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C:\Users\sophi\Downloads\"/>
    </mc:Choice>
  </mc:AlternateContent>
  <xr:revisionPtr revIDLastSave="0" documentId="8_{5EF9785F-B639-4CF3-B008-B6B68D879978}" xr6:coauthVersionLast="47" xr6:coauthVersionMax="47" xr10:uidLastSave="{00000000-0000-0000-0000-000000000000}"/>
  <bookViews>
    <workbookView xWindow="-120" yWindow="-120" windowWidth="29040" windowHeight="16080" xr2:uid="{5BA7DFE1-EBBF-4F5B-B883-0AF80194496E}"/>
  </bookViews>
  <sheets>
    <sheet name="Summary" sheetId="1" r:id="rId1"/>
    <sheet name="Sheet 1" sheetId="2" r:id="rId2"/>
    <sheet name="Sheet 2" sheetId="3" r:id="rId3"/>
    <sheet name="Sheet 3" sheetId="4" r:id="rId4"/>
    <sheet name="Sheet 4" sheetId="5" r:id="rId5"/>
    <sheet name="Sheet 5" sheetId="6" r:id="rId6"/>
    <sheet name="Sheet 6" sheetId="7" r:id="rId7"/>
    <sheet name="Sheet 7" sheetId="8" r:id="rId8"/>
    <sheet name="Sheet 8" sheetId="9" r:id="rId9"/>
    <sheet name="Sheet 9" sheetId="10" r:id="rId10"/>
    <sheet name="Sheet 10" sheetId="13" r:id="rId11"/>
    <sheet name="Sheet 11" sheetId="16" r:id="rId12"/>
    <sheet name="Sheet 12" sheetId="14" r:id="rId13"/>
    <sheet name="Sheet 13" sheetId="12" r:id="rId14"/>
    <sheet name="Sheet 14" sheetId="11" r:id="rId15"/>
    <sheet name="Sheet 15" sheetId="15" r:id="rId16"/>
    <sheet name="Sheet 16" sheetId="17" r:id="rId17"/>
    <sheet name="Sheet 17" sheetId="18" r:id="rId18"/>
    <sheet name="Sheet 18" sheetId="19" r:id="rId19"/>
    <sheet name="Sheet 19" sheetId="20" r:id="rId20"/>
    <sheet name="Sheet 20" sheetId="21" r:id="rId21"/>
    <sheet name="Sheet 21" sheetId="22" r:id="rId22"/>
    <sheet name="Sheet 22" sheetId="24" r:id="rId23"/>
    <sheet name="Sheet 23" sheetId="25" r:id="rId24"/>
    <sheet name="Sheet 24" sheetId="26" r:id="rId25"/>
    <sheet name="Sheet 25" sheetId="27" r:id="rId26"/>
    <sheet name="Sheet 26" sheetId="28" r:id="rId27"/>
    <sheet name="Sheet 27" sheetId="29" r:id="rId28"/>
    <sheet name="Sheet 28" sheetId="30" r:id="rId29"/>
    <sheet name="Sheet 29" sheetId="31" r:id="rId30"/>
    <sheet name="Sheet 30" sheetId="32" r:id="rId31"/>
    <sheet name="Sheet 31" sheetId="33" r:id="rId32"/>
    <sheet name="Sheet 32" sheetId="34" r:id="rId33"/>
    <sheet name="Sheet 33" sheetId="35" r:id="rId34"/>
    <sheet name="Sheet 34" sheetId="36" r:id="rId35"/>
    <sheet name="Sheet 35" sheetId="37" r:id="rId36"/>
    <sheet name="Sheet 36" sheetId="38" r:id="rId37"/>
    <sheet name="Sheet 37" sheetId="39" r:id="rId38"/>
    <sheet name="Sheet 38" sheetId="40" r:id="rId39"/>
    <sheet name="Sheet 39" sheetId="41" r:id="rId40"/>
    <sheet name="Sheet 40" sheetId="42" r:id="rId41"/>
    <sheet name="Sheet 41" sheetId="43" r:id="rId42"/>
    <sheet name="Sheet 42" sheetId="44" r:id="rId43"/>
    <sheet name="Sheet 43" sheetId="47" r:id="rId44"/>
    <sheet name="Sheet 44" sheetId="45" r:id="rId45"/>
    <sheet name="Sheet 45" sheetId="46" r:id="rId46"/>
    <sheet name="Sheet 46" sheetId="48" r:id="rId47"/>
    <sheet name="Sheet 47" sheetId="49" r:id="rId48"/>
    <sheet name="Sheet 48" sheetId="50" r:id="rId49"/>
    <sheet name="Sheet 49" sheetId="52" r:id="rId50"/>
  </sheets>
  <externalReferences>
    <externalReference r:id="rId51"/>
    <externalReference r:id="rId52"/>
    <externalReference r:id="rId53"/>
  </externalReferences>
  <definedNames>
    <definedName name="_xlnm._FilterDatabase" localSheetId="12" hidden="1">'Sheet 12'!$U$7:$X$412</definedName>
    <definedName name="_xlnm._FilterDatabase" localSheetId="19" hidden="1">'Sheet 19'!$C$8:$GQ$89</definedName>
    <definedName name="_xlnm._FilterDatabase" localSheetId="20" hidden="1">'Sheet 20'!$B$6:$Y$3288</definedName>
    <definedName name="_xlnm._FilterDatabase" localSheetId="4" hidden="1">'Sheet 4'!$A$10:$G$10</definedName>
    <definedName name="_xlnm._FilterDatabase" localSheetId="0" hidden="1">Summary!$A$4:$H$104</definedName>
    <definedName name="SchoolProfile">[1]SchoolProfile!$A$1:$A$33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16" l="1"/>
  <c r="D29" i="16"/>
  <c r="E29" i="16"/>
  <c r="F29" i="16"/>
  <c r="C29" i="16"/>
  <c r="P13" i="52"/>
  <c r="N13" i="52"/>
  <c r="N10" i="52"/>
  <c r="N11" i="52"/>
  <c r="N9" i="52"/>
  <c r="L13" i="52"/>
  <c r="O11" i="50" l="1"/>
  <c r="J11" i="50"/>
  <c r="E11" i="50"/>
  <c r="F29" i="49"/>
  <c r="E29" i="49"/>
  <c r="D12" i="48"/>
  <c r="C12" i="48"/>
  <c r="F12" i="48" s="1"/>
  <c r="F10" i="48"/>
  <c r="F9" i="48"/>
  <c r="F8" i="48"/>
  <c r="H21" i="46" l="1"/>
  <c r="D11" i="45"/>
  <c r="C11" i="45"/>
  <c r="C13" i="45" s="1"/>
  <c r="J15" i="43"/>
  <c r="C15" i="43"/>
  <c r="M13" i="43"/>
  <c r="F13" i="43"/>
  <c r="F15" i="43" s="1"/>
  <c r="E15" i="43" s="1"/>
  <c r="M12" i="43"/>
  <c r="F12" i="43"/>
  <c r="M11" i="43"/>
  <c r="M15" i="43" s="1"/>
  <c r="L15" i="43" s="1"/>
  <c r="F11" i="43"/>
  <c r="G20" i="42" l="1"/>
  <c r="G18" i="42"/>
  <c r="G17" i="42"/>
  <c r="D23" i="41" l="1"/>
  <c r="L27" i="40"/>
  <c r="J27" i="40"/>
  <c r="I27" i="40"/>
  <c r="D27" i="40"/>
  <c r="F27" i="40" s="1"/>
  <c r="C27" i="40"/>
  <c r="J18" i="40"/>
  <c r="K16" i="40"/>
  <c r="J16" i="40"/>
  <c r="C16" i="40"/>
  <c r="I12" i="38"/>
  <c r="H29" i="38"/>
  <c r="G17" i="38"/>
  <c r="G16" i="38"/>
  <c r="G15" i="38"/>
  <c r="G14" i="38"/>
  <c r="G13" i="38"/>
  <c r="G12" i="38"/>
  <c r="H37" i="37"/>
  <c r="H33" i="37" s="1"/>
  <c r="H35" i="37"/>
  <c r="H34" i="37"/>
  <c r="H32" i="37"/>
  <c r="H30" i="37"/>
  <c r="H29" i="37"/>
  <c r="H28" i="37"/>
  <c r="H27" i="37"/>
  <c r="H26" i="37"/>
  <c r="H25" i="37"/>
  <c r="H24" i="37"/>
  <c r="H20" i="37" s="1"/>
  <c r="H22" i="37"/>
  <c r="H21" i="37"/>
  <c r="H19" i="37"/>
  <c r="H17" i="37"/>
  <c r="H16" i="37"/>
  <c r="H15" i="37"/>
  <c r="H14" i="37"/>
  <c r="H13" i="37"/>
  <c r="H12" i="37"/>
  <c r="I27" i="36"/>
  <c r="H27" i="36"/>
  <c r="H26" i="36"/>
  <c r="I26" i="36" s="1"/>
  <c r="H21" i="36"/>
  <c r="H20" i="36"/>
  <c r="H19" i="36"/>
  <c r="H18" i="36"/>
  <c r="H17" i="36"/>
  <c r="H16" i="36"/>
  <c r="H15" i="36"/>
  <c r="H14" i="36"/>
  <c r="H13" i="36"/>
  <c r="H12" i="36"/>
  <c r="M12" i="35"/>
  <c r="L12" i="35"/>
  <c r="K12" i="35"/>
  <c r="J12" i="35"/>
  <c r="I12" i="35"/>
  <c r="H12" i="35"/>
  <c r="G12" i="35"/>
  <c r="F12" i="35"/>
  <c r="E12" i="35"/>
  <c r="M11" i="35"/>
  <c r="L11" i="35"/>
  <c r="K11" i="35"/>
  <c r="J11" i="35"/>
  <c r="I11" i="35"/>
  <c r="H11" i="35"/>
  <c r="G11" i="35"/>
  <c r="F11" i="35"/>
  <c r="E11" i="35"/>
  <c r="M10" i="35"/>
  <c r="M14" i="35" s="1"/>
  <c r="L10" i="35"/>
  <c r="K10" i="35"/>
  <c r="J10" i="35"/>
  <c r="I10" i="35"/>
  <c r="H10" i="35"/>
  <c r="G10" i="35"/>
  <c r="F10" i="35"/>
  <c r="E10" i="35"/>
  <c r="J19" i="34"/>
  <c r="K19" i="34" s="1"/>
  <c r="J18" i="34"/>
  <c r="K18" i="34" s="1"/>
  <c r="N19" i="33"/>
  <c r="E19" i="33"/>
  <c r="D19" i="33"/>
  <c r="P17" i="33"/>
  <c r="O17" i="33"/>
  <c r="O19" i="33" s="1"/>
  <c r="N17" i="33"/>
  <c r="M17" i="33"/>
  <c r="L17" i="33"/>
  <c r="K17" i="33"/>
  <c r="J17" i="33"/>
  <c r="I17" i="33"/>
  <c r="H17" i="33"/>
  <c r="G17" i="33"/>
  <c r="F17" i="33"/>
  <c r="F19" i="33" s="1"/>
  <c r="E17" i="33"/>
  <c r="D17" i="33"/>
  <c r="P9" i="33"/>
  <c r="P19" i="33" s="1"/>
  <c r="O9" i="33"/>
  <c r="N9" i="33"/>
  <c r="M9" i="33"/>
  <c r="M19" i="33" s="1"/>
  <c r="L9" i="33"/>
  <c r="L19" i="33" s="1"/>
  <c r="K9" i="33"/>
  <c r="K19" i="33" s="1"/>
  <c r="J9" i="33"/>
  <c r="J19" i="33" s="1"/>
  <c r="I9" i="33"/>
  <c r="I19" i="33" s="1"/>
  <c r="H9" i="33"/>
  <c r="H19" i="33" s="1"/>
  <c r="G9" i="33"/>
  <c r="G19" i="33" s="1"/>
  <c r="F9" i="33"/>
  <c r="E9" i="33"/>
  <c r="D9" i="33"/>
  <c r="H336" i="32"/>
  <c r="H318" i="32"/>
  <c r="H300" i="32"/>
  <c r="H282" i="32"/>
  <c r="H264" i="32"/>
  <c r="H246" i="32"/>
  <c r="H228" i="32"/>
  <c r="H210" i="32"/>
  <c r="H192" i="32"/>
  <c r="H174" i="32"/>
  <c r="H156" i="32"/>
  <c r="H138" i="32"/>
  <c r="H120" i="32"/>
  <c r="H102" i="32"/>
  <c r="H84" i="32"/>
  <c r="H66" i="32"/>
  <c r="H48" i="32"/>
  <c r="H30" i="32"/>
  <c r="H12" i="32"/>
  <c r="G577" i="31"/>
  <c r="G11" i="29"/>
  <c r="F11" i="29"/>
  <c r="H9" i="29"/>
  <c r="H8" i="29"/>
  <c r="H7" i="29"/>
  <c r="H11" i="29" s="1"/>
  <c r="H14" i="29" s="1"/>
  <c r="I17" i="28"/>
  <c r="K17" i="28"/>
  <c r="J17" i="28"/>
  <c r="J28" i="28"/>
  <c r="I28" i="28"/>
  <c r="Q17" i="27"/>
  <c r="R17" i="27" s="1"/>
  <c r="O17" i="27"/>
  <c r="P17" i="27" s="1"/>
  <c r="M17" i="27"/>
  <c r="N17" i="27" s="1"/>
  <c r="K17" i="27"/>
  <c r="L17" i="27" s="1"/>
  <c r="I17" i="27"/>
  <c r="J17" i="27" s="1"/>
  <c r="H17" i="27"/>
  <c r="G17" i="27"/>
  <c r="F17" i="27"/>
  <c r="E17" i="27"/>
  <c r="D17" i="27"/>
  <c r="H47" i="25"/>
  <c r="H46" i="25"/>
  <c r="H45" i="25"/>
  <c r="H44" i="25"/>
  <c r="H15" i="25"/>
  <c r="H14" i="25"/>
  <c r="H13" i="25"/>
  <c r="H12" i="25"/>
  <c r="G131" i="24"/>
  <c r="D131" i="24"/>
  <c r="E131" i="24" s="1"/>
  <c r="G125" i="24"/>
  <c r="G124" i="24"/>
  <c r="G123" i="24"/>
  <c r="D112" i="24"/>
  <c r="G106" i="24"/>
  <c r="G105" i="24"/>
  <c r="G104" i="24"/>
  <c r="G112" i="24" s="1"/>
  <c r="G93" i="24"/>
  <c r="D93" i="24"/>
  <c r="E93" i="24" s="1"/>
  <c r="G87" i="24"/>
  <c r="G86" i="24"/>
  <c r="G85" i="24"/>
  <c r="D74" i="24"/>
  <c r="G68" i="24"/>
  <c r="G67" i="24"/>
  <c r="G66" i="24"/>
  <c r="G74" i="24" s="1"/>
  <c r="G55" i="24"/>
  <c r="D55" i="24"/>
  <c r="E55" i="24" s="1"/>
  <c r="G49" i="24"/>
  <c r="G48" i="24"/>
  <c r="G47" i="24"/>
  <c r="K36" i="24"/>
  <c r="J36" i="24"/>
  <c r="L36" i="24" s="1"/>
  <c r="E36" i="24"/>
  <c r="D36" i="24"/>
  <c r="F36" i="24" s="1"/>
  <c r="M16" i="24"/>
  <c r="D16" i="24"/>
  <c r="P10" i="24"/>
  <c r="G10" i="24"/>
  <c r="P9" i="24"/>
  <c r="G9" i="24"/>
  <c r="P8" i="24"/>
  <c r="P16" i="24" s="1"/>
  <c r="G8" i="24"/>
  <c r="G16" i="24" s="1"/>
  <c r="E16" i="24" s="1"/>
  <c r="I62" i="22"/>
  <c r="I17" i="22"/>
  <c r="L3293" i="21"/>
  <c r="L3292" i="21"/>
  <c r="L3295" i="21" s="1"/>
  <c r="H18" i="37" l="1"/>
  <c r="H31" i="37"/>
  <c r="E112" i="24"/>
  <c r="N16" i="24"/>
  <c r="E74" i="24"/>
  <c r="J17" i="22"/>
  <c r="M17" i="22"/>
  <c r="GS98" i="20" l="1"/>
  <c r="GQ98" i="20"/>
  <c r="GO98" i="20"/>
  <c r="GM98" i="20"/>
  <c r="GK98" i="20"/>
  <c r="GI98" i="20"/>
  <c r="GG98" i="20"/>
  <c r="GE98" i="20"/>
  <c r="GC98" i="20"/>
  <c r="GA98" i="20"/>
  <c r="FY98" i="20"/>
  <c r="FW98" i="20"/>
  <c r="FU98" i="20"/>
  <c r="FS98" i="20"/>
  <c r="FQ98" i="20"/>
  <c r="FO98" i="20"/>
  <c r="FM98" i="20"/>
  <c r="FK98" i="20"/>
  <c r="FI98" i="20"/>
  <c r="FG98" i="20"/>
  <c r="FE98" i="20"/>
  <c r="FC98" i="20"/>
  <c r="FA98" i="20"/>
  <c r="EY98" i="20"/>
  <c r="EW98" i="20"/>
  <c r="EU98" i="20"/>
  <c r="ES98" i="20"/>
  <c r="EQ98" i="20"/>
  <c r="EO98" i="20"/>
  <c r="EM98" i="20"/>
  <c r="EK98" i="20"/>
  <c r="EI98" i="20"/>
  <c r="EG98" i="20"/>
  <c r="EE98" i="20"/>
  <c r="EC98" i="20"/>
  <c r="EA98" i="20"/>
  <c r="DY98" i="20"/>
  <c r="DW98" i="20"/>
  <c r="DU98" i="20"/>
  <c r="DS98" i="20"/>
  <c r="DQ98" i="20"/>
  <c r="DO98" i="20"/>
  <c r="DM98" i="20"/>
  <c r="DK98" i="20"/>
  <c r="DI98" i="20"/>
  <c r="DG98" i="20"/>
  <c r="DE98" i="20"/>
  <c r="DC98" i="20"/>
  <c r="DA98" i="20"/>
  <c r="CY98" i="20"/>
  <c r="CW98" i="20"/>
  <c r="CU98" i="20"/>
  <c r="CS98" i="20"/>
  <c r="CQ98" i="20"/>
  <c r="CO98" i="20"/>
  <c r="CM98" i="20"/>
  <c r="CK98" i="20"/>
  <c r="CI98" i="20"/>
  <c r="CG98" i="20"/>
  <c r="CE98" i="20"/>
  <c r="CC98" i="20"/>
  <c r="CA98" i="20"/>
  <c r="BY98" i="20"/>
  <c r="BW98" i="20"/>
  <c r="BU98" i="20"/>
  <c r="BS98" i="20"/>
  <c r="BQ98" i="20"/>
  <c r="BO98" i="20"/>
  <c r="BM98" i="20"/>
  <c r="BK98" i="20"/>
  <c r="BI98" i="20"/>
  <c r="BG98" i="20"/>
  <c r="BE98" i="20"/>
  <c r="BC98" i="20"/>
  <c r="BA98" i="20"/>
  <c r="AY98" i="20"/>
  <c r="AW98" i="20"/>
  <c r="AU98" i="20"/>
  <c r="AS98" i="20"/>
  <c r="AQ98" i="20"/>
  <c r="AO98" i="20"/>
  <c r="AM98" i="20"/>
  <c r="AK98" i="20"/>
  <c r="AI98" i="20"/>
  <c r="AG98" i="20"/>
  <c r="AE98" i="20"/>
  <c r="AC98" i="20"/>
  <c r="AA98" i="20"/>
  <c r="Y98" i="20"/>
  <c r="W98" i="20"/>
  <c r="U98" i="20"/>
  <c r="S98" i="20"/>
  <c r="Q98" i="20"/>
  <c r="O98" i="20"/>
  <c r="M98" i="20"/>
  <c r="K98" i="20"/>
  <c r="I98" i="20"/>
  <c r="G98" i="20"/>
  <c r="E98" i="20"/>
  <c r="GS97" i="20"/>
  <c r="GQ97" i="20"/>
  <c r="GO97" i="20"/>
  <c r="GM97" i="20"/>
  <c r="GK97" i="20"/>
  <c r="GI97" i="20"/>
  <c r="GG97" i="20"/>
  <c r="GE97" i="20"/>
  <c r="GC97" i="20"/>
  <c r="GA97" i="20"/>
  <c r="FY97" i="20"/>
  <c r="FW97" i="20"/>
  <c r="FU97" i="20"/>
  <c r="FS97" i="20"/>
  <c r="FQ97" i="20"/>
  <c r="FO97" i="20"/>
  <c r="FM97" i="20"/>
  <c r="FK97" i="20"/>
  <c r="FI97" i="20"/>
  <c r="FG97" i="20"/>
  <c r="FE97" i="20"/>
  <c r="FC97" i="20"/>
  <c r="FA97" i="20"/>
  <c r="EY97" i="20"/>
  <c r="EW97" i="20"/>
  <c r="EU97" i="20"/>
  <c r="ES97" i="20"/>
  <c r="EQ97" i="20"/>
  <c r="EO97" i="20"/>
  <c r="EM97" i="20"/>
  <c r="EK97" i="20"/>
  <c r="EI97" i="20"/>
  <c r="EG97" i="20"/>
  <c r="EE97" i="20"/>
  <c r="EC97" i="20"/>
  <c r="EA97" i="20"/>
  <c r="DY97" i="20"/>
  <c r="DW97" i="20"/>
  <c r="DU97" i="20"/>
  <c r="DS97" i="20"/>
  <c r="DQ97" i="20"/>
  <c r="DO97" i="20"/>
  <c r="DM97" i="20"/>
  <c r="DK97" i="20"/>
  <c r="DI97" i="20"/>
  <c r="DG97" i="20"/>
  <c r="DE97" i="20"/>
  <c r="DC97" i="20"/>
  <c r="DA97" i="20"/>
  <c r="CY97" i="20"/>
  <c r="CW97" i="20"/>
  <c r="CU97" i="20"/>
  <c r="CS97" i="20"/>
  <c r="CQ97" i="20"/>
  <c r="CO97" i="20"/>
  <c r="CM97" i="20"/>
  <c r="CK97" i="20"/>
  <c r="CI97" i="20"/>
  <c r="CG97" i="20"/>
  <c r="CE97" i="20"/>
  <c r="CC97" i="20"/>
  <c r="CA97" i="20"/>
  <c r="BY97" i="20"/>
  <c r="BW97" i="20"/>
  <c r="BU97" i="20"/>
  <c r="BS97" i="20"/>
  <c r="BQ97" i="20"/>
  <c r="BO97" i="20"/>
  <c r="BM97" i="20"/>
  <c r="BK97" i="20"/>
  <c r="BI97" i="20"/>
  <c r="BG97" i="20"/>
  <c r="BE97" i="20"/>
  <c r="BC97" i="20"/>
  <c r="BA97" i="20"/>
  <c r="AY97" i="20"/>
  <c r="AW97" i="20"/>
  <c r="AU97" i="20"/>
  <c r="AS97" i="20"/>
  <c r="AQ97" i="20"/>
  <c r="AO97" i="20"/>
  <c r="AM97" i="20"/>
  <c r="AK97" i="20"/>
  <c r="AI97" i="20"/>
  <c r="AG97" i="20"/>
  <c r="AE97" i="20"/>
  <c r="AC97" i="20"/>
  <c r="AA97" i="20"/>
  <c r="Y97" i="20"/>
  <c r="W97" i="20"/>
  <c r="U97" i="20"/>
  <c r="S97" i="20"/>
  <c r="Q97" i="20"/>
  <c r="O97" i="20"/>
  <c r="M97" i="20"/>
  <c r="K97" i="20"/>
  <c r="I97" i="20"/>
  <c r="G97" i="20"/>
  <c r="E97" i="20"/>
  <c r="GS96" i="20"/>
  <c r="GQ96" i="20"/>
  <c r="GQ100" i="20" s="1"/>
  <c r="GQ102" i="20" s="1"/>
  <c r="GO96" i="20"/>
  <c r="GM96" i="20"/>
  <c r="GK96" i="20"/>
  <c r="GK100" i="20" s="1"/>
  <c r="GK102" i="20" s="1"/>
  <c r="GI96" i="20"/>
  <c r="GG96" i="20"/>
  <c r="GE96" i="20"/>
  <c r="GC96" i="20"/>
  <c r="GA96" i="20"/>
  <c r="FY96" i="20"/>
  <c r="FW96" i="20"/>
  <c r="FU96" i="20"/>
  <c r="FS96" i="20"/>
  <c r="FS100" i="20" s="1"/>
  <c r="FS102" i="20" s="1"/>
  <c r="FQ96" i="20"/>
  <c r="FO96" i="20"/>
  <c r="FO100" i="20" s="1"/>
  <c r="FO102" i="20" s="1"/>
  <c r="FM96" i="20"/>
  <c r="FM100" i="20" s="1"/>
  <c r="FM102" i="20" s="1"/>
  <c r="FK96" i="20"/>
  <c r="FI96" i="20"/>
  <c r="FG96" i="20"/>
  <c r="FE96" i="20"/>
  <c r="FC96" i="20"/>
  <c r="FA96" i="20"/>
  <c r="EY96" i="20"/>
  <c r="EW96" i="20"/>
  <c r="EU96" i="20"/>
  <c r="ES96" i="20"/>
  <c r="EQ96" i="20"/>
  <c r="EQ100" i="20" s="1"/>
  <c r="EQ102" i="20" s="1"/>
  <c r="EO96" i="20"/>
  <c r="EO100" i="20" s="1"/>
  <c r="EO102" i="20" s="1"/>
  <c r="EM96" i="20"/>
  <c r="EK96" i="20"/>
  <c r="EI96" i="20"/>
  <c r="EG96" i="20"/>
  <c r="EE96" i="20"/>
  <c r="EC96" i="20"/>
  <c r="EA96" i="20"/>
  <c r="DY96" i="20"/>
  <c r="DW96" i="20"/>
  <c r="DU96" i="20"/>
  <c r="DS96" i="20"/>
  <c r="DS100" i="20" s="1"/>
  <c r="DS102" i="20" s="1"/>
  <c r="DQ96" i="20"/>
  <c r="DQ100" i="20" s="1"/>
  <c r="DQ102" i="20" s="1"/>
  <c r="DO96" i="20"/>
  <c r="DM96" i="20"/>
  <c r="DK96" i="20"/>
  <c r="DI96" i="20"/>
  <c r="DG96" i="20"/>
  <c r="DE96" i="20"/>
  <c r="DC96" i="20"/>
  <c r="DA96" i="20"/>
  <c r="CY96" i="20"/>
  <c r="CW96" i="20"/>
  <c r="CW100" i="20" s="1"/>
  <c r="CW102" i="20" s="1"/>
  <c r="CU96" i="20"/>
  <c r="CU100" i="20" s="1"/>
  <c r="CU102" i="20" s="1"/>
  <c r="CS96" i="20"/>
  <c r="CS100" i="20" s="1"/>
  <c r="CS102" i="20" s="1"/>
  <c r="CQ96" i="20"/>
  <c r="CO96" i="20"/>
  <c r="CM96" i="20"/>
  <c r="CK96" i="20"/>
  <c r="CI96" i="20"/>
  <c r="CG96" i="20"/>
  <c r="CE96" i="20"/>
  <c r="CC96" i="20"/>
  <c r="CA96" i="20"/>
  <c r="CA100" i="20" s="1"/>
  <c r="CA102" i="20" s="1"/>
  <c r="BY96" i="20"/>
  <c r="BW96" i="20"/>
  <c r="BW100" i="20" s="1"/>
  <c r="BW102" i="20" s="1"/>
  <c r="BU96" i="20"/>
  <c r="BU100" i="20" s="1"/>
  <c r="BU102" i="20" s="1"/>
  <c r="BS96" i="20"/>
  <c r="BQ96" i="20"/>
  <c r="BO96" i="20"/>
  <c r="BM96" i="20"/>
  <c r="BK96" i="20"/>
  <c r="BI96" i="20"/>
  <c r="BG96" i="20"/>
  <c r="BE96" i="20"/>
  <c r="BC96" i="20"/>
  <c r="BA96" i="20"/>
  <c r="AY96" i="20"/>
  <c r="AY100" i="20" s="1"/>
  <c r="AY102" i="20" s="1"/>
  <c r="AW96" i="20"/>
  <c r="AW100" i="20" s="1"/>
  <c r="AW102" i="20" s="1"/>
  <c r="AU96" i="20"/>
  <c r="AS96" i="20"/>
  <c r="AQ96" i="20"/>
  <c r="AO96" i="20"/>
  <c r="AM96" i="20"/>
  <c r="AK96" i="20"/>
  <c r="AI96" i="20"/>
  <c r="AG96" i="20"/>
  <c r="AE96" i="20"/>
  <c r="AE100" i="20" s="1"/>
  <c r="AE102" i="20" s="1"/>
  <c r="AC96" i="20"/>
  <c r="AA96" i="20"/>
  <c r="AA100" i="20" s="1"/>
  <c r="AA102" i="20" s="1"/>
  <c r="Y96" i="20"/>
  <c r="Y100" i="20" s="1"/>
  <c r="Y102" i="20" s="1"/>
  <c r="W96" i="20"/>
  <c r="U96" i="20"/>
  <c r="S96" i="20"/>
  <c r="Q96" i="20"/>
  <c r="O96" i="20"/>
  <c r="M96" i="20"/>
  <c r="K96" i="20"/>
  <c r="I96" i="20"/>
  <c r="G96" i="20"/>
  <c r="E96" i="20"/>
  <c r="E100" i="20" s="1"/>
  <c r="E102" i="20" s="1"/>
  <c r="G28" i="19"/>
  <c r="G23" i="19" s="1"/>
  <c r="G26" i="19"/>
  <c r="G25" i="19"/>
  <c r="G24" i="19"/>
  <c r="G15" i="19"/>
  <c r="G14" i="19"/>
  <c r="G13" i="19"/>
  <c r="H26" i="18"/>
  <c r="H22" i="18" s="1"/>
  <c r="L23" i="16"/>
  <c r="E16" i="17"/>
  <c r="E11" i="17"/>
  <c r="D11" i="17"/>
  <c r="D16" i="17" s="1"/>
  <c r="G9" i="17"/>
  <c r="G8" i="17"/>
  <c r="G7" i="17"/>
  <c r="D46" i="16"/>
  <c r="C46" i="16"/>
  <c r="L17" i="16"/>
  <c r="H23" i="16" s="1"/>
  <c r="D27" i="15"/>
  <c r="E27" i="15" s="1"/>
  <c r="C27" i="15"/>
  <c r="GM100" i="20" l="1"/>
  <c r="GM102" i="20" s="1"/>
  <c r="GO100" i="20"/>
  <c r="GO102" i="20" s="1"/>
  <c r="AM100" i="20"/>
  <c r="AM102" i="20" s="1"/>
  <c r="CI100" i="20"/>
  <c r="CI102" i="20" s="1"/>
  <c r="FC100" i="20"/>
  <c r="FC102" i="20" s="1"/>
  <c r="G100" i="20"/>
  <c r="G102" i="20" s="1"/>
  <c r="BC100" i="20"/>
  <c r="BC102" i="20" s="1"/>
  <c r="CY100" i="20"/>
  <c r="CY102" i="20" s="1"/>
  <c r="DW100" i="20"/>
  <c r="DW102" i="20" s="1"/>
  <c r="EU100" i="20"/>
  <c r="EU102" i="20" s="1"/>
  <c r="O100" i="20"/>
  <c r="O102" i="20" s="1"/>
  <c r="BK100" i="20"/>
  <c r="BK102" i="20" s="1"/>
  <c r="DG100" i="20"/>
  <c r="DG102" i="20" s="1"/>
  <c r="EE100" i="20"/>
  <c r="EE102" i="20" s="1"/>
  <c r="GA100" i="20"/>
  <c r="GA102" i="20" s="1"/>
  <c r="W100" i="20"/>
  <c r="W102" i="20" s="1"/>
  <c r="AU100" i="20"/>
  <c r="AU102" i="20" s="1"/>
  <c r="BS100" i="20"/>
  <c r="BS102" i="20" s="1"/>
  <c r="CQ100" i="20"/>
  <c r="CQ102" i="20" s="1"/>
  <c r="DO100" i="20"/>
  <c r="DO102" i="20" s="1"/>
  <c r="EM100" i="20"/>
  <c r="EM102" i="20" s="1"/>
  <c r="FK100" i="20"/>
  <c r="FK102" i="20" s="1"/>
  <c r="GI100" i="20"/>
  <c r="GI102" i="20" s="1"/>
  <c r="Q100" i="20"/>
  <c r="Q102" i="20" s="1"/>
  <c r="AO100" i="20"/>
  <c r="AO102" i="20" s="1"/>
  <c r="BM100" i="20"/>
  <c r="BM102" i="20" s="1"/>
  <c r="CK100" i="20"/>
  <c r="CK102" i="20" s="1"/>
  <c r="DI100" i="20"/>
  <c r="DI102" i="20" s="1"/>
  <c r="EG100" i="20"/>
  <c r="EG102" i="20" s="1"/>
  <c r="FE100" i="20"/>
  <c r="FE102" i="20" s="1"/>
  <c r="GC100" i="20"/>
  <c r="GC102" i="20" s="1"/>
  <c r="K100" i="20"/>
  <c r="K102" i="20" s="1"/>
  <c r="AI100" i="20"/>
  <c r="AI102" i="20" s="1"/>
  <c r="S100" i="20"/>
  <c r="S102" i="20" s="1"/>
  <c r="DK100" i="20"/>
  <c r="DK102" i="20" s="1"/>
  <c r="U100" i="20"/>
  <c r="U102" i="20" s="1"/>
  <c r="BQ100" i="20"/>
  <c r="BQ102" i="20" s="1"/>
  <c r="DM100" i="20"/>
  <c r="DM102" i="20" s="1"/>
  <c r="GG100" i="20"/>
  <c r="GG102" i="20" s="1"/>
  <c r="AC100" i="20"/>
  <c r="AC102" i="20" s="1"/>
  <c r="BY100" i="20"/>
  <c r="BY102" i="20" s="1"/>
  <c r="ES100" i="20"/>
  <c r="ES102" i="20" s="1"/>
  <c r="FQ100" i="20"/>
  <c r="FQ102" i="20" s="1"/>
  <c r="BO100" i="20"/>
  <c r="BO102" i="20" s="1"/>
  <c r="FG100" i="20"/>
  <c r="FG102" i="20" s="1"/>
  <c r="AS100" i="20"/>
  <c r="AS102" i="20" s="1"/>
  <c r="CO100" i="20"/>
  <c r="CO102" i="20" s="1"/>
  <c r="EK100" i="20"/>
  <c r="EK102" i="20" s="1"/>
  <c r="FI100" i="20"/>
  <c r="FI102" i="20" s="1"/>
  <c r="BA100" i="20"/>
  <c r="BA102" i="20" s="1"/>
  <c r="DU100" i="20"/>
  <c r="DU102" i="20" s="1"/>
  <c r="AQ100" i="20"/>
  <c r="AQ102" i="20" s="1"/>
  <c r="CM100" i="20"/>
  <c r="CM102" i="20" s="1"/>
  <c r="GE100" i="20"/>
  <c r="GE102" i="20" s="1"/>
  <c r="I100" i="20"/>
  <c r="I102" i="20" s="1"/>
  <c r="CC100" i="20"/>
  <c r="CC102" i="20" s="1"/>
  <c r="DA100" i="20"/>
  <c r="DA102" i="20" s="1"/>
  <c r="EW100" i="20"/>
  <c r="EW102" i="20" s="1"/>
  <c r="GS100" i="20"/>
  <c r="GS102" i="20" s="1"/>
  <c r="AK100" i="20"/>
  <c r="AK102" i="20" s="1"/>
  <c r="BI100" i="20"/>
  <c r="BI102" i="20" s="1"/>
  <c r="CG100" i="20"/>
  <c r="CG102" i="20" s="1"/>
  <c r="DE100" i="20"/>
  <c r="DE102" i="20" s="1"/>
  <c r="EC100" i="20"/>
  <c r="EC102" i="20" s="1"/>
  <c r="FA100" i="20"/>
  <c r="FA102" i="20" s="1"/>
  <c r="FY100" i="20"/>
  <c r="FY102" i="20" s="1"/>
  <c r="EI100" i="20"/>
  <c r="EI102" i="20" s="1"/>
  <c r="AG100" i="20"/>
  <c r="AG102" i="20" s="1"/>
  <c r="M100" i="20"/>
  <c r="M102" i="20" s="1"/>
  <c r="BE100" i="20"/>
  <c r="BE102" i="20" s="1"/>
  <c r="DY100" i="20"/>
  <c r="DY102" i="20" s="1"/>
  <c r="FU100" i="20"/>
  <c r="FU102" i="20" s="1"/>
  <c r="BG100" i="20"/>
  <c r="BG102" i="20" s="1"/>
  <c r="CE100" i="20"/>
  <c r="CE102" i="20" s="1"/>
  <c r="DC100" i="20"/>
  <c r="DC102" i="20" s="1"/>
  <c r="EY100" i="20"/>
  <c r="EY102" i="20" s="1"/>
  <c r="FW100" i="20"/>
  <c r="FW102" i="20" s="1"/>
  <c r="EA100" i="20"/>
  <c r="EA102" i="20" s="1"/>
  <c r="G16" i="19"/>
  <c r="G17" i="19"/>
  <c r="G18" i="19"/>
  <c r="G19" i="19"/>
  <c r="I15" i="19" s="1"/>
  <c r="G20" i="19"/>
  <c r="G21" i="19"/>
  <c r="G22" i="19"/>
  <c r="H23" i="18"/>
  <c r="H17" i="18"/>
  <c r="H18" i="18"/>
  <c r="H19" i="18"/>
  <c r="H20" i="18"/>
  <c r="H21" i="18"/>
  <c r="G11" i="17"/>
  <c r="H17" i="16"/>
  <c r="H18" i="16"/>
  <c r="L18" i="16"/>
  <c r="O18" i="16" s="1"/>
  <c r="H19" i="16"/>
  <c r="H20" i="16"/>
  <c r="H21" i="16"/>
  <c r="H22" i="16"/>
  <c r="L14" i="12" l="1"/>
  <c r="L12" i="12"/>
  <c r="X412" i="14"/>
  <c r="X411" i="14"/>
  <c r="X410" i="14"/>
  <c r="X409" i="14"/>
  <c r="X408" i="14"/>
  <c r="X407" i="14"/>
  <c r="X406" i="14"/>
  <c r="X405" i="14"/>
  <c r="X404" i="14"/>
  <c r="X403" i="14"/>
  <c r="X402" i="14"/>
  <c r="X401" i="14"/>
  <c r="X400" i="14"/>
  <c r="X399" i="14"/>
  <c r="X398" i="14"/>
  <c r="X397" i="14"/>
  <c r="X396" i="14"/>
  <c r="X395" i="14"/>
  <c r="X394" i="14"/>
  <c r="X393" i="14"/>
  <c r="X392" i="14"/>
  <c r="X391" i="14"/>
  <c r="X390" i="14"/>
  <c r="X389" i="14"/>
  <c r="X388" i="14"/>
  <c r="X387" i="14"/>
  <c r="X386" i="14"/>
  <c r="X385" i="14"/>
  <c r="X384" i="14"/>
  <c r="X383" i="14"/>
  <c r="X382" i="14"/>
  <c r="X381" i="14"/>
  <c r="X380" i="14"/>
  <c r="X379" i="14"/>
  <c r="X378" i="14"/>
  <c r="X377" i="14"/>
  <c r="X376" i="14"/>
  <c r="X375" i="14"/>
  <c r="X374" i="14"/>
  <c r="X373" i="14"/>
  <c r="X372" i="14"/>
  <c r="X371" i="14"/>
  <c r="X370" i="14"/>
  <c r="X369" i="14"/>
  <c r="X368" i="14"/>
  <c r="X367" i="14"/>
  <c r="X366" i="14"/>
  <c r="X365" i="14"/>
  <c r="X364" i="14"/>
  <c r="X363" i="14"/>
  <c r="X362" i="14"/>
  <c r="X361" i="14"/>
  <c r="X360" i="14"/>
  <c r="X359" i="14"/>
  <c r="X358" i="14"/>
  <c r="X357" i="14"/>
  <c r="X356" i="14"/>
  <c r="X355" i="14"/>
  <c r="X354" i="14"/>
  <c r="X353" i="14"/>
  <c r="X352" i="14"/>
  <c r="X351" i="14"/>
  <c r="X350" i="14"/>
  <c r="X349" i="14"/>
  <c r="X348" i="14"/>
  <c r="X347" i="14"/>
  <c r="X346" i="14"/>
  <c r="X345" i="14"/>
  <c r="X344" i="14"/>
  <c r="X343" i="14"/>
  <c r="X342" i="14"/>
  <c r="X341" i="14"/>
  <c r="X340" i="14"/>
  <c r="X339" i="14"/>
  <c r="X338" i="14"/>
  <c r="X337" i="14"/>
  <c r="X336" i="14"/>
  <c r="X335" i="14"/>
  <c r="X334" i="14"/>
  <c r="X333" i="14"/>
  <c r="X332" i="14"/>
  <c r="X331" i="14"/>
  <c r="X330" i="14"/>
  <c r="X329" i="14"/>
  <c r="X328" i="14"/>
  <c r="X327" i="14"/>
  <c r="X326" i="14"/>
  <c r="X325" i="14"/>
  <c r="X324" i="14"/>
  <c r="X323" i="14"/>
  <c r="X322" i="14"/>
  <c r="X321" i="14"/>
  <c r="X320" i="14"/>
  <c r="X319" i="14"/>
  <c r="X318" i="14"/>
  <c r="X317" i="14"/>
  <c r="X316" i="14"/>
  <c r="X315" i="14"/>
  <c r="X314" i="14"/>
  <c r="X313" i="14"/>
  <c r="X312" i="14"/>
  <c r="X311" i="14"/>
  <c r="X310" i="14"/>
  <c r="X309" i="14"/>
  <c r="X308" i="14"/>
  <c r="X307" i="14"/>
  <c r="X306" i="14"/>
  <c r="X305" i="14"/>
  <c r="X304" i="14"/>
  <c r="X303" i="14"/>
  <c r="X302" i="14"/>
  <c r="X301" i="14"/>
  <c r="X300" i="14"/>
  <c r="X299" i="14"/>
  <c r="X298" i="14"/>
  <c r="X297" i="14"/>
  <c r="X296" i="14"/>
  <c r="X295" i="14"/>
  <c r="X294" i="14"/>
  <c r="X293" i="14"/>
  <c r="X292" i="14"/>
  <c r="X291" i="14"/>
  <c r="X290" i="14"/>
  <c r="X289" i="14"/>
  <c r="X288" i="14"/>
  <c r="X287" i="14"/>
  <c r="X286" i="14"/>
  <c r="X285" i="14"/>
  <c r="X284" i="14"/>
  <c r="X283" i="14"/>
  <c r="X282" i="14"/>
  <c r="X281" i="14"/>
  <c r="X280" i="14"/>
  <c r="X279" i="14"/>
  <c r="X278" i="14"/>
  <c r="X277" i="14"/>
  <c r="X276" i="14"/>
  <c r="X275" i="14"/>
  <c r="X274" i="14"/>
  <c r="X273" i="14"/>
  <c r="X272" i="14"/>
  <c r="X271" i="14"/>
  <c r="X270" i="14"/>
  <c r="X269" i="14"/>
  <c r="X268" i="14"/>
  <c r="X267" i="14"/>
  <c r="X266" i="14"/>
  <c r="X265" i="14"/>
  <c r="X264" i="14"/>
  <c r="X263" i="14"/>
  <c r="X262" i="14"/>
  <c r="X261" i="14"/>
  <c r="X260" i="14"/>
  <c r="X259" i="14"/>
  <c r="X258" i="14"/>
  <c r="X257" i="14"/>
  <c r="X256" i="14"/>
  <c r="X255" i="14"/>
  <c r="X254" i="14"/>
  <c r="X253" i="14"/>
  <c r="X252" i="14"/>
  <c r="X251" i="14"/>
  <c r="X250" i="14"/>
  <c r="X249" i="14"/>
  <c r="X248" i="14"/>
  <c r="X247" i="14"/>
  <c r="X246" i="14"/>
  <c r="X245" i="14"/>
  <c r="X244" i="14"/>
  <c r="X243" i="14"/>
  <c r="X242" i="14"/>
  <c r="X241" i="14"/>
  <c r="X240" i="14"/>
  <c r="X239" i="14"/>
  <c r="X238" i="14"/>
  <c r="X237" i="14"/>
  <c r="X236" i="14"/>
  <c r="X235" i="14"/>
  <c r="X234" i="14"/>
  <c r="X233" i="14"/>
  <c r="X232" i="14"/>
  <c r="X231" i="14"/>
  <c r="X230" i="14"/>
  <c r="X229" i="14"/>
  <c r="X228" i="14"/>
  <c r="X227" i="14"/>
  <c r="X226" i="14"/>
  <c r="X225" i="14"/>
  <c r="X224" i="14"/>
  <c r="X223" i="14"/>
  <c r="X222" i="14"/>
  <c r="X221" i="14"/>
  <c r="X220" i="14"/>
  <c r="X219" i="14"/>
  <c r="X218" i="14"/>
  <c r="X217" i="14"/>
  <c r="X216" i="14"/>
  <c r="X215" i="14"/>
  <c r="X214" i="14"/>
  <c r="X213" i="14"/>
  <c r="X212" i="14"/>
  <c r="X211" i="14"/>
  <c r="X210" i="14"/>
  <c r="X209" i="14"/>
  <c r="X208" i="14"/>
  <c r="X207" i="14"/>
  <c r="X206" i="14"/>
  <c r="X205" i="14"/>
  <c r="X204" i="14"/>
  <c r="X203" i="14"/>
  <c r="X202" i="14"/>
  <c r="X201" i="14"/>
  <c r="X200" i="14"/>
  <c r="X199" i="14"/>
  <c r="X198" i="14"/>
  <c r="X197" i="14"/>
  <c r="X196" i="14"/>
  <c r="X195" i="14"/>
  <c r="X194" i="14"/>
  <c r="X193" i="14"/>
  <c r="X192" i="14"/>
  <c r="X191" i="14"/>
  <c r="X190" i="14"/>
  <c r="X189" i="14"/>
  <c r="X188" i="14"/>
  <c r="X187" i="14"/>
  <c r="X186" i="14"/>
  <c r="X185" i="14"/>
  <c r="X184" i="14"/>
  <c r="X183" i="14"/>
  <c r="X182" i="14"/>
  <c r="X181" i="14"/>
  <c r="X180" i="14"/>
  <c r="X179" i="14"/>
  <c r="X178" i="14"/>
  <c r="X177" i="14"/>
  <c r="X176" i="14"/>
  <c r="X175" i="14"/>
  <c r="X174" i="14"/>
  <c r="X173" i="14"/>
  <c r="X172" i="14"/>
  <c r="X171" i="14"/>
  <c r="X170" i="14"/>
  <c r="X169" i="14"/>
  <c r="X168" i="14"/>
  <c r="X167" i="14"/>
  <c r="X166" i="14"/>
  <c r="X165" i="14"/>
  <c r="X164" i="14"/>
  <c r="X163" i="14"/>
  <c r="X162" i="14"/>
  <c r="X161" i="14"/>
  <c r="X160" i="14"/>
  <c r="X159" i="14"/>
  <c r="X158" i="14"/>
  <c r="X157" i="14"/>
  <c r="X156" i="14"/>
  <c r="X155" i="14"/>
  <c r="X154" i="14"/>
  <c r="X153" i="14"/>
  <c r="X152" i="14"/>
  <c r="X151" i="14"/>
  <c r="X150" i="14"/>
  <c r="X149" i="14"/>
  <c r="X148" i="14"/>
  <c r="X147" i="14"/>
  <c r="X146" i="14"/>
  <c r="X145" i="14"/>
  <c r="X144" i="14"/>
  <c r="X143" i="14"/>
  <c r="X142" i="14"/>
  <c r="X141" i="14"/>
  <c r="X140" i="14"/>
  <c r="X139" i="14"/>
  <c r="X138" i="14"/>
  <c r="X137" i="14"/>
  <c r="X136" i="14"/>
  <c r="X135" i="14"/>
  <c r="X134" i="14"/>
  <c r="X133" i="14"/>
  <c r="X132" i="14"/>
  <c r="X131" i="14"/>
  <c r="X130" i="14"/>
  <c r="X129" i="14"/>
  <c r="X128" i="14"/>
  <c r="X127" i="14"/>
  <c r="X126" i="14"/>
  <c r="X125" i="14"/>
  <c r="X124" i="14"/>
  <c r="X123" i="14"/>
  <c r="X122" i="14"/>
  <c r="X121" i="14"/>
  <c r="X120" i="14"/>
  <c r="X119" i="14"/>
  <c r="X118" i="14"/>
  <c r="X117" i="14"/>
  <c r="X116" i="14"/>
  <c r="X115" i="14"/>
  <c r="X114" i="14"/>
  <c r="X113" i="14"/>
  <c r="X112" i="14"/>
  <c r="X111" i="14"/>
  <c r="X110" i="14"/>
  <c r="X109" i="14"/>
  <c r="X108" i="14"/>
  <c r="X107" i="14"/>
  <c r="X106" i="14"/>
  <c r="X105" i="14"/>
  <c r="X104" i="14"/>
  <c r="X103" i="14"/>
  <c r="X102" i="14"/>
  <c r="X101" i="14"/>
  <c r="X100" i="14"/>
  <c r="X99" i="14"/>
  <c r="X98" i="14"/>
  <c r="X97" i="14"/>
  <c r="X96" i="14"/>
  <c r="X95" i="14"/>
  <c r="X94" i="14"/>
  <c r="X93" i="14"/>
  <c r="X92" i="14"/>
  <c r="X91" i="14"/>
  <c r="X90" i="14"/>
  <c r="X89" i="14"/>
  <c r="X88" i="14"/>
  <c r="X87" i="14"/>
  <c r="X86" i="14"/>
  <c r="X85" i="14"/>
  <c r="X84" i="14"/>
  <c r="X83" i="14"/>
  <c r="X82" i="14"/>
  <c r="X81" i="14"/>
  <c r="X80" i="14"/>
  <c r="X79" i="14"/>
  <c r="X78" i="14"/>
  <c r="X77" i="14"/>
  <c r="X76" i="14"/>
  <c r="X75" i="14"/>
  <c r="X74" i="14"/>
  <c r="X73" i="14"/>
  <c r="X72" i="14"/>
  <c r="X71" i="14"/>
  <c r="X70" i="14"/>
  <c r="X69" i="14"/>
  <c r="X68" i="14"/>
  <c r="X67" i="14"/>
  <c r="X66" i="14"/>
  <c r="X65" i="14"/>
  <c r="X64" i="14"/>
  <c r="X63" i="14"/>
  <c r="X62" i="14"/>
  <c r="X61" i="14"/>
  <c r="X60" i="14"/>
  <c r="X59" i="14"/>
  <c r="X58" i="14"/>
  <c r="X57" i="14"/>
  <c r="X56" i="14"/>
  <c r="X55" i="14"/>
  <c r="X54" i="14"/>
  <c r="X53" i="14"/>
  <c r="X52" i="14"/>
  <c r="X51" i="14"/>
  <c r="X50" i="14"/>
  <c r="X49" i="14"/>
  <c r="X48" i="14"/>
  <c r="X47"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P18" i="14"/>
  <c r="Q18" i="14" s="1"/>
  <c r="O18" i="14"/>
  <c r="X17" i="14"/>
  <c r="X16" i="14"/>
  <c r="P16" i="14"/>
  <c r="O16" i="14"/>
  <c r="X15" i="14"/>
  <c r="X14" i="14"/>
  <c r="X13" i="14"/>
  <c r="X12" i="14"/>
  <c r="X11" i="14"/>
  <c r="X10" i="14"/>
  <c r="X9" i="14"/>
  <c r="X8" i="14"/>
  <c r="Y12" i="13"/>
  <c r="W12" i="13"/>
  <c r="W9" i="13"/>
  <c r="W10" i="13"/>
  <c r="W8" i="13"/>
  <c r="U12" i="13"/>
  <c r="P88" i="13"/>
  <c r="M88" i="13"/>
  <c r="J88" i="13"/>
  <c r="Q16" i="14" l="1"/>
  <c r="P17" i="14"/>
  <c r="O17" i="14"/>
  <c r="Q17" i="14" l="1"/>
  <c r="E14" i="12" l="1"/>
  <c r="D14" i="12"/>
  <c r="G14" i="12" s="1"/>
  <c r="H14" i="12" s="1"/>
  <c r="G12" i="12"/>
  <c r="H12" i="12" s="1"/>
  <c r="G11" i="12"/>
  <c r="H11" i="12" s="1"/>
  <c r="G10" i="12"/>
  <c r="H10" i="12" s="1"/>
  <c r="AI9" i="11"/>
  <c r="AI8" i="11"/>
  <c r="AI7" i="11"/>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8" i="10"/>
  <c r="E51" i="9"/>
  <c r="D51" i="9"/>
  <c r="F51" i="9" l="1"/>
  <c r="O18" i="8"/>
  <c r="H18" i="8"/>
  <c r="H19" i="8"/>
  <c r="H20" i="8"/>
  <c r="H21" i="8"/>
  <c r="H22" i="8"/>
  <c r="H23" i="8"/>
  <c r="H17" i="8"/>
  <c r="L17" i="8"/>
  <c r="L18" i="8" s="1"/>
  <c r="F19" i="7"/>
  <c r="H19" i="7" s="1"/>
  <c r="O18" i="7"/>
  <c r="H18" i="7"/>
  <c r="F18" i="7"/>
  <c r="F17" i="7"/>
  <c r="H17" i="7" s="1"/>
  <c r="O16" i="7"/>
  <c r="H16" i="7"/>
  <c r="F16" i="7"/>
  <c r="D16" i="7"/>
  <c r="V12" i="7"/>
  <c r="U12" i="7"/>
  <c r="T12" i="7"/>
  <c r="S12" i="7"/>
  <c r="R12" i="7"/>
  <c r="Q12" i="7"/>
  <c r="T20" i="7" s="1"/>
  <c r="P12" i="7"/>
  <c r="O12" i="7"/>
  <c r="N12" i="7"/>
  <c r="M12" i="7"/>
  <c r="T19" i="7" s="1"/>
  <c r="L12" i="7"/>
  <c r="K12" i="7"/>
  <c r="J12" i="7"/>
  <c r="I12" i="7"/>
  <c r="T18" i="7" s="1"/>
  <c r="H12" i="7"/>
  <c r="G12" i="7"/>
  <c r="T17" i="7" s="1"/>
  <c r="F12" i="7"/>
  <c r="E12" i="7"/>
  <c r="D12" i="7"/>
  <c r="T16" i="7" s="1"/>
  <c r="AC129" i="6"/>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K11" i="5"/>
  <c r="K13" i="5" s="1"/>
  <c r="M10" i="5"/>
  <c r="K10" i="5"/>
  <c r="H133" i="4"/>
  <c r="I133" i="4"/>
  <c r="Q133" i="4"/>
  <c r="R133" i="4"/>
  <c r="H12" i="3"/>
  <c r="G9" i="3"/>
  <c r="G8" i="3"/>
  <c r="G7" i="3"/>
  <c r="G12" i="3" s="1"/>
  <c r="E12" i="3" s="1"/>
  <c r="N14" i="2"/>
  <c r="K13" i="2"/>
  <c r="E13" i="2"/>
  <c r="E16" i="2" s="1"/>
  <c r="T133" i="4" l="1"/>
  <c r="K133" i="4"/>
  <c r="N13" i="2"/>
</calcChain>
</file>

<file path=xl/sharedStrings.xml><?xml version="1.0" encoding="utf-8"?>
<sst xmlns="http://schemas.openxmlformats.org/spreadsheetml/2006/main" count="14428" uniqueCount="3165">
  <si>
    <t>Reference Register</t>
  </si>
  <si>
    <t>The Inner North Report</t>
  </si>
  <si>
    <t>Index</t>
  </si>
  <si>
    <t>Reference No.</t>
  </si>
  <si>
    <t>Reference Name</t>
  </si>
  <si>
    <t>URL</t>
  </si>
  <si>
    <t>Indicator</t>
  </si>
  <si>
    <t>Content</t>
  </si>
  <si>
    <t>Data point</t>
  </si>
  <si>
    <t>https://www.abs.gov.au/statistics/people/population/regional-population-age-and-sex/2023</t>
  </si>
  <si>
    <t>Population of the Inner North</t>
  </si>
  <si>
    <t>ERP at 30 June</t>
  </si>
  <si>
    <t>ERP change</t>
  </si>
  <si>
    <t>Components of population change 2023-24</t>
  </si>
  <si>
    <t>2023-24</t>
  </si>
  <si>
    <t>Natural increase</t>
  </si>
  <si>
    <t>Net internal migration</t>
  </si>
  <si>
    <t>Net overseas migration</t>
  </si>
  <si>
    <t>Area</t>
  </si>
  <si>
    <t>Population density 2024</t>
  </si>
  <si>
    <t>LGA code</t>
  </si>
  <si>
    <t>LGA name (a)</t>
  </si>
  <si>
    <t>no.</t>
  </si>
  <si>
    <t>%</t>
  </si>
  <si>
    <t>km2</t>
  </si>
  <si>
    <t>persons/km2</t>
  </si>
  <si>
    <t>Darebin</t>
  </si>
  <si>
    <t>Merri-bek</t>
  </si>
  <si>
    <t>Yarra</t>
  </si>
  <si>
    <t>Inner North</t>
  </si>
  <si>
    <t>Greater Melbourne</t>
  </si>
  <si>
    <t>Darebin: 159,963
Merri-bek: 186,354
Yarra: 100,706</t>
  </si>
  <si>
    <t>Population now – 447,203</t>
  </si>
  <si>
    <t>https://www.abs.gov.au/methodologies/data-region-methodology/2011-24</t>
  </si>
  <si>
    <t>Population density of the Inner North</t>
  </si>
  <si>
    <t>Inner North: 447,203
Greater Melbourne: 5,350,705
(447,203/5,350,705 = 8.4%)</t>
  </si>
  <si>
    <t>Inner North is now home to 8% of Melbourne's population.</t>
  </si>
  <si>
    <t>31% born outside Australia, 28% nationally.</t>
  </si>
  <si>
    <t>Year</t>
  </si>
  <si>
    <t>Persons - Total (no.)</t>
  </si>
  <si>
    <t>Total born overseas (%)</t>
  </si>
  <si>
    <t>Est. no. born OS</t>
  </si>
  <si>
    <t>Actual</t>
  </si>
  <si>
    <t>Darebin (C)</t>
  </si>
  <si>
    <t>Moreland (C)</t>
  </si>
  <si>
    <t>Yarra (C)</t>
  </si>
  <si>
    <t>Australia</t>
  </si>
  <si>
    <t>Workings</t>
  </si>
  <si>
    <t>Sheet 1</t>
  </si>
  <si>
    <t>Sheet 2</t>
  </si>
  <si>
    <t>Cultural diversity of the Inner North</t>
  </si>
  <si>
    <t>31.4% of the Inner North born outside of Australia.
27.6% nationally.</t>
  </si>
  <si>
    <t xml:space="preserve">10% arrived from overseas in last 10 years, 8% nationally  </t>
  </si>
  <si>
    <t>50% are religious, representing 99 religions</t>
  </si>
  <si>
    <t>120 schools and 53,000 students</t>
  </si>
  <si>
    <t>Population: 14% aged 0-14 years, 11% aged 15-24 years, 41% aged 25-44 years, 21% aged 45-64 years, 13% aged 65+ years</t>
  </si>
  <si>
    <t>Our Priority Issues</t>
  </si>
  <si>
    <t>Then and now…</t>
  </si>
  <si>
    <t>ABS data licensed under Creative Commons, see abs.gov.au/ccby</t>
  </si>
  <si>
    <t>Copyright Commonwealth of Australia, 2021, see abs.gov.au/copyright</t>
  </si>
  <si>
    <t>Cells in this table have been randomly adjusted to avoid the release of confidential data. No reliance should be placed on small cells.</t>
  </si>
  <si>
    <t>INFO</t>
  </si>
  <si>
    <t>Data source: Census of Population and Housing, 2021, TableBuilder</t>
  </si>
  <si>
    <t>Total</t>
  </si>
  <si>
    <t>Not applicable</t>
  </si>
  <si>
    <t>Not stated</t>
  </si>
  <si>
    <t>Arrived 2021</t>
  </si>
  <si>
    <t>New Arrivals</t>
  </si>
  <si>
    <t>Arrived 2020</t>
  </si>
  <si>
    <t>Arrived 2019</t>
  </si>
  <si>
    <t>Arrived 2018</t>
  </si>
  <si>
    <t>Arrived 2017</t>
  </si>
  <si>
    <t>Arrived 2016</t>
  </si>
  <si>
    <t>Arrived 2015</t>
  </si>
  <si>
    <t>Arrived 2014</t>
  </si>
  <si>
    <t>Arrived 2013</t>
  </si>
  <si>
    <t>Arrived 2012</t>
  </si>
  <si>
    <t>Arrived 2011</t>
  </si>
  <si>
    <t>Arrived 2010</t>
  </si>
  <si>
    <t>Arrived 2009</t>
  </si>
  <si>
    <t>Arrived 2008</t>
  </si>
  <si>
    <t>Arrived 2007</t>
  </si>
  <si>
    <t>Arrived 2006</t>
  </si>
  <si>
    <t>Arrived 2005</t>
  </si>
  <si>
    <t>Arrived 2004</t>
  </si>
  <si>
    <t>Arrived 2003</t>
  </si>
  <si>
    <t>Arrived 2002</t>
  </si>
  <si>
    <t>Arrived 2001</t>
  </si>
  <si>
    <t>Arrived 2000</t>
  </si>
  <si>
    <t>Arrived 1999</t>
  </si>
  <si>
    <t>Arrived 1998</t>
  </si>
  <si>
    <t>Arrived 1997</t>
  </si>
  <si>
    <t>Arrived 1996</t>
  </si>
  <si>
    <t>Arrived 1995</t>
  </si>
  <si>
    <t>Arrived 1994</t>
  </si>
  <si>
    <t>Arrived 1993</t>
  </si>
  <si>
    <t>Arrived 1992</t>
  </si>
  <si>
    <t>Arrived 1991</t>
  </si>
  <si>
    <t>Arrived 1990</t>
  </si>
  <si>
    <t>Arrived 1989</t>
  </si>
  <si>
    <t>Arrived 1988</t>
  </si>
  <si>
    <t>Arrived 1987</t>
  </si>
  <si>
    <t>Arrived 1986</t>
  </si>
  <si>
    <t>Arrived 1985</t>
  </si>
  <si>
    <t>Arrived 1984</t>
  </si>
  <si>
    <t>Arrived 1983</t>
  </si>
  <si>
    <t>Arrived 1982</t>
  </si>
  <si>
    <t>Arrived 1981</t>
  </si>
  <si>
    <t>Arrived 1980</t>
  </si>
  <si>
    <t>Arrived 1979</t>
  </si>
  <si>
    <t>Arrived 1978</t>
  </si>
  <si>
    <t>Arrived 1977</t>
  </si>
  <si>
    <t>Arrived 1976</t>
  </si>
  <si>
    <t>Arrived 1975</t>
  </si>
  <si>
    <t>Arrived 1974</t>
  </si>
  <si>
    <t>Arrived 1973</t>
  </si>
  <si>
    <t>Arrived 1972</t>
  </si>
  <si>
    <t>Arrived 1971</t>
  </si>
  <si>
    <t>Arrived 1970</t>
  </si>
  <si>
    <t>Arrived 1969</t>
  </si>
  <si>
    <t>Arrived 1968</t>
  </si>
  <si>
    <t>Arrived 1967</t>
  </si>
  <si>
    <t>Arrived 1966</t>
  </si>
  <si>
    <t>Arrived 1965</t>
  </si>
  <si>
    <t>Arrived 1964</t>
  </si>
  <si>
    <t>Arrived 1963</t>
  </si>
  <si>
    <t>Arrived 1962</t>
  </si>
  <si>
    <t>Arrived 1961</t>
  </si>
  <si>
    <t>Arrived 1960</t>
  </si>
  <si>
    <t>Arrived 1959</t>
  </si>
  <si>
    <t>Arrived 1958</t>
  </si>
  <si>
    <t>Arrived 1957</t>
  </si>
  <si>
    <t>Arrived 1956</t>
  </si>
  <si>
    <t>Arrived 1955</t>
  </si>
  <si>
    <t>Arrived 1954</t>
  </si>
  <si>
    <t>Arrived 1953</t>
  </si>
  <si>
    <t>Arrived 1952</t>
  </si>
  <si>
    <t>Arrived 1951</t>
  </si>
  <si>
    <t>Arrived 1950</t>
  </si>
  <si>
    <t>Arrived 1949</t>
  </si>
  <si>
    <t>Arrived 1948</t>
  </si>
  <si>
    <t>Arrived 1947</t>
  </si>
  <si>
    <t>Arrived 1946</t>
  </si>
  <si>
    <t>Arrived 1945</t>
  </si>
  <si>
    <t>Arrived 1944</t>
  </si>
  <si>
    <t>Arrived 1943</t>
  </si>
  <si>
    <t>Arrived 1942</t>
  </si>
  <si>
    <t>Arrived 1941</t>
  </si>
  <si>
    <t>Arrived 1940</t>
  </si>
  <si>
    <t>Arrived 1939</t>
  </si>
  <si>
    <t>Arrived 1938</t>
  </si>
  <si>
    <t>Arrived 1937</t>
  </si>
  <si>
    <t>Arrived 1936</t>
  </si>
  <si>
    <t>Arrived 1935</t>
  </si>
  <si>
    <t>Arrived 1934</t>
  </si>
  <si>
    <t>Arrived 1933</t>
  </si>
  <si>
    <t>Arrived 1932</t>
  </si>
  <si>
    <t>Arrived 1931</t>
  </si>
  <si>
    <t>Arrived 1930</t>
  </si>
  <si>
    <t>Arrived 1929</t>
  </si>
  <si>
    <t>Arrived 1928</t>
  </si>
  <si>
    <t>Arrived 1927</t>
  </si>
  <si>
    <t>Arrived 1926</t>
  </si>
  <si>
    <t>Arrived 1925</t>
  </si>
  <si>
    <t>Arrived 1924</t>
  </si>
  <si>
    <t>Arrived 1923</t>
  </si>
  <si>
    <t>Arrived 1922</t>
  </si>
  <si>
    <t>Arrived 1921</t>
  </si>
  <si>
    <t>Arrived 1920</t>
  </si>
  <si>
    <t>Arrived 1919</t>
  </si>
  <si>
    <t>Arrived 1918</t>
  </si>
  <si>
    <t>Arrived 1917</t>
  </si>
  <si>
    <t>Arrived 1916</t>
  </si>
  <si>
    <t>Arrived 1915</t>
  </si>
  <si>
    <t>Arrived 1914</t>
  </si>
  <si>
    <t>Arrived 1913</t>
  </si>
  <si>
    <t>Arrived 1912</t>
  </si>
  <si>
    <t>Arrived 1911</t>
  </si>
  <si>
    <t>Arrived 1910</t>
  </si>
  <si>
    <t>Arrived 1909</t>
  </si>
  <si>
    <t>Arrived 1908</t>
  </si>
  <si>
    <t>Arrived 1907</t>
  </si>
  <si>
    <t>Arrived 1906</t>
  </si>
  <si>
    <t>Arrived 1905</t>
  </si>
  <si>
    <t>YARP Year of Arrival in Australia</t>
  </si>
  <si>
    <t>Australia (UR)</t>
  </si>
  <si>
    <t>Moreland</t>
  </si>
  <si>
    <t>LGA (UR)</t>
  </si>
  <si>
    <t>Person Records</t>
  </si>
  <si>
    <t>Default Summation</t>
  </si>
  <si>
    <t>Filters:</t>
  </si>
  <si>
    <t>Counting: Person Records</t>
  </si>
  <si>
    <t>YARP Year of Arrival in Australia by Australia (UR)</t>
  </si>
  <si>
    <t>YARP Year of Arrival in Australia by LGA (UR)</t>
  </si>
  <si>
    <t>2021 Census - counting persons, place of usual residence</t>
  </si>
  <si>
    <t>Australian Bureau of Statistics</t>
  </si>
  <si>
    <t>Sheet 3</t>
  </si>
  <si>
    <t>Table Builder - 2021 Census</t>
  </si>
  <si>
    <t>https://www.abs.gov.au/statistics/microdata-tablebuilder/tablebuilder</t>
  </si>
  <si>
    <t>Recent arrivals to Australia</t>
  </si>
  <si>
    <t>Inner North: 40,840 (10.0%)
Australia: 2,101,423 (8.3%)</t>
  </si>
  <si>
    <t>Religious diversity</t>
  </si>
  <si>
    <t>194,317 people identify as religious (excluding secular beleifs) of 385,239 who responded to the Census question.</t>
  </si>
  <si>
    <t>4-digit level RELP Religious Affiliation by LGA (UR)</t>
  </si>
  <si>
    <t>2016 Total</t>
  </si>
  <si>
    <t>Religious</t>
  </si>
  <si>
    <t>4-digit level RELP Religious Affiliation</t>
  </si>
  <si>
    <t>Buddhism</t>
  </si>
  <si>
    <t>Christianity, nfd</t>
  </si>
  <si>
    <t>Anglican Church of Australia</t>
  </si>
  <si>
    <t>Anglican Catholic Church</t>
  </si>
  <si>
    <t>Anglican, nec</t>
  </si>
  <si>
    <t>Baptist</t>
  </si>
  <si>
    <t>Brethren</t>
  </si>
  <si>
    <t>Catholic, nfd</t>
  </si>
  <si>
    <t>Western Catholic</t>
  </si>
  <si>
    <t>Maronite Catholic</t>
  </si>
  <si>
    <t>Melkite Catholic</t>
  </si>
  <si>
    <t>Ukrainian Catholic</t>
  </si>
  <si>
    <t>Chaldean Catholic</t>
  </si>
  <si>
    <t>Syro Malabar Catholic</t>
  </si>
  <si>
    <t>Catholic, nec</t>
  </si>
  <si>
    <t>Churches of Christ, nfd</t>
  </si>
  <si>
    <t>Churches of Christ (Conference)</t>
  </si>
  <si>
    <t>Church of Christ (Non-denominational)</t>
  </si>
  <si>
    <t>International Church of Christ</t>
  </si>
  <si>
    <t>Jehovah's Witnesses</t>
  </si>
  <si>
    <t>Latter-day Saints, nfd</t>
  </si>
  <si>
    <t>The Church of Jesus Christ of Latter-day Saints</t>
  </si>
  <si>
    <t>Community of Christ</t>
  </si>
  <si>
    <t>Lutheran</t>
  </si>
  <si>
    <t>Oriental Orthodox, nfd</t>
  </si>
  <si>
    <t>Armenian Apostolic</t>
  </si>
  <si>
    <t>Coptic Orthodox Church</t>
  </si>
  <si>
    <t>Syrian Orthodox Church</t>
  </si>
  <si>
    <t>Ethiopian Orthodox Church</t>
  </si>
  <si>
    <t>Oriental Orthodox, nec</t>
  </si>
  <si>
    <t>Assyrian Apostolic, nfd</t>
  </si>
  <si>
    <t>Assyrian Church of the East</t>
  </si>
  <si>
    <t>Ancient Church of the East</t>
  </si>
  <si>
    <t>Assyrian Apostolic, nec</t>
  </si>
  <si>
    <t>Eastern Orthodox, nfd</t>
  </si>
  <si>
    <t>Albanian Orthodox</t>
  </si>
  <si>
    <t>Antiochian Orthodox</t>
  </si>
  <si>
    <t>Greek Orthodox</t>
  </si>
  <si>
    <t>Macedonian Orthodox</t>
  </si>
  <si>
    <t>Romanian Orthodox</t>
  </si>
  <si>
    <t>Russian Orthodox</t>
  </si>
  <si>
    <t>Serbian Orthodox</t>
  </si>
  <si>
    <t>Ukrainian Orthodox</t>
  </si>
  <si>
    <t>Eastern Orthodox, nec</t>
  </si>
  <si>
    <t>Presbyterian and Reformed, nfd</t>
  </si>
  <si>
    <t>Presbyterian</t>
  </si>
  <si>
    <t>Reformed</t>
  </si>
  <si>
    <t>Free Reformed</t>
  </si>
  <si>
    <t>Salvation Army</t>
  </si>
  <si>
    <t>Seventh-day Adventist</t>
  </si>
  <si>
    <t>Uniting Church</t>
  </si>
  <si>
    <t>Pentecostal, nfd</t>
  </si>
  <si>
    <t>Apostolic Church (Australia)</t>
  </si>
  <si>
    <t>Australian Christian Churches (Assemblies of God)</t>
  </si>
  <si>
    <t>Bethesda Ministries International (Bethesda Churches)</t>
  </si>
  <si>
    <t>C3 Church Global (Christian City Church)</t>
  </si>
  <si>
    <t>International Network of Churches (Christian Outreach Centres)</t>
  </si>
  <si>
    <t>CRC International (Christian Revival Crusade)</t>
  </si>
  <si>
    <t>Foursquare Gospel Church</t>
  </si>
  <si>
    <t>Full Gospel Church of Australia (Full Gospel Church)</t>
  </si>
  <si>
    <t>Revival Centres</t>
  </si>
  <si>
    <t>Rhema Family Church</t>
  </si>
  <si>
    <t>United Pentecostal</t>
  </si>
  <si>
    <t>Acts 2 Alliance</t>
  </si>
  <si>
    <t>Christian Church in Australia</t>
  </si>
  <si>
    <t>Pentecostal City Life Church</t>
  </si>
  <si>
    <t>Revival Fellowship</t>
  </si>
  <si>
    <t>Victory Life Centre</t>
  </si>
  <si>
    <t>Victory Worship Centre</t>
  </si>
  <si>
    <t>Worship Centre Network</t>
  </si>
  <si>
    <t>Pentecostal, nec</t>
  </si>
  <si>
    <t>Other Protestant, nfd</t>
  </si>
  <si>
    <t>Aboriginal Evangelical Missions</t>
  </si>
  <si>
    <t>Born Again Christian</t>
  </si>
  <si>
    <t>Christian and Missionary Alliance</t>
  </si>
  <si>
    <t>Church of the Nazarene</t>
  </si>
  <si>
    <t>Congregational</t>
  </si>
  <si>
    <t>Ethnic Evangelical Churches</t>
  </si>
  <si>
    <t>Independent Evangelical Churches</t>
  </si>
  <si>
    <t>Wesleyan Methodist Church</t>
  </si>
  <si>
    <t>Christian Community Churches of Australia</t>
  </si>
  <si>
    <t>Methodist, so described</t>
  </si>
  <si>
    <t>United Methodist Church</t>
  </si>
  <si>
    <t>Other Protestant, nec</t>
  </si>
  <si>
    <t>Other Christian, nfd</t>
  </si>
  <si>
    <t>Apostolic Church of Queensland</t>
  </si>
  <si>
    <t>Christadelphians</t>
  </si>
  <si>
    <t>Christian Science</t>
  </si>
  <si>
    <t>Gnostic Christians</t>
  </si>
  <si>
    <t>Liberal Catholic Church</t>
  </si>
  <si>
    <t>New Apostolic Church</t>
  </si>
  <si>
    <t>New Churches (Swedenborgian)</t>
  </si>
  <si>
    <t>Ratana (Maori)</t>
  </si>
  <si>
    <t>Religious Science</t>
  </si>
  <si>
    <t>Religious Society of Friends (Quakers)</t>
  </si>
  <si>
    <t>Temple Society</t>
  </si>
  <si>
    <t>Grace Communion International (Worldwide Church of God)</t>
  </si>
  <si>
    <t>Other Christian, nec</t>
  </si>
  <si>
    <t>Hinduism</t>
  </si>
  <si>
    <t>Islam</t>
  </si>
  <si>
    <t>Judaism</t>
  </si>
  <si>
    <t>Australian Aboriginal Traditional Religions</t>
  </si>
  <si>
    <t>Baha'i</t>
  </si>
  <si>
    <t>Chinese Religions, nfd</t>
  </si>
  <si>
    <t>Ancestor Veneration</t>
  </si>
  <si>
    <t>Confucianism</t>
  </si>
  <si>
    <t>Taoism</t>
  </si>
  <si>
    <t>Chinese Religions, nec</t>
  </si>
  <si>
    <t>Druse</t>
  </si>
  <si>
    <t>Japanese Religions, nfd</t>
  </si>
  <si>
    <t>Shinto</t>
  </si>
  <si>
    <t>Sukyo Mahikari</t>
  </si>
  <si>
    <t>Tenrikyo</t>
  </si>
  <si>
    <t>Japanese Religions, nec</t>
  </si>
  <si>
    <t>Nature Religions, nfd</t>
  </si>
  <si>
    <t>Animism</t>
  </si>
  <si>
    <t>Druidism</t>
  </si>
  <si>
    <t>Paganism</t>
  </si>
  <si>
    <t>Wiccan (Witchcraft)</t>
  </si>
  <si>
    <t>Nature Religions, nec</t>
  </si>
  <si>
    <t>Sikhism</t>
  </si>
  <si>
    <t>Spiritualism</t>
  </si>
  <si>
    <t>Mandaean</t>
  </si>
  <si>
    <t>Yezidi</t>
  </si>
  <si>
    <t>Caodaism</t>
  </si>
  <si>
    <t>Church of Scientology</t>
  </si>
  <si>
    <t>Eckankar</t>
  </si>
  <si>
    <t>Rastafari</t>
  </si>
  <si>
    <t>Satanism</t>
  </si>
  <si>
    <t>Theosophy</t>
  </si>
  <si>
    <t>Jainism</t>
  </si>
  <si>
    <t>Zoroastrianism</t>
  </si>
  <si>
    <t>Religious Groups, nec</t>
  </si>
  <si>
    <t>Secular Beliefs and Other Spiritual Beliefs and No Religious Affiliation, nfd</t>
  </si>
  <si>
    <t>No Religion, so described</t>
  </si>
  <si>
    <t>Secular Beliefs, nfd</t>
  </si>
  <si>
    <t>Agnosticism</t>
  </si>
  <si>
    <t>Atheism</t>
  </si>
  <si>
    <t>Humanism</t>
  </si>
  <si>
    <t>Rationalism</t>
  </si>
  <si>
    <t>Secular Beliefs, nec</t>
  </si>
  <si>
    <t>Other Spiritual Beliefs, nfd</t>
  </si>
  <si>
    <t>Multi Faith</t>
  </si>
  <si>
    <t>New Age</t>
  </si>
  <si>
    <t>Own Spiritual Beliefs</t>
  </si>
  <si>
    <t>Theism</t>
  </si>
  <si>
    <t>Unitarian Universalism</t>
  </si>
  <si>
    <t>Other Spiritual Beliefs, nec</t>
  </si>
  <si>
    <t>Inadequately described</t>
  </si>
  <si>
    <t>Sheet 4</t>
  </si>
  <si>
    <t>Calendar Year</t>
  </si>
  <si>
    <t>ACARA SML ID</t>
  </si>
  <si>
    <t>Location AGE ID</t>
  </si>
  <si>
    <t>School AGE ID</t>
  </si>
  <si>
    <t>School Name</t>
  </si>
  <si>
    <t>Suburb</t>
  </si>
  <si>
    <t>State</t>
  </si>
  <si>
    <t>Postcode</t>
  </si>
  <si>
    <t>School Sector</t>
  </si>
  <si>
    <t>School Type</t>
  </si>
  <si>
    <t>Campus Type</t>
  </si>
  <si>
    <t>Rolled Reporting Description</t>
  </si>
  <si>
    <t>School URL</t>
  </si>
  <si>
    <t>Governing Body</t>
  </si>
  <si>
    <t>Governing Body URL</t>
  </si>
  <si>
    <t>Year Range</t>
  </si>
  <si>
    <t>Geolocation</t>
  </si>
  <si>
    <t>ICSEA</t>
  </si>
  <si>
    <t>ICSEA Percentile</t>
  </si>
  <si>
    <t>Bottom SEA Quarter (%)</t>
  </si>
  <si>
    <t>Lower Middle SEA Quarter (%)</t>
  </si>
  <si>
    <t>Upper Middle SEA Quarter (%)</t>
  </si>
  <si>
    <t>Top SEA Quarter (%)</t>
  </si>
  <si>
    <t>Teaching Staff</t>
  </si>
  <si>
    <t>Full Time Equivalent Teaching Staff</t>
  </si>
  <si>
    <t>Non-Teaching Staff</t>
  </si>
  <si>
    <t>Full Time Equivalent Non-Teaching Staff</t>
  </si>
  <si>
    <t>Total Enrolments</t>
  </si>
  <si>
    <t>Girls Enrolments</t>
  </si>
  <si>
    <t>Boys Enrolments</t>
  </si>
  <si>
    <t>Full Time Equivalent Enrolments</t>
  </si>
  <si>
    <t>Indigenous Enrolments (%)</t>
  </si>
  <si>
    <t>Language Background Other Than English - Yes (%)</t>
  </si>
  <si>
    <t>Language Background Other Than English - No (%)</t>
  </si>
  <si>
    <t>Language Background Other Than English - Not Stated (%)</t>
  </si>
  <si>
    <t>LGA</t>
  </si>
  <si>
    <t>Collingwood English Language School</t>
  </si>
  <si>
    <t>Collingwood</t>
  </si>
  <si>
    <t>VIC</t>
  </si>
  <si>
    <t>3066</t>
  </si>
  <si>
    <t>Government</t>
  </si>
  <si>
    <t>Special</t>
  </si>
  <si>
    <t>School Head Campus</t>
  </si>
  <si>
    <t>Rolled Reporting</t>
  </si>
  <si>
    <t>http://www.collingwoodels.vic.edu.au/</t>
  </si>
  <si>
    <t>Department of Education and Training Victoria</t>
  </si>
  <si>
    <t>https://www.education.vic.gov.au/</t>
  </si>
  <si>
    <t>Prep-12</t>
  </si>
  <si>
    <t>Major Cities</t>
  </si>
  <si>
    <t>Coburg High School</t>
  </si>
  <si>
    <t>Coburg</t>
  </si>
  <si>
    <t>3058</t>
  </si>
  <si>
    <t>Secondary</t>
  </si>
  <si>
    <t>School Single Entity</t>
  </si>
  <si>
    <t>Individual Reporting</t>
  </si>
  <si>
    <t>https://www.coburg.vic.edu.au/</t>
  </si>
  <si>
    <t>7-12</t>
  </si>
  <si>
    <t>Deutsche Schule Melbourne</t>
  </si>
  <si>
    <t>Fitzroy North</t>
  </si>
  <si>
    <t>3068</t>
  </si>
  <si>
    <t>Independent</t>
  </si>
  <si>
    <t>Primary</t>
  </si>
  <si>
    <t>http://www.dsm.org.au</t>
  </si>
  <si>
    <t>Independent Schools Victoria</t>
  </si>
  <si>
    <t>https://www.is.vic.edu.au</t>
  </si>
  <si>
    <t>Prep-6</t>
  </si>
  <si>
    <t>Fitzroy Primary School</t>
  </si>
  <si>
    <t>Fitzroy</t>
  </si>
  <si>
    <t>3065</t>
  </si>
  <si>
    <t>http://www.fitzroyprimaryschool.vic.edu.au</t>
  </si>
  <si>
    <t>Coburg Primary School</t>
  </si>
  <si>
    <t>http://www.coburgps.vic.edu.au/</t>
  </si>
  <si>
    <t>Preston South Primary School</t>
  </si>
  <si>
    <t>Preston</t>
  </si>
  <si>
    <t>3072</t>
  </si>
  <si>
    <t>http://www.prestonsouthps.vic.edu.au</t>
  </si>
  <si>
    <t>Carlton North Primary School</t>
  </si>
  <si>
    <t>Carlton North</t>
  </si>
  <si>
    <t>3054</t>
  </si>
  <si>
    <t>http://www.carltonnthps.vic.edu.au</t>
  </si>
  <si>
    <t>Clifton Hill Primary School</t>
  </si>
  <si>
    <t>Clifton Hill</t>
  </si>
  <si>
    <t>http://www.cliftonhillps.vic.edu.au</t>
  </si>
  <si>
    <t>Northcote Primary School</t>
  </si>
  <si>
    <t>Northcote</t>
  </si>
  <si>
    <t>3070</t>
  </si>
  <si>
    <t>http://www.northcoteps.vic.edu.au</t>
  </si>
  <si>
    <t>Fitzroy North Primary School</t>
  </si>
  <si>
    <t>http://www.fitzroynthps.vic.edu.au</t>
  </si>
  <si>
    <t>Preston Primary School</t>
  </si>
  <si>
    <t>http://www.preston-ps.vic.edu.au</t>
  </si>
  <si>
    <t>Abbotsford Primary School</t>
  </si>
  <si>
    <t>Abbotsford</t>
  </si>
  <si>
    <t>3067</t>
  </si>
  <si>
    <t>http://www.abbotsfordps.vic.edu.au</t>
  </si>
  <si>
    <t>Fairfield Primary School</t>
  </si>
  <si>
    <t>Fairfield</t>
  </si>
  <si>
    <t>3078</t>
  </si>
  <si>
    <t>http://www.fairfieldps.vic.edu.au</t>
  </si>
  <si>
    <t>Brunswick South Primary School</t>
  </si>
  <si>
    <t>Brunswick East</t>
  </si>
  <si>
    <t>3057</t>
  </si>
  <si>
    <t>http://www.brunswicksouthps.vic.edu.au</t>
  </si>
  <si>
    <t>Merri-bek Primary School</t>
  </si>
  <si>
    <t>http://www.morelandps.vic.edu.au</t>
  </si>
  <si>
    <t>Princes Hill Primary School</t>
  </si>
  <si>
    <t>http://www.phps.vic.edu.au</t>
  </si>
  <si>
    <t>Pascoe Vale Primary School</t>
  </si>
  <si>
    <t>Pascoe Vale</t>
  </si>
  <si>
    <t>3044</t>
  </si>
  <si>
    <t>http://www.pvps.vic.edu.au/</t>
  </si>
  <si>
    <t>Merri Creek Primary School</t>
  </si>
  <si>
    <t>http://www.merricreekps.vic.edu.au/</t>
  </si>
  <si>
    <t>Wales Street Primary School</t>
  </si>
  <si>
    <t>Thornbury</t>
  </si>
  <si>
    <t>3071</t>
  </si>
  <si>
    <t>http://www.walesstps.vic.edu.au/</t>
  </si>
  <si>
    <t>Spensley Street Primary School</t>
  </si>
  <si>
    <t>http://www.ssps.vic.edu.au</t>
  </si>
  <si>
    <t>Brunswick East Primary School</t>
  </si>
  <si>
    <t>http://www.beps.vic.edu.au</t>
  </si>
  <si>
    <t>Brunswick North Primary School</t>
  </si>
  <si>
    <t>Brunswick West</t>
  </si>
  <si>
    <t>3055</t>
  </si>
  <si>
    <t>http://www.brunswicknorthps.vic.edu.au</t>
  </si>
  <si>
    <t>Fawkner Primary School</t>
  </si>
  <si>
    <t>Fawkner</t>
  </si>
  <si>
    <t>3060</t>
  </si>
  <si>
    <t>http://www.fawknerps.vic.edu.au</t>
  </si>
  <si>
    <t>Alphington Primary School</t>
  </si>
  <si>
    <t>Alphington</t>
  </si>
  <si>
    <t>http://www.alphinps.vic.edu.au/index.htm</t>
  </si>
  <si>
    <t>Penders Grove Primary School</t>
  </si>
  <si>
    <t>http://www.pendersgroveps.vic.edu.au/</t>
  </si>
  <si>
    <t>Preston West Primary School</t>
  </si>
  <si>
    <t>http://www.prestonwest.vic.edu.au</t>
  </si>
  <si>
    <t>Thornbury Primary School</t>
  </si>
  <si>
    <t>http://www.thornburyps.vic.edu.au</t>
  </si>
  <si>
    <t>Coburg West Primary School</t>
  </si>
  <si>
    <t>http://www.cobw.vic.edu.au/</t>
  </si>
  <si>
    <t>Reservoir Primary School</t>
  </si>
  <si>
    <t>Reservoir</t>
  </si>
  <si>
    <t>3073</t>
  </si>
  <si>
    <t>http://www.reservoirps.vic.edu.au</t>
  </si>
  <si>
    <t>Westbreen Primary School</t>
  </si>
  <si>
    <t>http://www.westbreenps.vic.edu.au</t>
  </si>
  <si>
    <t>Westgarth Primary School</t>
  </si>
  <si>
    <t>http://www.wgps.vic.edu.au</t>
  </si>
  <si>
    <t>Brunswick South West Primary School</t>
  </si>
  <si>
    <t>http://www.brunswicksw-ps.vic.edu.au/html/index.html</t>
  </si>
  <si>
    <t>Bell Primary School</t>
  </si>
  <si>
    <t>http://www.bellps.vic.edu.au</t>
  </si>
  <si>
    <t>Brunswick North West Primary School</t>
  </si>
  <si>
    <t>http://www.brunswicknwps.vic.edu.au</t>
  </si>
  <si>
    <t>Coburg North Primary School</t>
  </si>
  <si>
    <t>http://www.coburg-north-ps.vic.edu.au</t>
  </si>
  <si>
    <t>Newlands Primary School</t>
  </si>
  <si>
    <t>http://www.newlandsps.vic.edu.au/</t>
  </si>
  <si>
    <t>Croxton Special School</t>
  </si>
  <si>
    <t>http://www.croxton.vic.edu.au</t>
  </si>
  <si>
    <t>U</t>
  </si>
  <si>
    <t>Reservoir East Primary School</t>
  </si>
  <si>
    <t>http://www.reps.vic.edu.au/</t>
  </si>
  <si>
    <t>Pascoe Vale South Primary School</t>
  </si>
  <si>
    <t>Pascoe Vale South</t>
  </si>
  <si>
    <t>http://www.pvsps.vic.edu.au</t>
  </si>
  <si>
    <t>Reservoir West Primary School</t>
  </si>
  <si>
    <t>http://www.rwps.vic.edu.au</t>
  </si>
  <si>
    <t>Oak Park Primary School</t>
  </si>
  <si>
    <t>Oak Park</t>
  </si>
  <si>
    <t>3046</t>
  </si>
  <si>
    <t>http://www.oakparkps.vic.edu.au</t>
  </si>
  <si>
    <t>Pascoe Vale North Primary School</t>
  </si>
  <si>
    <t>http://www.pvnps.vic.edu.au</t>
  </si>
  <si>
    <t>Preston North East Primary School</t>
  </si>
  <si>
    <t>East Preston</t>
  </si>
  <si>
    <t>http://www.pneps.vic.edu.au</t>
  </si>
  <si>
    <t>Glenroy West Primary School</t>
  </si>
  <si>
    <t>Glenroy</t>
  </si>
  <si>
    <t>http://www.glenroywestps.vic.edu.au</t>
  </si>
  <si>
    <t>Kingsbury Primary School</t>
  </si>
  <si>
    <t>Kingsbury</t>
  </si>
  <si>
    <t>3083</t>
  </si>
  <si>
    <t>http://www.kingsburyps.vic.edu.au</t>
  </si>
  <si>
    <t>Moomba Park Primary School</t>
  </si>
  <si>
    <t>http://www.moombaparkps.vic.edu.au/</t>
  </si>
  <si>
    <t>Glenroy Specialist School</t>
  </si>
  <si>
    <t>http://www.glenroyss.vic.edu.au</t>
  </si>
  <si>
    <t>Richmond West Primary School</t>
  </si>
  <si>
    <t>Richmond</t>
  </si>
  <si>
    <t>3121</t>
  </si>
  <si>
    <t>http://www.richmondwestps.vic.edu.au</t>
  </si>
  <si>
    <t>Northern School For Autism</t>
  </si>
  <si>
    <t>http://www.northernautism.vic.edu.au/</t>
  </si>
  <si>
    <t>Coburg Special Developmental School</t>
  </si>
  <si>
    <t>http://www.coburgsds.vic.edu.au/</t>
  </si>
  <si>
    <t>Richmond Primary School</t>
  </si>
  <si>
    <t>http://www.richmondps.vic.edu.au</t>
  </si>
  <si>
    <t>Yarra Primary School</t>
  </si>
  <si>
    <t>http://www.yarraps.vic.edu.au</t>
  </si>
  <si>
    <t>Belle Vue Park Primary School</t>
  </si>
  <si>
    <t>http://www.bellevueparkps.vic.edu.au</t>
  </si>
  <si>
    <t>Reservoir Views Primary School</t>
  </si>
  <si>
    <t>http://www.reservoirviewsps.vic.edu.au/</t>
  </si>
  <si>
    <t>William Ruthven Primary School</t>
  </si>
  <si>
    <t>http://www.williamruthvenps.vic.edu.au/</t>
  </si>
  <si>
    <t>Collingwood College</t>
  </si>
  <si>
    <t>Combined</t>
  </si>
  <si>
    <t>http://www.collingwood.vic.edu.au</t>
  </si>
  <si>
    <t>Virtual School Victoria</t>
  </si>
  <si>
    <t>http://www.distance.vic.edu.au</t>
  </si>
  <si>
    <t>Northern College of the Arts and Technology</t>
  </si>
  <si>
    <t>http://www.ncat.vic.edu.au</t>
  </si>
  <si>
    <t>10-12</t>
  </si>
  <si>
    <t>Bindjiroo Yaluk Community School</t>
  </si>
  <si>
    <t>http://www.lynallhall.vic.edu.au</t>
  </si>
  <si>
    <t>Northcote High School</t>
  </si>
  <si>
    <t>http://www.nhs.vic.edu.au</t>
  </si>
  <si>
    <t>Pascoe Vale Girls Secondary College</t>
  </si>
  <si>
    <t>http://www.pvgc.vic.edu.au</t>
  </si>
  <si>
    <t>Princes Hill Secondary College</t>
  </si>
  <si>
    <t>Princes Hill</t>
  </si>
  <si>
    <t>http://www.phsc.vic.edu.au</t>
  </si>
  <si>
    <t>Sydney Road Community School</t>
  </si>
  <si>
    <t>Brunswick</t>
  </si>
  <si>
    <t>3056</t>
  </si>
  <si>
    <t>http://sydneyrdcs.vic.edu.au</t>
  </si>
  <si>
    <t>Reservoir High School</t>
  </si>
  <si>
    <t>http://www.reservoirhs.vic.edu.au/</t>
  </si>
  <si>
    <t>Fitzroy High School</t>
  </si>
  <si>
    <t>http://www.fitzroyhs.vic.edu.au</t>
  </si>
  <si>
    <t>Thornbury High School</t>
  </si>
  <si>
    <t>http://www.thornburyhs.vic.edu.au</t>
  </si>
  <si>
    <t>Brunswick Secondary College</t>
  </si>
  <si>
    <t>http://www.brunswick.vic.edu.au</t>
  </si>
  <si>
    <t>Melbourne Girls College</t>
  </si>
  <si>
    <t>http://www.mgc.vic.edu.au</t>
  </si>
  <si>
    <t>Charles La Trobe P-12 College</t>
  </si>
  <si>
    <t>Macleod West</t>
  </si>
  <si>
    <t>3085</t>
  </si>
  <si>
    <t>http://www.charleslatrobecollege.vic.edu.au/</t>
  </si>
  <si>
    <t>Glenroy College</t>
  </si>
  <si>
    <t>http://www.glenroycollege.vic.edu.au/</t>
  </si>
  <si>
    <t>John Fawkner Secondary College</t>
  </si>
  <si>
    <t>http://www.jfc.vic.edu.au/</t>
  </si>
  <si>
    <t>William Ruthven Secondary College</t>
  </si>
  <si>
    <t>http://www.williamruthvensc.vic.edu.au</t>
  </si>
  <si>
    <t>Simonds Catholic College</t>
  </si>
  <si>
    <t>West Melbourne</t>
  </si>
  <si>
    <t>3003</t>
  </si>
  <si>
    <t>Catholic</t>
  </si>
  <si>
    <t>http://www.sccmelb.catholic.edu.au</t>
  </si>
  <si>
    <t>Victorian Catholic Education Authority</t>
  </si>
  <si>
    <t>https://www.vcea.catholic.edu.au/</t>
  </si>
  <si>
    <t>St Joseph's School</t>
  </si>
  <si>
    <t>http://www.sjnorthcote.catholic.edu.au</t>
  </si>
  <si>
    <t>Sacred Heart School</t>
  </si>
  <si>
    <t>http://www.shpreston.catholic.edu.au</t>
  </si>
  <si>
    <t>St Paul's School</t>
  </si>
  <si>
    <t>http://www.spcoburg.catholic.edu.au</t>
  </si>
  <si>
    <t>Academy of Mary Immaculate</t>
  </si>
  <si>
    <t>http://www.academy.vic.edu.au</t>
  </si>
  <si>
    <t>http://www.shsfitzroy.catholic.edu.au</t>
  </si>
  <si>
    <t>St John's School</t>
  </si>
  <si>
    <t/>
  </si>
  <si>
    <t>http://www.sjcliftonhill.catholic.edu.au</t>
  </si>
  <si>
    <t>http://www.sjcollingwood.catholic.edu.au</t>
  </si>
  <si>
    <t>http://www.sjbwickw.catholic.edu.au</t>
  </si>
  <si>
    <t>Our Lady Help of Christians School</t>
  </si>
  <si>
    <t>http://www.olbrunswickeast.catholic.edu.au</t>
  </si>
  <si>
    <t>St Margaret Mary's School</t>
  </si>
  <si>
    <t>Brunswick North</t>
  </si>
  <si>
    <t>http://www.smmbrunswicknth.catholic.edu.au</t>
  </si>
  <si>
    <t>St Anthony's School</t>
  </si>
  <si>
    <t>http://www.saalphington.catholic.edu.au</t>
  </si>
  <si>
    <t>St Mary's School</t>
  </si>
  <si>
    <t>http://www.smthornbury.catholic.edu.au</t>
  </si>
  <si>
    <t>St Fidelis' School</t>
  </si>
  <si>
    <t>http://www.sfmoreland.catholic.edu.au/</t>
  </si>
  <si>
    <t>St Gabriel's School</t>
  </si>
  <si>
    <t>http://www.sgreservoir.catholic.edu.au</t>
  </si>
  <si>
    <t>Santa Maria College</t>
  </si>
  <si>
    <t>http://www.santamaria.vic.edu.au</t>
  </si>
  <si>
    <t>St Mark's School</t>
  </si>
  <si>
    <t>http://www.smfawkner.catholic.edu.au</t>
  </si>
  <si>
    <t>St Raphael's School</t>
  </si>
  <si>
    <t>Preston West</t>
  </si>
  <si>
    <t>http://www.srprestonwest.catholic.edu.au/</t>
  </si>
  <si>
    <t>Holy Name School</t>
  </si>
  <si>
    <t>http://www.hnpe.catholic.edu.au</t>
  </si>
  <si>
    <t>St Bernard's School</t>
  </si>
  <si>
    <t>http://www.stbernardscoburg.catholic.edu.au</t>
  </si>
  <si>
    <t>St Oliver Plunkett's School</t>
  </si>
  <si>
    <t>http://www.sopascoevale.catholic.edu.au</t>
  </si>
  <si>
    <t>Holy Spirit School</t>
  </si>
  <si>
    <t>http://www.hsthornburyeast.catholic.edu.au</t>
  </si>
  <si>
    <t>Corpus Christi School</t>
  </si>
  <si>
    <t>http://www.ccglenroy.catholic.edu.au</t>
  </si>
  <si>
    <t>St Stephen's School</t>
  </si>
  <si>
    <t>http://www.ssreservoireast.catholic.edu.au</t>
  </si>
  <si>
    <t>St Matthew's School</t>
  </si>
  <si>
    <t>http://www.smfawknernth.catholic.edu.au</t>
  </si>
  <si>
    <t>St Francis de Sales School</t>
  </si>
  <si>
    <t>http://www.sfoakpark.catholic.edu.au</t>
  </si>
  <si>
    <t>Our Lady of the Way School</t>
  </si>
  <si>
    <t>Reservoir East</t>
  </si>
  <si>
    <t>http://www.olwkingsbury.catholic.edu.au</t>
  </si>
  <si>
    <t>St Thomas More's School</t>
  </si>
  <si>
    <t>Hadfield</t>
  </si>
  <si>
    <t>http://www.stmhadfield.catholic.edu.au</t>
  </si>
  <si>
    <t>Mercy College</t>
  </si>
  <si>
    <t>Coburg North</t>
  </si>
  <si>
    <t>http://www.mercycoburg.catholic.edu.au</t>
  </si>
  <si>
    <t>St Joseph the Worker School</t>
  </si>
  <si>
    <t>http://www.sjwreservoirnth.catholic.edu.au</t>
  </si>
  <si>
    <t>Antonine College</t>
  </si>
  <si>
    <t>http://www.antonine.catholic.edu.au</t>
  </si>
  <si>
    <t>Trinity Catholic School</t>
  </si>
  <si>
    <t>http://www.tcs.catholic.edu.au</t>
  </si>
  <si>
    <t>St John's College Preston</t>
  </si>
  <si>
    <t>http://www.stjohnspreston.vic.edu.au</t>
  </si>
  <si>
    <t>Fitzroy Community School</t>
  </si>
  <si>
    <t>http://www.fcs.vic.edu.au</t>
  </si>
  <si>
    <t>Australian International Academy of Education</t>
  </si>
  <si>
    <t>http://www.aia.vic.edu.au/</t>
  </si>
  <si>
    <t>Sophia Mundi Steiner School</t>
  </si>
  <si>
    <t>http://www.sophiamundi.vic.edu.au</t>
  </si>
  <si>
    <t>Alphington Grammar School</t>
  </si>
  <si>
    <t>http://www.alphington.vic.edu.au</t>
  </si>
  <si>
    <t>Maharishi School of the Age of Enlightenment</t>
  </si>
  <si>
    <t>http://www.maharishischool.vic.edu.au</t>
  </si>
  <si>
    <t>Darul Ulum College of Victoria</t>
  </si>
  <si>
    <t>http://www.dulum.vic.edu.au</t>
  </si>
  <si>
    <t>East Preston Islamic College</t>
  </si>
  <si>
    <t>http://www.epic.vic.edu.au</t>
  </si>
  <si>
    <t>Glenroy Central Primary School</t>
  </si>
  <si>
    <t>http://www.glenroycentralps.vic.edu.au</t>
  </si>
  <si>
    <t>Glenroy Private</t>
  </si>
  <si>
    <t>http://www.glenroyprivate.vic.edu.au/</t>
  </si>
  <si>
    <t>Victorian School Of Languages</t>
  </si>
  <si>
    <t>https://www.vsl.vic.edu.au/</t>
  </si>
  <si>
    <t>Unknown</t>
  </si>
  <si>
    <t>Melbourne Indigenous Transition School</t>
  </si>
  <si>
    <t>https://www.mits.vic.edu.au/</t>
  </si>
  <si>
    <t>7-8</t>
  </si>
  <si>
    <t>Preston Reservoir Adult Community Education - Prace College campus</t>
  </si>
  <si>
    <t>https://prace.vic.edu.au/prace-college/</t>
  </si>
  <si>
    <t>11-12</t>
  </si>
  <si>
    <t>Preston High School</t>
  </si>
  <si>
    <t>http://www.phs.vic.edu.au</t>
  </si>
  <si>
    <t>Ignatius Learning Centre</t>
  </si>
  <si>
    <t>https://jss.org.au/what-we-do/ignatius-learning-centre/</t>
  </si>
  <si>
    <t>Islamic College of Sport</t>
  </si>
  <si>
    <t>https://islamiccollegeofsport.com.au/</t>
  </si>
  <si>
    <t>11</t>
  </si>
  <si>
    <t>120 Schools operating in 2024 with 53,301 total enrolments</t>
  </si>
  <si>
    <t>Sheet 5</t>
  </si>
  <si>
    <t>ACARA Data Access Program</t>
  </si>
  <si>
    <t>https://www.acara.edu.au/contact-us/acara-data-access</t>
  </si>
  <si>
    <t>Number of schools and students in the area.</t>
  </si>
  <si>
    <t>Age distriubution of the population.</t>
  </si>
  <si>
    <t>0-4</t>
  </si>
  <si>
    <t>5-9</t>
  </si>
  <si>
    <t>10-14</t>
  </si>
  <si>
    <t>15-19</t>
  </si>
  <si>
    <t>20-24</t>
  </si>
  <si>
    <t>25-29</t>
  </si>
  <si>
    <t>30-34</t>
  </si>
  <si>
    <t>35-39</t>
  </si>
  <si>
    <t>40-44</t>
  </si>
  <si>
    <t>45-49</t>
  </si>
  <si>
    <t>50-54</t>
  </si>
  <si>
    <t>55-59</t>
  </si>
  <si>
    <t>60-64</t>
  </si>
  <si>
    <t>65-69</t>
  </si>
  <si>
    <t>70-74</t>
  </si>
  <si>
    <t>75-79</t>
  </si>
  <si>
    <t>80-84</t>
  </si>
  <si>
    <t>85 and over</t>
  </si>
  <si>
    <t>Total persons</t>
  </si>
  <si>
    <t>LGA name</t>
  </si>
  <si>
    <t>Inner North pop. as a % of Greater Melb pop.</t>
  </si>
  <si>
    <t>0-14 years</t>
  </si>
  <si>
    <t>15-24 years</t>
  </si>
  <si>
    <t>Victoria</t>
  </si>
  <si>
    <t>Inner North land area as a % of Greater Melb land area</t>
  </si>
  <si>
    <t>25-44 years</t>
  </si>
  <si>
    <t>45-64 years</t>
  </si>
  <si>
    <t>65+ years</t>
  </si>
  <si>
    <t>Sheet 6</t>
  </si>
  <si>
    <t>Homelessness has increased by almost 50% even though, of those 15+ years of age, half are in some form of employment.</t>
  </si>
  <si>
    <t>1 in 10 people in the Inner North are living in poverty according to VCOSS.</t>
  </si>
  <si>
    <t>30 years ago, a house in the Inner North was approximately 4.5 times a household's annual income. Today, it is 12 times a household's annual income.</t>
  </si>
  <si>
    <t>Every week an average of 10 Inner North people are admitted to emergency departments as a result of family violence.</t>
  </si>
  <si>
    <t>More than 1 in 4 adults in the Inner North have low to medium life satisfaction and 1 in 7 live with high psychological distress.</t>
  </si>
  <si>
    <t>2021 Census - counting persons, estimating homelessness</t>
  </si>
  <si>
    <t>OPGP Homelessness Operational Groups by LGA (EN)</t>
  </si>
  <si>
    <t>LGA (EN)</t>
  </si>
  <si>
    <t>OPGP Homelessness Operational Groups</t>
  </si>
  <si>
    <t>Persons living in improvised dwellings, tents, or sleeping out</t>
  </si>
  <si>
    <t>Homeless</t>
  </si>
  <si>
    <t>Persons in supported accommodation for the homeless</t>
  </si>
  <si>
    <t>in every 10,000</t>
  </si>
  <si>
    <t>increase</t>
  </si>
  <si>
    <t>Persons staying temporarily with other households</t>
  </si>
  <si>
    <t>Persons living in boarding houses</t>
  </si>
  <si>
    <t>Persons in other temporary lodgings</t>
  </si>
  <si>
    <t>Persons living in 'severely' crowded dwellings</t>
  </si>
  <si>
    <t>Persons living in other crowded dwellings</t>
  </si>
  <si>
    <t>Persons in other improvised dwellings</t>
  </si>
  <si>
    <t>Persons who are marginally housed in caravan parks</t>
  </si>
  <si>
    <t>per 10,000 people</t>
  </si>
  <si>
    <t>The rate of homelessness was 61 per 10,000 people in 2016 and is 91 per 10,000 people as of 2021.</t>
  </si>
  <si>
    <t>Change in homelessness</t>
  </si>
  <si>
    <t>OPGP Homelessness Operational Groups and LGA (EN) by LFSP Labour Force Status</t>
  </si>
  <si>
    <t>LFSP Labour Force Status</t>
  </si>
  <si>
    <t>Employed, worked full-time</t>
  </si>
  <si>
    <t>Employed, worked part-time</t>
  </si>
  <si>
    <t>Employed, away from work</t>
  </si>
  <si>
    <t>Unemployed, looking for full-time work</t>
  </si>
  <si>
    <t>Unemployed, looking for part-time work</t>
  </si>
  <si>
    <t>Not in the labour force</t>
  </si>
  <si>
    <t>Homeless &amp; Employed</t>
  </si>
  <si>
    <t>Total Homeless</t>
  </si>
  <si>
    <t xml:space="preserve">Sheet 8 </t>
  </si>
  <si>
    <t>Sheet 7</t>
  </si>
  <si>
    <t>The share of people working who are also homeless</t>
  </si>
  <si>
    <t>1206 people in the Inner North homeless and employed
2409 people in the Inner North homeless</t>
  </si>
  <si>
    <t>Mapping Economic Disadvantage 2021</t>
  </si>
  <si>
    <t>https://vcoss.org.au/cost-of-living/2023/08/povertymaps/</t>
  </si>
  <si>
    <t>Darebin: 11.66%
Merri-bek: 11.6%
Yarra: 9.5%</t>
  </si>
  <si>
    <t>Poverty is a common experience for those in the Inner North</t>
  </si>
  <si>
    <t>Social Statistics for Victorian Communities</t>
  </si>
  <si>
    <t>https://www.socialstats.com.au/</t>
  </si>
  <si>
    <t>The cost of homeownership over time</t>
  </si>
  <si>
    <t>Darebin: 1996 - 4.4 years, 2021 - 12.9 years
Merribek: 1996 - 4.2 years, 2021 - 10.8 years
Yarra: 1996 - 5.4 years, 2021 - 13.2 years</t>
  </si>
  <si>
    <t>House prices as number of year's household income</t>
  </si>
  <si>
    <t>% change: 1996-2021</t>
  </si>
  <si>
    <t>Banyule</t>
  </si>
  <si>
    <t>Bayside</t>
  </si>
  <si>
    <t>Boroondara</t>
  </si>
  <si>
    <t>Brimbank</t>
  </si>
  <si>
    <t>Cardinia</t>
  </si>
  <si>
    <t>Casey</t>
  </si>
  <si>
    <t>Frankston</t>
  </si>
  <si>
    <t>Glen Eira</t>
  </si>
  <si>
    <t>Greater Dandenong</t>
  </si>
  <si>
    <t>Hobsons Bay</t>
  </si>
  <si>
    <t>Hume</t>
  </si>
  <si>
    <t>Kingston</t>
  </si>
  <si>
    <t>Knox</t>
  </si>
  <si>
    <t>Mannningham</t>
  </si>
  <si>
    <t>Maribyrnong</t>
  </si>
  <si>
    <t>Maroondah</t>
  </si>
  <si>
    <t>Melbourne</t>
  </si>
  <si>
    <t>Melton</t>
  </si>
  <si>
    <t>Monash</t>
  </si>
  <si>
    <t>Moonee Valley</t>
  </si>
  <si>
    <t>Mornington Peninsula</t>
  </si>
  <si>
    <t>Nilumbik</t>
  </si>
  <si>
    <t>Port Phillip</t>
  </si>
  <si>
    <t>Stonnington</t>
  </si>
  <si>
    <t>Whitehorse</t>
  </si>
  <si>
    <t>Whittlesea</t>
  </si>
  <si>
    <t>Wyndham</t>
  </si>
  <si>
    <t>Yarra Ranges</t>
  </si>
  <si>
    <t>Metro Melbourne</t>
  </si>
  <si>
    <t>For the 2023-24 financial year, no. of Emergency Department Patients:
Darebin - 161
Merri-Bek - 199
Yarra - 195
555 in total divided by 52 weeks per year</t>
  </si>
  <si>
    <t>Victorian Population Health Survey</t>
  </si>
  <si>
    <t>https://vahi.vic.gov.au/reports/population-health/victorian-population-health-survey-2020-dashboards</t>
  </si>
  <si>
    <t>Crime Statistics Agency - Family Violence Dashboard</t>
  </si>
  <si>
    <t>https://www.crimestatistics.vic.gov.au/family-violence-data/family-violence-dashboard</t>
  </si>
  <si>
    <t>The number of people impacted by family violence</t>
  </si>
  <si>
    <t>Levels of life satisfaction</t>
  </si>
  <si>
    <t>What's changed since 2022</t>
  </si>
  <si>
    <t>Homelessness has increased dramatically</t>
  </si>
  <si>
    <t>Rent and housing is less affordable and assistance is not increasing</t>
  </si>
  <si>
    <t>Family violence is still a problem</t>
  </si>
  <si>
    <t>Average income has increased but wealth gap between rich and poor has widened</t>
  </si>
  <si>
    <t>Unemployment continues to grow as a problem for young people</t>
  </si>
  <si>
    <t>Women work the same hours as men in paid employment but spend much more time working in unpaid domestic work</t>
  </si>
  <si>
    <t>The inner north is becoming a less diverse community</t>
  </si>
  <si>
    <t>Volunteering is down by 30%</t>
  </si>
  <si>
    <t>Income and Inequality</t>
  </si>
  <si>
    <t>The difference between the richest and poorest suburbs has increased to $47,670 per year.</t>
  </si>
  <si>
    <t>The average income of Inner North residents has increased by 12% - outpacing Greater Melbourne (up 8%).</t>
  </si>
  <si>
    <t>22,000 people (7%) aged 15+ have no income</t>
  </si>
  <si>
    <t>The Inner North enjoys a high socio-economic ranking – in the top 15 per cent in Australia.</t>
  </si>
  <si>
    <t>One in five people are socio-economically disadvantaged.</t>
  </si>
  <si>
    <t>ABS Data by Region - Income (2011-24)</t>
  </si>
  <si>
    <t xml:space="preserve">$47,670 is the difference between the min and max average incomes of suburbs of the Inner North. </t>
  </si>
  <si>
    <t>ABS Data by Region - Population and People (2011-24)</t>
  </si>
  <si>
    <t>Variation in average income across the Inner North</t>
  </si>
  <si>
    <t>Average income of earners is $1,262 p/w, Greater Melbourne is $1,236 (2017)
Average income of earners is $1,416 p/w, Greater Melbourne is $1,336 (2022)</t>
  </si>
  <si>
    <t>21,909 people 15 years and over with nil or negative income.</t>
  </si>
  <si>
    <t>Code</t>
  </si>
  <si>
    <t>Label</t>
  </si>
  <si>
    <t>$1-$499 per week (%)</t>
  </si>
  <si>
    <t>$500-$999 per week (%)</t>
  </si>
  <si>
    <t>$1000-$1999 per week (%)</t>
  </si>
  <si>
    <t>$2000-$2999 per week (%)</t>
  </si>
  <si>
    <t>$3000 or more per week (%)</t>
  </si>
  <si>
    <t>Nil income (%)</t>
  </si>
  <si>
    <t>Negative income (%)</t>
  </si>
  <si>
    <t>Income inadequately described or not stated (%)</t>
  </si>
  <si>
    <t>Working age population (aged 15-64 years) (no.)</t>
  </si>
  <si>
    <t>Multiply Population of each LGA by Percent</t>
  </si>
  <si>
    <t>Total for IN</t>
  </si>
  <si>
    <t>population with nil or negative income</t>
  </si>
  <si>
    <t>Copied from Data by Region - Popuation &amp; People</t>
  </si>
  <si>
    <t>Persons - 15-19 years (no.)</t>
  </si>
  <si>
    <t>Persons - 20-24 years (no.)</t>
  </si>
  <si>
    <t>Persons - 25-29 years (no.)</t>
  </si>
  <si>
    <t>Persons - 30-34 years (no.)</t>
  </si>
  <si>
    <t>Persons - 35-39 years (no.)</t>
  </si>
  <si>
    <t>Persons - 40-44 years (no.)</t>
  </si>
  <si>
    <t>Persons - 45-49 years (no.)</t>
  </si>
  <si>
    <t>Persons - 50-54 years (no.)</t>
  </si>
  <si>
    <t>Persons - 55-59 years (no.)</t>
  </si>
  <si>
    <t>Persons - 60-64 years (no.)</t>
  </si>
  <si>
    <t>Persons - 65-69 years (no.)</t>
  </si>
  <si>
    <t>Persons - 70-74 years (no.)</t>
  </si>
  <si>
    <t>Persons - 75-79 years (no.)</t>
  </si>
  <si>
    <t>Persons - 80-84 years (no.)</t>
  </si>
  <si>
    <t>Persons - 85 and over (no.)</t>
  </si>
  <si>
    <t>Total Persons aged 15 years and over</t>
  </si>
  <si>
    <t>Sheet 10</t>
  </si>
  <si>
    <t>Total income earners (excl. Government pensions and allowances) (no.)</t>
  </si>
  <si>
    <t>Total income (excl. Government pensions and allowances) ($m)</t>
  </si>
  <si>
    <t>Average Income per year</t>
  </si>
  <si>
    <t>Average Income per week</t>
  </si>
  <si>
    <t>sum of Darebin, Moreland &amp; Yarra</t>
  </si>
  <si>
    <t>total income divided by total earners</t>
  </si>
  <si>
    <t>ABS - Socio-Economic Indexes for Areas</t>
  </si>
  <si>
    <t>https://www.abs.gov.au/statistics/people/people-and-communities/socio-economic-indexes-areas-seifa-australia/latest-release#data-downloads</t>
  </si>
  <si>
    <t>In 2016, Yarra, Darebin and Moreland were in the top 18% by SEIFA.
In 2021, they are in the top 14%.</t>
  </si>
  <si>
    <t>Socio-economic standing of the Inner North as a whole</t>
  </si>
  <si>
    <t>20% of people have a SEIFA score of less than 1000.</t>
  </si>
  <si>
    <t>The share of the population that doesn't share in the Inner North's high Socio-Economic ranking</t>
  </si>
  <si>
    <t>Sheet 9</t>
  </si>
  <si>
    <t>Low or medium (0–6)</t>
  </si>
  <si>
    <t>High (7–8)</t>
  </si>
  <si>
    <t>Very high (9–10)</t>
  </si>
  <si>
    <t>95% CI</t>
  </si>
  <si>
    <t>LL</t>
  </si>
  <si>
    <t>UL</t>
  </si>
  <si>
    <t>Alpine (S)</t>
  </si>
  <si>
    <t xml:space="preserve"> </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</si>
  <si>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</si>
  <si>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</si>
  <si>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</si>
  <si>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</si>
  <si>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</si>
  <si>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</si>
  <si>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</si>
  <si>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</si>
  <si>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</si>
  <si>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</si>
  <si>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</si>
  <si>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</si>
  <si>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</si>
  <si>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</si>
  <si>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</si>
  <si>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</si>
  <si>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</si>
  <si>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</si>
  <si>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</si>
  <si>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</si>
  <si>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</si>
  <si>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</si>
  <si>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</si>
  <si>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</si>
  <si>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</si>
  <si>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</si>
  <si>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</si>
  <si>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</si>
  <si>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</si>
  <si>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</si>
  <si>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</si>
  <si>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</si>
  <si>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</si>
  <si>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</si>
  <si>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</si>
  <si>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</si>
  <si>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</si>
  <si>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</si>
  <si>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</si>
  <si>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</si>
  <si>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</si>
  <si>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</si>
  <si>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(S)</t>
  </si>
  <si>
    <t>Mildura (RC)</t>
  </si>
  <si>
    <t>Mitchell (S)</t>
  </si>
  <si>
    <t>Moira (S)</t>
  </si>
  <si>
    <t>Monash (C)</t>
  </si>
  <si>
    <t>Moonee Valley (C)</t>
  </si>
  <si>
    <t>Moorabool (S)</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</si>
  <si>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</si>
  <si>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</si>
  <si>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</si>
  <si>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</si>
  <si>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</si>
  <si>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</si>
  <si>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</si>
  <si>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</si>
  <si>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</si>
  <si>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</si>
  <si>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</si>
  <si>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</si>
  <si>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</si>
  <si>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</si>
  <si>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</si>
  <si>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</si>
  <si>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</si>
  <si>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</si>
  <si>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</si>
  <si>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</si>
  <si>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</si>
  <si>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</si>
  <si>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</si>
  <si>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</si>
  <si>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Ranges (S)</t>
  </si>
  <si>
    <t>Yarriambiack (S)</t>
  </si>
  <si>
    <t>Low or Medium</t>
  </si>
  <si>
    <t>2020 population*</t>
  </si>
  <si>
    <t>*Regional Population by Age and Sex 2020</t>
  </si>
  <si>
    <t>No. of people with low/medium life satisfaction</t>
  </si>
  <si>
    <t>https://www.abs.gov.au/statistics/people/population/regional-population-age-and-sex/2020</t>
  </si>
  <si>
    <t>Population of the Inner North in 2020</t>
  </si>
  <si>
    <t>Darebin: 134,126
Merri-bek: 151,532
Yarra: 89.061</t>
  </si>
  <si>
    <t>Darebin: 28.4%
Merri-bek: 29.0%
Yarra: 21.9%</t>
  </si>
  <si>
    <t>Reference Point 9 - Income by Suburb</t>
  </si>
  <si>
    <t>Copied from Data by Region - Income</t>
  </si>
  <si>
    <t>The Inner North</t>
  </si>
  <si>
    <t>Mean total income (excl. Government pensions and allowances) ($)</t>
  </si>
  <si>
    <t>GCCSA_NAME_2016</t>
  </si>
  <si>
    <t>Lowest Mean</t>
  </si>
  <si>
    <t>Highest Mean</t>
  </si>
  <si>
    <t>Difference</t>
  </si>
  <si>
    <t>Alfredton</t>
  </si>
  <si>
    <t>Rest of Vic.</t>
  </si>
  <si>
    <t>Ballarat</t>
  </si>
  <si>
    <t>Airport West</t>
  </si>
  <si>
    <t>Ballarat - North</t>
  </si>
  <si>
    <t>Albert Park</t>
  </si>
  <si>
    <t>Ballarat - South</t>
  </si>
  <si>
    <t>Alexandra</t>
  </si>
  <si>
    <t>Alphington - Fairfield</t>
  </si>
  <si>
    <t>Buninyong</t>
  </si>
  <si>
    <t>Delacombe</t>
  </si>
  <si>
    <t>Smythes Creek</t>
  </si>
  <si>
    <t>Alps - West</t>
  </si>
  <si>
    <t>Wendouree - Miners Rest</t>
  </si>
  <si>
    <t>Altona</t>
  </si>
  <si>
    <t>Preston - East</t>
  </si>
  <si>
    <t>Bacchus Marsh Region</t>
  </si>
  <si>
    <t>Altona Meadows</t>
  </si>
  <si>
    <t>Preston - West</t>
  </si>
  <si>
    <t>Carlton North - Princes Hill</t>
  </si>
  <si>
    <t>Creswick - Clunes</t>
  </si>
  <si>
    <t>Altona North</t>
  </si>
  <si>
    <t>Clifton Hill - Alphington</t>
  </si>
  <si>
    <t>Daylesford</t>
  </si>
  <si>
    <t>Ararat</t>
  </si>
  <si>
    <t>Gordon (Vic.)</t>
  </si>
  <si>
    <t>Ararat Surrounds</t>
  </si>
  <si>
    <t>Avoca</t>
  </si>
  <si>
    <t>Ardeer - Albion</t>
  </si>
  <si>
    <t>Richmond (Vic.)</t>
  </si>
  <si>
    <t>Beaufort</t>
  </si>
  <si>
    <t>Armadale</t>
  </si>
  <si>
    <t>Yarra - North</t>
  </si>
  <si>
    <t>Golden Plains - North</t>
  </si>
  <si>
    <t>Ascot Vale</t>
  </si>
  <si>
    <t>Maryborough (Vic.)</t>
  </si>
  <si>
    <t>Ashburton (Vic.)</t>
  </si>
  <si>
    <t>Reservoir - East</t>
  </si>
  <si>
    <t>Maryborough Region</t>
  </si>
  <si>
    <t>Ashwood - Chadstone</t>
  </si>
  <si>
    <t>Reservoir - West</t>
  </si>
  <si>
    <t>Bendigo</t>
  </si>
  <si>
    <t>Aspendale Gardens - Waterways</t>
  </si>
  <si>
    <t>California Gully - Eaglehawk</t>
  </si>
  <si>
    <t>East Bendigo - Kennington</t>
  </si>
  <si>
    <t>Bacchus Marsh</t>
  </si>
  <si>
    <t>Flora Hill - Spring Gully</t>
  </si>
  <si>
    <t>Bacchus Marsh Surrounds</t>
  </si>
  <si>
    <t>Kangaroo Flat - Golden Square</t>
  </si>
  <si>
    <t>Bairnsdale</t>
  </si>
  <si>
    <t>Maiden Gully</t>
  </si>
  <si>
    <t>Strathfieldsaye</t>
  </si>
  <si>
    <t>Balwyn</t>
  </si>
  <si>
    <t>Gowanbrae</t>
  </si>
  <si>
    <t>White Hills - Ascot</t>
  </si>
  <si>
    <t>Balwyn North</t>
  </si>
  <si>
    <t>Bendigo Region - South</t>
  </si>
  <si>
    <t>Bannockburn</t>
  </si>
  <si>
    <t>Castlemaine</t>
  </si>
  <si>
    <t>Bayswater</t>
  </si>
  <si>
    <t>Castlemaine Region</t>
  </si>
  <si>
    <t>Bayswater North</t>
  </si>
  <si>
    <t>Heathcote</t>
  </si>
  <si>
    <t>Kyneton</t>
  </si>
  <si>
    <t>Beaumaris</t>
  </si>
  <si>
    <t>Woodend</t>
  </si>
  <si>
    <t>Beechworth</t>
  </si>
  <si>
    <t>Bendigo Region - North</t>
  </si>
  <si>
    <t>Belgrave - Selby</t>
  </si>
  <si>
    <t>Loddon</t>
  </si>
  <si>
    <t>Belmont</t>
  </si>
  <si>
    <t>Benalla</t>
  </si>
  <si>
    <t>Golden Plains - South</t>
  </si>
  <si>
    <t>Benalla Surrounds</t>
  </si>
  <si>
    <t>Winchelsea</t>
  </si>
  <si>
    <t>Bendigo Surrounds - North</t>
  </si>
  <si>
    <t>Corio - Norlane</t>
  </si>
  <si>
    <t>Bendigo Surrounds - South</t>
  </si>
  <si>
    <t>Geelong</t>
  </si>
  <si>
    <t>Bentleigh - McKinnon</t>
  </si>
  <si>
    <t>Geelong West - Hamlyn Heights</t>
  </si>
  <si>
    <t>Bentleigh East - North</t>
  </si>
  <si>
    <t>Grovedale</t>
  </si>
  <si>
    <t>Bentleigh East - South</t>
  </si>
  <si>
    <t>Highton</t>
  </si>
  <si>
    <t>Berwick - North</t>
  </si>
  <si>
    <t>Lara</t>
  </si>
  <si>
    <t>Blackburn</t>
  </si>
  <si>
    <t>Leopold</t>
  </si>
  <si>
    <t>Blackburn South</t>
  </si>
  <si>
    <t>Newcomb - Moolap</t>
  </si>
  <si>
    <t>Boronia</t>
  </si>
  <si>
    <t>Newtown (Vic.)</t>
  </si>
  <si>
    <t>Box Hill</t>
  </si>
  <si>
    <t>North Geelong - Bell Park</t>
  </si>
  <si>
    <t>Box Hill North</t>
  </si>
  <si>
    <t>Clifton Springs</t>
  </si>
  <si>
    <t>Braeside</t>
  </si>
  <si>
    <t>Lorne - Anglesea</t>
  </si>
  <si>
    <t>Braybrook</t>
  </si>
  <si>
    <t>Ocean Grove - Barwon Heads</t>
  </si>
  <si>
    <t>Bright - Mount Beauty</t>
  </si>
  <si>
    <t>Portarlington</t>
  </si>
  <si>
    <t>Brighton (Vic.)</t>
  </si>
  <si>
    <t>Point Lonsdale - Queenscliff</t>
  </si>
  <si>
    <t>Brighton East</t>
  </si>
  <si>
    <t>Torquay</t>
  </si>
  <si>
    <t>Broadmeadows</t>
  </si>
  <si>
    <t>Euroa</t>
  </si>
  <si>
    <t>Kilmore - Broadford</t>
  </si>
  <si>
    <t>Bruthen - Omeo</t>
  </si>
  <si>
    <t>Mansfield (Vic.)</t>
  </si>
  <si>
    <t>Bulleen</t>
  </si>
  <si>
    <t>Nagambie</t>
  </si>
  <si>
    <t>Buloke</t>
  </si>
  <si>
    <t>Seymour</t>
  </si>
  <si>
    <t>Bundoora - East</t>
  </si>
  <si>
    <t>Seymour Region</t>
  </si>
  <si>
    <t>Bundoora - North</t>
  </si>
  <si>
    <t>Upper Yarra Valley</t>
  </si>
  <si>
    <t>Bundoora - West</t>
  </si>
  <si>
    <t>Yea</t>
  </si>
  <si>
    <t>Burnside</t>
  </si>
  <si>
    <t>Benalla Region</t>
  </si>
  <si>
    <t>Burnside Heights</t>
  </si>
  <si>
    <t>Rutherglen</t>
  </si>
  <si>
    <t>Burwood (Vic.)</t>
  </si>
  <si>
    <t>Wangaratta</t>
  </si>
  <si>
    <t>Burwood East</t>
  </si>
  <si>
    <t>Wangaratta Region</t>
  </si>
  <si>
    <t>Cairnlea</t>
  </si>
  <si>
    <t>Camberwell</t>
  </si>
  <si>
    <t>Chiltern - Indigo Valley</t>
  </si>
  <si>
    <t>Campbellfield - Coolaroo</t>
  </si>
  <si>
    <t>Myrtleford</t>
  </si>
  <si>
    <t>Camperdown</t>
  </si>
  <si>
    <t>Towong</t>
  </si>
  <si>
    <t>Carlton</t>
  </si>
  <si>
    <t>West Wodonga</t>
  </si>
  <si>
    <t>Wodonga</t>
  </si>
  <si>
    <t>Carnegie</t>
  </si>
  <si>
    <t>Yackandandah</t>
  </si>
  <si>
    <t>Caroline Springs</t>
  </si>
  <si>
    <t>Drouin</t>
  </si>
  <si>
    <t>Carrum - Patterson Lakes</t>
  </si>
  <si>
    <t>Mount Baw Baw Region</t>
  </si>
  <si>
    <t>Carrum Downs</t>
  </si>
  <si>
    <t>Trafalgar (Vic.)</t>
  </si>
  <si>
    <t>Warragul</t>
  </si>
  <si>
    <t>Castlemaine Surrounds</t>
  </si>
  <si>
    <t>Alps - East</t>
  </si>
  <si>
    <t>Caulfield - North</t>
  </si>
  <si>
    <t>Caulfield - South</t>
  </si>
  <si>
    <t>Chelsea - Bonbeach</t>
  </si>
  <si>
    <t>Lake King</t>
  </si>
  <si>
    <t>-</t>
  </si>
  <si>
    <t>Chelsea Heights</t>
  </si>
  <si>
    <t>Lakes Entrance</t>
  </si>
  <si>
    <t>Orbost</t>
  </si>
  <si>
    <t>Chirnside Park</t>
  </si>
  <si>
    <t>Paynesville</t>
  </si>
  <si>
    <t>Churchill</t>
  </si>
  <si>
    <t>Foster</t>
  </si>
  <si>
    <t>Clarinda - Oakleigh South</t>
  </si>
  <si>
    <t>French Island</t>
  </si>
  <si>
    <t>Clayton South</t>
  </si>
  <si>
    <t>Korumburra</t>
  </si>
  <si>
    <t>Leongatha</t>
  </si>
  <si>
    <t>Phillip Island</t>
  </si>
  <si>
    <t>Cobram</t>
  </si>
  <si>
    <t>Wilsons Promontory</t>
  </si>
  <si>
    <t>Wonthaggi - Inverloch</t>
  </si>
  <si>
    <t>Colac</t>
  </si>
  <si>
    <t>Colac Surrounds</t>
  </si>
  <si>
    <t>Moe - Newborough</t>
  </si>
  <si>
    <t>Morwell</t>
  </si>
  <si>
    <t>Corangamite - North</t>
  </si>
  <si>
    <t>Traralgon</t>
  </si>
  <si>
    <t>Corangamite - South</t>
  </si>
  <si>
    <t>Yallourn North - Glengarry</t>
  </si>
  <si>
    <t>Craigieburn - Central</t>
  </si>
  <si>
    <t>Craigieburn - North</t>
  </si>
  <si>
    <t>Longford - Loch Sport</t>
  </si>
  <si>
    <t>Craigieburn - South</t>
  </si>
  <si>
    <t>Maffra</t>
  </si>
  <si>
    <t>Cranbourne</t>
  </si>
  <si>
    <t>Rosedale</t>
  </si>
  <si>
    <t>Cranbourne South</t>
  </si>
  <si>
    <t>Sale</t>
  </si>
  <si>
    <t>Cranbourne West</t>
  </si>
  <si>
    <t>Yarram</t>
  </si>
  <si>
    <t>Croydon - East</t>
  </si>
  <si>
    <t>Croydon - West</t>
  </si>
  <si>
    <t>Croydon Hills - Warranwood</t>
  </si>
  <si>
    <t>Croydon South</t>
  </si>
  <si>
    <t>Dandenong North</t>
  </si>
  <si>
    <t>Delahey</t>
  </si>
  <si>
    <t>Dingley Village</t>
  </si>
  <si>
    <t>Essendon - Aberfeldie</t>
  </si>
  <si>
    <t>Docklands</t>
  </si>
  <si>
    <t>Flemington</t>
  </si>
  <si>
    <t>Doncaster</t>
  </si>
  <si>
    <t>Moonee Ponds</t>
  </si>
  <si>
    <t>Doncaster East - North</t>
  </si>
  <si>
    <t>Doncaster East - South</t>
  </si>
  <si>
    <t>Donvale - Park Orchards</t>
  </si>
  <si>
    <t>East Melbourne</t>
  </si>
  <si>
    <t>Doveton</t>
  </si>
  <si>
    <t>Flemington Racecourse</t>
  </si>
  <si>
    <t>Dromana</t>
  </si>
  <si>
    <t>Kensington (Vic.)</t>
  </si>
  <si>
    <t>North Melbourne</t>
  </si>
  <si>
    <t>Parkville</t>
  </si>
  <si>
    <t>Echuca</t>
  </si>
  <si>
    <t>South Yarra - West</t>
  </si>
  <si>
    <t>Edithvale - Aspendale</t>
  </si>
  <si>
    <t>Southbank</t>
  </si>
  <si>
    <t>Elsternwick</t>
  </si>
  <si>
    <t>Eltham</t>
  </si>
  <si>
    <t>Elwood</t>
  </si>
  <si>
    <t>Emerald - Cockatoo</t>
  </si>
  <si>
    <t>Port Melbourne</t>
  </si>
  <si>
    <t>Endeavour Hills - North</t>
  </si>
  <si>
    <t>Port Melbourne Industrial</t>
  </si>
  <si>
    <t>Endeavour Hills - South</t>
  </si>
  <si>
    <t>South Melbourne</t>
  </si>
  <si>
    <t>Epping - East</t>
  </si>
  <si>
    <t>St Kilda</t>
  </si>
  <si>
    <t>Epping - South</t>
  </si>
  <si>
    <t>St Kilda East</t>
  </si>
  <si>
    <t>Epping (Vic.) - West</t>
  </si>
  <si>
    <t>Essendon Airport</t>
  </si>
  <si>
    <t>Prahran - Windsor</t>
  </si>
  <si>
    <t>South Yarra - East</t>
  </si>
  <si>
    <t>Toorak</t>
  </si>
  <si>
    <t>Ferntree Gully - North</t>
  </si>
  <si>
    <t>Ferntree Gully (South) - Upper Ferntree Gully</t>
  </si>
  <si>
    <t>Flinders</t>
  </si>
  <si>
    <t>Footscray</t>
  </si>
  <si>
    <t>Forest Hill</t>
  </si>
  <si>
    <t>Glen Iris - East</t>
  </si>
  <si>
    <t>Frankston North</t>
  </si>
  <si>
    <t>Hawthorn</t>
  </si>
  <si>
    <t>Frankston South</t>
  </si>
  <si>
    <t>Hawthorn East</t>
  </si>
  <si>
    <t>Kew</t>
  </si>
  <si>
    <t>Gannawarra</t>
  </si>
  <si>
    <t>Kew East</t>
  </si>
  <si>
    <t>Surrey Hills (West) - Canterbury</t>
  </si>
  <si>
    <t>Gisborne</t>
  </si>
  <si>
    <t>Gladstone Park - Westmeadows</t>
  </si>
  <si>
    <t>Templestowe</t>
  </si>
  <si>
    <t>Templestowe Lower</t>
  </si>
  <si>
    <t>Glen Waverley - East</t>
  </si>
  <si>
    <t>Doncaster East (North)</t>
  </si>
  <si>
    <t>Glen Waverley - West</t>
  </si>
  <si>
    <t>Doncaster East (South)</t>
  </si>
  <si>
    <t>Glenelg (Vic.)</t>
  </si>
  <si>
    <t>Burwood</t>
  </si>
  <si>
    <t>Greensborough</t>
  </si>
  <si>
    <t>Greenvale - Bulla</t>
  </si>
  <si>
    <t>Surrey Hills (East) - Mont Albert</t>
  </si>
  <si>
    <t>Hallam</t>
  </si>
  <si>
    <t>Hamilton (Vic.)</t>
  </si>
  <si>
    <t>Hampton</t>
  </si>
  <si>
    <t>Cheltenham - Highett (West)</t>
  </si>
  <si>
    <t>Hastings - Somers</t>
  </si>
  <si>
    <t>Sandringham - Black Rock</t>
  </si>
  <si>
    <t>Healesville - Yarra Glen</t>
  </si>
  <si>
    <t>Heidelberg - Rosanna</t>
  </si>
  <si>
    <t>Heidelberg West</t>
  </si>
  <si>
    <t>Highett (East) - Cheltenham</t>
  </si>
  <si>
    <t>Highett (West) - Cheltenham</t>
  </si>
  <si>
    <t>Hughesdale</t>
  </si>
  <si>
    <t>Murrumbeena</t>
  </si>
  <si>
    <t>Hoppers Crossing - North</t>
  </si>
  <si>
    <t>Ormond - Glen Huntly</t>
  </si>
  <si>
    <t>Hoppers Crossing - South</t>
  </si>
  <si>
    <t>Bentleigh East (North)</t>
  </si>
  <si>
    <t>Horsham</t>
  </si>
  <si>
    <t>Bentleigh East (South)</t>
  </si>
  <si>
    <t>Horsham Surrounds</t>
  </si>
  <si>
    <t>Hurstbridge</t>
  </si>
  <si>
    <t>Irymple</t>
  </si>
  <si>
    <t>Ivanhoe</t>
  </si>
  <si>
    <t>Ivanhoe East - Eaglemont</t>
  </si>
  <si>
    <t>Cheltenham - Highett (East)</t>
  </si>
  <si>
    <t>Keilor</t>
  </si>
  <si>
    <t>Mentone</t>
  </si>
  <si>
    <t>Keilor Downs</t>
  </si>
  <si>
    <t>Moorabbin - Heatherton</t>
  </si>
  <si>
    <t>Moorabbin Airport</t>
  </si>
  <si>
    <t>Kerang</t>
  </si>
  <si>
    <t>Mordialloc - Parkdale</t>
  </si>
  <si>
    <t>Malvern - Glen Iris</t>
  </si>
  <si>
    <t>Malvern East</t>
  </si>
  <si>
    <t>Kilsyth</t>
  </si>
  <si>
    <t>Kinglake</t>
  </si>
  <si>
    <t>Kings Park (Vic.)</t>
  </si>
  <si>
    <t>Knoxfield - Scoresby</t>
  </si>
  <si>
    <t>Kyabram</t>
  </si>
  <si>
    <t>Montmorency - Briar Hill</t>
  </si>
  <si>
    <t>Viewbank - Yallambie</t>
  </si>
  <si>
    <t>Watsonia</t>
  </si>
  <si>
    <t>Langwarrin</t>
  </si>
  <si>
    <t>Laverton</t>
  </si>
  <si>
    <t>Lilydale - Coldstream</t>
  </si>
  <si>
    <t>Lockington - Gunbower</t>
  </si>
  <si>
    <t>Panton Hill - St Andrews</t>
  </si>
  <si>
    <t>Plenty - Yarrambat</t>
  </si>
  <si>
    <t>Lynbrook - Lyndhurst</t>
  </si>
  <si>
    <t>Research - North Warrandyte</t>
  </si>
  <si>
    <t>Lysterfield</t>
  </si>
  <si>
    <t>Wattle Glen - Diamond Creek</t>
  </si>
  <si>
    <t>Macedon</t>
  </si>
  <si>
    <t>Lalor</t>
  </si>
  <si>
    <t>Mill Park - North</t>
  </si>
  <si>
    <t>Mill Park - South</t>
  </si>
  <si>
    <t>Thomastown</t>
  </si>
  <si>
    <t>Wallan</t>
  </si>
  <si>
    <t>Maryborough Surrounds</t>
  </si>
  <si>
    <t>Doreen</t>
  </si>
  <si>
    <t>Meadow Heights</t>
  </si>
  <si>
    <t>Melbourne Airport</t>
  </si>
  <si>
    <t>Melton West</t>
  </si>
  <si>
    <t>Epping - West</t>
  </si>
  <si>
    <t>Mernda</t>
  </si>
  <si>
    <t>Merbein</t>
  </si>
  <si>
    <t>South Morang (North)</t>
  </si>
  <si>
    <t>Mildura - North</t>
  </si>
  <si>
    <t>South Morang (South)</t>
  </si>
  <si>
    <t>Mildura - South</t>
  </si>
  <si>
    <t>Wollert</t>
  </si>
  <si>
    <t>Mildura Surrounds</t>
  </si>
  <si>
    <t>Mitcham (Vic.)</t>
  </si>
  <si>
    <t>Keilor East</t>
  </si>
  <si>
    <t>Niddrie - Essendon West</t>
  </si>
  <si>
    <t>Moira</t>
  </si>
  <si>
    <t>Strathmore</t>
  </si>
  <si>
    <t>Monbulk - Silvan</t>
  </si>
  <si>
    <t>Montrose</t>
  </si>
  <si>
    <t>Riddells Creek</t>
  </si>
  <si>
    <t>Romsey</t>
  </si>
  <si>
    <t>Mooroolbark</t>
  </si>
  <si>
    <t>Mooroopna</t>
  </si>
  <si>
    <t>Sunbury</t>
  </si>
  <si>
    <t>Mount Dandenong - Olinda</t>
  </si>
  <si>
    <t>Sunbury - South</t>
  </si>
  <si>
    <t>Mount Eliza</t>
  </si>
  <si>
    <t>Mount Evelyn</t>
  </si>
  <si>
    <t>Mount Martha</t>
  </si>
  <si>
    <t>Mount Waverley - North</t>
  </si>
  <si>
    <t>Mount Waverley - South</t>
  </si>
  <si>
    <t>Moyne - East</t>
  </si>
  <si>
    <t>Moyne - West</t>
  </si>
  <si>
    <t>Roxburgh Park - Somerton</t>
  </si>
  <si>
    <t>Mulgrave</t>
  </si>
  <si>
    <t>Tullamarine</t>
  </si>
  <si>
    <t>Narre Warren - North East</t>
  </si>
  <si>
    <t>Craigieburn - West</t>
  </si>
  <si>
    <t>Narre Warren - South West</t>
  </si>
  <si>
    <t>Mickleham - Yuroke</t>
  </si>
  <si>
    <t>Narre Warren North</t>
  </si>
  <si>
    <t>Narre Warren South - East</t>
  </si>
  <si>
    <t>Narre Warren South - West</t>
  </si>
  <si>
    <t>Rowville - Central</t>
  </si>
  <si>
    <t>Newport</t>
  </si>
  <si>
    <t>Rowville - North</t>
  </si>
  <si>
    <t>Rowville - South</t>
  </si>
  <si>
    <t>Nhill Region</t>
  </si>
  <si>
    <t>Wantirna</t>
  </si>
  <si>
    <t>Wantirna South</t>
  </si>
  <si>
    <t>Noble Park - East</t>
  </si>
  <si>
    <t>Noble Park - West</t>
  </si>
  <si>
    <t>Ferntree Gully (North)</t>
  </si>
  <si>
    <t>Noble Park North</t>
  </si>
  <si>
    <t>The Basin</t>
  </si>
  <si>
    <t>Numurkah</t>
  </si>
  <si>
    <t>Nunawading</t>
  </si>
  <si>
    <t>Warrandyte - Wonga Park</t>
  </si>
  <si>
    <t>Oakleigh - Huntingdale</t>
  </si>
  <si>
    <t>Ringwood</t>
  </si>
  <si>
    <t>Otway</t>
  </si>
  <si>
    <t>Ringwood East</t>
  </si>
  <si>
    <t>Ringwood North</t>
  </si>
  <si>
    <t>Pearcedale - Tooradin</t>
  </si>
  <si>
    <t>Point Cook - East</t>
  </si>
  <si>
    <t>Vermont</t>
  </si>
  <si>
    <t>Point Cook - South</t>
  </si>
  <si>
    <t>Vermont South</t>
  </si>
  <si>
    <t>Point Nepean</t>
  </si>
  <si>
    <t>Portland</t>
  </si>
  <si>
    <t>Red Cliffs</t>
  </si>
  <si>
    <t>Upwey - Tecoma</t>
  </si>
  <si>
    <t>Wandin - Seville</t>
  </si>
  <si>
    <t>Yarra Valley</t>
  </si>
  <si>
    <t>Beaconsfield - Officer</t>
  </si>
  <si>
    <t>Robinvale</t>
  </si>
  <si>
    <t>Bunyip - Garfield</t>
  </si>
  <si>
    <t>Rochester</t>
  </si>
  <si>
    <t>Rockbank - Mount Cottrell</t>
  </si>
  <si>
    <t>Koo Wee Rup</t>
  </si>
  <si>
    <t>Pakenham - North</t>
  </si>
  <si>
    <t>Rosebud - McCrae</t>
  </si>
  <si>
    <t>Pakenham - South</t>
  </si>
  <si>
    <t>Berwick - South</t>
  </si>
  <si>
    <t>Rushworth</t>
  </si>
  <si>
    <t>Seabrook</t>
  </si>
  <si>
    <t>Seaford (Vic.)</t>
  </si>
  <si>
    <t>Seddon - Kingsville</t>
  </si>
  <si>
    <t>Cranbourne East</t>
  </si>
  <si>
    <t>Cranbourne North</t>
  </si>
  <si>
    <t>Seymour Surrounds</t>
  </si>
  <si>
    <t>Shepparton - North</t>
  </si>
  <si>
    <t>Shepparton Surrounds - East</t>
  </si>
  <si>
    <t>Hampton Park - Lynbrook</t>
  </si>
  <si>
    <t>Shepparton Surrounds - West</t>
  </si>
  <si>
    <t>Skye - Sandhurst</t>
  </si>
  <si>
    <t>Narre Warren South (East)</t>
  </si>
  <si>
    <t>Somerville</t>
  </si>
  <si>
    <t>Narre Warren South (West)</t>
  </si>
  <si>
    <t>South Morang - North</t>
  </si>
  <si>
    <t>South Morang - South</t>
  </si>
  <si>
    <t>Dandenong</t>
  </si>
  <si>
    <t>Southern Grampians</t>
  </si>
  <si>
    <t>Springvale</t>
  </si>
  <si>
    <t>Springvale South</t>
  </si>
  <si>
    <t>Keysborough</t>
  </si>
  <si>
    <t>St Albans - North</t>
  </si>
  <si>
    <t>St Albans - South</t>
  </si>
  <si>
    <t>St Arnaud</t>
  </si>
  <si>
    <t>Stawell</t>
  </si>
  <si>
    <t>Clayton</t>
  </si>
  <si>
    <t>Sunshine</t>
  </si>
  <si>
    <t>Sunshine North</t>
  </si>
  <si>
    <t>Sunshine West</t>
  </si>
  <si>
    <t>Swan Hill</t>
  </si>
  <si>
    <t>Wheelers Hill</t>
  </si>
  <si>
    <t>Swan Hill Surrounds</t>
  </si>
  <si>
    <t>Sydenham</t>
  </si>
  <si>
    <t>Taylors Hill</t>
  </si>
  <si>
    <t>Deer Park - Derrimut</t>
  </si>
  <si>
    <t>Taylors Lakes</t>
  </si>
  <si>
    <t>Williamstown</t>
  </si>
  <si>
    <t>Wangaratta Surrounds</t>
  </si>
  <si>
    <t>West Footscray - Tottenham</t>
  </si>
  <si>
    <t>Yarraville</t>
  </si>
  <si>
    <t>Hillside</t>
  </si>
  <si>
    <t>Warrnambool - North</t>
  </si>
  <si>
    <t>Warrnambool - South</t>
  </si>
  <si>
    <t>Melton South</t>
  </si>
  <si>
    <t>Werribee - East</t>
  </si>
  <si>
    <t>Werribee - South</t>
  </si>
  <si>
    <t>Werribee - West</t>
  </si>
  <si>
    <t>West Melbourne - Industrial</t>
  </si>
  <si>
    <t>West Wimmera</t>
  </si>
  <si>
    <t>Tarneit</t>
  </si>
  <si>
    <t>Truganina</t>
  </si>
  <si>
    <t>Wyndham Vale</t>
  </si>
  <si>
    <t>Point Cook - North</t>
  </si>
  <si>
    <t>Yarrawonga</t>
  </si>
  <si>
    <t>Yarriambiack</t>
  </si>
  <si>
    <t>Mornington</t>
  </si>
  <si>
    <t>Ararat Region</t>
  </si>
  <si>
    <t>Horsham Region</t>
  </si>
  <si>
    <t>Mildura Region</t>
  </si>
  <si>
    <t>Swan Hill Region</t>
  </si>
  <si>
    <t>Shepparton - South</t>
  </si>
  <si>
    <t>Shepparton Region - East</t>
  </si>
  <si>
    <t>Shepparton Region - West</t>
  </si>
  <si>
    <t>Colac Region</t>
  </si>
  <si>
    <t>Inner North suburbs</t>
  </si>
  <si>
    <t>Sheet 11</t>
  </si>
  <si>
    <t>Average Income per week (2017)</t>
  </si>
  <si>
    <t>Increase from 2017</t>
  </si>
  <si>
    <t>Sheet 12</t>
  </si>
  <si>
    <t>Change in income</t>
  </si>
  <si>
    <t>Sheet 13</t>
  </si>
  <si>
    <t>Number of people with no income</t>
  </si>
  <si>
    <t>2021 Local Government Area (LGA) Code</t>
  </si>
  <si>
    <t>2021 Local Government Area (LGA) Name</t>
  </si>
  <si>
    <t>Score</t>
  </si>
  <si>
    <t>Decile</t>
  </si>
  <si>
    <t>Usual Resident Population</t>
  </si>
  <si>
    <t>Rank</t>
  </si>
  <si>
    <t>Percentile</t>
  </si>
  <si>
    <t>Ranking within Australia</t>
  </si>
  <si>
    <t>Ranking within State or Territory</t>
  </si>
  <si>
    <t>Table 3 Local Government Area (LGA) Index of Relative Socio-economic Advantage and Disadvantage, 2021</t>
  </si>
  <si>
    <t>Socio-Economic Indexes for Australia (SEIFA), 2021</t>
  </si>
  <si>
    <t>Released at 10.30am (Canberra time) 27 April 2023</t>
  </si>
  <si>
    <t>Sheet 14</t>
  </si>
  <si>
    <t>Location</t>
  </si>
  <si>
    <t>SEIFA IRSAD &lt;1000</t>
  </si>
  <si>
    <t>Population</t>
  </si>
  <si>
    <t>Housing</t>
  </si>
  <si>
    <t>Now 91 in every 10,000 people are homeless.</t>
  </si>
  <si>
    <t>An estimated 13,605 homes in the Inner North are vacant.</t>
  </si>
  <si>
    <t>Now 20% of people experiencing homelessness are in supported accommodation</t>
  </si>
  <si>
    <t>43% of households are renting.</t>
  </si>
  <si>
    <t>42% of renters are lone person or lone parent households.</t>
  </si>
  <si>
    <t>Less than 2% of rental properties are affordable for lower income households.</t>
  </si>
  <si>
    <t>5% of people over 15 years old receive rent assistance.</t>
  </si>
  <si>
    <t>46% of households have moved at least once in the last 5 years.</t>
  </si>
  <si>
    <t>One third of these households own their own home.</t>
  </si>
  <si>
    <t>Speculative Vaccancies data</t>
  </si>
  <si>
    <t>Dwellings</t>
  </si>
  <si>
    <t>&lt;50L/d</t>
  </si>
  <si>
    <t>Sheet 15</t>
  </si>
  <si>
    <t>&lt;=50L/day</t>
  </si>
  <si>
    <t>Change</t>
  </si>
  <si>
    <t>https://www.prosper.org.au/reports/specvac11/</t>
  </si>
  <si>
    <t>Speculative Vacancies 11 (2023)</t>
  </si>
  <si>
    <t>Number of vacant homes in the Inner North</t>
  </si>
  <si>
    <t>An estimated 13,605 homes in the Inner North are vacant.
This is an increase in the number of vacant homes of 36%, even though the number of new homes only increased by 17%.
Melbourne and Whitehorse are the only areas in Greater Melbourne with higher vacancy rates.
The average vacancy rate across Greater Melbourne is 5.2%, compared to the Inner North's 7.2%.</t>
  </si>
  <si>
    <t>Sheet 16</t>
  </si>
  <si>
    <t>Supported Accommodation</t>
  </si>
  <si>
    <t>People experiencing homelessness who are in supported accommodatio</t>
  </si>
  <si>
    <t>727 people living in Supported accommodation of 3702 total homeless</t>
  </si>
  <si>
    <t>2021 Census - selected dwelling characteristics</t>
  </si>
  <si>
    <t>TEND Tenure Type by LGA (EN)</t>
  </si>
  <si>
    <t>Counting: Dwelling Records</t>
  </si>
  <si>
    <t>Dwelling Records</t>
  </si>
  <si>
    <t>TEND Tenure Type</t>
  </si>
  <si>
    <t>Owned outright</t>
  </si>
  <si>
    <t>Owned with a mortgage</t>
  </si>
  <si>
    <t>Purchased under a shared equity scheme</t>
  </si>
  <si>
    <t>Rented</t>
  </si>
  <si>
    <t>Occupied rent free</t>
  </si>
  <si>
    <t>Occupied under a life tenure scheme</t>
  </si>
  <si>
    <t>Other</t>
  </si>
  <si>
    <t>Number of households renting</t>
  </si>
  <si>
    <t>71026 households renting (42.5%) out of all houesholds (excl. Not Stated and Not applicable)</t>
  </si>
  <si>
    <t>Sheet 17</t>
  </si>
  <si>
    <t>2-digit level HCFMD Family Household Composition (Dwelling) by LGA (EN) by TEND Tenure Type</t>
  </si>
  <si>
    <t>2-digit level HCFMD Family Household Composition (Dwelling)</t>
  </si>
  <si>
    <t>One family household: Couple family with no children</t>
  </si>
  <si>
    <t>One family household: Couple family with children</t>
  </si>
  <si>
    <t>One family household: One parent family</t>
  </si>
  <si>
    <t>One family household: Other family</t>
  </si>
  <si>
    <t>Two family household: Couple family with no children</t>
  </si>
  <si>
    <t>Two family household: Couple family with children</t>
  </si>
  <si>
    <t>Two family household: One parent family</t>
  </si>
  <si>
    <t>Two family household: Other family</t>
  </si>
  <si>
    <t>Three or more family household: Couple family with no children</t>
  </si>
  <si>
    <t>Three or more family household: Couple family with children</t>
  </si>
  <si>
    <t>Three or more family household: One parent family</t>
  </si>
  <si>
    <t>Three or more family household: Other family</t>
  </si>
  <si>
    <t>Lone person household</t>
  </si>
  <si>
    <t>Group household</t>
  </si>
  <si>
    <t>Visitors only household</t>
  </si>
  <si>
    <t>Other non-classifiable household</t>
  </si>
  <si>
    <t>Sheet 18</t>
  </si>
  <si>
    <t>Number of lone person households</t>
  </si>
  <si>
    <t>41.7% of renting households are lone person or lone parent households</t>
  </si>
  <si>
    <t>Rental Report - Quarterly: Affordable Lettings by LGA</t>
  </si>
  <si>
    <t>https://discover.data.vic.gov.au/dataset/rental-report-quarterly-affordable-lettings-by-lga/resource/6784ffb3-cac3-448b-90e4-fcc0892b962b</t>
  </si>
  <si>
    <t>Availability of affordable rentals properties</t>
  </si>
  <si>
    <t>Affordable rental</t>
  </si>
  <si>
    <t>All bedrooms</t>
  </si>
  <si>
    <t>Mar 2000</t>
  </si>
  <si>
    <t>Jun 2000</t>
  </si>
  <si>
    <t>Sep 2000</t>
  </si>
  <si>
    <t>Dec 2000</t>
  </si>
  <si>
    <t>Mar 2001</t>
  </si>
  <si>
    <t>Jun 2001</t>
  </si>
  <si>
    <t>Sep 2001</t>
  </si>
  <si>
    <t>Dec 2001</t>
  </si>
  <si>
    <t>Mar 2002</t>
  </si>
  <si>
    <t>Jun 2002</t>
  </si>
  <si>
    <t>Sep 2002</t>
  </si>
  <si>
    <t>Dec 2002</t>
  </si>
  <si>
    <t>Mar 2003</t>
  </si>
  <si>
    <t>Jun 2003</t>
  </si>
  <si>
    <t>Sep 2003</t>
  </si>
  <si>
    <t>Dec 2003</t>
  </si>
  <si>
    <t>Mar 2004</t>
  </si>
  <si>
    <t>Jun 2004</t>
  </si>
  <si>
    <t>Sep 2004</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</si>
  <si>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</si>
  <si>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</si>
  <si>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</si>
  <si>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</si>
  <si>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</si>
  <si>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</si>
  <si>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</si>
  <si>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</si>
  <si>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</si>
  <si>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</si>
  <si>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</si>
  <si>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</si>
  <si>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</si>
  <si>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</si>
  <si>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</si>
  <si>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</si>
  <si>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</si>
  <si>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</si>
  <si>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</si>
  <si>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</si>
  <si>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</si>
  <si>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</si>
  <si>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</si>
  <si>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</si>
  <si>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</si>
  <si>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</si>
  <si>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</si>
  <si>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</si>
  <si>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</si>
  <si>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</si>
  <si>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</si>
  <si>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</si>
  <si>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</si>
  <si>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</si>
  <si>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</si>
  <si>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</si>
  <si>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</si>
  <si>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</si>
  <si>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</si>
  <si>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</si>
  <si>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</si>
  <si>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</si>
  <si>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</si>
  <si>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</si>
  <si>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</si>
  <si>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Mar 2016</t>
  </si>
  <si>
    <t>Jun 2016</t>
  </si>
  <si>
    <t>Sep 2016</t>
  </si>
  <si>
    <t>Dec 2016</t>
  </si>
  <si>
    <t>Mar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</si>
  <si>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</si>
  <si>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</si>
  <si>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</si>
  <si>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</si>
  <si>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</si>
  <si>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</si>
  <si>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</si>
  <si>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</si>
  <si>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</si>
  <si>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</si>
  <si>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</si>
  <si>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</si>
  <si>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</si>
  <si>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</si>
  <si>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</si>
  <si>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</si>
  <si>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</si>
  <si>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</si>
  <si>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</si>
  <si>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</si>
  <si>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</si>
  <si>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</si>
  <si>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</si>
  <si>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</si>
  <si>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</si>
  <si>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Dec 2023</t>
  </si>
  <si>
    <t>Mar 2024</t>
  </si>
  <si>
    <t>Jun 2024</t>
  </si>
  <si>
    <t>Sep 2024</t>
  </si>
  <si>
    <t>Affordable</t>
  </si>
  <si>
    <t>Percent</t>
  </si>
  <si>
    <t>Alpine</t>
  </si>
  <si>
    <t>Bass Coast</t>
  </si>
  <si>
    <t>Baw Baw</t>
  </si>
  <si>
    <t>Campaspe</t>
  </si>
  <si>
    <t>Central Goldfields</t>
  </si>
  <si>
    <t>Colac-Otway</t>
  </si>
  <si>
    <t>Corangamite</t>
  </si>
  <si>
    <t>East Gippsland</t>
  </si>
  <si>
    <t>Glenelg</t>
  </si>
  <si>
    <t>Golden Plains</t>
  </si>
  <si>
    <t>Greater Bendigo</t>
  </si>
  <si>
    <t>Greater Geelong</t>
  </si>
  <si>
    <t>Greater Shepparton</t>
  </si>
  <si>
    <t>Hepburn</t>
  </si>
  <si>
    <t>Hindmarsh</t>
  </si>
  <si>
    <t>Indigo</t>
  </si>
  <si>
    <t>Latrobe</t>
  </si>
  <si>
    <t>Macedon Ranges</t>
  </si>
  <si>
    <t>Manningham</t>
  </si>
  <si>
    <t>Mansfield</t>
  </si>
  <si>
    <t>Mildura</t>
  </si>
  <si>
    <t>Mitchell</t>
  </si>
  <si>
    <t>Moorabool</t>
  </si>
  <si>
    <t>Mornington Penin'a</t>
  </si>
  <si>
    <t>Mount Alexander</t>
  </si>
  <si>
    <t>Moyne</t>
  </si>
  <si>
    <t>Murrindindi</t>
  </si>
  <si>
    <t>Nillumbik</t>
  </si>
  <si>
    <t>Northern Grampians</t>
  </si>
  <si>
    <t>Pyrenees</t>
  </si>
  <si>
    <t>Queenscliffe</t>
  </si>
  <si>
    <t>South Gippsland</t>
  </si>
  <si>
    <t>Strathbogie</t>
  </si>
  <si>
    <t>Surf Coast</t>
  </si>
  <si>
    <t>Warrnambool</t>
  </si>
  <si>
    <t>Wellington</t>
  </si>
  <si>
    <t>Table Total</t>
  </si>
  <si>
    <t>Metro</t>
  </si>
  <si>
    <t>Non-Metro</t>
  </si>
  <si>
    <t>Darebin dwellings</t>
  </si>
  <si>
    <t>.</t>
  </si>
  <si>
    <t>Merri-bek dwellings</t>
  </si>
  <si>
    <t>Yarra dwellings</t>
  </si>
  <si>
    <t>Inner North dwellings</t>
  </si>
  <si>
    <t>1.4% of rental properties are affordable for lower income households.</t>
  </si>
  <si>
    <t>Sheet 19</t>
  </si>
  <si>
    <t>Health and Wellness</t>
  </si>
  <si>
    <t>1 in 5 people in the Inner North have drunk harmful amounts of alcohol in the last 12 months, higher than the State and National averages.</t>
  </si>
  <si>
    <t>30% of men in the Inner North drink harmful amounts of alcohol.</t>
  </si>
  <si>
    <t>The vaccination rate for 5-year-olds has held steady at 95%</t>
  </si>
  <si>
    <t>There are 210 admissions to hospital per 100,000 people for vaccine preventable conditions, more than double the national average.</t>
  </si>
  <si>
    <t>The rates of obesity in the Inner North have dropped to 1 in 4 people, lower than Greater Melbourne, Victoria and Australia which remain at 1 in 3.</t>
  </si>
  <si>
    <t>The rate of childhood obesity has also dropped to 5.3%.</t>
  </si>
  <si>
    <t>74% of people exercise less than recommended.</t>
  </si>
  <si>
    <t>12% use active transport to get to work. 
5% use active transport to get to work nationally.</t>
  </si>
  <si>
    <t>15% people in the Inner North live with high psychological distress</t>
  </si>
  <si>
    <t>date</t>
  </si>
  <si>
    <t>LGA_code</t>
  </si>
  <si>
    <t>LGA_NAME_2022</t>
  </si>
  <si>
    <t>ABSTUDY (Living allowance)</t>
  </si>
  <si>
    <t>ABSTUDY (Non-living allowance)</t>
  </si>
  <si>
    <t>Age Pension</t>
  </si>
  <si>
    <t>Austudy</t>
  </si>
  <si>
    <t>Carer Allowance</t>
  </si>
  <si>
    <t>Carer Allowance (Child Health Care Card only)</t>
  </si>
  <si>
    <t>Carer Payment</t>
  </si>
  <si>
    <t>Commonwealth Rent Assistance</t>
  </si>
  <si>
    <t>Commonwealth Seniors Health Card</t>
  </si>
  <si>
    <t>Disability Support Pension</t>
  </si>
  <si>
    <t>Family Tax Benefit A</t>
  </si>
  <si>
    <t>Family Tax Benefit B</t>
  </si>
  <si>
    <t>Health Care Card</t>
  </si>
  <si>
    <t>JobSeeker Payment</t>
  </si>
  <si>
    <t>Low Income Card</t>
  </si>
  <si>
    <t>Parenting Payment Partnered</t>
  </si>
  <si>
    <t>Parenting Payment Single</t>
  </si>
  <si>
    <t>Pension Concession Card</t>
  </si>
  <si>
    <t>Special Benefit</t>
  </si>
  <si>
    <t>Youth Allowance (other)</t>
  </si>
  <si>
    <t>Youth Allowance (student and apprentice)</t>
  </si>
  <si>
    <t>2023-06</t>
  </si>
  <si>
    <t>Albury</t>
  </si>
  <si>
    <t>Armidale</t>
  </si>
  <si>
    <t>Ballina</t>
  </si>
  <si>
    <t>Balranald</t>
  </si>
  <si>
    <t>Bathurst</t>
  </si>
  <si>
    <t>Bayside (NSW)</t>
  </si>
  <si>
    <t>Bega Valley</t>
  </si>
  <si>
    <t>Bellingen</t>
  </si>
  <si>
    <t>Berrigan</t>
  </si>
  <si>
    <t>Blacktown</t>
  </si>
  <si>
    <t>Bland</t>
  </si>
  <si>
    <t>Blayney</t>
  </si>
  <si>
    <t>Blue Mountains</t>
  </si>
  <si>
    <t>Bogan</t>
  </si>
  <si>
    <t>Bourke</t>
  </si>
  <si>
    <t>Brewarrina</t>
  </si>
  <si>
    <t>Broken Hill</t>
  </si>
  <si>
    <t>Byron</t>
  </si>
  <si>
    <t>Cabonne</t>
  </si>
  <si>
    <t>Camden</t>
  </si>
  <si>
    <t>Campbelltown (NSW)</t>
  </si>
  <si>
    <t>Canada Bay</t>
  </si>
  <si>
    <t>Canterbury-Bankstown</t>
  </si>
  <si>
    <t>Carrathool</t>
  </si>
  <si>
    <t>Central Coast (NSW)</t>
  </si>
  <si>
    <t>Central Darling</t>
  </si>
  <si>
    <t>Cessnock</t>
  </si>
  <si>
    <t>Clarence Valley</t>
  </si>
  <si>
    <t>Cobar</t>
  </si>
  <si>
    <t>Coffs Harbour</t>
  </si>
  <si>
    <t>Coolamon</t>
  </si>
  <si>
    <t>Coonamble</t>
  </si>
  <si>
    <t>Cootamundra-Gundagai</t>
  </si>
  <si>
    <t>Cowra</t>
  </si>
  <si>
    <t>Cumberland</t>
  </si>
  <si>
    <t>Dubbo</t>
  </si>
  <si>
    <t>Dungog</t>
  </si>
  <si>
    <t>Edward River</t>
  </si>
  <si>
    <t>Eurobodalla</t>
  </si>
  <si>
    <t>Federation</t>
  </si>
  <si>
    <t>Forbes</t>
  </si>
  <si>
    <t>Georges River</t>
  </si>
  <si>
    <t>Gilgandra</t>
  </si>
  <si>
    <t>Glen Innes Severn</t>
  </si>
  <si>
    <t>Goulburn Mulwaree</t>
  </si>
  <si>
    <t>Greater Hume</t>
  </si>
  <si>
    <t>Griffith</t>
  </si>
  <si>
    <t>Gunnedah</t>
  </si>
  <si>
    <t>Gwydir</t>
  </si>
  <si>
    <t>Hawkesbury</t>
  </si>
  <si>
    <t>Hay</t>
  </si>
  <si>
    <t>Hilltops</t>
  </si>
  <si>
    <t>Hornsby</t>
  </si>
  <si>
    <t>Hunters Hill</t>
  </si>
  <si>
    <t>Inner West</t>
  </si>
  <si>
    <t>Inverell</t>
  </si>
  <si>
    <t>Junee</t>
  </si>
  <si>
    <t>Kempsey</t>
  </si>
  <si>
    <t>Kiama</t>
  </si>
  <si>
    <t>Ku-ring-gai</t>
  </si>
  <si>
    <t>Kyogle</t>
  </si>
  <si>
    <t>Lachlan</t>
  </si>
  <si>
    <t>Lake Macquarie</t>
  </si>
  <si>
    <t>Lane Cove</t>
  </si>
  <si>
    <t>Leeton</t>
  </si>
  <si>
    <t>Lismore</t>
  </si>
  <si>
    <t>Lithgow</t>
  </si>
  <si>
    <t>Liverpool</t>
  </si>
  <si>
    <t>Liverpool Plains</t>
  </si>
  <si>
    <t>Lockhart</t>
  </si>
  <si>
    <t>Maitland</t>
  </si>
  <si>
    <t>Mid-Coast</t>
  </si>
  <si>
    <t>Mid-Western</t>
  </si>
  <si>
    <t>Moree Plains</t>
  </si>
  <si>
    <t>Mosman</t>
  </si>
  <si>
    <t>Murray River</t>
  </si>
  <si>
    <t>Murrumbidgee</t>
  </si>
  <si>
    <t>Muswellbrook</t>
  </si>
  <si>
    <t>Nambucca Valley</t>
  </si>
  <si>
    <t>Narrabri</t>
  </si>
  <si>
    <t>Narrandera</t>
  </si>
  <si>
    <t>Narromine</t>
  </si>
  <si>
    <t>Newcastle</t>
  </si>
  <si>
    <t>North Sydney</t>
  </si>
  <si>
    <t>Northern Beaches</t>
  </si>
  <si>
    <t>Oberon</t>
  </si>
  <si>
    <t>Orange</t>
  </si>
  <si>
    <t>Parkes</t>
  </si>
  <si>
    <t>Parramatta</t>
  </si>
  <si>
    <t>Penrith</t>
  </si>
  <si>
    <t>Port Macquarie-Hastings</t>
  </si>
  <si>
    <t>Port Stephens</t>
  </si>
  <si>
    <t>Queanbeyan-Palerang</t>
  </si>
  <si>
    <t>Randwick</t>
  </si>
  <si>
    <t>Richmond Valley</t>
  </si>
  <si>
    <t>Ryde</t>
  </si>
  <si>
    <t>Shellharbour</t>
  </si>
  <si>
    <t>Shoalhaven</t>
  </si>
  <si>
    <t>Singleton</t>
  </si>
  <si>
    <t>Snowy Monaro</t>
  </si>
  <si>
    <t>Snowy Valleys</t>
  </si>
  <si>
    <t>Strathfield</t>
  </si>
  <si>
    <t>Sutherland</t>
  </si>
  <si>
    <t>Sydney</t>
  </si>
  <si>
    <t>Tamworth</t>
  </si>
  <si>
    <t>Temora</t>
  </si>
  <si>
    <t>Tenterfield</t>
  </si>
  <si>
    <t>The Hills</t>
  </si>
  <si>
    <t>Tweed</t>
  </si>
  <si>
    <t>Upper Hunter</t>
  </si>
  <si>
    <t>Upper Lachlan</t>
  </si>
  <si>
    <t>Uralla</t>
  </si>
  <si>
    <t>Wagga Wagga</t>
  </si>
  <si>
    <t>Walcha</t>
  </si>
  <si>
    <t>Walgett</t>
  </si>
  <si>
    <t>Warren</t>
  </si>
  <si>
    <t>Warrumbungle</t>
  </si>
  <si>
    <t>Waverley</t>
  </si>
  <si>
    <t>Weddin</t>
  </si>
  <si>
    <t>Wentworth</t>
  </si>
  <si>
    <t>Willoughby</t>
  </si>
  <si>
    <t>Wingecarribee</t>
  </si>
  <si>
    <t>Wollondilly</t>
  </si>
  <si>
    <t>Wollongong</t>
  </si>
  <si>
    <t>Woollahra</t>
  </si>
  <si>
    <t>Yass Valley</t>
  </si>
  <si>
    <t>Unincorporated NSW</t>
  </si>
  <si>
    <t>Bayside (Vic.)</t>
  </si>
  <si>
    <t>Colac Otway</t>
  </si>
  <si>
    <t>Kingston (Vic.)</t>
  </si>
  <si>
    <t>Latrobe (Vic.)</t>
  </si>
  <si>
    <t>Unincorporated Vic</t>
  </si>
  <si>
    <t>Aurukun</t>
  </si>
  <si>
    <t>Balonne</t>
  </si>
  <si>
    <t>Banana</t>
  </si>
  <si>
    <t>Barcaldine</t>
  </si>
  <si>
    <t>Barcoo</t>
  </si>
  <si>
    <t>Blackall Tambo</t>
  </si>
  <si>
    <t>Boulia</t>
  </si>
  <si>
    <t>Brisbane</t>
  </si>
  <si>
    <t>Bulloo</t>
  </si>
  <si>
    <t>Bundaberg</t>
  </si>
  <si>
    <t>Burdekin</t>
  </si>
  <si>
    <t>Burke</t>
  </si>
  <si>
    <t>Cairns</t>
  </si>
  <si>
    <t>Carpentaria</t>
  </si>
  <si>
    <t>Cassowary Coast</t>
  </si>
  <si>
    <t>Central Highlands (Qld)</t>
  </si>
  <si>
    <t>Charters Towers</t>
  </si>
  <si>
    <t>Cherbourg</t>
  </si>
  <si>
    <t>Cloncurry</t>
  </si>
  <si>
    <t>Cook</t>
  </si>
  <si>
    <t>Croydon</t>
  </si>
  <si>
    <t>Diamantina</t>
  </si>
  <si>
    <t>Doomadgee</t>
  </si>
  <si>
    <t>Douglas</t>
  </si>
  <si>
    <t>Etheridge</t>
  </si>
  <si>
    <t>Flinders (Qld)</t>
  </si>
  <si>
    <t>Fraser Coast</t>
  </si>
  <si>
    <t>Gladstone</t>
  </si>
  <si>
    <t>Gold Coast</t>
  </si>
  <si>
    <t>Goondiwindi</t>
  </si>
  <si>
    <t>Gympie</t>
  </si>
  <si>
    <t>Hinchinbrook</t>
  </si>
  <si>
    <t>Hope Vale</t>
  </si>
  <si>
    <t>Ipswich</t>
  </si>
  <si>
    <t>Isaac</t>
  </si>
  <si>
    <t>Kowanyama</t>
  </si>
  <si>
    <t>Livingstone</t>
  </si>
  <si>
    <t>Lockhart River</t>
  </si>
  <si>
    <t>Lockyer Valley</t>
  </si>
  <si>
    <t>Logan</t>
  </si>
  <si>
    <t>Longreach</t>
  </si>
  <si>
    <t>Mackay</t>
  </si>
  <si>
    <t>McKinlay</t>
  </si>
  <si>
    <t>Mapoon</t>
  </si>
  <si>
    <t>Maranoa</t>
  </si>
  <si>
    <t>Mareeba</t>
  </si>
  <si>
    <t>Moreton Bay</t>
  </si>
  <si>
    <t>Mount Isa</t>
  </si>
  <si>
    <t>Murweh</t>
  </si>
  <si>
    <t>Napranum</t>
  </si>
  <si>
    <t>Noosa</t>
  </si>
  <si>
    <t>North Burnett</t>
  </si>
  <si>
    <t>Northern Peninsula Area</t>
  </si>
  <si>
    <t>Palm Island</t>
  </si>
  <si>
    <t>Paroo</t>
  </si>
  <si>
    <t>Pormpuraaw</t>
  </si>
  <si>
    <t>Quilpie</t>
  </si>
  <si>
    <t>Redland</t>
  </si>
  <si>
    <t>Rockhampton</t>
  </si>
  <si>
    <t>Scenic Rim</t>
  </si>
  <si>
    <t>Somerset</t>
  </si>
  <si>
    <t>South Burnett</t>
  </si>
  <si>
    <t>Southern Downs</t>
  </si>
  <si>
    <t>Sunshine Coast</t>
  </si>
  <si>
    <t>Tablelands</t>
  </si>
  <si>
    <t>Toowoomba</t>
  </si>
  <si>
    <t>Torres</t>
  </si>
  <si>
    <t>Torres Strait Island</t>
  </si>
  <si>
    <t>Townsville</t>
  </si>
  <si>
    <t>Weipa</t>
  </si>
  <si>
    <t>Western Downs</t>
  </si>
  <si>
    <t>Whitsunday</t>
  </si>
  <si>
    <t>Winton</t>
  </si>
  <si>
    <t>Woorabinda</t>
  </si>
  <si>
    <t>Wujal Wujal</t>
  </si>
  <si>
    <t>Yarrabah</t>
  </si>
  <si>
    <t>Adelaide</t>
  </si>
  <si>
    <t>Adelaide Hills</t>
  </si>
  <si>
    <t>Adelaide Plains</t>
  </si>
  <si>
    <t>Alexandrina</t>
  </si>
  <si>
    <t>Anangu Pitjantjatjara Yunkunytjatjara</t>
  </si>
  <si>
    <t>Barossa</t>
  </si>
  <si>
    <t>Barunga West</t>
  </si>
  <si>
    <t>Berri Barmera</t>
  </si>
  <si>
    <t>Campbelltown (SA)</t>
  </si>
  <si>
    <t>Ceduna</t>
  </si>
  <si>
    <t>Charles Sturt</t>
  </si>
  <si>
    <t>Clare and Gilbert Valleys</t>
  </si>
  <si>
    <t>Cleve</t>
  </si>
  <si>
    <t>Coober Pedy</t>
  </si>
  <si>
    <t>Copper Coast</t>
  </si>
  <si>
    <t>Elliston</t>
  </si>
  <si>
    <t>Flinders Ranges</t>
  </si>
  <si>
    <t>Franklin Harbour</t>
  </si>
  <si>
    <t>Gawler</t>
  </si>
  <si>
    <t>Goyder</t>
  </si>
  <si>
    <t>Grant</t>
  </si>
  <si>
    <t>Holdfast Bay</t>
  </si>
  <si>
    <t>Kangaroo Island</t>
  </si>
  <si>
    <t>Karoonda East Murray</t>
  </si>
  <si>
    <t>Kimba</t>
  </si>
  <si>
    <t>Kingston (SA)</t>
  </si>
  <si>
    <t>Light</t>
  </si>
  <si>
    <t>Lower Eyre Peninsula</t>
  </si>
  <si>
    <t>Loxton Waikerie</t>
  </si>
  <si>
    <t>Maralinga Tjarutja</t>
  </si>
  <si>
    <t>Marion</t>
  </si>
  <si>
    <t>Mid Murray</t>
  </si>
  <si>
    <t>Mitcham</t>
  </si>
  <si>
    <t>Mount Barker</t>
  </si>
  <si>
    <t>Mount Gambier</t>
  </si>
  <si>
    <t>Mount Remarkable</t>
  </si>
  <si>
    <t>Murray Bridge</t>
  </si>
  <si>
    <t>Naracoorte Lucindale</t>
  </si>
  <si>
    <t>Northern Areas</t>
  </si>
  <si>
    <t>Norwood Payneham and St Peters</t>
  </si>
  <si>
    <t>Onkaparinga</t>
  </si>
  <si>
    <t>Orroroo Carrieton</t>
  </si>
  <si>
    <t>Peterborough</t>
  </si>
  <si>
    <t>Playford</t>
  </si>
  <si>
    <t>Port Adelaide Enfield</t>
  </si>
  <si>
    <t>Port Augusta</t>
  </si>
  <si>
    <t>Port Lincoln</t>
  </si>
  <si>
    <t>Port Pirie</t>
  </si>
  <si>
    <t>Prospect</t>
  </si>
  <si>
    <t>Renmark Paringa</t>
  </si>
  <si>
    <t>Robe</t>
  </si>
  <si>
    <t>Roxby Downs</t>
  </si>
  <si>
    <t>Salisbury</t>
  </si>
  <si>
    <t>Southern Mallee</t>
  </si>
  <si>
    <t>Streaky Bay</t>
  </si>
  <si>
    <t>Tatiara</t>
  </si>
  <si>
    <t>Tea Tree Gully</t>
  </si>
  <si>
    <t>Coorong</t>
  </si>
  <si>
    <t>Tumby Bay</t>
  </si>
  <si>
    <t>Unley</t>
  </si>
  <si>
    <t>Victor Harbor</t>
  </si>
  <si>
    <t>Wakefield</t>
  </si>
  <si>
    <t>Walkerville</t>
  </si>
  <si>
    <t>Wattle Range</t>
  </si>
  <si>
    <t>West Torrens</t>
  </si>
  <si>
    <t>Whyalla</t>
  </si>
  <si>
    <t>Wudinna</t>
  </si>
  <si>
    <t>Yankalilla</t>
  </si>
  <si>
    <t>Yorke Peninsula</t>
  </si>
  <si>
    <t>Unincorporated SA</t>
  </si>
  <si>
    <t>Albany</t>
  </si>
  <si>
    <t>Ashburton</t>
  </si>
  <si>
    <t>Augusta Margaret River</t>
  </si>
  <si>
    <t>Bassendean</t>
  </si>
  <si>
    <t>Beverley</t>
  </si>
  <si>
    <t>Boddington</t>
  </si>
  <si>
    <t>Boyup Brook</t>
  </si>
  <si>
    <t>Bridgetown-Greenbushes</t>
  </si>
  <si>
    <t>Brookton</t>
  </si>
  <si>
    <t>Broome</t>
  </si>
  <si>
    <t>Broomehill-Tambellup</t>
  </si>
  <si>
    <t>Bruce Rock</t>
  </si>
  <si>
    <t>Bunbury</t>
  </si>
  <si>
    <t>Busselton</t>
  </si>
  <si>
    <t>Cambridge</t>
  </si>
  <si>
    <t>Canning</t>
  </si>
  <si>
    <t>Capel</t>
  </si>
  <si>
    <t>Carnamah</t>
  </si>
  <si>
    <t>Carnarvon</t>
  </si>
  <si>
    <t>Chapman Valley</t>
  </si>
  <si>
    <t>Chittering</t>
  </si>
  <si>
    <t>Christmas Island</t>
  </si>
  <si>
    <t>Claremont</t>
  </si>
  <si>
    <t>Cockburn</t>
  </si>
  <si>
    <t>Cocos Islands</t>
  </si>
  <si>
    <t>Collie</t>
  </si>
  <si>
    <t>Coolgardie</t>
  </si>
  <si>
    <t>Coorow</t>
  </si>
  <si>
    <t>Corrigin</t>
  </si>
  <si>
    <t>Cottesloe</t>
  </si>
  <si>
    <t>Cranbrook</t>
  </si>
  <si>
    <t>Cuballing</t>
  </si>
  <si>
    <t>Cue</t>
  </si>
  <si>
    <t>Cunderdin</t>
  </si>
  <si>
    <t>Dalwallinu</t>
  </si>
  <si>
    <t>Dandaragan</t>
  </si>
  <si>
    <t>Dardanup</t>
  </si>
  <si>
    <t>Denmark</t>
  </si>
  <si>
    <t>Derby-West Kimberley</t>
  </si>
  <si>
    <t>Donnybrook-Balingup</t>
  </si>
  <si>
    <t>Dowerin</t>
  </si>
  <si>
    <t>Dumbleyung</t>
  </si>
  <si>
    <t>Dundas</t>
  </si>
  <si>
    <t>East Fremantle</t>
  </si>
  <si>
    <t>East Pilbara</t>
  </si>
  <si>
    <t>Esperance</t>
  </si>
  <si>
    <t>Exmouth</t>
  </si>
  <si>
    <t>Fremantle</t>
  </si>
  <si>
    <t>Gingin</t>
  </si>
  <si>
    <t>Gnowangerup</t>
  </si>
  <si>
    <t>Goomalling</t>
  </si>
  <si>
    <t>Gosnells</t>
  </si>
  <si>
    <t>Greater Geraldton</t>
  </si>
  <si>
    <t>Halls Creek</t>
  </si>
  <si>
    <t>Harvey</t>
  </si>
  <si>
    <t>Irwin</t>
  </si>
  <si>
    <t>Jerramungup</t>
  </si>
  <si>
    <t>Joondalup</t>
  </si>
  <si>
    <t>Kalamunda</t>
  </si>
  <si>
    <t>Kalgoorlie-Boulder</t>
  </si>
  <si>
    <t>Karratha</t>
  </si>
  <si>
    <t>Katanning</t>
  </si>
  <si>
    <t>Kellerberrin</t>
  </si>
  <si>
    <t>Kent</t>
  </si>
  <si>
    <t>Kojonup</t>
  </si>
  <si>
    <t>Kondinin</t>
  </si>
  <si>
    <t>Koorda</t>
  </si>
  <si>
    <t>Kulin</t>
  </si>
  <si>
    <t>Kwinana</t>
  </si>
  <si>
    <t>Lake Grace</t>
  </si>
  <si>
    <t>Leonora</t>
  </si>
  <si>
    <t>Mandurah</t>
  </si>
  <si>
    <t>Manjimup</t>
  </si>
  <si>
    <t>Meekatharra</t>
  </si>
  <si>
    <t>Melville</t>
  </si>
  <si>
    <t>Menzies</t>
  </si>
  <si>
    <t>Merredin</t>
  </si>
  <si>
    <t>Mingenew</t>
  </si>
  <si>
    <t>Moora</t>
  </si>
  <si>
    <t>Morawa</t>
  </si>
  <si>
    <t>Mosman Park</t>
  </si>
  <si>
    <t>Mount Magnet</t>
  </si>
  <si>
    <t>Mount Marshall</t>
  </si>
  <si>
    <t>Mukinbudin</t>
  </si>
  <si>
    <t>Mundaring</t>
  </si>
  <si>
    <t>Murchison</t>
  </si>
  <si>
    <t>Murray</t>
  </si>
  <si>
    <t>Nannup</t>
  </si>
  <si>
    <t>Narembeen</t>
  </si>
  <si>
    <t>Narrogin</t>
  </si>
  <si>
    <t>Nedlands</t>
  </si>
  <si>
    <t>Ngaanyatjarraku</t>
  </si>
  <si>
    <t>Northam</t>
  </si>
  <si>
    <t>Northampton</t>
  </si>
  <si>
    <t>Nungarin</t>
  </si>
  <si>
    <t>Peppermint Grove</t>
  </si>
  <si>
    <t>Perenjori</t>
  </si>
  <si>
    <t>Perth</t>
  </si>
  <si>
    <t>Pingelly</t>
  </si>
  <si>
    <t>Plantagenet</t>
  </si>
  <si>
    <t>Port Hedland</t>
  </si>
  <si>
    <t>Quairading</t>
  </si>
  <si>
    <t>Ravensthorpe</t>
  </si>
  <si>
    <t>Rockingham</t>
  </si>
  <si>
    <t>Sandstone</t>
  </si>
  <si>
    <t>Serpentine-Jarrahdale</t>
  </si>
  <si>
    <t>Shark Bay</t>
  </si>
  <si>
    <t>South Perth</t>
  </si>
  <si>
    <t>Stirling</t>
  </si>
  <si>
    <t>Subiaco</t>
  </si>
  <si>
    <t>Swan</t>
  </si>
  <si>
    <t>Tammin</t>
  </si>
  <si>
    <t>Three Springs</t>
  </si>
  <si>
    <t>Toodyay</t>
  </si>
  <si>
    <t>Trayning</t>
  </si>
  <si>
    <t>Upper Gascoyne</t>
  </si>
  <si>
    <t>Victoria Park</t>
  </si>
  <si>
    <t>Victoria Plains</t>
  </si>
  <si>
    <t>Vincent</t>
  </si>
  <si>
    <t>Wagin</t>
  </si>
  <si>
    <t>Wandering</t>
  </si>
  <si>
    <t>Wanneroo</t>
  </si>
  <si>
    <t>Waroona</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</si>
  <si>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</si>
  <si>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</si>
  <si>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</si>
  <si>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</si>
  <si>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</si>
  <si>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</si>
  <si>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</si>
  <si>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</si>
  <si>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</si>
  <si>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</si>
  <si>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</si>
  <si>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</si>
  <si>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</si>
  <si>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</si>
  <si>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</si>
  <si>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</si>
  <si>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</si>
  <si>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</si>
  <si>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</si>
  <si>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Derwent Valley</t>
  </si>
  <si>
    <t>Devonport</t>
  </si>
  <si>
    <t>Dorset</t>
  </si>
  <si>
    <t>Flinders (Tas.)</t>
  </si>
  <si>
    <t>George Town</t>
  </si>
  <si>
    <t>Glamorgan-Spring Bay</t>
  </si>
  <si>
    <t>Glenorchy</t>
  </si>
  <si>
    <t>Hobart</t>
  </si>
  <si>
    <t>Huon Valley</t>
  </si>
  <si>
    <t>Kentish</t>
  </si>
  <si>
    <t>King Island</t>
  </si>
  <si>
    <t>Kingborough</t>
  </si>
  <si>
    <t>Latrobe (Tas.)</t>
  </si>
  <si>
    <t>Launceston</t>
  </si>
  <si>
    <t>Meander Valley</t>
  </si>
  <si>
    <t>Northern Midlands</t>
  </si>
  <si>
    <t>Sorell</t>
  </si>
  <si>
    <t>Southern Midlands</t>
  </si>
  <si>
    <t>Tasman</t>
  </si>
  <si>
    <t>Waratah-Wynyard</t>
  </si>
  <si>
    <t>West Coast</t>
  </si>
  <si>
    <t>West Tamar</t>
  </si>
  <si>
    <t>Alice Springs</t>
  </si>
  <si>
    <t>Barkly</t>
  </si>
  <si>
    <t>Belyuen</t>
  </si>
  <si>
    <t>Central Desert</t>
  </si>
  <si>
    <t>Coomalie</t>
  </si>
  <si>
    <t>Darwin</t>
  </si>
  <si>
    <t>Darwin Waterfront Precinct</t>
  </si>
  <si>
    <t>East Arnhem</t>
  </si>
  <si>
    <t>Katherine</t>
  </si>
  <si>
    <t>Litchfield</t>
  </si>
  <si>
    <t>MacDonnell</t>
  </si>
  <si>
    <t>Palmerston</t>
  </si>
  <si>
    <t>Roper Gulf</t>
  </si>
  <si>
    <t>Tiwi Islands</t>
  </si>
  <si>
    <t>Victoria Daly</t>
  </si>
  <si>
    <t>Wagait</t>
  </si>
  <si>
    <t>West Arnhem</t>
  </si>
  <si>
    <t>West Daly</t>
  </si>
  <si>
    <t>Unincorporated NT</t>
  </si>
  <si>
    <t>Unincorporated ACT</t>
  </si>
  <si>
    <t>Unincorp. Other Territories</t>
  </si>
  <si>
    <t>2023-09</t>
  </si>
  <si>
    <t>2023-12</t>
  </si>
  <si>
    <t>2024-03</t>
  </si>
  <si>
    <t>2024-06</t>
  </si>
  <si>
    <t>2024-09</t>
  </si>
  <si>
    <t>Rent Assistance</t>
  </si>
  <si>
    <t>Number of people receiving Rent Assistance</t>
  </si>
  <si>
    <t>Total population  aged 15-64 years</t>
  </si>
  <si>
    <t>319,671 people aged 15-64 years</t>
  </si>
  <si>
    <t>16,495 receiving Rent Assistance</t>
  </si>
  <si>
    <t>Sheet 20</t>
  </si>
  <si>
    <t>MV5D Household Five Year Mobility Indicator and TEND Tenure Type by LGA (EN)</t>
  </si>
  <si>
    <t>MV5D Household Five Year Mobility Indicator</t>
  </si>
  <si>
    <t>All residents in the household aged five years and over had a different address five years ago</t>
  </si>
  <si>
    <t>Owned home</t>
  </si>
  <si>
    <t>Some residents aged five years and over had a different address five years ago</t>
  </si>
  <si>
    <t>No residents aged five years and over had a different address five years ago</t>
  </si>
  <si>
    <t>At least one resident did not state an address five years ago</t>
  </si>
  <si>
    <t>Sheet 21</t>
  </si>
  <si>
    <t>Difficulty of staying in place</t>
  </si>
  <si>
    <t>Share of houes movers that are home owners</t>
  </si>
  <si>
    <t>77,351 households of 167,016 moved house in the last five years</t>
  </si>
  <si>
    <t>25,828 of households that moved owned their home</t>
  </si>
  <si>
    <t>Social Health Atlas</t>
  </si>
  <si>
    <t>http://phidu.torrens.edu.au/social-health-atlases/data#social-health-atlases-of-australia-local-government-areas</t>
  </si>
  <si>
    <t>Alcohol intake</t>
  </si>
  <si>
    <t>Reference Point 17 - Alcohol intake</t>
  </si>
  <si>
    <t>Numbers copied from data set</t>
  </si>
  <si>
    <t>Estimated number of persons aged 15 years and over who consumed 5 or more standard alcoholic drinks on any day in the last 12 months at least monthly</t>
  </si>
  <si>
    <t>Estimated number of males aged 18 years and over who consumed more than two standard alcoholic drinks per day on average (modelled estimates)</t>
  </si>
  <si>
    <t>Number</t>
  </si>
  <si>
    <t>ASR per 100</t>
  </si>
  <si>
    <t>Reverse calc population from Number and ASR per 100</t>
  </si>
  <si>
    <t>AUSTRALIA+</t>
  </si>
  <si>
    <t>Total "Number" divided by calc'd population</t>
  </si>
  <si>
    <t>Reference Point 17 - Vaccination rate</t>
  </si>
  <si>
    <t>Children fully immunised at 5 years of age*</t>
  </si>
  <si>
    <t>Children fully immunised at 5 years of age</t>
  </si>
  <si>
    <t>Children registered at 5 years of age</t>
  </si>
  <si>
    <t>% children fully immunised at 5 years of age</t>
  </si>
  <si>
    <t>Reference Point 17 - Vaccination preventable hospital admissions</t>
  </si>
  <si>
    <t>Admissions for potentially preventable conditions: total vaccine-preventable conditions 
- Public hospitals</t>
  </si>
  <si>
    <t>ASR per 100,000</t>
  </si>
  <si>
    <t>Reference Point 17 - Obesity</t>
  </si>
  <si>
    <t>Estimated number of people aged 18 years and over who were obese
 (modelled estimates)</t>
  </si>
  <si>
    <t>Reference Point 17 - Childhood obesity</t>
  </si>
  <si>
    <t>Estimated number of children aged 2-17 years who were obese 
(modelled estimates)</t>
  </si>
  <si>
    <t>Reference Point 17 - Exercise</t>
  </si>
  <si>
    <t>Estimated population, aged 15 years and over, who did not meet 2014 physical activity guidelines (modelled estimates)</t>
  </si>
  <si>
    <t>Reference Point 17 - Psychological distress</t>
  </si>
  <si>
    <t>Estimated number of people aged 18 years and over with high or very high psychological distress, based on the Kessler 10 Scale (K10)
 (modelled estimates)</t>
  </si>
  <si>
    <t>Sheet 22</t>
  </si>
  <si>
    <t>2021 Census - employment, income and education</t>
  </si>
  <si>
    <t>1-digit level  MTWP Method of Travel to Work by LGA (UR)</t>
  </si>
  <si>
    <t>1-digit level  MTWP Method of Travel to Work</t>
  </si>
  <si>
    <t>Public Transport</t>
  </si>
  <si>
    <t>Vehicle</t>
  </si>
  <si>
    <t>Active Transport</t>
  </si>
  <si>
    <t>Other Mode</t>
  </si>
  <si>
    <t>Worked at home or Did not go to work</t>
  </si>
  <si>
    <t>Mode not stated</t>
  </si>
  <si>
    <t>Sheet 23</t>
  </si>
  <si>
    <t>Alcohol intake of men</t>
  </si>
  <si>
    <t>Vaccination rate</t>
  </si>
  <si>
    <t>Vaccine preventable hospital admissions</t>
  </si>
  <si>
    <t>Rates of obesity in the population</t>
  </si>
  <si>
    <t>Rates of childhood obesity</t>
  </si>
  <si>
    <t>Amount of exercise people get.</t>
  </si>
  <si>
    <t>Prevalence of active transport</t>
  </si>
  <si>
    <t>Levels of psychological distress</t>
  </si>
  <si>
    <t>Estimated 21% of persons aged 18 years and over who consumed 5 or more standard alcoholic drinks on any one day in the last 12 months at least monthly.</t>
  </si>
  <si>
    <t>Estimated 30% of males aged 15 years and over who consumed 5 or more standard alcoholic drinks on any one day in the last 12 months at least monthly.</t>
  </si>
  <si>
    <t>210 admissions for total vaccine-preventable conditions - public hospitals</t>
  </si>
  <si>
    <t>Estimated 25.2% of people aged 18 years and over who were obese</t>
  </si>
  <si>
    <t>Estimated 5.3% of children aged 2-17 years who were obese</t>
  </si>
  <si>
    <t>Estimated 74% of people aged 15 years and over did not meet 2014 physical activity guidelines.</t>
  </si>
  <si>
    <t>Estimated 14.8% of people aged 18 years and over with high or very high psychological distress, based on the Kessler 10 Scale (K10)</t>
  </si>
  <si>
    <t>Of those who indicated they either took public transport, a vehicle, active transport or some other mode of transport, 12% indicated they used active transport.</t>
  </si>
  <si>
    <t>Learning</t>
  </si>
  <si>
    <t>The Inner North is in the top 11% nationally for educational and occupational advantage.</t>
  </si>
  <si>
    <t>18% of children beginning school start with at least one developmental vulnerability - the lowest rate since 2012.</t>
  </si>
  <si>
    <t>76% of people over 15 have completed year 12 or equivalent.</t>
  </si>
  <si>
    <t>70% of people aged over 15 have a post-secondary education</t>
  </si>
  <si>
    <t>Women make up 61% of the 5,650 people in the Inner North who never went to school</t>
  </si>
  <si>
    <t>28% of students are not continuing in further education or training after Year 12.</t>
  </si>
  <si>
    <t>Darebin: 90 percentile
Merri-bek: 90 percentile
Yarra: 97 percentile</t>
  </si>
  <si>
    <t>https://experience.arcgis.com/experience/32dcbb18c1d24f4aa89caf680413c741/page/IEO#data_s=id%3AdataSource_12-187d549b75f-layer-11%3A96%2Cid%3AdataSource_17-187d549b75f-layer-11%3A302</t>
  </si>
  <si>
    <t>Census of Population and Housing: Socio-Economic Indexes for Areas (2021)</t>
  </si>
  <si>
    <t>The Inner North's standing in Education and Employment</t>
  </si>
  <si>
    <t>18.1% of children with valid scores developmentally vulnerable in at least one domain.</t>
  </si>
  <si>
    <t>Name</t>
  </si>
  <si>
    <t>Number of children with valid scores</t>
  </si>
  <si>
    <t>Developmentally vulnerable (n and %)</t>
  </si>
  <si>
    <t>2021 Census - counting persons, place of enumeration</t>
  </si>
  <si>
    <t>HSCP Highest Year of School Completed and SEXP Sex by LGA (EN)</t>
  </si>
  <si>
    <t>HSCP Highest Year of School Completed</t>
  </si>
  <si>
    <t>SEXP Sex</t>
  </si>
  <si>
    <t>Year 12 or equivalent</t>
  </si>
  <si>
    <t>Male</t>
  </si>
  <si>
    <t>Female</t>
  </si>
  <si>
    <t>Year 11 or equivalent</t>
  </si>
  <si>
    <t>Year 10 or equivalent</t>
  </si>
  <si>
    <t>Year 9 or equivalent</t>
  </si>
  <si>
    <t>Year 8 or below</t>
  </si>
  <si>
    <t>Did not go to school</t>
  </si>
  <si>
    <t>Overseas visitor</t>
  </si>
  <si>
    <t>Sheet 25</t>
  </si>
  <si>
    <t>Sheet 26</t>
  </si>
  <si>
    <t>Sheet 24</t>
  </si>
  <si>
    <t>Australian Early Development Census</t>
  </si>
  <si>
    <t>https://www.aedc.gov.au/data/downloads</t>
  </si>
  <si>
    <t>Developmental vulnerability of school starters</t>
  </si>
  <si>
    <t>75.5% of people (excluding NA, Not stated and Overseas visitors) completed Year 12 or equivalent</t>
  </si>
  <si>
    <t>Year 12 completion rates</t>
  </si>
  <si>
    <t>Levels of tertiary education</t>
  </si>
  <si>
    <t>People who did not go to school</t>
  </si>
  <si>
    <t>3459 women never went to school.
2191 men never went to school.</t>
  </si>
  <si>
    <t>Total persons with non-school qualification(s) (%)</t>
  </si>
  <si>
    <t>Total persons aged 15 years and over (no.)</t>
  </si>
  <si>
    <t>70.1% of people aged 15 years and over have a post secondary qualification</t>
  </si>
  <si>
    <t>Sheet 27</t>
  </si>
  <si>
    <t>ABS Data by Region - Education &amp; Employment (2011-24)</t>
  </si>
  <si>
    <t>Of students who completed the survey, 28% of Year 12 completers were not continuing  further education or training.</t>
  </si>
  <si>
    <t xml:space="preserve">Table 1: Destinations of Year 12 or equivalent completers who exited school in 2022, from aggregate of Darebin, Merri-bek and Yarra LGAs and Victoria. </t>
  </si>
  <si>
    <t>Table 2: Year 12 or equivalent completer who exited school in 2022, total respondent participation number and percentage for aggregate of Darebin, Merri-bek and Yarra LGAs and Victoria</t>
  </si>
  <si>
    <t>Darebin, Merri-bek, Yarra</t>
  </si>
  <si>
    <t>Percentage</t>
  </si>
  <si>
    <t>In Education or Training</t>
  </si>
  <si>
    <t>Participation  Number and Rate</t>
  </si>
  <si>
    <t>Not in Education or Training</t>
  </si>
  <si>
    <t>Year 12 or Equivalent Completers Respondents Total</t>
  </si>
  <si>
    <t>Source and Notes:  Data is from the 2023 OnTrack survey of 2022 Year 12 or equivalent completers.  
The OnTrack survey is optional and the data is representative of those students who participated in the survey, which equated to 29.3% participation across Darebin, Merri-bek and Yarra LGAs.  
The Victorian state participation in the survey for the 2023 OnTrack survey was 28%.</t>
  </si>
  <si>
    <t>On Track 2023 Survey Results (data provided on request by Department of Education)</t>
  </si>
  <si>
    <t>https://www.vic.gov.au/on-track-survey</t>
  </si>
  <si>
    <t>Uptake of post-secondary education</t>
  </si>
  <si>
    <t>Work</t>
  </si>
  <si>
    <t>Sheet 28</t>
  </si>
  <si>
    <t>Of the 192,817 local workers in the inner north, 37.5% also live in the area.</t>
  </si>
  <si>
    <t>People employed in Mining, Financial Services, and Electricity, Gas, Water and Waste Services still have the highest median personal incomes of Inner North residents.</t>
  </si>
  <si>
    <t xml:space="preserve">The current unemployment rate is 5.2% across the Inner North, the highest since March 2022. </t>
  </si>
  <si>
    <t>19% of all young people are unemployed and looking for work</t>
  </si>
  <si>
    <t>87% of people aged 15-19 are fully engaged in work and/or education</t>
  </si>
  <si>
    <t>Now women are 3 times more likely than men to contribute over 30 hours of unpaid domestic labour.</t>
  </si>
  <si>
    <t>In addition to unpaid domestic work, women work a median of 35-39 hours paid work – same as the men.</t>
  </si>
  <si>
    <t>2021 Census - counting persons, 15 years and over</t>
  </si>
  <si>
    <t>LGA (UR) by LGA (POW)</t>
  </si>
  <si>
    <t>LGA (POW)</t>
  </si>
  <si>
    <t>No usual address (NSW)</t>
  </si>
  <si>
    <t>Migratory - Offshore - Shipping (NSW)</t>
  </si>
  <si>
    <t>No usual address (Vic.)</t>
  </si>
  <si>
    <t>Migratory - Offshore - Shipping (Vic.)</t>
  </si>
  <si>
    <t>No usual address (Qld)</t>
  </si>
  <si>
    <t>Migratory - Offshore - Shipping (Qld)</t>
  </si>
  <si>
    <t>No usual address (SA)</t>
  </si>
  <si>
    <t>Migratory - Offshore - Shipping (SA)</t>
  </si>
  <si>
    <t>No usual address (WA)</t>
  </si>
  <si>
    <t>Migratory - Offshore - Shipping (WA)</t>
  </si>
  <si>
    <t>No usual address (Tas.)</t>
  </si>
  <si>
    <t>Migratory - Offshore - Shipping (Tas.)</t>
  </si>
  <si>
    <t>No usual address (NT)</t>
  </si>
  <si>
    <t>Migratory - Offshore - Shipping (NT)</t>
  </si>
  <si>
    <t>No usual address (ACT)</t>
  </si>
  <si>
    <t>Migratory - Offshore - Shipping (ACT)</t>
  </si>
  <si>
    <t>No usual address (OT)</t>
  </si>
  <si>
    <t>Migratory - Offshore - Shipping (OT)</t>
  </si>
  <si>
    <t>Sheet 29</t>
  </si>
  <si>
    <t>People who work and also live in the Inner North</t>
  </si>
  <si>
    <t>Of the total 192,817 workers in the Inner North, 72,357 also live in the Inner North.</t>
  </si>
  <si>
    <t>1-digit level INDP Industry of Employment and INCP Total Personal Income (weekly) by LGA (UR)</t>
  </si>
  <si>
    <t>1-digit level INDP Industry of Employment</t>
  </si>
  <si>
    <t>INCP Total Personal Income (weekly)</t>
  </si>
  <si>
    <t>Agriculture, Forestry and Fishing</t>
  </si>
  <si>
    <t>Negative income</t>
  </si>
  <si>
    <t>$1,000-$1,249 ($52,000-$64,999)</t>
  </si>
  <si>
    <t>Nil income</t>
  </si>
  <si>
    <t>Mining</t>
  </si>
  <si>
    <t>$2,000-$2,999 ($104,000-$155,999)</t>
  </si>
  <si>
    <t>$1-$149 ($1-$7,799)</t>
  </si>
  <si>
    <t>Manufacturing</t>
  </si>
  <si>
    <t>$1,250-$1,499 ($65,000-$77,999)</t>
  </si>
  <si>
    <t>$150-$299 ($7,800-$15,599)</t>
  </si>
  <si>
    <t>Electricity, Gas, Water and Waste Services</t>
  </si>
  <si>
    <t>$300-$399 ($15,600-$20,799)</t>
  </si>
  <si>
    <t>Construction</t>
  </si>
  <si>
    <t>$400-$499 ($20,800-$25,999)</t>
  </si>
  <si>
    <t>Wholesale Trade</t>
  </si>
  <si>
    <t>$500-$649 ($26,000-$33,799)</t>
  </si>
  <si>
    <t>Retail Trade</t>
  </si>
  <si>
    <t>$800-$999 ($41,600-$51,999)</t>
  </si>
  <si>
    <t>$650-$799 ($33,800-$41,599)</t>
  </si>
  <si>
    <t>Accommodation and Food Services</t>
  </si>
  <si>
    <t>Transport, Postal and Warehousing</t>
  </si>
  <si>
    <t>Information Media and Telecommunications</t>
  </si>
  <si>
    <t>$1,500-$1,749 ($78,000-$90,999)</t>
  </si>
  <si>
    <t>Financial and Insurance Services</t>
  </si>
  <si>
    <t>Rental, Hiring and Real Estate Services</t>
  </si>
  <si>
    <t>$1,750-$1,999 ($91,000-$103,999)</t>
  </si>
  <si>
    <t>Professional, Scientific and Technical Services</t>
  </si>
  <si>
    <t>Administrative and Support Services</t>
  </si>
  <si>
    <t>$3,000-$3,499 ($156,000-$181,999)</t>
  </si>
  <si>
    <t>Public Administration and Safety</t>
  </si>
  <si>
    <t>$3,500 or more ($182,000 or more)</t>
  </si>
  <si>
    <t>Education and Training</t>
  </si>
  <si>
    <t>Health Care and Social Assistance</t>
  </si>
  <si>
    <t>Arts and Recreation Services</t>
  </si>
  <si>
    <t>Other Services</t>
  </si>
  <si>
    <t>Sheet 30</t>
  </si>
  <si>
    <t>Income by industry</t>
  </si>
  <si>
    <t>Unemployment</t>
  </si>
  <si>
    <t>Local Government Area (LGA) (2023 ASGS)</t>
  </si>
  <si>
    <t>Labour Force</t>
  </si>
  <si>
    <t>https://www.dewr.gov.au/employment-research/small-area-labour-markets#downloads</t>
  </si>
  <si>
    <t>Small Area Labour Markets (Dec Quarter 2024)</t>
  </si>
  <si>
    <t>Change in unemployment rates</t>
  </si>
  <si>
    <t>Sheet 31</t>
  </si>
  <si>
    <t>19.1% of people aged 15-19 years of age unemployed and looking for full time or part time work.</t>
  </si>
  <si>
    <t xml:space="preserve">Young people experiencing unemployment </t>
  </si>
  <si>
    <t>LFSP Labour Force Status and AGE5P Age in Five Year Groups by LGA (UR)</t>
  </si>
  <si>
    <t>AGE5P Age in Five Year Groups</t>
  </si>
  <si>
    <t>15-19 years</t>
  </si>
  <si>
    <t>20-24 years</t>
  </si>
  <si>
    <t>Unemployed</t>
  </si>
  <si>
    <t>Sheet 32</t>
  </si>
  <si>
    <t>15,087 people are unemployed with 290,199 in the Labour Market</t>
  </si>
  <si>
    <t>Working full-time and studying part-time (%)</t>
  </si>
  <si>
    <t>Working part time and studying part-time (%)</t>
  </si>
  <si>
    <t>Working part-time and studying full-time (%)</t>
  </si>
  <si>
    <t>Working full-time (not studying) (%)</t>
  </si>
  <si>
    <t>Studying full-time (not working) (%)</t>
  </si>
  <si>
    <t>Working full-time and studying full-time (%)</t>
  </si>
  <si>
    <t>Working (away from work) and studying full-time (%)</t>
  </si>
  <si>
    <t>Other fully engaged (%)</t>
  </si>
  <si>
    <t>Total fully engaged (%)</t>
  </si>
  <si>
    <t>Total persons aged 15-19 years (no.)</t>
  </si>
  <si>
    <t>Darebin: 87.3%
Merri-bek: 86.3%
Yarra: 86.6%</t>
  </si>
  <si>
    <t>Youth engagement rates</t>
  </si>
  <si>
    <t>Sheet 33</t>
  </si>
  <si>
    <t>DOMP Unpaid Domestic Work: Number of Hours and SEXP Sex by LGA (UR)</t>
  </si>
  <si>
    <t>DOMP Unpaid Domestic Work: Number of Hours</t>
  </si>
  <si>
    <t>Nil hours</t>
  </si>
  <si>
    <t>Less than 5 hours</t>
  </si>
  <si>
    <t>5 to 14 hours</t>
  </si>
  <si>
    <t>15 to 29 hours</t>
  </si>
  <si>
    <t>30 hours or more</t>
  </si>
  <si>
    <t>Sheet 34</t>
  </si>
  <si>
    <t>2.7% of men do 30 hours or more of unpaid domestic work.
9.4% of women do 30 hours or more of unpaid domestic work.</t>
  </si>
  <si>
    <t>Women's share of unpaid domestic labour</t>
  </si>
  <si>
    <t>SEXP Sex and HRWRP Hours Worked (ranges) by LGA (UR)</t>
  </si>
  <si>
    <t>HRWRP Hours Worked (ranges)</t>
  </si>
  <si>
    <t>0 hours</t>
  </si>
  <si>
    <t>1-9 hours</t>
  </si>
  <si>
    <t>10-19 hours</t>
  </si>
  <si>
    <t>20-29 hours</t>
  </si>
  <si>
    <t>30-34 hours</t>
  </si>
  <si>
    <t>35-39 hours</t>
  </si>
  <si>
    <t>40-44 hours</t>
  </si>
  <si>
    <t>45-49 hours</t>
  </si>
  <si>
    <t>50-59 hours</t>
  </si>
  <si>
    <t>60-69 hours</t>
  </si>
  <si>
    <t>70 hours or more</t>
  </si>
  <si>
    <t>Sheet 35</t>
  </si>
  <si>
    <t>Women's contribution to paid work</t>
  </si>
  <si>
    <t>Environment</t>
  </si>
  <si>
    <t xml:space="preserve">Air quality in the Inner North is usually rated as “good”. </t>
  </si>
  <si>
    <t>The average amount of fine particulate matter in the air has decreased 16% since 2015.</t>
  </si>
  <si>
    <t>The health of the Yarra is continuing to improve, but remains very poor in the Inner North.</t>
  </si>
  <si>
    <t xml:space="preserve">Still one in seven households do not have a car. </t>
  </si>
  <si>
    <t>1,292 additional households are going without a car compared to 5 years ago.</t>
  </si>
  <si>
    <t>19% of dwellings have solar systems installed – 40% nationally.</t>
  </si>
  <si>
    <t>An additional 11,511 solar panels have been installed since 2018 (26,162 in total).</t>
  </si>
  <si>
    <t>EPA Air Watch Al Sites Quality Hourly Averages - Yearly</t>
  </si>
  <si>
    <t>https://discover.data.vic.gov.au/dataset/epa-air-watch-all-sites-air-quality-hourly-averages-yearly</t>
  </si>
  <si>
    <t>Air Quality of the Inner North</t>
  </si>
  <si>
    <t xml:space="preserve">2023 Annual average of PM2.5: 6.41 (ug/m3)
</t>
  </si>
  <si>
    <t>Air Monitoring Report 2021</t>
  </si>
  <si>
    <t>https://www.epa.vic.gov.au/air-monitoring-report-2021-compliance-ambient-air-quality-national-environment-protection-measure</t>
  </si>
  <si>
    <t>Water quality was Good in the forested upper Yarra and Werribee catchments but declined to Very Poor in urban areas. The middle Yarra showed some improvement with many sites shifting from Very Poor, to Poor or Fair in 2022-23, compared to the previous year.</t>
  </si>
  <si>
    <t>Report Card 2022-23 Port Phillip, Western Port and Gippsland Lakes</t>
  </si>
  <si>
    <t>Water quality of the Yarra River catchment</t>
  </si>
  <si>
    <t>VEHRD Number of Motor Vehicles (ranges) by LGA (EN)</t>
  </si>
  <si>
    <t>VEHRD Number of Motor Vehicles (ranges)</t>
  </si>
  <si>
    <t>No motor vehicles</t>
  </si>
  <si>
    <t>One motor vehicle</t>
  </si>
  <si>
    <t>Two motor vehicles</t>
  </si>
  <si>
    <t>Three motor vehicles</t>
  </si>
  <si>
    <t>Four or more motor vehicles</t>
  </si>
  <si>
    <t>Sheet 36</t>
  </si>
  <si>
    <t>The rate of car ownership</t>
  </si>
  <si>
    <t>24,525 dwellings in the Inner North do not have a car, out of a total of 175,251 dwellings</t>
  </si>
  <si>
    <t>23,233 households didn't have a car in 2016</t>
  </si>
  <si>
    <t>The change in households owning a car</t>
  </si>
  <si>
    <t>Table Builder - 2016 Census</t>
  </si>
  <si>
    <t>https://www.abs.gov.au/websitedbs/D3310114.nsf/Home/2016%20TableBuilder</t>
  </si>
  <si>
    <t>Sheet 37</t>
  </si>
  <si>
    <t>2016 Census - Selected Dwelling Characteristics</t>
  </si>
  <si>
    <t>LGA by VEHRD Number of Motor Vehicles (ranges)</t>
  </si>
  <si>
    <t>Counting: Dwellings Location on Census Night</t>
  </si>
  <si>
    <t>Dwellings Location on Census Night</t>
  </si>
  <si>
    <t>Data Source: Census of Population and Housing, 2016, TableBuilder</t>
  </si>
  <si>
    <t>© Copyright Commonwealth of Australia, 2018, see abs.gov.au/copyright</t>
  </si>
  <si>
    <t>https://pv-map.apvi.org.au/historical</t>
  </si>
  <si>
    <t>Australian PV Institute: Mapping Australian Photovoltaic Installations</t>
  </si>
  <si>
    <t>state</t>
  </si>
  <si>
    <t>installations</t>
  </si>
  <si>
    <t>kw_capacity</t>
  </si>
  <si>
    <t>MW_capacity_Commercial</t>
  </si>
  <si>
    <t>MW_capacity_Power_Station</t>
  </si>
  <si>
    <t>MW_capacity_Residential</t>
  </si>
  <si>
    <t>count_Commercial</t>
  </si>
  <si>
    <t>count_Power_Station</t>
  </si>
  <si>
    <t>count_Residential</t>
  </si>
  <si>
    <t>estimated_dwelling</t>
  </si>
  <si>
    <t>percentage_dwellings</t>
  </si>
  <si>
    <t>QLD</t>
  </si>
  <si>
    <t>SA</t>
  </si>
  <si>
    <t>WA</t>
  </si>
  <si>
    <t>ACT</t>
  </si>
  <si>
    <t>NSW</t>
  </si>
  <si>
    <t>NT</t>
  </si>
  <si>
    <t>TAS</t>
  </si>
  <si>
    <t>Installations</t>
  </si>
  <si>
    <t>Total dwellings</t>
  </si>
  <si>
    <t>How commonly solar panels are installed on houses</t>
  </si>
  <si>
    <t>Sheet 38</t>
  </si>
  <si>
    <t>ABS Data by Region - Land and Environment (2011-24)</t>
  </si>
  <si>
    <t>Sheet 39</t>
  </si>
  <si>
    <t>Small-scale solar panel system installations (no.)</t>
  </si>
  <si>
    <t>Safety and Secuirty</t>
  </si>
  <si>
    <t>The rate of property damage incidents has increased by 10% since 2020.</t>
  </si>
  <si>
    <t>The rate of crimes of deception have decreased by 14% since 2020.</t>
  </si>
  <si>
    <t>12% of all crime in the Inner North are against people compared with 16% state-wide.</t>
  </si>
  <si>
    <t>1 in 5 alleged offenders are under 25 years old.</t>
  </si>
  <si>
    <t>The on-person crime rate has dropped by 7% since 2020.</t>
  </si>
  <si>
    <t>Reported Family Violence incidents still account for 1 in 3 of on-person crimes despite widespread under-reporting</t>
  </si>
  <si>
    <t>All workings can be found in "Data_Tables_LGA_Recorded…" with this Reference Summary</t>
  </si>
  <si>
    <t>ABS - Data Explorer</t>
  </si>
  <si>
    <t>https://dataexplorer.abs.gov.au/vis?fs[0]=People%2C1%7CPopulation%23POPULATION%23%7CEstimated%20Resident%20Population%23ERP%23&amp;pg=20&amp;fc=People&amp;df[ds]=PEOPLE_TOPICS&amp;df[id]=ABS_ANNUAL_ERP_LGA2023&amp;df[ag]=ABS&amp;df[vs]=1.1.0&amp;pd=2015%2C2023&amp;dq=.3.TOT.27350%2B24700%2B21890..A&amp;ly[cl]=TIME_PERIOD&amp;ly[rw]=LGA_2023&amp;to[TIME_PERIOD]=false</t>
  </si>
  <si>
    <t>Crime Statistics Agency - Latest Crime Data</t>
  </si>
  <si>
    <t>https://www.crimestatistics.vic.gov.au/crime-statistics/latest-crime-data/download-data</t>
  </si>
  <si>
    <t>The Estimated Residential Population for each year used to calculate rates for the following Indicators</t>
  </si>
  <si>
    <t>Rates of Property Damage</t>
  </si>
  <si>
    <t>Rates of Crimes of Deception</t>
  </si>
  <si>
    <t>Rate of Crime against people</t>
  </si>
  <si>
    <t>The age of offenders</t>
  </si>
  <si>
    <t>The rate of reported Family Violence incidents</t>
  </si>
  <si>
    <t>10-17 years</t>
  </si>
  <si>
    <t>18-24 years</t>
  </si>
  <si>
    <t>25-29 years</t>
  </si>
  <si>
    <t>30-34 years</t>
  </si>
  <si>
    <t>25-39 years</t>
  </si>
  <si>
    <t>40-44 years</t>
  </si>
  <si>
    <t>45+ years</t>
  </si>
  <si>
    <t>Under 25</t>
  </si>
  <si>
    <t>Crime Statistics Agency - Latest Crime Data by Area</t>
  </si>
  <si>
    <t>https://www.crimestatistics.vic.gov.au/crime-statistics/latest-crime-data-by-area</t>
  </si>
  <si>
    <t>Sheet 40</t>
  </si>
  <si>
    <t>Taken from Crime by Area - Data Visualisation (Alleged Offender Incidents Dashboard)</t>
  </si>
  <si>
    <t>2,776 offenders of a total of 12,787 were under the age of 25 years</t>
  </si>
  <si>
    <t>Culture and Community</t>
  </si>
  <si>
    <t>The rate of property damage has increased 11.1% between 2020 and 2024 (from 73 incidents per 10,000 to 81 incidents per 10,000)</t>
  </si>
  <si>
    <t>The rate of crimes of deception has decreased 13.8% between 2020 and 2024 (from 74 incidents per 10,000 to 64 incidents per 10,000)</t>
  </si>
  <si>
    <t>12.4% of the Inner North's total crime is Crimes Against the person.
16.1% of Victoria's total crime is Crimes Against the person.</t>
  </si>
  <si>
    <t>The rate of on-person crime has decreased 7.1% between 2020 and 2024 (from 127 incidents per 10,000 to 118 incidents per 10,000)</t>
  </si>
  <si>
    <t>The number of people speaking an Indigenous Australian language at home has doubled to 108.</t>
  </si>
  <si>
    <t>Thornbury Primary School remains the only government school teaching an Indigenous Australian language in the Inner North.</t>
  </si>
  <si>
    <t>The number of Arts and Recreation businesses has increased to 1,594 and providing 8,940 jobs to residents</t>
  </si>
  <si>
    <t>13% of residents in the Inner North contribute to the community by volunteering.</t>
  </si>
  <si>
    <t>There has been a significant increase in voter turnout in local elections - with 78.24 per cent of enrolled persons now voting.</t>
  </si>
  <si>
    <t>Darebin 12.9%
Merri-Bek 11.8%
Yarra 14.0%</t>
  </si>
  <si>
    <t>Darebin - 150,483
Merri-bek - 174735
Yarra - 92301</t>
  </si>
  <si>
    <t>Darebin - 161609
Merri-Bek - 181725
Yarra - 98521</t>
  </si>
  <si>
    <t>ABS - Regional Population by age and sex (2022)</t>
  </si>
  <si>
    <t>https://www.abs.gov.au/statistics/people/population/regional-population-age-and-sex/2022</t>
  </si>
  <si>
    <t>ABS - Regional Population by age and sex (2018)</t>
  </si>
  <si>
    <t>https://www.abs.gov.au/statistics/people/population/regional-population-age-and-sex/2018#data-downloads</t>
  </si>
  <si>
    <t>Sports and Recreation Victoria - Sports Participation Rates</t>
  </si>
  <si>
    <t>https://www.vichealth.vic.gov.au/media-and-resources/publications/victorian-participation-in-organised-sport#</t>
  </si>
  <si>
    <t>Engagement with community through sport</t>
  </si>
  <si>
    <t>3235.0 Regional Population by Age and Sex, Australia</t>
  </si>
  <si>
    <t>Released at 11.30am (Canberra time) 29 August 2019</t>
  </si>
  <si>
    <t>Table 3. Estimated Resident Population by Age, by Local Government Area, Persons – 30 June 2018</t>
  </si>
  <si>
    <t>Participation Rates</t>
  </si>
  <si>
    <t>Sheet 41</t>
  </si>
  <si>
    <t>Sports participation rates in the Inner North have increased to 12.5%. That's an additional 12,000 people particitping in sport since 2018.</t>
  </si>
  <si>
    <t>2021 Census - cultural diversity</t>
  </si>
  <si>
    <t>4-digit level LANP Language Used at Home by LGA (UR)</t>
  </si>
  <si>
    <t>4-digit level LANP Language Used at Home</t>
  </si>
  <si>
    <t>Northern European Languages, nfd</t>
  </si>
  <si>
    <t>Celtic, nfd</t>
  </si>
  <si>
    <t>Gaelic (Scotland)</t>
  </si>
  <si>
    <t>Irish</t>
  </si>
  <si>
    <t>Welsh</t>
  </si>
  <si>
    <t>Celtic, nec</t>
  </si>
  <si>
    <t>English</t>
  </si>
  <si>
    <t>German and Related Languages, nfd</t>
  </si>
  <si>
    <t>German</t>
  </si>
  <si>
    <t>Letzeburgish</t>
  </si>
  <si>
    <t>Yiddish</t>
  </si>
  <si>
    <t>Dutch and Related Languages, nfd</t>
  </si>
  <si>
    <t>Dutch</t>
  </si>
  <si>
    <t>Frisian</t>
  </si>
  <si>
    <t>Afrikaans</t>
  </si>
  <si>
    <t>Scandinavian, nfd</t>
  </si>
  <si>
    <t>Danish</t>
  </si>
  <si>
    <t>Icelandic</t>
  </si>
  <si>
    <t>Norwegian</t>
  </si>
  <si>
    <t>Swedish</t>
  </si>
  <si>
    <t>Scandinavian, nec</t>
  </si>
  <si>
    <t>Finnish and Related Languages, nfd</t>
  </si>
  <si>
    <t>Estonian</t>
  </si>
  <si>
    <t>Finnish</t>
  </si>
  <si>
    <t>Finnish and Related Languages, nec</t>
  </si>
  <si>
    <t>Southern European Languages, nfd</t>
  </si>
  <si>
    <t>French</t>
  </si>
  <si>
    <t>Greek</t>
  </si>
  <si>
    <t>Iberian Romance, nfd</t>
  </si>
  <si>
    <t>Catalan</t>
  </si>
  <si>
    <t>Portuguese</t>
  </si>
  <si>
    <t>Spanish</t>
  </si>
  <si>
    <t>Iberian Romance, nec</t>
  </si>
  <si>
    <t>Italian</t>
  </si>
  <si>
    <t>Maltese</t>
  </si>
  <si>
    <t>Other Southern European Languages, nfd</t>
  </si>
  <si>
    <t>Basque</t>
  </si>
  <si>
    <t>Latin</t>
  </si>
  <si>
    <t>Other Southern European Languages, nec</t>
  </si>
  <si>
    <t>Eastern European Languages, nfd</t>
  </si>
  <si>
    <t>Baltic, nfd</t>
  </si>
  <si>
    <t>Latvian</t>
  </si>
  <si>
    <t>Lithuanian</t>
  </si>
  <si>
    <t>Hungarian</t>
  </si>
  <si>
    <t>East Slavic, nfd</t>
  </si>
  <si>
    <t>Belorussian</t>
  </si>
  <si>
    <t>Russian</t>
  </si>
  <si>
    <t>Ukrainian</t>
  </si>
  <si>
    <t>South Slavic, nfd</t>
  </si>
  <si>
    <t>Bosnian</t>
  </si>
  <si>
    <t>Bulgarian</t>
  </si>
  <si>
    <t>Croatian</t>
  </si>
  <si>
    <t>Macedonian</t>
  </si>
  <si>
    <t>Serbian</t>
  </si>
  <si>
    <t>Slovene</t>
  </si>
  <si>
    <t>Serbo-Croatian/Yugoslavian, so described</t>
  </si>
  <si>
    <t>West Slavic, nfd</t>
  </si>
  <si>
    <t>Czech</t>
  </si>
  <si>
    <t>Polish</t>
  </si>
  <si>
    <t>Slovak</t>
  </si>
  <si>
    <t>Czechoslovakian, so described</t>
  </si>
  <si>
    <t>Other Eastern European Languages, nfd</t>
  </si>
  <si>
    <t>Albanian</t>
  </si>
  <si>
    <t>Aromunian (Macedo-Romanian)</t>
  </si>
  <si>
    <t>Romanian</t>
  </si>
  <si>
    <t>Romany</t>
  </si>
  <si>
    <t>Other Eastern European Languages, nec</t>
  </si>
  <si>
    <t>Southwest and Central Asian Languages, nfd</t>
  </si>
  <si>
    <t>Iranic, nfd</t>
  </si>
  <si>
    <t>Kurdish</t>
  </si>
  <si>
    <t>Pashto</t>
  </si>
  <si>
    <t>Balochi</t>
  </si>
  <si>
    <t>Dari</t>
  </si>
  <si>
    <t>Persian (excluding Dari)</t>
  </si>
  <si>
    <t>Hazaraghi</t>
  </si>
  <si>
    <t>Iranic, nec</t>
  </si>
  <si>
    <t>Middle Eastern Semitic Languages, nfd</t>
  </si>
  <si>
    <t>Arabic</t>
  </si>
  <si>
    <t>Hebrew</t>
  </si>
  <si>
    <t>Assyrian Neo-Aramaic</t>
  </si>
  <si>
    <t>Chaldean Neo-Aramaic</t>
  </si>
  <si>
    <t>Mandaean (Mandaic)</t>
  </si>
  <si>
    <t>Middle Eastern Semitic Languages, nec</t>
  </si>
  <si>
    <t>Turkic, nfd</t>
  </si>
  <si>
    <t>Turkish</t>
  </si>
  <si>
    <t>Azeri</t>
  </si>
  <si>
    <t>Tatar</t>
  </si>
  <si>
    <t>Turkmen</t>
  </si>
  <si>
    <t>Uygur</t>
  </si>
  <si>
    <t>Uzbek</t>
  </si>
  <si>
    <t>Turkic, nec</t>
  </si>
  <si>
    <t>Other Southwest and Central Asian Languages, nfd</t>
  </si>
  <si>
    <t>Armenian</t>
  </si>
  <si>
    <t>Georgian</t>
  </si>
  <si>
    <t>Other Southwest and Central Asian Languages, nec</t>
  </si>
  <si>
    <t>Southern Asian Languages, nfd</t>
  </si>
  <si>
    <t>Dravidian, nfd</t>
  </si>
  <si>
    <t>Kannada</t>
  </si>
  <si>
    <t>Malayalam</t>
  </si>
  <si>
    <t>Tamil</t>
  </si>
  <si>
    <t>Telugu</t>
  </si>
  <si>
    <t>Tulu</t>
  </si>
  <si>
    <t>Dravidian, nec</t>
  </si>
  <si>
    <t>Indo-Aryan, nfd</t>
  </si>
  <si>
    <t>Bengali</t>
  </si>
  <si>
    <t>Gujarati</t>
  </si>
  <si>
    <t>Hindi</t>
  </si>
  <si>
    <t>Konkani</t>
  </si>
  <si>
    <t>Marathi</t>
  </si>
  <si>
    <t>Nepali</t>
  </si>
  <si>
    <t>Punjabi</t>
  </si>
  <si>
    <t>Sindhi</t>
  </si>
  <si>
    <t>Sinhalese</t>
  </si>
  <si>
    <t>Urdu</t>
  </si>
  <si>
    <t>Assamese</t>
  </si>
  <si>
    <t>Dhivehi</t>
  </si>
  <si>
    <t>Kashmiri</t>
  </si>
  <si>
    <t>Oriya</t>
  </si>
  <si>
    <t>Fijian Hindustani</t>
  </si>
  <si>
    <t>Indo-Aryan, nec</t>
  </si>
  <si>
    <t>Other Southern Asian Languages</t>
  </si>
  <si>
    <t>Southeast Asian Languages, nfd</t>
  </si>
  <si>
    <t>Burmese and Related Languages, nfd</t>
  </si>
  <si>
    <t>Burmese</t>
  </si>
  <si>
    <t>Chin Haka</t>
  </si>
  <si>
    <t>Karen</t>
  </si>
  <si>
    <t>Rohingya</t>
  </si>
  <si>
    <t>Zomi</t>
  </si>
  <si>
    <t>Burmese and Related Languages, nec</t>
  </si>
  <si>
    <t>Hmong-Mien, nfd</t>
  </si>
  <si>
    <t>Hmong</t>
  </si>
  <si>
    <t>Hmong-Mien, nec</t>
  </si>
  <si>
    <t>Mon-Khmer, nfd</t>
  </si>
  <si>
    <t>Khmer</t>
  </si>
  <si>
    <t>Vietnamese</t>
  </si>
  <si>
    <t>Mon</t>
  </si>
  <si>
    <t>Mon-Khmer, nec</t>
  </si>
  <si>
    <t>Tai, nfd</t>
  </si>
  <si>
    <t>Lao</t>
  </si>
  <si>
    <t>Thai</t>
  </si>
  <si>
    <t>Tai, nec</t>
  </si>
  <si>
    <t>Southeast Asian Austronesian Languages, nfd</t>
  </si>
  <si>
    <t>Bisaya</t>
  </si>
  <si>
    <t>Cebuano</t>
  </si>
  <si>
    <t>Ilokano</t>
  </si>
  <si>
    <t>Indonesian</t>
  </si>
  <si>
    <t>Malay</t>
  </si>
  <si>
    <t>Tetum</t>
  </si>
  <si>
    <t>Timorese</t>
  </si>
  <si>
    <t>Tagalog</t>
  </si>
  <si>
    <t>Filipino</t>
  </si>
  <si>
    <t>Acehnese</t>
  </si>
  <si>
    <t>Balinese</t>
  </si>
  <si>
    <t>Bikol</t>
  </si>
  <si>
    <t>Iban</t>
  </si>
  <si>
    <t>Ilonggo (Hiligaynon)</t>
  </si>
  <si>
    <t>Javanese</t>
  </si>
  <si>
    <t>Pampangan</t>
  </si>
  <si>
    <t>Southeast Asian Austronesian Languages, nec</t>
  </si>
  <si>
    <t>Other Southeast Asian Languages</t>
  </si>
  <si>
    <t>Eastern Asian Languages, nfd</t>
  </si>
  <si>
    <t>Chinese, nfd</t>
  </si>
  <si>
    <t>Cantonese</t>
  </si>
  <si>
    <t>Hakka</t>
  </si>
  <si>
    <t>Mandarin</t>
  </si>
  <si>
    <t>Wu</t>
  </si>
  <si>
    <t>Min Nan</t>
  </si>
  <si>
    <t>Chinese, nec</t>
  </si>
  <si>
    <t>Japanese</t>
  </si>
  <si>
    <t>Korean</t>
  </si>
  <si>
    <t>Other Eastern Asian Languages, nfd</t>
  </si>
  <si>
    <t>Tibetan</t>
  </si>
  <si>
    <t>Mongolian</t>
  </si>
  <si>
    <t>Other Eastern Asian Languages, nec</t>
  </si>
  <si>
    <t>Australian Indigenous Languages, nfd</t>
  </si>
  <si>
    <t>Arnhem Land and Daly River Region Languages, nfd</t>
  </si>
  <si>
    <t>Anindilyakwa</t>
  </si>
  <si>
    <t>Maung</t>
  </si>
  <si>
    <t>Ngan'gikurunggurr</t>
  </si>
  <si>
    <t>Nunggubuyu</t>
  </si>
  <si>
    <t>Rembarrnga</t>
  </si>
  <si>
    <t>Tiwi</t>
  </si>
  <si>
    <t>Alawa</t>
  </si>
  <si>
    <t>Dalabon</t>
  </si>
  <si>
    <t>Gudanji</t>
  </si>
  <si>
    <t>Iwaidja</t>
  </si>
  <si>
    <t>Jaminjung</t>
  </si>
  <si>
    <t>Jawoyn</t>
  </si>
  <si>
    <t>Jingulu</t>
  </si>
  <si>
    <t>Kunbarlang</t>
  </si>
  <si>
    <t>Larrakiya</t>
  </si>
  <si>
    <t>Malak Malak</t>
  </si>
  <si>
    <t>Mangarrayi</t>
  </si>
  <si>
    <t>Maringarr</t>
  </si>
  <si>
    <t>Marra</t>
  </si>
  <si>
    <t>Marrithiyel</t>
  </si>
  <si>
    <t>Matngala</t>
  </si>
  <si>
    <t>Murrinh Patha</t>
  </si>
  <si>
    <t>Na-kara</t>
  </si>
  <si>
    <t>Ndjebbana (Gunavidji)</t>
  </si>
  <si>
    <t>Ngalakgan</t>
  </si>
  <si>
    <t>Ngaliwurru</t>
  </si>
  <si>
    <t>Nungali</t>
  </si>
  <si>
    <t>Wambaya</t>
  </si>
  <si>
    <t>Wardaman</t>
  </si>
  <si>
    <t>Amurdak</t>
  </si>
  <si>
    <t>Garrwa</t>
  </si>
  <si>
    <t>Kuwema</t>
  </si>
  <si>
    <t>Marramaninyshi</t>
  </si>
  <si>
    <t>Ngandi</t>
  </si>
  <si>
    <t>Waanyi</t>
  </si>
  <si>
    <t>Wagiman</t>
  </si>
  <si>
    <t>Yanyuwa</t>
  </si>
  <si>
    <t>Marridan (Maridan)</t>
  </si>
  <si>
    <t>Kunwinjkuan, nfd</t>
  </si>
  <si>
    <t>Gundjeihmi</t>
  </si>
  <si>
    <t>Kune</t>
  </si>
  <si>
    <t>Kuninjku</t>
  </si>
  <si>
    <t>Kunwinjku</t>
  </si>
  <si>
    <t>Mayali</t>
  </si>
  <si>
    <t>Kunwinjkuan, nec</t>
  </si>
  <si>
    <t>Burarran, nfd</t>
  </si>
  <si>
    <t>Burarra</t>
  </si>
  <si>
    <t>Gun-nartpa</t>
  </si>
  <si>
    <t>Gurr-goni</t>
  </si>
  <si>
    <t>Burarran, nec</t>
  </si>
  <si>
    <t>Arnhem Land and Daly River Region Languages, nec</t>
  </si>
  <si>
    <t>Yolngu Matha, nfd</t>
  </si>
  <si>
    <t>Dhangu, nfd</t>
  </si>
  <si>
    <t>Galpu</t>
  </si>
  <si>
    <t>Golumala</t>
  </si>
  <si>
    <t>Wangurri</t>
  </si>
  <si>
    <t>Dhangu, nec</t>
  </si>
  <si>
    <t>Dhay'yi, nfd</t>
  </si>
  <si>
    <t>Dhalwangu</t>
  </si>
  <si>
    <t>Djarrwark</t>
  </si>
  <si>
    <t>Dhay'yi, nec</t>
  </si>
  <si>
    <t>Dhuwal, nfd</t>
  </si>
  <si>
    <t>Djambarrpuyngu</t>
  </si>
  <si>
    <t>Djapu</t>
  </si>
  <si>
    <t>Daatiwuy</t>
  </si>
  <si>
    <t>Marrangu</t>
  </si>
  <si>
    <t>Liyagalawumirr</t>
  </si>
  <si>
    <t>Liyagawumirr</t>
  </si>
  <si>
    <t>Dhuwal, nec</t>
  </si>
  <si>
    <t>Dhuwala, nfd</t>
  </si>
  <si>
    <t>Gumatj</t>
  </si>
  <si>
    <t>Gupapuyngu</t>
  </si>
  <si>
    <t>Guyamirrilili</t>
  </si>
  <si>
    <t>Manggalili</t>
  </si>
  <si>
    <t>Wubulkarra</t>
  </si>
  <si>
    <t>Dhuwala, nec</t>
  </si>
  <si>
    <t>Djinang, nfd</t>
  </si>
  <si>
    <t>Wurlaki</t>
  </si>
  <si>
    <t>Djinang, nec</t>
  </si>
  <si>
    <t>Djinba, nfd</t>
  </si>
  <si>
    <t>Ganalbingu</t>
  </si>
  <si>
    <t>Djinba</t>
  </si>
  <si>
    <t>Manyjalpingu</t>
  </si>
  <si>
    <t>Djinba, nec</t>
  </si>
  <si>
    <t>Yakuy, nfd</t>
  </si>
  <si>
    <t>Ritharrngu</t>
  </si>
  <si>
    <t>Wagilak</t>
  </si>
  <si>
    <t>Yakuy, nec</t>
  </si>
  <si>
    <t>Nhangu</t>
  </si>
  <si>
    <t>Yan-nhangu</t>
  </si>
  <si>
    <t>Nhangu, nec</t>
  </si>
  <si>
    <t>Dhuwaya</t>
  </si>
  <si>
    <t>Djangu</t>
  </si>
  <si>
    <t>Madarrpa</t>
  </si>
  <si>
    <t>Warramiri</t>
  </si>
  <si>
    <t>Rirratjingu</t>
  </si>
  <si>
    <t>Other Yolngu Matha, nec</t>
  </si>
  <si>
    <t>Cape York Peninsula Languages, nfd</t>
  </si>
  <si>
    <t>Kuku Yalanji</t>
  </si>
  <si>
    <t>Guugu Yimidhirr</t>
  </si>
  <si>
    <t>Kuuku-Ya'u</t>
  </si>
  <si>
    <t>Wik Mungkan</t>
  </si>
  <si>
    <t>Djabugay</t>
  </si>
  <si>
    <t>Dyirbal</t>
  </si>
  <si>
    <t>Girramay</t>
  </si>
  <si>
    <t>Koko-Bera</t>
  </si>
  <si>
    <t>Kuuk Thayorre</t>
  </si>
  <si>
    <t>Lamalama</t>
  </si>
  <si>
    <t>Yidiny</t>
  </si>
  <si>
    <t>Wik Ngathan</t>
  </si>
  <si>
    <t>Alngith</t>
  </si>
  <si>
    <t>Kugu Muminh</t>
  </si>
  <si>
    <t>Morrobalama</t>
  </si>
  <si>
    <t>Thaynakwith</t>
  </si>
  <si>
    <t>Yupangathi</t>
  </si>
  <si>
    <t>Tjungundji</t>
  </si>
  <si>
    <t>Cape York Peninsula Languages, nec</t>
  </si>
  <si>
    <t>Torres Strait Island Languages, nfd</t>
  </si>
  <si>
    <t>Kalaw Kawaw Ya/Kalaw Lagaw Ya</t>
  </si>
  <si>
    <t>Meriam Mir</t>
  </si>
  <si>
    <t>Yumplatok (Torres Strait Creole)</t>
  </si>
  <si>
    <t>Northern Desert Fringe Area Languages, nfd</t>
  </si>
  <si>
    <t>Bilinarra</t>
  </si>
  <si>
    <t>Gurindji</t>
  </si>
  <si>
    <t>Gurindji Kriol</t>
  </si>
  <si>
    <t>Jaru</t>
  </si>
  <si>
    <t>Light Warlpiri</t>
  </si>
  <si>
    <t>Malngin</t>
  </si>
  <si>
    <t>Mudburra</t>
  </si>
  <si>
    <t>Ngardi</t>
  </si>
  <si>
    <t>Ngarinyman</t>
  </si>
  <si>
    <t>Walmajarri</t>
  </si>
  <si>
    <t>Wanyjirra</t>
  </si>
  <si>
    <t>Warlmanpa</t>
  </si>
  <si>
    <t>Warlpiri</t>
  </si>
  <si>
    <t>Warumungu</t>
  </si>
  <si>
    <t>Northern Desert Fringe Area Languages, nec</t>
  </si>
  <si>
    <t>Arandic, nfd</t>
  </si>
  <si>
    <t>Alyawarr</t>
  </si>
  <si>
    <t>Kaytetye</t>
  </si>
  <si>
    <t>Antekerrepenh</t>
  </si>
  <si>
    <t>Anmatyerr, nfd</t>
  </si>
  <si>
    <t>Central Anmatyerr</t>
  </si>
  <si>
    <t>Eastern Anmatyerr</t>
  </si>
  <si>
    <t>Anmatyerr, nec</t>
  </si>
  <si>
    <t>Arrernte, nfd</t>
  </si>
  <si>
    <t>Eastern Arrernte</t>
  </si>
  <si>
    <t>Western Arrarnta</t>
  </si>
  <si>
    <t>Arrernte, nec</t>
  </si>
  <si>
    <t>Arandic, nec</t>
  </si>
  <si>
    <t>Western Desert Languages, nfd</t>
  </si>
  <si>
    <t>Antikarinya</t>
  </si>
  <si>
    <t>Kartujarra</t>
  </si>
  <si>
    <t>Kukatha</t>
  </si>
  <si>
    <t>Kukatja</t>
  </si>
  <si>
    <t>Luritja</t>
  </si>
  <si>
    <t>Manyjilyjarra</t>
  </si>
  <si>
    <t>Martu Wangka</t>
  </si>
  <si>
    <t>Ngaanyatjarra</t>
  </si>
  <si>
    <t>Pintupi</t>
  </si>
  <si>
    <t>Pitjantjatjara</t>
  </si>
  <si>
    <t>Wangkajunga</t>
  </si>
  <si>
    <t>Wangkatha</t>
  </si>
  <si>
    <t>Warnman</t>
  </si>
  <si>
    <t>Yankunytjatjara</t>
  </si>
  <si>
    <t>Yulparija</t>
  </si>
  <si>
    <t>Tjupany</t>
  </si>
  <si>
    <t>Western Desert Languages, nec</t>
  </si>
  <si>
    <t>Kimberley Area Languages, nfd</t>
  </si>
  <si>
    <t>Bardi</t>
  </si>
  <si>
    <t>Bunuba</t>
  </si>
  <si>
    <t>Gooniyandi</t>
  </si>
  <si>
    <t>Miriwoong</t>
  </si>
  <si>
    <t>Ngarinyin</t>
  </si>
  <si>
    <t>Nyikina</t>
  </si>
  <si>
    <t>Worla</t>
  </si>
  <si>
    <t>Worrorra</t>
  </si>
  <si>
    <t>Wunambal</t>
  </si>
  <si>
    <t>Yawuru</t>
  </si>
  <si>
    <t>Gambera</t>
  </si>
  <si>
    <t>Jawi</t>
  </si>
  <si>
    <t>Kija</t>
  </si>
  <si>
    <t>Kimberley Area Languages, nec</t>
  </si>
  <si>
    <t>Other Australian Indigenous Languages, nfd</t>
  </si>
  <si>
    <t>Adnymathanha</t>
  </si>
  <si>
    <t>Arabana</t>
  </si>
  <si>
    <t>Bandjalang</t>
  </si>
  <si>
    <t>Banyjima</t>
  </si>
  <si>
    <t>Batjala</t>
  </si>
  <si>
    <t>Bidjara</t>
  </si>
  <si>
    <t>Dhanggatti</t>
  </si>
  <si>
    <t>Diyari</t>
  </si>
  <si>
    <t>Gamilaraay</t>
  </si>
  <si>
    <t>Garuwali</t>
  </si>
  <si>
    <t>Githabul</t>
  </si>
  <si>
    <t>Gumbaynggir</t>
  </si>
  <si>
    <t>Kanai</t>
  </si>
  <si>
    <t>Karajarri</t>
  </si>
  <si>
    <t>Kariyarra</t>
  </si>
  <si>
    <t>Kaurna</t>
  </si>
  <si>
    <t>Kayardild</t>
  </si>
  <si>
    <t>Kriol</t>
  </si>
  <si>
    <t>Lardil</t>
  </si>
  <si>
    <t>Mangala</t>
  </si>
  <si>
    <t>Muruwari</t>
  </si>
  <si>
    <t>Narungga</t>
  </si>
  <si>
    <t>Ngarluma</t>
  </si>
  <si>
    <t>Ngarrindjeri</t>
  </si>
  <si>
    <t>Nyamal</t>
  </si>
  <si>
    <t>Nyangumarta</t>
  </si>
  <si>
    <t>Nyungar</t>
  </si>
  <si>
    <t>Paakantyi</t>
  </si>
  <si>
    <t>Palyku/Nyiyaparli</t>
  </si>
  <si>
    <t>Wajarri</t>
  </si>
  <si>
    <t>Wiradjuri</t>
  </si>
  <si>
    <t>Yindjibarndi</t>
  </si>
  <si>
    <t>Yinhawangka</t>
  </si>
  <si>
    <t>Yorta Yorta</t>
  </si>
  <si>
    <t>Baanbay</t>
  </si>
  <si>
    <t>Badimaya</t>
  </si>
  <si>
    <t>Barababaraba</t>
  </si>
  <si>
    <t>Dadi Dadi</t>
  </si>
  <si>
    <t>Dharawal</t>
  </si>
  <si>
    <t>Djabwurrung</t>
  </si>
  <si>
    <t>Gudjal</t>
  </si>
  <si>
    <t>Keerray-Woorroong</t>
  </si>
  <si>
    <t>Ladji Ladji</t>
  </si>
  <si>
    <t>Mirning</t>
  </si>
  <si>
    <t>Ngatjumaya</t>
  </si>
  <si>
    <t>Waluwarra</t>
  </si>
  <si>
    <t>Wangkangurru</t>
  </si>
  <si>
    <t>Wargamay</t>
  </si>
  <si>
    <t>Wergaia</t>
  </si>
  <si>
    <t>Yugambeh</t>
  </si>
  <si>
    <t>Aboriginal English, so described</t>
  </si>
  <si>
    <t>Other Australian Indigenous Languages, nec</t>
  </si>
  <si>
    <t>Other Languages, nfd</t>
  </si>
  <si>
    <t>American Languages</t>
  </si>
  <si>
    <t>African Languages, nfd</t>
  </si>
  <si>
    <t>Acholi</t>
  </si>
  <si>
    <t>Akan</t>
  </si>
  <si>
    <t>Mauritian Creole</t>
  </si>
  <si>
    <t>Oromo</t>
  </si>
  <si>
    <t>Shona</t>
  </si>
  <si>
    <t>Somali</t>
  </si>
  <si>
    <t>Swahili</t>
  </si>
  <si>
    <t>Yoruba</t>
  </si>
  <si>
    <t>Zulu</t>
  </si>
  <si>
    <t>Amharic</t>
  </si>
  <si>
    <t>Bemba</t>
  </si>
  <si>
    <t>Dinka</t>
  </si>
  <si>
    <t>Ewe</t>
  </si>
  <si>
    <t>Ga</t>
  </si>
  <si>
    <t>Harari</t>
  </si>
  <si>
    <t>Hausa</t>
  </si>
  <si>
    <t>Igbo</t>
  </si>
  <si>
    <t>Kikuyu</t>
  </si>
  <si>
    <t>Krio</t>
  </si>
  <si>
    <t>Luganda</t>
  </si>
  <si>
    <t>Luo</t>
  </si>
  <si>
    <t>Ndebele</t>
  </si>
  <si>
    <t>Nuer</t>
  </si>
  <si>
    <t>Nyanja (Chichewa)</t>
  </si>
  <si>
    <t>Shilluk</t>
  </si>
  <si>
    <t>Tigre</t>
  </si>
  <si>
    <t>Tigrinya</t>
  </si>
  <si>
    <t>Tswana</t>
  </si>
  <si>
    <t>Xhosa</t>
  </si>
  <si>
    <t>Seychelles Creole</t>
  </si>
  <si>
    <t>Anuak</t>
  </si>
  <si>
    <t>Bari</t>
  </si>
  <si>
    <t>Bassa</t>
  </si>
  <si>
    <t>Dan (Gio-Dan)</t>
  </si>
  <si>
    <t>Fulfulde</t>
  </si>
  <si>
    <t>Kinyarwanda (Rwanda)</t>
  </si>
  <si>
    <t>Kirundi (Rundi)</t>
  </si>
  <si>
    <t>Kpelle</t>
  </si>
  <si>
    <t>Krahn</t>
  </si>
  <si>
    <t>Liberian (Liberian English)</t>
  </si>
  <si>
    <t>Loma (Lorma)</t>
  </si>
  <si>
    <t>Lumun (Kuku Lumun)</t>
  </si>
  <si>
    <t>Madi</t>
  </si>
  <si>
    <t>Mandinka</t>
  </si>
  <si>
    <t>Mann</t>
  </si>
  <si>
    <t>Moro (Nuba Moro)</t>
  </si>
  <si>
    <t>Themne</t>
  </si>
  <si>
    <t>Lingala</t>
  </si>
  <si>
    <t>African Languages, nec</t>
  </si>
  <si>
    <t>Pacific Austronesian Languages, nfd</t>
  </si>
  <si>
    <t>Fijian</t>
  </si>
  <si>
    <t>Gilbertese</t>
  </si>
  <si>
    <t>Maori (Cook Island)</t>
  </si>
  <si>
    <t>Maori (New Zealand)</t>
  </si>
  <si>
    <t>Nauruan</t>
  </si>
  <si>
    <t>Niue</t>
  </si>
  <si>
    <t>Samoan</t>
  </si>
  <si>
    <t>Tongan</t>
  </si>
  <si>
    <t>Rotuman</t>
  </si>
  <si>
    <t>Tokelauan</t>
  </si>
  <si>
    <t>Tuvaluan</t>
  </si>
  <si>
    <t>Yapese</t>
  </si>
  <si>
    <t>Pacific Austronesian Languages, nec</t>
  </si>
  <si>
    <t>Oceanian Pidgins and Creoles, nfd</t>
  </si>
  <si>
    <t>Bislama</t>
  </si>
  <si>
    <t>Hawaiian English</t>
  </si>
  <si>
    <t>Norf'k-Pitcairn</t>
  </si>
  <si>
    <t>Solomon Islands Pijin</t>
  </si>
  <si>
    <t>Oceanian Pidgins and Creoles, nec</t>
  </si>
  <si>
    <t>Papua New Guinea Languages, nfd</t>
  </si>
  <si>
    <t>Kiwai</t>
  </si>
  <si>
    <t>Motu (HiriMotu)</t>
  </si>
  <si>
    <t>Tok Pisin (Neomelanesian)</t>
  </si>
  <si>
    <t>Papua New Guinea Languages, nec</t>
  </si>
  <si>
    <t>Invented Languages</t>
  </si>
  <si>
    <t>Sign Languages, nfd</t>
  </si>
  <si>
    <t>Auslan</t>
  </si>
  <si>
    <t>Key Word Sign Australia</t>
  </si>
  <si>
    <t>Sign Languages, nec</t>
  </si>
  <si>
    <t>Non-verbal, so described</t>
  </si>
  <si>
    <t>Swiss, so described</t>
  </si>
  <si>
    <t>Cypriot, so described</t>
  </si>
  <si>
    <t>Creole, nfd</t>
  </si>
  <si>
    <t>French Creole, nfd</t>
  </si>
  <si>
    <t>Spanish Creole, nfd</t>
  </si>
  <si>
    <t>Portuguese Creole, nfd</t>
  </si>
  <si>
    <t>Pidgin, nfd</t>
  </si>
  <si>
    <t>Sheet 42</t>
  </si>
  <si>
    <t>https://www2.education.vic.gov.au/pal/languages-education/guidance/languages-data-and-research</t>
  </si>
  <si>
    <t>Department of Education, Victoria: Languages Education</t>
  </si>
  <si>
    <t>Reclaiming and revival of indigenous culture through language</t>
  </si>
  <si>
    <t>Darebin - 468
Merri-Bek - 497
Yarra - 629</t>
  </si>
  <si>
    <t>Darebin - 2,881 (Total jobs - 117,525)
Merri-Bek - 3,698 (Total jobs - 143,116)
Yarra - 2,361 (Total jobs - 82,304)</t>
  </si>
  <si>
    <t>Number of employee jobs - arts and recreation services</t>
  </si>
  <si>
    <t>Number of employee jobs - total</t>
  </si>
  <si>
    <t>VOLWP Voluntary Work for an Organisation or Group by LGA (UR)</t>
  </si>
  <si>
    <t>VOLWP Voluntary Work for an Organisation or Group</t>
  </si>
  <si>
    <t>Not a volunteer</t>
  </si>
  <si>
    <t>Volunteer</t>
  </si>
  <si>
    <t>Sheet 43</t>
  </si>
  <si>
    <t>Sheet 44</t>
  </si>
  <si>
    <t>The representation of Arts and Recreation businesses as part of the economy</t>
  </si>
  <si>
    <t>Sheet 45</t>
  </si>
  <si>
    <t>21890</t>
  </si>
  <si>
    <t>25250</t>
  </si>
  <si>
    <t>27350</t>
  </si>
  <si>
    <t>Arts and recreation services (no.)</t>
  </si>
  <si>
    <t>Turnout</t>
  </si>
  <si>
    <t>Enrolment</t>
  </si>
  <si>
    <t>https://www.vec.vic.gov.au/results/council-election-results/2024-council-election-results</t>
  </si>
  <si>
    <t>Victorian Electoral Commission: 2024 Council Election Results</t>
  </si>
  <si>
    <t>Sheet 46</t>
  </si>
  <si>
    <t>23,723 people out of 30,320 enrolments voted in the 2024 council election</t>
  </si>
  <si>
    <t>47,265 people in the Inner North volunteer for an organisation or group out of a population of 351,644</t>
  </si>
  <si>
    <t>And…</t>
  </si>
  <si>
    <t>In one year, over $143M was donated to charity by individuals living in the Inner North</t>
  </si>
  <si>
    <t>There are 925 businesses with an annual turnover of over $10 million or more in the inner north.</t>
  </si>
  <si>
    <t xml:space="preserve">1686 new businesses launched in the Inner North, and 1481 business closed </t>
  </si>
  <si>
    <t>3,364 new dwellings received building approvals for the year.</t>
  </si>
  <si>
    <t>1 in 20 people ran out of money to buy food in the last 12 months</t>
  </si>
  <si>
    <t>Taxation Statistics 2021-22 Individuals</t>
  </si>
  <si>
    <t>https://data.gov.au/data/dataset/taxation-statistics-postcode-data/resource/00847743-8b5b-4d41-a15a-1a28cf00ea81</t>
  </si>
  <si>
    <t>The generosity of the Inner North</t>
  </si>
  <si>
    <t>925 businesses with an annual turnover of over $10 million or more.</t>
  </si>
  <si>
    <t>5.0% ran out of money to food in last 2 months (2020).</t>
  </si>
  <si>
    <t>Gifts or donations
no.</t>
  </si>
  <si>
    <t>Gifts or donations
$</t>
  </si>
  <si>
    <r>
      <t>State/ Territory</t>
    </r>
    <r>
      <rPr>
        <b/>
        <vertAlign val="superscript"/>
        <sz val="8"/>
        <color theme="1"/>
        <rFont val="Verdana"/>
        <family val="2"/>
      </rPr>
      <t>1</t>
    </r>
  </si>
  <si>
    <r>
      <t>Statistical Area Level 4 (SA4)</t>
    </r>
    <r>
      <rPr>
        <b/>
        <vertAlign val="superscript"/>
        <sz val="8"/>
        <color theme="1"/>
        <rFont val="Verdana"/>
        <family val="2"/>
      </rPr>
      <t>2</t>
    </r>
  </si>
  <si>
    <t>Melbourne - North West</t>
  </si>
  <si>
    <t>Melbourne - Inner</t>
  </si>
  <si>
    <t>Melbourne - North East</t>
  </si>
  <si>
    <t>VIC other</t>
  </si>
  <si>
    <t>Inner North total</t>
  </si>
  <si>
    <t>Sheet 47</t>
  </si>
  <si>
    <t>Individuals claimed to have donated $143,097,937 on their tax returns in 2021/22.</t>
  </si>
  <si>
    <t>Number of businesses with turnover of $10m or more</t>
  </si>
  <si>
    <t>Total number of business entries</t>
  </si>
  <si>
    <t>Total number of business exits</t>
  </si>
  <si>
    <t>ABS Data by Region - Economy &amp; Industry (2011-24)</t>
  </si>
  <si>
    <t>Sheet 48</t>
  </si>
  <si>
    <t>Number of non-employing business entries</t>
  </si>
  <si>
    <t>Number of employing business entries: 1-4 employees</t>
  </si>
  <si>
    <t>Number of employing business entries: 5-19 employees</t>
  </si>
  <si>
    <t>Number of employing business entries: 20 or more employees</t>
  </si>
  <si>
    <t>Number of non-employing business exits</t>
  </si>
  <si>
    <t>Number of employing business exits: 1-4 employees</t>
  </si>
  <si>
    <t>Number of employing business exits: 5-19 employees</t>
  </si>
  <si>
    <t>Number of employing business exits: 20 or more employees</t>
  </si>
  <si>
    <t>1,686 business entries and 1481 business exits occurred durint 2023 (excluding non-employing businesses)</t>
  </si>
  <si>
    <t>https://www.abs.gov.au/statistics/industry/building-and-construction/building-approvals-australia/mar-2025#data-downloads</t>
  </si>
  <si>
    <t>ABS Building Approvals, Australia: VIC LGA excel data cube</t>
  </si>
  <si>
    <t>Sheet 49</t>
  </si>
  <si>
    <t>Ran out of money to buy food in last 12 months</t>
  </si>
  <si>
    <t>*</t>
  </si>
  <si>
    <t>**</t>
  </si>
  <si>
    <t>Number of large businesses in the Inner North</t>
  </si>
  <si>
    <t>Businesses entering and exiting the local economy in a given year</t>
  </si>
  <si>
    <t>New dwellings obtaining approval in the area</t>
  </si>
  <si>
    <t>The experience of poverty in the local community</t>
  </si>
  <si>
    <t>Volunteering rates</t>
  </si>
  <si>
    <t>ABS - Regional population by age and sex (2023)</t>
  </si>
  <si>
    <t>ABS - Regional population by age and sex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</si>
</sst>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0.0"/>
    <numFmt numFmtId="165" formatCode="0.0%"/>
    <numFmt numFmtId="166" formatCode="#,###"/>
    <numFmt numFmtId="167" formatCode="#,##0.0"/>
    <numFmt numFmtId="168" formatCode="_-&quot;$&quot;* #,##0_-;\-&quot;$&quot;* #,##0_-;_-&quot;$&quot;* &quot;-&quot;??_-;_-@_-"/>
    <numFmt numFmtId="169" formatCode="&quot;$&quot;#,##0_);\(&quot;$&quot;#,##0\)"/>
  </numFmts>
  <fonts count="55"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16"/>
      <color theme="3"/>
      <name val="Aptos Narrow"/>
      <family val="2"/>
      <scheme val="minor"/>
    </font>
    <font>
      <b/>
      <sz val="12"/>
      <color theme="1"/>
      <name val="Aptos Narrow"/>
      <family val="2"/>
      <scheme val="minor"/>
    </font>
    <font>
      <u/>
      <sz val="11"/>
      <color theme="10"/>
      <name val="Aptos Narrow"/>
      <family val="2"/>
      <scheme val="minor"/>
    </font>
    <font>
      <b/>
      <sz val="12"/>
      <color theme="6"/>
      <name val="Aptos Narrow"/>
      <family val="2"/>
      <scheme val="minor"/>
    </font>
    <font>
      <sz val="12"/>
      <color theme="1"/>
      <name val="Arial"/>
      <family val="2"/>
    </font>
    <font>
      <b/>
      <sz val="12"/>
      <color theme="1"/>
      <name val="Arial"/>
      <family val="2"/>
    </font>
    <font>
      <b/>
      <sz val="8"/>
      <color theme="1"/>
      <name val="Arial"/>
      <family val="2"/>
    </font>
    <font>
      <sz val="8"/>
      <color theme="1"/>
      <name val="Arial"/>
      <family val="2"/>
    </font>
    <font>
      <sz val="8"/>
      <name val="Arial"/>
      <family val="2"/>
    </font>
    <font>
      <b/>
      <sz val="12"/>
      <name val="Arial"/>
      <family val="2"/>
    </font>
    <font>
      <sz val="12"/>
      <name val="Arial"/>
      <family val="2"/>
    </font>
    <font>
      <sz val="10"/>
      <color indexed="8"/>
      <name val="MS Sans Serif"/>
      <family val="2"/>
    </font>
    <font>
      <sz val="10"/>
      <name val="MS Sans Serif"/>
      <family val="2"/>
    </font>
    <font>
      <sz val="9"/>
      <color indexed="8"/>
      <name val="Times New Roman"/>
      <family val="1"/>
    </font>
    <font>
      <sz val="9"/>
      <name val="Times New Roman"/>
      <family val="1"/>
    </font>
    <font>
      <sz val="10"/>
      <name val="Arial"/>
      <family val="2"/>
    </font>
    <font>
      <sz val="8"/>
      <color theme="1"/>
      <name val="Aptos Narrow"/>
      <family val="2"/>
      <scheme val="minor"/>
    </font>
    <font>
      <sz val="9"/>
      <color theme="1"/>
      <name val="Aptos Narrow"/>
      <family val="2"/>
      <scheme val="minor"/>
    </font>
    <font>
      <sz val="9"/>
      <color theme="0"/>
      <name val="Times New Roman"/>
      <family val="1"/>
    </font>
    <font>
      <b/>
      <sz val="9"/>
      <color theme="0"/>
      <name val="Times New Roman"/>
      <family val="1"/>
    </font>
    <font>
      <sz val="9"/>
      <color theme="1" tint="0.499984740745262"/>
      <name val="Aptos Narrow"/>
      <family val="2"/>
      <scheme val="minor"/>
    </font>
    <font>
      <sz val="11"/>
      <color theme="0"/>
      <name val="Arial"/>
      <family val="2"/>
    </font>
    <font>
      <sz val="11"/>
      <color theme="1"/>
      <name val="Arial"/>
      <family val="2"/>
    </font>
    <font>
      <b/>
      <sz val="11"/>
      <color indexed="8"/>
      <name val="Arial"/>
      <family val="2"/>
    </font>
    <font>
      <sz val="11"/>
      <name val="Arial"/>
      <family val="2"/>
    </font>
    <font>
      <sz val="11"/>
      <color indexed="8"/>
      <name val="Arial"/>
      <family val="2"/>
    </font>
    <font>
      <b/>
      <sz val="11"/>
      <color theme="0"/>
      <name val="Arial"/>
      <family val="2"/>
    </font>
    <font>
      <sz val="10"/>
      <color theme="1"/>
      <name val="Arial"/>
      <family val="2"/>
    </font>
    <font>
      <b/>
      <sz val="10"/>
      <name val="Arial"/>
      <family val="2"/>
    </font>
    <font>
      <b/>
      <sz val="11"/>
      <name val="Arial"/>
      <family val="2"/>
    </font>
    <font>
      <b/>
      <sz val="12"/>
      <color theme="4"/>
      <name val="Aptos Narrow"/>
      <family val="2"/>
      <scheme val="minor"/>
    </font>
    <font>
      <b/>
      <sz val="8"/>
      <name val="Arial"/>
      <family val="2"/>
    </font>
    <font>
      <sz val="11"/>
      <color theme="0" tint="-0.499984740745262"/>
      <name val="Aptos Narrow"/>
      <family val="2"/>
      <scheme val="minor"/>
    </font>
    <font>
      <b/>
      <sz val="11"/>
      <color theme="0" tint="-0.499984740745262"/>
      <name val="Aptos Narrow"/>
      <family val="2"/>
      <scheme val="minor"/>
    </font>
    <font>
      <b/>
      <sz val="14"/>
      <color theme="1"/>
      <name val="Aptos Narrow"/>
      <family val="2"/>
      <scheme val="minor"/>
    </font>
    <font>
      <b/>
      <sz val="10"/>
      <color theme="1"/>
      <name val="Arial"/>
      <family val="2"/>
    </font>
    <font>
      <b/>
      <i/>
      <sz val="10"/>
      <color theme="1"/>
      <name val="Arial"/>
      <family val="2"/>
    </font>
    <font>
      <sz val="11"/>
      <color indexed="8"/>
      <name val="Calibri"/>
      <family val="2"/>
    </font>
    <font>
      <b/>
      <sz val="10"/>
      <color rgb="FF008789"/>
      <name val="Arial"/>
      <family val="2"/>
    </font>
    <font>
      <sz val="10"/>
      <color rgb="FF008789"/>
      <name val="Arial"/>
      <family val="2"/>
    </font>
    <font>
      <b/>
      <i/>
      <sz val="10"/>
      <color rgb="FF008789"/>
      <name val="Arial"/>
      <family val="2"/>
    </font>
    <font>
      <sz val="8"/>
      <color rgb="FF000000"/>
      <name val="Arial"/>
      <family val="2"/>
    </font>
    <font>
      <b/>
      <sz val="8"/>
      <color rgb="FFF2F2F2"/>
      <name val="Arial"/>
      <family val="2"/>
    </font>
    <font>
      <b/>
      <sz val="8"/>
      <color rgb="FF4F81BD"/>
      <name val="Arial"/>
      <family val="2"/>
    </font>
    <font>
      <i/>
      <sz val="11"/>
      <color theme="1"/>
      <name val="Aptos Narrow"/>
      <family val="2"/>
      <scheme val="minor"/>
    </font>
    <font>
      <b/>
      <sz val="14"/>
      <name val="Arial"/>
      <family val="2"/>
    </font>
    <font>
      <b/>
      <sz val="8"/>
      <color rgb="FF000000"/>
      <name val="Verdana"/>
      <family val="2"/>
    </font>
    <font>
      <sz val="8"/>
      <color theme="1"/>
      <name val="verdana"/>
      <family val="2"/>
    </font>
    <font>
      <b/>
      <sz val="8"/>
      <color theme="1"/>
      <name val="Verdana"/>
      <family val="2"/>
    </font>
    <font>
      <b/>
      <vertAlign val="superscript"/>
      <sz val="8"/>
      <color theme="1"/>
      <name val="Verdana"/>
      <family val="2"/>
    </font>
  </fonts>
  <fills count="24">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5"/>
        <bgColor indexed="64"/>
      </patternFill>
    </fill>
    <fill>
      <patternFill patternType="solid">
        <fgColor theme="6"/>
        <bgColor indexed="64"/>
      </patternFill>
    </fill>
    <fill>
      <patternFill patternType="solid">
        <fgColor theme="4"/>
        <bgColor indexed="64"/>
      </patternFill>
    </fill>
    <fill>
      <patternFill patternType="solid">
        <fgColor rgb="FFFFFF00"/>
        <bgColor indexed="64"/>
      </patternFill>
    </fill>
    <fill>
      <patternFill patternType="solid">
        <fgColor theme="4"/>
        <bgColor theme="4"/>
      </patternFill>
    </fill>
    <fill>
      <patternFill patternType="solid">
        <fgColor theme="6" tint="0.79998168889431442"/>
        <bgColor theme="4" tint="0.79998168889431442"/>
      </patternFill>
    </fill>
    <fill>
      <patternFill patternType="solid">
        <fgColor theme="6" tint="0.79998168889431442"/>
        <bgColor indexed="64"/>
      </patternFill>
    </fill>
    <fill>
      <patternFill patternType="solid">
        <fgColor rgb="FFFFFFCC"/>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rgb="FF244C5A"/>
        <bgColor indexed="64"/>
      </patternFill>
    </fill>
    <fill>
      <patternFill patternType="solid">
        <fgColor rgb="FFDFE1DF"/>
        <bgColor indexed="64"/>
      </patternFill>
    </fill>
    <fill>
      <patternFill patternType="solid">
        <fgColor theme="3" tint="0.89999084444715716"/>
        <bgColor indexed="64"/>
      </patternFill>
    </fill>
    <fill>
      <patternFill patternType="solid">
        <fgColor theme="8"/>
        <bgColor indexed="64"/>
      </patternFill>
    </fill>
    <fill>
      <patternFill patternType="solid">
        <fgColor theme="9"/>
        <bgColor indexed="64"/>
      </patternFill>
    </fill>
    <fill>
      <patternFill patternType="solid">
        <fgColor rgb="FF4F81BD"/>
      </patternFill>
    </fill>
    <fill>
      <patternFill patternType="solid">
        <fgColor rgb="FFDCE6F1"/>
      </patternFill>
    </fill>
    <fill>
      <patternFill patternType="solid">
        <fgColor indexed="44"/>
        <bgColor indexed="64"/>
      </patternFill>
    </fill>
    <fill>
      <patternFill patternType="solid">
        <fgColor indexed="43"/>
        <bgColor indexed="64"/>
      </patternFill>
    </fill>
    <fill>
      <patternFill patternType="solid">
        <fgColor theme="7" tint="0.79998168889431442"/>
        <bgColor indexed="64"/>
      </patternFill>
    </fill>
  </fills>
  <borders count="36">
    <border>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medium">
        <color indexed="64"/>
      </right>
      <top style="medium">
        <color indexed="64"/>
      </top>
      <bottom style="medium">
        <color indexed="64"/>
      </bottom>
      <diagonal/>
    </border>
    <border>
      <left/>
      <right/>
      <top style="hair">
        <color indexed="64"/>
      </top>
      <bottom style="hair">
        <color indexed="64"/>
      </bottom>
      <diagonal/>
    </border>
    <border>
      <left/>
      <right/>
      <top style="hair">
        <color indexed="8"/>
      </top>
      <bottom style="hair">
        <color indexed="8"/>
      </bottom>
      <diagonal/>
    </border>
    <border>
      <left/>
      <right/>
      <top/>
      <bottom style="hair">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0"/>
      </bottom>
      <diagonal/>
    </border>
    <border>
      <left/>
      <right/>
      <top style="thin">
        <color theme="0"/>
      </top>
      <bottom style="thin">
        <color theme="0"/>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26"/>
      </left>
      <right style="thin">
        <color indexed="26"/>
      </right>
      <top style="thin">
        <color indexed="26"/>
      </top>
      <bottom style="thin">
        <color indexed="26"/>
      </bottom>
      <diagonal/>
    </border>
    <border>
      <left style="thin">
        <color rgb="FFB8CCE4"/>
      </left>
      <right style="thin">
        <color rgb="FFB8CCE4"/>
      </right>
      <top style="thin">
        <color rgb="FFB8CCE4"/>
      </top>
      <bottom style="thin">
        <color rgb="FFB8CCE4"/>
      </bottom>
      <diagonal/>
    </border>
    <border>
      <left style="thin">
        <color auto="1"/>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bottom/>
      <diagonal/>
    </border>
    <border>
      <left/>
      <right/>
      <top style="thin">
        <color indexed="64"/>
      </top>
      <bottom style="thin">
        <color indexed="64"/>
      </bottom>
      <diagonal/>
    </border>
  </borders>
  <cellStyleXfs count="26">
    <xf numFmtId="0" fontId="0" fillId="0" borderId="0"/>
    <xf numFmtId="4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1" fillId="0" borderId="0"/>
    <xf numFmtId="0" fontId="13" fillId="0" borderId="0"/>
    <xf numFmtId="0" fontId="1" fillId="0" borderId="0" applyNumberFormat="0" applyProtection="0">
      <alignment vertical="top"/>
    </xf>
    <xf numFmtId="0" fontId="20" fillId="0" borderId="0">
      <protection locked="0"/>
    </xf>
    <xf numFmtId="0" fontId="16" fillId="0" borderId="0"/>
    <xf numFmtId="0" fontId="17" fillId="0" borderId="0"/>
    <xf numFmtId="0" fontId="1" fillId="0" borderId="0"/>
    <xf numFmtId="0" fontId="13" fillId="0" borderId="0"/>
    <xf numFmtId="9" fontId="42" fillId="0" borderId="0" applyFont="0" applyFill="0" applyBorder="0" applyAlignment="0" applyProtection="0"/>
    <xf numFmtId="0" fontId="20" fillId="0" borderId="0"/>
    <xf numFmtId="0" fontId="17" fillId="0" borderId="0"/>
    <xf numFmtId="0" fontId="46" fillId="0" borderId="0"/>
    <xf numFmtId="0" fontId="1" fillId="0" borderId="0"/>
    <xf numFmtId="0" fontId="50" fillId="0" borderId="0">
      <protection locked="0"/>
    </xf>
    <xf numFmtId="0" fontId="20" fillId="0" borderId="0">
      <protection locked="0"/>
    </xf>
    <xf numFmtId="0" fontId="33" fillId="21" borderId="0">
      <alignment vertical="center"/>
      <protection locked="0"/>
    </xf>
    <xf numFmtId="0" fontId="20" fillId="21" borderId="34">
      <alignment horizontal="center" vertical="center"/>
      <protection locked="0"/>
    </xf>
    <xf numFmtId="0" fontId="20" fillId="21" borderId="35">
      <alignment vertical="center"/>
      <protection locked="0"/>
    </xf>
    <xf numFmtId="0" fontId="20" fillId="22" borderId="0">
      <protection locked="0"/>
    </xf>
    <xf numFmtId="0" fontId="33" fillId="0" borderId="0">
      <protection locked="0"/>
    </xf>
    <xf numFmtId="9" fontId="20" fillId="0" borderId="0" applyFont="0" applyFill="0" applyBorder="0" applyAlignment="0" applyProtection="0"/>
    <xf numFmtId="0" fontId="1" fillId="0" borderId="0"/>
  </cellStyleXfs>
  <cellXfs count="299">
    <xf numFmtId="0" fontId="0" fillId="0" borderId="0" xfId="0"/>
    <xf numFmtId="0" fontId="5" fillId="0" borderId="0" xfId="0" applyFont="1"/>
    <xf numFmtId="0" fontId="6" fillId="2" borderId="0" xfId="0" applyFont="1" applyFill="1" applyAlignment="1">
      <alignment vertical="center" wrapText="1"/>
    </xf>
    <xf numFmtId="0" fontId="0" fillId="0" borderId="0" xfId="0" applyAlignment="1">
      <alignment vertical="top" wrapText="1"/>
    </xf>
    <xf numFmtId="0" fontId="7" fillId="0" borderId="0" xfId="3" applyAlignment="1">
      <alignment vertical="top" wrapText="1"/>
    </xf>
    <xf numFmtId="0" fontId="0" fillId="0" borderId="0" xfId="0" applyAlignment="1">
      <alignment vertical="top"/>
    </xf>
    <xf numFmtId="0" fontId="2" fillId="3" borderId="0" xfId="0" applyFont="1" applyFill="1"/>
    <xf numFmtId="0" fontId="2" fillId="4" borderId="0" xfId="0" applyFont="1" applyFill="1"/>
    <xf numFmtId="0" fontId="6" fillId="4" borderId="0" xfId="0" applyFont="1" applyFill="1" applyAlignment="1">
      <alignment vertical="center" wrapText="1"/>
    </xf>
    <xf numFmtId="0" fontId="8" fillId="0" borderId="0" xfId="0" applyFont="1"/>
    <xf numFmtId="0" fontId="9" fillId="0" borderId="0" xfId="0" applyFont="1"/>
    <xf numFmtId="0" fontId="10" fillId="0" borderId="0" xfId="0" applyFont="1" applyAlignment="1">
      <alignment horizontal="centerContinuous"/>
    </xf>
    <xf numFmtId="0" fontId="10" fillId="0" borderId="0" xfId="0" applyFont="1" applyAlignment="1">
      <alignment horizontal="right"/>
    </xf>
    <xf numFmtId="0" fontId="10" fillId="0" borderId="0" xfId="0" applyFont="1" applyAlignment="1">
      <alignment horizontal="right" wrapText="1"/>
    </xf>
    <xf numFmtId="0" fontId="10" fillId="0" borderId="0" xfId="0" applyFont="1" applyAlignment="1">
      <alignment horizontal="left"/>
    </xf>
    <xf numFmtId="0" fontId="0" fillId="0" borderId="0" xfId="0" applyAlignment="1">
      <alignment horizontal="left"/>
    </xf>
    <xf numFmtId="164" fontId="0" fillId="0" borderId="0" xfId="0" applyNumberFormat="1"/>
    <xf numFmtId="165" fontId="0" fillId="0" borderId="0" xfId="2" applyNumberFormat="1" applyFont="1"/>
    <xf numFmtId="0" fontId="0" fillId="0" borderId="0" xfId="0" applyAlignment="1">
      <alignment wrapText="1"/>
    </xf>
    <xf numFmtId="0" fontId="0" fillId="0" borderId="0" xfId="0" applyAlignment="1">
      <alignment horizontal="center" vertical="top"/>
    </xf>
    <xf numFmtId="0" fontId="11" fillId="0" borderId="0" xfId="4" applyFont="1"/>
    <xf numFmtId="0" fontId="12" fillId="0" borderId="0" xfId="4" applyFont="1" applyAlignment="1">
      <alignment horizontal="center" vertical="center" wrapText="1"/>
    </xf>
    <xf numFmtId="0" fontId="0" fillId="0" borderId="0" xfId="0" applyAlignment="1">
      <alignment horizontal="center" wrapText="1"/>
    </xf>
    <xf numFmtId="0" fontId="12" fillId="0" borderId="0" xfId="4" applyFont="1"/>
    <xf numFmtId="166" fontId="13" fillId="0" borderId="0" xfId="5" applyNumberFormat="1" applyAlignment="1">
      <alignment horizontal="right"/>
    </xf>
    <xf numFmtId="9" fontId="0" fillId="0" borderId="0" xfId="2" applyFont="1"/>
    <xf numFmtId="165" fontId="0" fillId="0" borderId="0" xfId="0" applyNumberFormat="1"/>
    <xf numFmtId="0" fontId="0" fillId="4" borderId="0" xfId="0" applyFill="1"/>
    <xf numFmtId="0" fontId="0" fillId="0" borderId="0" xfId="0" applyAlignment="1">
      <alignment horizontal="left" vertical="top"/>
    </xf>
    <xf numFmtId="0" fontId="2" fillId="6" borderId="0" xfId="0" applyFont="1" applyFill="1" applyAlignment="1">
      <alignment horizontal="left" vertical="top"/>
    </xf>
    <xf numFmtId="0" fontId="2" fillId="6" borderId="0" xfId="0" applyFont="1" applyFill="1" applyAlignment="1">
      <alignment horizontal="center" vertical="top"/>
    </xf>
    <xf numFmtId="0" fontId="2" fillId="6" borderId="0" xfId="0" applyFont="1" applyFill="1"/>
    <xf numFmtId="0" fontId="2" fillId="6" borderId="0" xfId="0" applyFont="1" applyFill="1" applyAlignment="1">
      <alignment vertical="top" wrapText="1"/>
    </xf>
    <xf numFmtId="0" fontId="3" fillId="0" borderId="0" xfId="0" applyFont="1"/>
    <xf numFmtId="0" fontId="0" fillId="7" borderId="0" xfId="0" applyFill="1"/>
    <xf numFmtId="0" fontId="2" fillId="8" borderId="1" xfId="6" applyFont="1" applyFill="1" applyBorder="1" applyAlignment="1">
      <alignment vertical="top" wrapText="1"/>
    </xf>
    <xf numFmtId="0" fontId="2" fillId="8" borderId="2" xfId="6" applyFont="1" applyFill="1" applyBorder="1" applyAlignment="1">
      <alignment vertical="top" wrapText="1"/>
    </xf>
    <xf numFmtId="0" fontId="2" fillId="8" borderId="3" xfId="6" applyFont="1" applyFill="1" applyBorder="1" applyAlignment="1">
      <alignment vertical="top" wrapText="1"/>
    </xf>
    <xf numFmtId="0" fontId="2" fillId="8" borderId="0" xfId="6" applyFont="1" applyFill="1" applyAlignment="1">
      <alignment vertical="top" wrapText="1"/>
    </xf>
    <xf numFmtId="0" fontId="0" fillId="9" borderId="1" xfId="6" applyFont="1" applyFill="1" applyBorder="1">
      <alignment vertical="top"/>
    </xf>
    <xf numFmtId="0" fontId="0" fillId="9" borderId="2" xfId="6" applyFont="1" applyFill="1" applyBorder="1">
      <alignment vertical="top"/>
    </xf>
    <xf numFmtId="0" fontId="0" fillId="9" borderId="3" xfId="6" applyFont="1" applyFill="1" applyBorder="1">
      <alignment vertical="top"/>
    </xf>
    <xf numFmtId="0" fontId="0" fillId="10" borderId="0" xfId="0" applyFill="1"/>
    <xf numFmtId="0" fontId="0" fillId="10" borderId="1" xfId="6" applyFont="1" applyFill="1" applyBorder="1">
      <alignment vertical="top"/>
    </xf>
    <xf numFmtId="0" fontId="0" fillId="10" borderId="2" xfId="6" applyFont="1" applyFill="1" applyBorder="1">
      <alignment vertical="top"/>
    </xf>
    <xf numFmtId="0" fontId="0" fillId="10" borderId="3" xfId="6" applyFont="1" applyFill="1" applyBorder="1">
      <alignment vertical="top"/>
    </xf>
    <xf numFmtId="49" fontId="14" fillId="0" borderId="0" xfId="0" applyNumberFormat="1" applyFont="1" applyAlignment="1">
      <alignment horizontal="right"/>
    </xf>
    <xf numFmtId="0" fontId="14" fillId="0" borderId="0" xfId="0" applyFont="1"/>
    <xf numFmtId="0" fontId="14" fillId="0" borderId="0" xfId="0" applyFont="1" applyAlignment="1">
      <alignment horizontal="right"/>
    </xf>
    <xf numFmtId="0" fontId="15" fillId="0" borderId="0" xfId="0" applyFont="1" applyAlignment="1">
      <alignment horizontal="left"/>
    </xf>
    <xf numFmtId="0" fontId="15" fillId="0" borderId="0" xfId="0" applyFont="1"/>
    <xf numFmtId="165" fontId="0" fillId="0" borderId="0" xfId="2" applyNumberFormat="1" applyFont="1" applyFill="1"/>
    <xf numFmtId="1" fontId="0" fillId="0" borderId="0" xfId="0" applyNumberFormat="1"/>
    <xf numFmtId="165" fontId="0" fillId="7" borderId="0" xfId="2" applyNumberFormat="1" applyFont="1" applyFill="1"/>
    <xf numFmtId="0" fontId="0" fillId="0" borderId="0" xfId="0" applyAlignment="1">
      <alignment horizontal="left" vertical="top" wrapText="1"/>
    </xf>
    <xf numFmtId="0" fontId="7" fillId="0" borderId="0" xfId="3" applyAlignment="1">
      <alignment vertical="top"/>
    </xf>
    <xf numFmtId="0" fontId="18" fillId="10" borderId="6" xfId="8" applyFont="1" applyFill="1" applyBorder="1" applyAlignment="1" applyProtection="1">
      <alignment wrapText="1"/>
      <protection locked="0" hidden="1"/>
    </xf>
    <xf numFmtId="0" fontId="22" fillId="0" borderId="0" xfId="0" applyFont="1"/>
    <xf numFmtId="0" fontId="3" fillId="0" borderId="0" xfId="0" applyFont="1" applyProtection="1">
      <protection hidden="1"/>
    </xf>
    <xf numFmtId="0" fontId="22" fillId="0" borderId="0" xfId="0" applyFont="1" applyProtection="1">
      <protection hidden="1"/>
    </xf>
    <xf numFmtId="0" fontId="23" fillId="12" borderId="0" xfId="8" applyFont="1" applyFill="1" applyAlignment="1" applyProtection="1">
      <alignment horizontal="center" vertical="center" wrapText="1"/>
      <protection hidden="1"/>
    </xf>
    <xf numFmtId="0" fontId="24" fillId="12" borderId="0" xfId="8" applyFont="1" applyFill="1" applyAlignment="1" applyProtection="1">
      <alignment horizontal="center" vertical="center"/>
      <protection hidden="1"/>
    </xf>
    <xf numFmtId="0" fontId="18" fillId="10" borderId="7" xfId="8" applyFont="1" applyFill="1" applyBorder="1" applyAlignment="1" applyProtection="1">
      <alignment horizontal="left" wrapText="1"/>
      <protection locked="0" hidden="1"/>
    </xf>
    <xf numFmtId="1" fontId="22" fillId="11" borderId="5" xfId="0" applyNumberFormat="1" applyFont="1" applyFill="1" applyBorder="1" applyAlignment="1" applyProtection="1">
      <alignment horizontal="center"/>
      <protection hidden="1"/>
    </xf>
    <xf numFmtId="0" fontId="18" fillId="10" borderId="6" xfId="8" applyFont="1" applyFill="1" applyBorder="1" applyAlignment="1" applyProtection="1">
      <alignment horizontal="left" wrapText="1"/>
      <protection locked="0" hidden="1"/>
    </xf>
    <xf numFmtId="167" fontId="19" fillId="0" borderId="6" xfId="9" applyNumberFormat="1" applyFont="1" applyBorder="1" applyAlignment="1" applyProtection="1">
      <alignment horizontal="center"/>
      <protection hidden="1"/>
    </xf>
    <xf numFmtId="0" fontId="21" fillId="13" borderId="0" xfId="0" applyFont="1" applyFill="1" applyAlignment="1" applyProtection="1">
      <alignment horizontal="center" wrapText="1"/>
      <protection hidden="1"/>
    </xf>
    <xf numFmtId="0" fontId="7" fillId="0" borderId="0" xfId="3" applyAlignment="1">
      <alignment wrapText="1"/>
    </xf>
    <xf numFmtId="0" fontId="2" fillId="5" borderId="0" xfId="0" applyFont="1" applyFill="1" applyAlignment="1">
      <alignment horizontal="left" vertical="top"/>
    </xf>
    <xf numFmtId="0" fontId="2" fillId="5" borderId="0" xfId="0" applyFont="1" applyFill="1" applyAlignment="1">
      <alignment horizontal="center" vertical="top"/>
    </xf>
    <xf numFmtId="0" fontId="2" fillId="5" borderId="0" xfId="0" applyFont="1" applyFill="1"/>
    <xf numFmtId="0" fontId="2" fillId="5" borderId="0" xfId="0" applyFont="1" applyFill="1" applyAlignment="1">
      <alignment vertical="top" wrapText="1"/>
    </xf>
    <xf numFmtId="0" fontId="2" fillId="3" borderId="0" xfId="0" applyFont="1" applyFill="1" applyAlignment="1">
      <alignment horizontal="left" vertical="top"/>
    </xf>
    <xf numFmtId="0" fontId="2" fillId="3" borderId="0" xfId="0" applyFont="1" applyFill="1" applyAlignment="1">
      <alignment horizontal="center" vertical="top"/>
    </xf>
    <xf numFmtId="0" fontId="2" fillId="3" borderId="0" xfId="0" applyFont="1" applyFill="1" applyAlignment="1">
      <alignment vertical="top" wrapText="1"/>
    </xf>
    <xf numFmtId="0" fontId="6" fillId="2" borderId="0" xfId="0" applyFont="1" applyFill="1" applyAlignment="1">
      <alignment horizontal="left" vertical="center"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2" fillId="3" borderId="0" xfId="0" applyFont="1" applyFill="1" applyAlignment="1">
      <alignment horizontal="left" vertical="top" wrapText="1"/>
    </xf>
    <xf numFmtId="0" fontId="6" fillId="4" borderId="0" xfId="0" applyFont="1" applyFill="1" applyAlignment="1">
      <alignment horizontal="left" vertical="top" wrapText="1"/>
    </xf>
    <xf numFmtId="0" fontId="12" fillId="0" borderId="0" xfId="10" applyFont="1" applyAlignment="1">
      <alignment horizontal="center" vertical="center" wrapText="1"/>
    </xf>
    <xf numFmtId="164" fontId="12" fillId="0" borderId="0" xfId="4" applyNumberFormat="1" applyFont="1" applyAlignment="1">
      <alignment horizontal="right"/>
    </xf>
    <xf numFmtId="3" fontId="12" fillId="0" borderId="0" xfId="10" applyNumberFormat="1" applyFont="1" applyAlignment="1">
      <alignment horizontal="right"/>
    </xf>
    <xf numFmtId="0" fontId="25" fillId="0" borderId="0" xfId="0" applyFont="1"/>
    <xf numFmtId="1" fontId="0" fillId="0" borderId="8" xfId="0" applyNumberFormat="1" applyBorder="1"/>
    <xf numFmtId="1" fontId="0" fillId="0" borderId="9" xfId="0" applyNumberFormat="1" applyBorder="1"/>
    <xf numFmtId="165" fontId="0" fillId="0" borderId="10" xfId="2" applyNumberFormat="1" applyFont="1" applyBorder="1"/>
    <xf numFmtId="165" fontId="0" fillId="0" borderId="11" xfId="2" applyNumberFormat="1" applyFont="1" applyBorder="1"/>
    <xf numFmtId="0" fontId="11" fillId="0" borderId="0" xfId="4" applyFont="1" applyAlignment="1">
      <alignment horizontal="center" vertical="center" wrapText="1"/>
    </xf>
    <xf numFmtId="3" fontId="12" fillId="0" borderId="0" xfId="4" applyNumberFormat="1" applyFont="1" applyAlignment="1">
      <alignment horizontal="right"/>
    </xf>
    <xf numFmtId="3" fontId="0" fillId="0" borderId="0" xfId="0" applyNumberFormat="1"/>
    <xf numFmtId="0" fontId="0" fillId="5" borderId="0" xfId="0" applyFill="1"/>
    <xf numFmtId="0" fontId="0" fillId="3" borderId="0" xfId="0" applyFill="1"/>
    <xf numFmtId="167" fontId="12" fillId="0" borderId="0" xfId="4" applyNumberFormat="1" applyFont="1" applyAlignment="1">
      <alignment horizontal="right"/>
    </xf>
    <xf numFmtId="168" fontId="0" fillId="0" borderId="0" xfId="1" applyNumberFormat="1" applyFont="1"/>
    <xf numFmtId="168" fontId="0" fillId="0" borderId="12" xfId="0" applyNumberFormat="1" applyBorder="1"/>
    <xf numFmtId="168" fontId="0" fillId="0" borderId="13" xfId="0" applyNumberFormat="1" applyBorder="1"/>
    <xf numFmtId="168" fontId="0" fillId="0" borderId="14" xfId="0" applyNumberFormat="1" applyBorder="1"/>
    <xf numFmtId="0" fontId="26" fillId="14" borderId="0" xfId="7" applyFont="1" applyFill="1" applyAlignment="1">
      <alignment horizontal="right"/>
      <protection locked="0"/>
    </xf>
    <xf numFmtId="164" fontId="27" fillId="14" borderId="0" xfId="4" applyNumberFormat="1" applyFont="1" applyFill="1" applyAlignment="1" applyProtection="1">
      <alignment horizontal="left"/>
      <protection locked="0"/>
    </xf>
    <xf numFmtId="0" fontId="28" fillId="14" borderId="0" xfId="7" applyFont="1" applyFill="1" applyAlignment="1">
      <alignment horizontal="center"/>
      <protection locked="0"/>
    </xf>
    <xf numFmtId="0" fontId="29" fillId="14" borderId="0" xfId="7" applyFont="1" applyFill="1" applyAlignment="1">
      <alignment horizontal="center"/>
      <protection locked="0"/>
    </xf>
    <xf numFmtId="0" fontId="30" fillId="14" borderId="0" xfId="7" applyFont="1" applyFill="1" applyAlignment="1">
      <alignment horizontal="center"/>
      <protection locked="0"/>
    </xf>
    <xf numFmtId="0" fontId="26" fillId="14" borderId="0" xfId="7" applyFont="1" applyFill="1" applyAlignment="1">
      <alignment horizontal="left"/>
      <protection locked="0"/>
    </xf>
    <xf numFmtId="0" fontId="31" fillId="14" borderId="0" xfId="7" applyFont="1" applyFill="1" applyAlignment="1">
      <alignment horizontal="right"/>
      <protection locked="0"/>
    </xf>
    <xf numFmtId="0" fontId="34" fillId="15" borderId="0" xfId="4" applyFont="1" applyFill="1" applyAlignment="1" applyProtection="1">
      <alignment horizontal="left" vertical="center"/>
      <protection locked="0"/>
    </xf>
    <xf numFmtId="164" fontId="34" fillId="15" borderId="0" xfId="7" applyNumberFormat="1" applyFont="1" applyFill="1" applyAlignment="1" applyProtection="1">
      <alignment vertical="center"/>
      <protection hidden="1"/>
    </xf>
    <xf numFmtId="164" fontId="34" fillId="15" borderId="0" xfId="4" applyNumberFormat="1" applyFont="1" applyFill="1" applyAlignment="1" applyProtection="1">
      <alignment vertical="center"/>
      <protection locked="0"/>
    </xf>
    <xf numFmtId="164" fontId="34" fillId="15" borderId="0" xfId="4" applyNumberFormat="1" applyFont="1" applyFill="1" applyAlignment="1" applyProtection="1">
      <alignment vertical="center"/>
      <protection hidden="1"/>
    </xf>
    <xf numFmtId="0" fontId="32" fillId="0" borderId="17" xfId="4" applyFont="1" applyBorder="1" applyAlignment="1" applyProtection="1">
      <alignment horizontal="left"/>
      <protection locked="0"/>
    </xf>
    <xf numFmtId="164" fontId="33" fillId="0" borderId="18" xfId="7" applyNumberFormat="1" applyFont="1" applyBorder="1" applyAlignment="1" applyProtection="1">
      <alignment horizontal="right"/>
      <protection hidden="1"/>
    </xf>
    <xf numFmtId="164" fontId="20" fillId="0" borderId="18" xfId="4" applyNumberFormat="1" applyFont="1" applyBorder="1" applyAlignment="1" applyProtection="1">
      <alignment horizontal="left"/>
      <protection hidden="1"/>
    </xf>
    <xf numFmtId="164" fontId="32" fillId="0" borderId="18" xfId="4" applyNumberFormat="1" applyFont="1" applyBorder="1" applyAlignment="1" applyProtection="1">
      <alignment horizontal="right"/>
      <protection hidden="1"/>
    </xf>
    <xf numFmtId="164" fontId="32" fillId="0" borderId="17" xfId="4" applyNumberFormat="1" applyFont="1" applyBorder="1" applyAlignment="1" applyProtection="1">
      <alignment horizontal="right"/>
      <protection locked="0"/>
    </xf>
    <xf numFmtId="0" fontId="32" fillId="16" borderId="17" xfId="4" applyFont="1" applyFill="1" applyBorder="1" applyAlignment="1" applyProtection="1">
      <alignment horizontal="left"/>
      <protection locked="0"/>
    </xf>
    <xf numFmtId="164" fontId="33" fillId="16" borderId="18" xfId="7" applyNumberFormat="1" applyFont="1" applyFill="1" applyBorder="1" applyAlignment="1" applyProtection="1">
      <alignment horizontal="right"/>
      <protection hidden="1"/>
    </xf>
    <xf numFmtId="164" fontId="20" fillId="16" borderId="18" xfId="4" applyNumberFormat="1" applyFont="1" applyFill="1" applyBorder="1" applyAlignment="1" applyProtection="1">
      <alignment horizontal="left"/>
      <protection hidden="1"/>
    </xf>
    <xf numFmtId="164" fontId="32" fillId="16" borderId="18" xfId="4" applyNumberFormat="1" applyFont="1" applyFill="1" applyBorder="1" applyAlignment="1" applyProtection="1">
      <alignment horizontal="right"/>
      <protection hidden="1"/>
    </xf>
    <xf numFmtId="164" fontId="32" fillId="16" borderId="17" xfId="4" applyNumberFormat="1" applyFont="1" applyFill="1" applyBorder="1" applyAlignment="1" applyProtection="1">
      <alignment horizontal="right"/>
      <protection locked="0"/>
    </xf>
    <xf numFmtId="165" fontId="0" fillId="0" borderId="19" xfId="2" applyNumberFormat="1" applyFont="1" applyBorder="1"/>
    <xf numFmtId="0" fontId="35" fillId="0" borderId="0" xfId="0" applyFont="1"/>
    <xf numFmtId="0" fontId="4" fillId="4" borderId="0" xfId="0" applyFont="1" applyFill="1"/>
    <xf numFmtId="0" fontId="3" fillId="6" borderId="0" xfId="0" applyFont="1" applyFill="1"/>
    <xf numFmtId="0" fontId="11" fillId="0" borderId="20" xfId="4" applyFont="1" applyBorder="1" applyAlignment="1">
      <alignment horizontal="left"/>
    </xf>
    <xf numFmtId="0" fontId="11" fillId="0" borderId="20" xfId="4" applyFont="1" applyBorder="1" applyAlignment="1">
      <alignment horizontal="left" wrapText="1"/>
    </xf>
    <xf numFmtId="0" fontId="12" fillId="0" borderId="20" xfId="4" applyFont="1" applyBorder="1" applyAlignment="1">
      <alignment horizontal="center" vertical="center" wrapText="1"/>
    </xf>
    <xf numFmtId="0" fontId="0" fillId="0" borderId="8" xfId="0" applyBorder="1"/>
    <xf numFmtId="0" fontId="0" fillId="0" borderId="21" xfId="0" applyBorder="1"/>
    <xf numFmtId="0" fontId="0" fillId="0" borderId="9" xfId="0" applyBorder="1"/>
    <xf numFmtId="168" fontId="12" fillId="0" borderId="0" xfId="1" applyNumberFormat="1" applyFont="1"/>
    <xf numFmtId="0" fontId="0" fillId="0" borderId="22" xfId="0" applyBorder="1"/>
    <xf numFmtId="168" fontId="0" fillId="0" borderId="0" xfId="0" applyNumberFormat="1"/>
    <xf numFmtId="168" fontId="0" fillId="0" borderId="23" xfId="0" applyNumberFormat="1" applyBorder="1"/>
    <xf numFmtId="0" fontId="12" fillId="6" borderId="0" xfId="4" applyFont="1" applyFill="1"/>
    <xf numFmtId="0" fontId="0" fillId="0" borderId="10" xfId="0" applyBorder="1"/>
    <xf numFmtId="168" fontId="0" fillId="0" borderId="24" xfId="0" applyNumberFormat="1" applyBorder="1"/>
    <xf numFmtId="168" fontId="0" fillId="7" borderId="11" xfId="0" applyNumberFormat="1" applyFill="1" applyBorder="1"/>
    <xf numFmtId="0" fontId="36" fillId="0" borderId="0" xfId="11" applyFont="1" applyAlignment="1">
      <alignment horizontal="left" wrapText="1"/>
    </xf>
    <xf numFmtId="0" fontId="36" fillId="0" borderId="0" xfId="0" applyFont="1" applyAlignment="1">
      <alignment horizontal="left" wrapText="1"/>
    </xf>
    <xf numFmtId="0" fontId="36" fillId="0" borderId="20" xfId="0" applyFont="1" applyBorder="1" applyAlignment="1">
      <alignment horizontal="left"/>
    </xf>
    <xf numFmtId="0" fontId="36" fillId="0" borderId="20" xfId="0" applyFont="1" applyBorder="1" applyAlignment="1">
      <alignment horizontal="left" wrapText="1"/>
    </xf>
    <xf numFmtId="0" fontId="14" fillId="0" borderId="0" xfId="0" applyFont="1" applyAlignment="1">
      <alignment horizontal="left"/>
    </xf>
    <xf numFmtId="9" fontId="0" fillId="0" borderId="4" xfId="2" applyFont="1" applyBorder="1"/>
    <xf numFmtId="0" fontId="11" fillId="0" borderId="0" xfId="4" applyFont="1" applyAlignment="1">
      <alignment horizontal="center" wrapText="1"/>
    </xf>
    <xf numFmtId="0" fontId="2" fillId="17" borderId="0" xfId="0" applyFont="1" applyFill="1"/>
    <xf numFmtId="0" fontId="2" fillId="17" borderId="0" xfId="0" applyFont="1" applyFill="1" applyAlignment="1">
      <alignment horizontal="left" vertical="top"/>
    </xf>
    <xf numFmtId="0" fontId="37" fillId="0" borderId="0" xfId="0" applyFont="1"/>
    <xf numFmtId="0" fontId="38" fillId="0" borderId="0" xfId="0" applyFont="1"/>
    <xf numFmtId="9" fontId="37" fillId="0" borderId="0" xfId="2" applyFont="1"/>
    <xf numFmtId="0" fontId="39" fillId="0" borderId="0" xfId="0" applyFont="1" applyAlignment="1">
      <alignment vertical="center"/>
    </xf>
    <xf numFmtId="0" fontId="6" fillId="0" borderId="0" xfId="0" applyFont="1" applyAlignment="1">
      <alignment vertical="center"/>
    </xf>
    <xf numFmtId="0" fontId="40" fillId="0" borderId="0" xfId="0" applyFont="1"/>
    <xf numFmtId="0" fontId="41" fillId="0" borderId="0" xfId="0" quotePrefix="1" applyFont="1"/>
    <xf numFmtId="169" fontId="41" fillId="0" borderId="0" xfId="0" applyNumberFormat="1" applyFont="1"/>
    <xf numFmtId="169" fontId="41" fillId="0" borderId="0" xfId="0" quotePrefix="1" applyNumberFormat="1" applyFont="1"/>
    <xf numFmtId="0" fontId="0" fillId="0" borderId="25" xfId="0" applyBorder="1"/>
    <xf numFmtId="0" fontId="32" fillId="0" borderId="0" xfId="0" applyFont="1"/>
    <xf numFmtId="3" fontId="32" fillId="0" borderId="0" xfId="0" applyNumberFormat="1" applyFont="1"/>
    <xf numFmtId="165" fontId="32" fillId="0" borderId="0" xfId="12" applyNumberFormat="1" applyFont="1"/>
    <xf numFmtId="165" fontId="32" fillId="0" borderId="0" xfId="0" applyNumberFormat="1" applyFont="1"/>
    <xf numFmtId="0" fontId="32" fillId="7" borderId="0" xfId="0" applyFont="1" applyFill="1"/>
    <xf numFmtId="3" fontId="32" fillId="7" borderId="0" xfId="0" applyNumberFormat="1" applyFont="1" applyFill="1"/>
    <xf numFmtId="165" fontId="32" fillId="7" borderId="0" xfId="12" applyNumberFormat="1" applyFont="1" applyFill="1"/>
    <xf numFmtId="165" fontId="32" fillId="7" borderId="0" xfId="0" applyNumberFormat="1" applyFont="1" applyFill="1"/>
    <xf numFmtId="0" fontId="41" fillId="0" borderId="0" xfId="0" applyFont="1"/>
    <xf numFmtId="3" fontId="41" fillId="0" borderId="0" xfId="0" applyNumberFormat="1" applyFont="1"/>
    <xf numFmtId="165" fontId="41" fillId="0" borderId="0" xfId="12" applyNumberFormat="1" applyFont="1"/>
    <xf numFmtId="9" fontId="41" fillId="0" borderId="0" xfId="12" applyFont="1"/>
    <xf numFmtId="165" fontId="0" fillId="0" borderId="0" xfId="12" applyNumberFormat="1" applyFont="1"/>
    <xf numFmtId="0" fontId="0" fillId="18" borderId="0" xfId="0" applyFill="1"/>
    <xf numFmtId="0" fontId="0" fillId="18" borderId="0" xfId="0" applyFill="1" applyAlignment="1">
      <alignment horizontal="left" vertical="top"/>
    </xf>
    <xf numFmtId="0" fontId="2" fillId="18" borderId="0" xfId="0" applyFont="1" applyFill="1"/>
    <xf numFmtId="0" fontId="11" fillId="0" borderId="0" xfId="10" applyFont="1"/>
    <xf numFmtId="0" fontId="0" fillId="0" borderId="0" xfId="0" applyAlignment="1">
      <alignment horizontal="center" vertical="center" wrapText="1"/>
    </xf>
    <xf numFmtId="166" fontId="0" fillId="0" borderId="0" xfId="0" applyNumberFormat="1"/>
    <xf numFmtId="0" fontId="0" fillId="0" borderId="0" xfId="0" applyAlignment="1">
      <alignment horizontal="right"/>
    </xf>
    <xf numFmtId="166" fontId="0" fillId="0" borderId="0" xfId="0" applyNumberFormat="1" applyAlignment="1">
      <alignment horizontal="right"/>
    </xf>
    <xf numFmtId="0" fontId="43" fillId="0" borderId="0" xfId="13" applyFont="1" applyAlignment="1">
      <alignment wrapText="1"/>
    </xf>
    <xf numFmtId="3" fontId="44" fillId="0" borderId="0" xfId="13" applyNumberFormat="1" applyFont="1" applyAlignment="1">
      <alignment horizontal="center" wrapText="1"/>
    </xf>
    <xf numFmtId="167" fontId="44" fillId="0" borderId="0" xfId="13" applyNumberFormat="1" applyFont="1" applyAlignment="1">
      <alignment horizontal="center" wrapText="1"/>
    </xf>
    <xf numFmtId="3" fontId="20" fillId="0" borderId="0" xfId="13" applyNumberFormat="1" applyAlignment="1">
      <alignment horizontal="right"/>
    </xf>
    <xf numFmtId="164" fontId="20" fillId="0" borderId="0" xfId="13" applyNumberFormat="1" applyAlignment="1">
      <alignment horizontal="right"/>
    </xf>
    <xf numFmtId="0" fontId="43" fillId="0" borderId="0" xfId="0" applyFont="1"/>
    <xf numFmtId="3" fontId="43" fillId="0" borderId="0" xfId="0" applyNumberFormat="1" applyFont="1" applyAlignment="1">
      <alignment horizontal="right"/>
    </xf>
    <xf numFmtId="167" fontId="43" fillId="0" borderId="0" xfId="0" applyNumberFormat="1" applyFont="1" applyAlignment="1">
      <alignment horizontal="right"/>
    </xf>
    <xf numFmtId="0" fontId="45" fillId="0" borderId="0" xfId="0" applyFont="1"/>
    <xf numFmtId="3" fontId="45" fillId="0" borderId="0" xfId="0" applyNumberFormat="1" applyFont="1" applyAlignment="1">
      <alignment horizontal="right"/>
    </xf>
    <xf numFmtId="167" fontId="45" fillId="0" borderId="0" xfId="0" applyNumberFormat="1" applyFont="1" applyAlignment="1">
      <alignment horizontal="right"/>
    </xf>
    <xf numFmtId="165" fontId="0" fillId="0" borderId="4" xfId="2" applyNumberFormat="1" applyFont="1" applyBorder="1"/>
    <xf numFmtId="3" fontId="44" fillId="0" borderId="20" xfId="13" applyNumberFormat="1" applyFont="1" applyBorder="1" applyAlignment="1">
      <alignment horizontal="center" wrapText="1"/>
    </xf>
    <xf numFmtId="0" fontId="44" fillId="0" borderId="20" xfId="13" applyFont="1" applyBorder="1" applyAlignment="1">
      <alignment horizontal="center" wrapText="1"/>
    </xf>
    <xf numFmtId="3" fontId="17" fillId="0" borderId="0" xfId="14" applyNumberFormat="1" applyAlignment="1">
      <alignment horizontal="right"/>
    </xf>
    <xf numFmtId="164" fontId="17" fillId="0" borderId="0" xfId="14" applyNumberFormat="1" applyAlignment="1">
      <alignment horizontal="right"/>
    </xf>
    <xf numFmtId="164" fontId="43" fillId="0" borderId="0" xfId="0" applyNumberFormat="1" applyFont="1" applyAlignment="1">
      <alignment horizontal="right"/>
    </xf>
    <xf numFmtId="3" fontId="43" fillId="0" borderId="0" xfId="14" applyNumberFormat="1" applyFont="1" applyAlignment="1">
      <alignment horizontal="right"/>
    </xf>
    <xf numFmtId="164" fontId="43" fillId="0" borderId="0" xfId="14" applyNumberFormat="1" applyFont="1" applyAlignment="1">
      <alignment horizontal="right"/>
    </xf>
    <xf numFmtId="164" fontId="45" fillId="0" borderId="0" xfId="0" applyNumberFormat="1" applyFont="1" applyAlignment="1">
      <alignment horizontal="right"/>
    </xf>
    <xf numFmtId="3" fontId="45" fillId="0" borderId="0" xfId="14" applyNumberFormat="1" applyFont="1" applyAlignment="1">
      <alignment horizontal="right"/>
    </xf>
    <xf numFmtId="164" fontId="45" fillId="0" borderId="0" xfId="14" applyNumberFormat="1" applyFont="1" applyAlignment="1">
      <alignment horizontal="right"/>
    </xf>
    <xf numFmtId="167" fontId="20" fillId="0" borderId="0" xfId="13" applyNumberFormat="1" applyAlignment="1">
      <alignment horizontal="right"/>
    </xf>
    <xf numFmtId="164" fontId="0" fillId="0" borderId="4" xfId="2" applyNumberFormat="1" applyFont="1" applyBorder="1"/>
    <xf numFmtId="0" fontId="47" fillId="19" borderId="26" xfId="15" applyFont="1" applyFill="1" applyBorder="1" applyAlignment="1">
      <alignment horizontal="center"/>
    </xf>
    <xf numFmtId="0" fontId="46" fillId="0" borderId="26" xfId="15" applyBorder="1" applyAlignment="1">
      <alignment horizontal="center" wrapText="1"/>
    </xf>
    <xf numFmtId="0" fontId="46" fillId="0" borderId="26" xfId="15" applyBorder="1" applyAlignment="1">
      <alignment horizontal="left" wrapText="1" indent="1"/>
    </xf>
    <xf numFmtId="3" fontId="46" fillId="0" borderId="26" xfId="15" applyNumberFormat="1" applyBorder="1" applyAlignment="1">
      <alignment horizontal="right" indent="2"/>
    </xf>
    <xf numFmtId="3" fontId="46" fillId="7" borderId="26" xfId="15" applyNumberFormat="1" applyFill="1" applyBorder="1" applyAlignment="1">
      <alignment horizontal="right" indent="2"/>
    </xf>
    <xf numFmtId="164" fontId="46" fillId="0" borderId="26" xfId="15" applyNumberFormat="1" applyBorder="1" applyAlignment="1">
      <alignment horizontal="right" indent="2"/>
    </xf>
    <xf numFmtId="3" fontId="48" fillId="20" borderId="26" xfId="15" applyNumberFormat="1" applyFont="1" applyFill="1" applyBorder="1" applyAlignment="1">
      <alignment horizontal="right" indent="2"/>
    </xf>
    <xf numFmtId="164" fontId="48" fillId="20" borderId="26" xfId="15" applyNumberFormat="1" applyFont="1" applyFill="1" applyBorder="1" applyAlignment="1">
      <alignment horizontal="right" indent="2"/>
    </xf>
    <xf numFmtId="0" fontId="46" fillId="0" borderId="0" xfId="15" applyAlignment="1">
      <alignment horizontal="left" wrapText="1" indent="1"/>
    </xf>
    <xf numFmtId="0" fontId="12" fillId="0" borderId="0" xfId="16" applyFont="1" applyAlignment="1">
      <alignment horizontal="center" vertical="center" wrapText="1"/>
    </xf>
    <xf numFmtId="167" fontId="0" fillId="0" borderId="0" xfId="0" applyNumberFormat="1" applyAlignment="1">
      <alignment horizontal="right"/>
    </xf>
    <xf numFmtId="165" fontId="3" fillId="0" borderId="0" xfId="0" applyNumberFormat="1" applyFont="1"/>
    <xf numFmtId="3" fontId="3" fillId="0" borderId="0" xfId="0" applyNumberFormat="1" applyFont="1"/>
    <xf numFmtId="0" fontId="3" fillId="0" borderId="28" xfId="0" applyFont="1" applyBorder="1"/>
    <xf numFmtId="0" fontId="3" fillId="0" borderId="27" xfId="0" applyFont="1" applyBorder="1" applyAlignment="1">
      <alignment horizontal="right"/>
    </xf>
    <xf numFmtId="0" fontId="3" fillId="0" borderId="29" xfId="0" applyFont="1" applyBorder="1"/>
    <xf numFmtId="0" fontId="3" fillId="0" borderId="30" xfId="0" applyFont="1" applyBorder="1" applyAlignment="1">
      <alignment horizontal="right"/>
    </xf>
    <xf numFmtId="0" fontId="0" fillId="0" borderId="30" xfId="0" applyBorder="1"/>
    <xf numFmtId="165" fontId="0" fillId="0" borderId="30" xfId="0" applyNumberFormat="1" applyBorder="1"/>
    <xf numFmtId="3" fontId="0" fillId="0" borderId="30" xfId="0" applyNumberFormat="1" applyBorder="1"/>
    <xf numFmtId="0" fontId="3" fillId="0" borderId="30" xfId="0" applyFont="1" applyBorder="1"/>
    <xf numFmtId="0" fontId="3" fillId="0" borderId="31" xfId="0" applyFont="1" applyBorder="1"/>
    <xf numFmtId="165" fontId="3" fillId="0" borderId="31" xfId="0" applyNumberFormat="1" applyFont="1" applyBorder="1"/>
    <xf numFmtId="3" fontId="3" fillId="0" borderId="31" xfId="0" applyNumberFormat="1" applyFont="1" applyBorder="1"/>
    <xf numFmtId="165" fontId="3" fillId="0" borderId="32" xfId="0" applyNumberFormat="1" applyFont="1" applyBorder="1"/>
    <xf numFmtId="0" fontId="3" fillId="0" borderId="33" xfId="0" applyFont="1" applyBorder="1"/>
    <xf numFmtId="0" fontId="2" fillId="4" borderId="0" xfId="0" applyFont="1" applyFill="1" applyAlignment="1">
      <alignment horizontal="left" vertical="top"/>
    </xf>
    <xf numFmtId="0" fontId="3" fillId="0" borderId="20" xfId="0" applyFont="1" applyBorder="1"/>
    <xf numFmtId="17" fontId="3" fillId="0" borderId="20" xfId="0" applyNumberFormat="1" applyFont="1" applyBorder="1"/>
    <xf numFmtId="0" fontId="11" fillId="0" borderId="20" xfId="16" applyFont="1" applyBorder="1" applyAlignment="1">
      <alignment horizontal="left"/>
    </xf>
    <xf numFmtId="0" fontId="11" fillId="0" borderId="20" xfId="16" applyFont="1" applyBorder="1" applyAlignment="1">
      <alignment horizontal="right"/>
    </xf>
    <xf numFmtId="0" fontId="12" fillId="0" borderId="20" xfId="16" applyFont="1" applyBorder="1" applyAlignment="1">
      <alignment horizontal="center" vertical="center" wrapText="1"/>
    </xf>
    <xf numFmtId="0" fontId="12" fillId="0" borderId="0" xfId="16" applyFont="1"/>
    <xf numFmtId="0" fontId="0" fillId="0" borderId="4" xfId="0" applyBorder="1"/>
    <xf numFmtId="0" fontId="14" fillId="2" borderId="0" xfId="17" applyFont="1" applyFill="1">
      <protection locked="0"/>
    </xf>
    <xf numFmtId="0" fontId="20" fillId="0" borderId="0" xfId="18">
      <protection locked="0"/>
    </xf>
    <xf numFmtId="0" fontId="20" fillId="2" borderId="0" xfId="18" applyFill="1">
      <protection locked="0"/>
    </xf>
    <xf numFmtId="0" fontId="33" fillId="2" borderId="19" xfId="19" applyFill="1" applyBorder="1" applyAlignment="1">
      <alignment vertical="center" wrapText="1"/>
      <protection locked="0"/>
    </xf>
    <xf numFmtId="0" fontId="33" fillId="2" borderId="19" xfId="20" applyFont="1" applyFill="1" applyBorder="1" applyAlignment="1">
      <alignment horizontal="center" vertical="center" wrapText="1"/>
      <protection locked="0"/>
    </xf>
    <xf numFmtId="0" fontId="33" fillId="2" borderId="19" xfId="21" applyFont="1" applyFill="1" applyBorder="1" applyAlignment="1">
      <alignment vertical="center" wrapText="1"/>
      <protection locked="0"/>
    </xf>
    <xf numFmtId="0" fontId="20" fillId="2" borderId="0" xfId="22" applyFill="1">
      <protection locked="0"/>
    </xf>
    <xf numFmtId="0" fontId="20" fillId="2" borderId="0" xfId="23" applyFont="1" applyFill="1">
      <protection locked="0"/>
    </xf>
    <xf numFmtId="0" fontId="32" fillId="0" borderId="0" xfId="18" applyFont="1">
      <protection locked="0"/>
    </xf>
    <xf numFmtId="165" fontId="0" fillId="0" borderId="4" xfId="24" applyNumberFormat="1" applyFont="1" applyBorder="1" applyProtection="1">
      <protection locked="0"/>
    </xf>
    <xf numFmtId="165" fontId="0" fillId="0" borderId="0" xfId="24" applyNumberFormat="1" applyFont="1" applyProtection="1">
      <protection locked="0"/>
    </xf>
    <xf numFmtId="3" fontId="12" fillId="0" borderId="0" xfId="16" applyNumberFormat="1" applyFont="1" applyAlignment="1">
      <alignment horizontal="right"/>
    </xf>
    <xf numFmtId="0" fontId="2" fillId="3" borderId="0" xfId="0" applyFont="1" applyFill="1" applyAlignment="1">
      <alignment vertical="top"/>
    </xf>
    <xf numFmtId="10" fontId="0" fillId="0" borderId="0" xfId="0" applyNumberFormat="1" applyAlignment="1">
      <alignment horizontal="left" vertical="top" wrapText="1"/>
    </xf>
    <xf numFmtId="0" fontId="2" fillId="17" borderId="0" xfId="0" applyFont="1" applyFill="1" applyAlignment="1">
      <alignment vertical="top" wrapText="1"/>
    </xf>
    <xf numFmtId="0" fontId="14" fillId="0" borderId="0" xfId="5" applyFont="1"/>
    <xf numFmtId="0" fontId="20" fillId="0" borderId="0" xfId="0" applyFont="1"/>
    <xf numFmtId="0" fontId="20" fillId="0" borderId="0" xfId="5" applyFont="1"/>
    <xf numFmtId="0" fontId="33" fillId="0" borderId="0" xfId="0" applyFont="1"/>
    <xf numFmtId="0" fontId="33" fillId="0" borderId="0" xfId="5" applyFont="1"/>
    <xf numFmtId="0" fontId="36" fillId="0" borderId="0" xfId="0" applyFont="1" applyAlignment="1">
      <alignment horizontal="right"/>
    </xf>
    <xf numFmtId="0" fontId="36" fillId="0" borderId="0" xfId="0" applyFont="1"/>
    <xf numFmtId="0" fontId="13" fillId="0" borderId="0" xfId="0" applyFont="1" applyAlignment="1">
      <alignment horizontal="left"/>
    </xf>
    <xf numFmtId="0" fontId="13" fillId="0" borderId="0" xfId="0" applyFont="1"/>
    <xf numFmtId="0" fontId="13" fillId="0" borderId="0" xfId="5"/>
    <xf numFmtId="3" fontId="0" fillId="0" borderId="0" xfId="0" applyNumberFormat="1" applyAlignment="1">
      <alignment horizontal="right"/>
    </xf>
    <xf numFmtId="10" fontId="0" fillId="0" borderId="0" xfId="2" applyNumberFormat="1" applyFont="1"/>
    <xf numFmtId="10" fontId="0" fillId="0" borderId="4" xfId="2" applyNumberFormat="1" applyFont="1" applyBorder="1"/>
    <xf numFmtId="0" fontId="2" fillId="18" borderId="0" xfId="0" applyFont="1" applyFill="1" applyAlignment="1">
      <alignment horizontal="left" vertical="top"/>
    </xf>
    <xf numFmtId="0" fontId="51" fillId="23" borderId="0" xfId="25" applyFont="1" applyFill="1" applyAlignment="1">
      <alignment horizontal="center" vertical="center" wrapText="1"/>
    </xf>
    <xf numFmtId="3" fontId="52" fillId="23" borderId="0" xfId="0" applyNumberFormat="1" applyFont="1" applyFill="1" applyAlignment="1">
      <alignment vertical="center"/>
    </xf>
    <xf numFmtId="0" fontId="53" fillId="0" borderId="0" xfId="25" applyFont="1" applyAlignment="1">
      <alignment horizontal="center" vertical="center" wrapText="1"/>
    </xf>
    <xf numFmtId="3" fontId="52" fillId="0" borderId="0" xfId="0" applyNumberFormat="1" applyFont="1" applyAlignment="1">
      <alignment vertical="center"/>
    </xf>
    <xf numFmtId="1" fontId="52" fillId="0" borderId="0" xfId="0" applyNumberFormat="1" applyFont="1" applyAlignment="1">
      <alignment horizontal="center" vertical="center"/>
    </xf>
    <xf numFmtId="0" fontId="32" fillId="2" borderId="17" xfId="4" applyFont="1" applyFill="1" applyBorder="1" applyAlignment="1" applyProtection="1">
      <alignment horizontal="left"/>
      <protection locked="0"/>
    </xf>
    <xf numFmtId="164" fontId="33" fillId="2" borderId="18" xfId="7" applyNumberFormat="1" applyFont="1" applyFill="1" applyBorder="1" applyAlignment="1" applyProtection="1">
      <alignment horizontal="right"/>
      <protection hidden="1"/>
    </xf>
    <xf numFmtId="164" fontId="20" fillId="2" borderId="18" xfId="4" applyNumberFormat="1" applyFont="1" applyFill="1" applyBorder="1" applyAlignment="1" applyProtection="1">
      <alignment horizontal="left"/>
      <protection hidden="1"/>
    </xf>
    <xf numFmtId="164" fontId="32" fillId="2" borderId="18" xfId="4" applyNumberFormat="1" applyFont="1" applyFill="1" applyBorder="1" applyAlignment="1" applyProtection="1">
      <alignment horizontal="right"/>
      <protection hidden="1"/>
    </xf>
    <xf numFmtId="0" fontId="0" fillId="0" borderId="0" xfId="0" applyAlignment="1">
      <alignment horizontal="left" vertical="top" wrapText="1"/>
    </xf>
    <xf numFmtId="0" fontId="0" fillId="0" borderId="0" xfId="0" applyAlignment="1">
      <alignment horizontal="left" vertical="top"/>
    </xf>
    <xf numFmtId="0" fontId="10" fillId="0" borderId="0" xfId="0" applyFont="1" applyAlignment="1">
      <alignment horizontal="center"/>
    </xf>
    <xf numFmtId="0" fontId="10" fillId="0" borderId="0" xfId="0" applyFont="1"/>
    <xf numFmtId="0" fontId="0" fillId="0" borderId="0" xfId="0"/>
    <xf numFmtId="164" fontId="26" fillId="14" borderId="15" xfId="4" applyNumberFormat="1" applyFont="1" applyFill="1" applyBorder="1" applyAlignment="1" applyProtection="1">
      <alignment horizontal="center" wrapText="1"/>
      <protection hidden="1"/>
    </xf>
    <xf numFmtId="164" fontId="26" fillId="14" borderId="16" xfId="4" applyNumberFormat="1" applyFont="1" applyFill="1" applyBorder="1" applyAlignment="1" applyProtection="1">
      <alignment horizontal="center"/>
      <protection locked="0"/>
    </xf>
    <xf numFmtId="0" fontId="0" fillId="5" borderId="0" xfId="0" applyFill="1" applyAlignment="1">
      <alignment horizontal="center"/>
    </xf>
    <xf numFmtId="0" fontId="36" fillId="0" borderId="20" xfId="0" applyFont="1" applyBorder="1" applyAlignment="1">
      <alignment horizontal="left"/>
    </xf>
    <xf numFmtId="0" fontId="14" fillId="0" borderId="20" xfId="0" applyFont="1" applyBorder="1" applyAlignment="1">
      <alignment horizontal="left"/>
    </xf>
    <xf numFmtId="0" fontId="43" fillId="0" borderId="0" xfId="13" applyFont="1" applyAlignment="1">
      <alignment horizontal="center" wrapText="1"/>
    </xf>
    <xf numFmtId="0" fontId="25" fillId="0" borderId="0" xfId="0" applyFont="1" applyAlignment="1">
      <alignment horizontal="left" wrapText="1"/>
    </xf>
    <xf numFmtId="0" fontId="44" fillId="0" borderId="0" xfId="0" applyFont="1" applyAlignment="1">
      <alignment wrapText="1"/>
    </xf>
    <xf numFmtId="0" fontId="44" fillId="0" borderId="20" xfId="0" applyFont="1" applyBorder="1" applyAlignment="1">
      <alignment wrapText="1"/>
    </xf>
    <xf numFmtId="0" fontId="47" fillId="19" borderId="26" xfId="15" applyFont="1" applyFill="1" applyBorder="1" applyAlignment="1">
      <alignment horizontal="center"/>
    </xf>
    <xf numFmtId="0" fontId="48" fillId="20" borderId="26" xfId="15" applyFont="1" applyFill="1" applyBorder="1" applyAlignment="1">
      <alignment horizontal="left" wrapText="1"/>
    </xf>
    <xf numFmtId="0" fontId="48" fillId="20" borderId="26" xfId="15" applyFont="1" applyFill="1" applyBorder="1" applyAlignment="1">
      <alignment horizontal="left" wrapText="1" indent="1"/>
    </xf>
    <xf numFmtId="0" fontId="47" fillId="19" borderId="26" xfId="15" applyFont="1" applyFill="1" applyBorder="1" applyAlignment="1">
      <alignment horizontal="center" wrapText="1"/>
    </xf>
    <xf numFmtId="0" fontId="47" fillId="19" borderId="26" xfId="15" applyFont="1" applyFill="1" applyBorder="1" applyAlignment="1">
      <alignment horizontal="left" wrapText="1" indent="1"/>
    </xf>
    <xf numFmtId="0" fontId="49" fillId="0" borderId="0" xfId="0" applyFont="1" applyAlignment="1">
      <alignment horizontal="left" wrapText="1"/>
    </xf>
    <xf numFmtId="0" fontId="3" fillId="0" borderId="0" xfId="0" applyFont="1" applyAlignment="1">
      <alignment horizontal="left" wrapText="1"/>
    </xf>
    <xf numFmtId="0" fontId="3" fillId="0" borderId="27" xfId="0" applyFont="1" applyBorder="1" applyAlignment="1">
      <alignment horizontal="center"/>
    </xf>
    <xf numFmtId="0" fontId="3" fillId="0" borderId="0" xfId="0" applyFont="1" applyAlignment="1">
      <alignment horizontal="center"/>
    </xf>
    <xf numFmtId="0" fontId="33" fillId="2" borderId="19" xfId="19" applyFill="1" applyBorder="1" applyAlignment="1">
      <alignment vertical="center" wrapText="1"/>
      <protection locked="0"/>
    </xf>
    <xf numFmtId="0" fontId="20" fillId="0" borderId="0" xfId="18">
      <protection locked="0"/>
    </xf>
    <xf numFmtId="0" fontId="0" fillId="0" borderId="0" xfId="0" applyAlignment="1">
      <alignment horizontal="center"/>
    </xf>
  </cellXfs>
  <cellStyles count="26">
    <cellStyle name="cells" xfId="22" xr:uid="{0E1308FE-1A1A-4F46-8765-E659C76BCB3C}"/>
    <cellStyle name="CleanText" xfId="6" xr:uid="{CC7C85BB-E261-4D03-8EEF-F30B3A7A13D0}"/>
    <cellStyle name="column field" xfId="20" xr:uid="{C2000F95-48EB-4578-889F-3BCEE2B60E54}"/>
    <cellStyle name="Currency" xfId="1" builtinId="4"/>
    <cellStyle name="field names" xfId="19" xr:uid="{1D3EEC96-6ED7-4397-8A22-F43F74101A53}"/>
    <cellStyle name="footer" xfId="23" xr:uid="{3A6C980B-6094-41EF-ACCD-20B107F79117}"/>
    <cellStyle name="heading" xfId="17" xr:uid="{422A9612-300C-4E0F-91CE-1938EF29E93E}"/>
    <cellStyle name="Hyperlink" xfId="3" builtinId="8"/>
    <cellStyle name="Microsoft Excel found an error in the formula you entered. Do you want to accept the correction proposed below?_x000a__x000a_|_x000a__x000a_• To accept the correction, click Yes._x000a_• To close this message and correct the formula yourself, click No. 10 2" xfId="13" xr:uid="{F219B2D9-0323-4CC9-84B5-C84BE6BED12A}"/>
    <cellStyle name="Normal" xfId="0" builtinId="0"/>
    <cellStyle name="Normal 10" xfId="25" xr:uid="{A647A1B0-4502-4E1A-ADD1-AF91B4428CE4}"/>
    <cellStyle name="Normal 2" xfId="4" xr:uid="{01A9FD5A-1BBD-4985-A3B0-1E5FADB4B7F8}"/>
    <cellStyle name="Normal 2 2" xfId="7" xr:uid="{D5093B0B-5E39-4167-8DC9-A5819B596587}"/>
    <cellStyle name="Normal 2 3" xfId="10" xr:uid="{9520D55A-E67F-4E96-87CC-16D1770AC1F8}"/>
    <cellStyle name="Normal 22" xfId="15" xr:uid="{0D25318C-DC15-405B-9FB8-A038FC0CF25B}"/>
    <cellStyle name="Normal 3" xfId="18" xr:uid="{446F346D-9B61-4F16-95C2-0C59EE3DC965}"/>
    <cellStyle name="Normal 3 2" xfId="11" xr:uid="{4CFC5F5C-6120-4A56-8D63-0DE716168A3B}"/>
    <cellStyle name="Normal 4" xfId="16" xr:uid="{F050173D-548F-41B1-BED2-6383873BA024}"/>
    <cellStyle name="Normal 4 3" xfId="14" xr:uid="{A7C1A69C-96A0-48B8-AD41-525641E64219}"/>
    <cellStyle name="Normal 8" xfId="5" xr:uid="{E4323F7D-3EF6-4230-A892-3D760C09C5D6}"/>
    <cellStyle name="Normal_Local Government Statistics" xfId="8" xr:uid="{A6D31460-EEAB-4C65-AD10-E52A4610E8D2}"/>
    <cellStyle name="Normal_T100" xfId="9" xr:uid="{FEBB4698-346F-474A-98A3-CB6515D68E88}"/>
    <cellStyle name="Per cent 3" xfId="12" xr:uid="{70EBFDD7-C1A9-49E8-B46D-AE49298D87DA}"/>
    <cellStyle name="Percent" xfId="2" builtinId="5"/>
    <cellStyle name="Percent 2" xfId="24" xr:uid="{15813E72-975B-4F60-977C-52C6104012E0}"/>
    <cellStyle name="rowfield" xfId="21" xr:uid="{A5F1BD90-6708-45EC-B311-47B116CA45E5}"/>
  </cellStyles>
  <dxfs count="38">
    <dxf>
      <font>
        <color rgb="FFE0004D"/>
      </font>
    </dxf>
    <dxf>
      <font>
        <b/>
        <i val="0"/>
        <color theme="4"/>
      </font>
    </dxf>
    <dxf>
      <font>
        <b/>
        <i val="0"/>
        <color rgb="FFE0004D"/>
      </font>
    </dxf>
    <dxf>
      <fill>
        <patternFill>
          <bgColor theme="8" tint="0.7999816888943144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theme="0"/>
      </font>
      <fill>
        <patternFill>
          <bgColor theme="0"/>
        </patternFill>
      </fill>
      <border>
        <left/>
        <right/>
        <top/>
        <bottom/>
        <vertical/>
        <horizontal/>
      </border>
    </dxf>
    <dxf>
      <font>
        <color rgb="FFE0004D"/>
      </font>
    </dxf>
    <dxf>
      <font>
        <color theme="0"/>
      </font>
      <fill>
        <patternFill>
          <bgColor theme="0"/>
        </patternFill>
      </fill>
      <border>
        <left/>
        <right/>
        <top/>
        <bottom/>
        <vertical/>
        <horizontal/>
      </border>
    </dxf>
    <dxf>
      <font>
        <b/>
        <i val="0"/>
        <color theme="4"/>
      </font>
    </dxf>
    <dxf>
      <font>
        <b/>
        <i val="0"/>
        <color rgb="FFE0004D"/>
      </font>
    </dxf>
    <dxf>
      <font>
        <b/>
        <i val="0"/>
        <color theme="4"/>
      </font>
    </dxf>
    <dxf>
      <font>
        <color rgb="FFE0004D"/>
      </font>
    </dxf>
    <dxf>
      <font>
        <color theme="0"/>
      </font>
      <fill>
        <patternFill>
          <bgColor theme="0"/>
        </patternFill>
      </fill>
      <border>
        <left/>
        <right/>
        <top/>
        <bottom/>
        <vertical/>
        <horizontal/>
      </border>
    </dxf>
    <dxf>
      <font>
        <b/>
        <i val="0"/>
        <color rgb="FFE0004D"/>
      </font>
    </dxf>
    <dxf>
      <font>
        <b/>
        <i val="0"/>
        <color theme="4"/>
      </font>
    </dxf>
    <dxf>
      <font>
        <b/>
        <i val="0"/>
        <color rgb="FFE0004D"/>
      </font>
    </dxf>
    <dxf>
      <font>
        <b/>
        <i val="0"/>
        <color theme="4"/>
      </font>
    </dxf>
    <dxf>
      <font>
        <color rgb="FFE0004D"/>
      </font>
    </dxf>
    <dxf>
      <font>
        <b/>
        <i val="0"/>
        <color theme="4"/>
      </font>
    </dxf>
    <dxf>
      <font>
        <b/>
        <i val="0"/>
        <color rgb="FFE0004D"/>
      </font>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6</xdr:col>
      <xdr:colOff>485802</xdr:colOff>
      <xdr:row>20</xdr:row>
      <xdr:rowOff>66695</xdr:rowOff>
    </xdr:to>
    <xdr:pic>
      <xdr:nvPicPr>
        <xdr:cNvPr id="2" name="Picture 1">
          <a:extLst>
            <a:ext uri="{FF2B5EF4-FFF2-40B4-BE49-F238E27FC236}">
              <a16:creationId xmlns:a16="http://schemas.microsoft.com/office/drawing/2014/main" id="{3C0923D0-0D21-4451-5077-E9FDB15F8EAA}"/>
            </a:ext>
          </a:extLst>
        </xdr:cNvPr>
        <xdr:cNvPicPr>
          <a:picLocks noChangeAspect="1"/>
        </xdr:cNvPicPr>
      </xdr:nvPicPr>
      <xdr:blipFill>
        <a:blip xmlns:r="http://schemas.openxmlformats.org/officeDocument/2006/relationships" r:embed="rId1"/>
        <a:stretch>
          <a:fillRect/>
        </a:stretch>
      </xdr:blipFill>
      <xdr:spPr>
        <a:xfrm>
          <a:off x="647700" y="904875"/>
          <a:ext cx="3724302" cy="2781320"/>
        </a:xfrm>
        <a:prstGeom prst="rect">
          <a:avLst/>
        </a:prstGeom>
      </xdr:spPr>
    </xdr:pic>
    <xdr:clientData/>
  </xdr:twoCellAnchor>
  <xdr:twoCellAnchor editAs="oneCell">
    <xdr:from>
      <xdr:col>8</xdr:col>
      <xdr:colOff>0</xdr:colOff>
      <xdr:row>5</xdr:row>
      <xdr:rowOff>0</xdr:rowOff>
    </xdr:from>
    <xdr:to>
      <xdr:col>13</xdr:col>
      <xdr:colOff>447702</xdr:colOff>
      <xdr:row>20</xdr:row>
      <xdr:rowOff>95271</xdr:rowOff>
    </xdr:to>
    <xdr:pic>
      <xdr:nvPicPr>
        <xdr:cNvPr id="3" name="Picture 2">
          <a:extLst>
            <a:ext uri="{FF2B5EF4-FFF2-40B4-BE49-F238E27FC236}">
              <a16:creationId xmlns:a16="http://schemas.microsoft.com/office/drawing/2014/main" id="{523444D2-523D-3C10-08BF-2D71B95DF65E}"/>
            </a:ext>
          </a:extLst>
        </xdr:cNvPr>
        <xdr:cNvPicPr>
          <a:picLocks noChangeAspect="1"/>
        </xdr:cNvPicPr>
      </xdr:nvPicPr>
      <xdr:blipFill>
        <a:blip xmlns:r="http://schemas.openxmlformats.org/officeDocument/2006/relationships" r:embed="rId2"/>
        <a:stretch>
          <a:fillRect/>
        </a:stretch>
      </xdr:blipFill>
      <xdr:spPr>
        <a:xfrm>
          <a:off x="5181600" y="904875"/>
          <a:ext cx="3686202" cy="2809896"/>
        </a:xfrm>
        <a:prstGeom prst="rect">
          <a:avLst/>
        </a:prstGeom>
      </xdr:spPr>
    </xdr:pic>
    <xdr:clientData/>
  </xdr:twoCellAnchor>
  <xdr:twoCellAnchor editAs="oneCell">
    <xdr:from>
      <xdr:col>15</xdr:col>
      <xdr:colOff>0</xdr:colOff>
      <xdr:row>5</xdr:row>
      <xdr:rowOff>0</xdr:rowOff>
    </xdr:from>
    <xdr:to>
      <xdr:col>20</xdr:col>
      <xdr:colOff>485802</xdr:colOff>
      <xdr:row>20</xdr:row>
      <xdr:rowOff>66695</xdr:rowOff>
    </xdr:to>
    <xdr:pic>
      <xdr:nvPicPr>
        <xdr:cNvPr id="4" name="Picture 3">
          <a:extLst>
            <a:ext uri="{FF2B5EF4-FFF2-40B4-BE49-F238E27FC236}">
              <a16:creationId xmlns:a16="http://schemas.microsoft.com/office/drawing/2014/main" id="{F3C7B7C3-6121-6EE0-4DE2-87611085A862}"/>
            </a:ext>
          </a:extLst>
        </xdr:cNvPr>
        <xdr:cNvPicPr>
          <a:picLocks noChangeAspect="1"/>
        </xdr:cNvPicPr>
      </xdr:nvPicPr>
      <xdr:blipFill>
        <a:blip xmlns:r="http://schemas.openxmlformats.org/officeDocument/2006/relationships" r:embed="rId3"/>
        <a:stretch>
          <a:fillRect/>
        </a:stretch>
      </xdr:blipFill>
      <xdr:spPr>
        <a:xfrm>
          <a:off x="9715500" y="904875"/>
          <a:ext cx="3724302" cy="2781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y%20School%20QA\MSDS\202004_StandardProduct\Standard%20Products\School%20Profile%20Data%20Dictionar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irdmeasure.sharepoint.com/sites/InnerNorthCommunityFoundation/Shared%20Documents/Inner%20North%20Report/2025%20-%20Inner%20North%20Report/Reference%20Summary%20-%20Working%20File.xlsx" TargetMode="External"/><Relationship Id="rId1" Type="http://schemas.openxmlformats.org/officeDocument/2006/relationships/externalLinkPath" Target="https://thirdmeasure.sharepoint.com/sites/InnerNorthCommunityFoundation/Shared%20Documents/Inner%20North%20Report/2025%20-%20Inner%20North%20Report/Reference%20Summary%20-%20Working%20Fil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thirdmeasure.sharepoint.com/sites/InnerNorthCommunityFoundation/Shared%20Documents/Inner%20North%20Report/2025%20-%20Inner%20North%20Report/2020%20VPHS%20Dashboard_FINAL.xlsm" TargetMode="External"/><Relationship Id="rId1" Type="http://schemas.openxmlformats.org/officeDocument/2006/relationships/externalLinkPath" Target="https://thirdmeasure.sharepoint.com/sites/InnerNorthCommunityFoundation/Shared%20Documents/Inner%20North%20Report/2025%20-%20Inner%20North%20Report/2020%20VPHS%20Dashboard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Dictionary"/>
      <sheetName val="SchoolProfil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uburb List"/>
      <sheetName val="Sheet 1"/>
      <sheetName val="Sheet 1.5"/>
      <sheetName val="Sheet 2"/>
      <sheetName val="Sheet 2.5"/>
      <sheetName val="Sheet 3"/>
      <sheetName val="Sheet 3.5"/>
      <sheetName val="Sheet 4"/>
      <sheetName val="Summary"/>
      <sheetName val="Sheet 4.1"/>
      <sheetName val="Sheet 4.2"/>
      <sheetName val="Sheet 5"/>
      <sheetName val="Sheet 6"/>
      <sheetName val="Sheet 7"/>
      <sheetName val="Sheet 7.5"/>
      <sheetName val="Sheet 8"/>
      <sheetName val="Sheet 9"/>
      <sheetName val="Sheet 9.5"/>
      <sheetName val="Sheet 10"/>
      <sheetName val="Sheet 11"/>
      <sheetName val="Sheet 11.5"/>
      <sheetName val="Sheet 12"/>
      <sheetName val="Sheet 12.5"/>
      <sheetName val="Sheet 13"/>
      <sheetName val="Sheet 13.5"/>
      <sheetName val="Sheet 13.6"/>
      <sheetName val="Sheet 14"/>
      <sheetName val="Sheet 14.5"/>
      <sheetName val="Sheet 15"/>
      <sheetName val="Sheet 15.5"/>
      <sheetName val="Sheet 16"/>
      <sheetName val="Sheet 16.5"/>
      <sheetName val="Sheet 17"/>
      <sheetName val="Sheet 18"/>
      <sheetName val="Sheet 18.5"/>
      <sheetName val="Sheet 19"/>
      <sheetName val="Sheet 19.5"/>
      <sheetName val="Sheet 20"/>
      <sheetName val="Working in Inner North"/>
      <sheetName val="Sheet 20.5"/>
      <sheetName val="Sheet 21"/>
      <sheetName val="Sheet 21.5"/>
      <sheetName val="Sheet 22"/>
      <sheetName val="Sheet 22.5"/>
      <sheetName val="Sheet 23"/>
      <sheetName val="Sheet 23.5"/>
      <sheetName val="Sheet 24"/>
      <sheetName val="Shet 24.5"/>
      <sheetName val="Sheet 25"/>
      <sheetName val="Sheet 25.5"/>
      <sheetName val="Sheet 26"/>
      <sheetName val="Sheet 26.5"/>
      <sheetName val="Sheet 27"/>
      <sheetName val="Sheet 27.5"/>
      <sheetName val="Sheet 28"/>
      <sheetName val="Sheet 29"/>
      <sheetName val="Sheet 29.5"/>
      <sheetName val="Sheet 30"/>
      <sheetName val="Sheet 30.5"/>
      <sheetName val="Sheet 31"/>
      <sheetName val="Sheet 32"/>
      <sheetName val="Sheet 33"/>
      <sheetName val="Sheet 33.5"/>
      <sheetName val="Sheet 34"/>
      <sheetName val="Sheet 35"/>
    </sheetNames>
    <sheetDataSet>
      <sheetData sheetId="0"/>
      <sheetData sheetId="1"/>
      <sheetData sheetId="2"/>
      <sheetData sheetId="3"/>
      <sheetData sheetId="4"/>
      <sheetData sheetId="5"/>
      <sheetData sheetId="6">
        <row r="9">
          <cell r="C9" t="str">
            <v>Buddhism</v>
          </cell>
          <cell r="D9" t="str">
            <v>Christianity, nfd</v>
          </cell>
          <cell r="E9" t="str">
            <v>Anglican Church of Australia</v>
          </cell>
          <cell r="F9" t="str">
            <v>Anglican Catholic Church</v>
          </cell>
          <cell r="G9" t="str">
            <v>Anglican, nec</v>
          </cell>
          <cell r="H9" t="str">
            <v>Baptist</v>
          </cell>
          <cell r="I9" t="str">
            <v>Brethren</v>
          </cell>
          <cell r="J9" t="str">
            <v>Catholic, nfd</v>
          </cell>
          <cell r="K9" t="str">
            <v>Western Catholic</v>
          </cell>
          <cell r="L9" t="str">
            <v>Maronite Catholic</v>
          </cell>
          <cell r="M9" t="str">
            <v>Melkite Catholic</v>
          </cell>
          <cell r="N9" t="str">
            <v>Ukrainian Catholic</v>
          </cell>
          <cell r="O9" t="str">
            <v>Chaldean Catholic</v>
          </cell>
          <cell r="P9" t="str">
            <v>Syro Malabar Catholic</v>
          </cell>
          <cell r="Q9" t="str">
            <v>Catholic, nec</v>
          </cell>
          <cell r="R9" t="str">
            <v>Churches of Christ, nfd</v>
          </cell>
          <cell r="S9" t="str">
            <v>Churches of Christ (Conference)</v>
          </cell>
          <cell r="T9" t="str">
            <v>Church of Christ (Non-denominational)</v>
          </cell>
          <cell r="U9" t="str">
            <v>International Church of Christ</v>
          </cell>
          <cell r="V9" t="str">
            <v>Jehovah's Witnesses</v>
          </cell>
          <cell r="W9" t="str">
            <v>Latter-day Saints, nfd</v>
          </cell>
          <cell r="X9" t="str">
            <v>The Church of Jesus Christ of Latter-day Saints</v>
          </cell>
          <cell r="Y9" t="str">
            <v>Community of Christ</v>
          </cell>
          <cell r="Z9" t="str">
            <v>Lutheran</v>
          </cell>
          <cell r="AA9" t="str">
            <v>Oriental Orthodox, nfd</v>
          </cell>
          <cell r="AB9" t="str">
            <v>Armenian Apostolic</v>
          </cell>
          <cell r="AC9" t="str">
            <v>Coptic Orthodox Church</v>
          </cell>
          <cell r="AD9" t="str">
            <v>Syrian Orthodox Church</v>
          </cell>
          <cell r="AE9" t="str">
            <v>Ethiopian Orthodox Church</v>
          </cell>
          <cell r="AF9" t="str">
            <v>Oriental Orthodox, nec</v>
          </cell>
          <cell r="AG9" t="str">
            <v>Assyrian Apostolic, nfd</v>
          </cell>
          <cell r="AH9" t="str">
            <v>Assyrian Church of the East</v>
          </cell>
          <cell r="AI9" t="str">
            <v>Ancient Church of the East</v>
          </cell>
          <cell r="AJ9" t="str">
            <v>Assyrian Apostolic, nec</v>
          </cell>
          <cell r="AK9" t="str">
            <v>Eastern Orthodox, nfd</v>
          </cell>
          <cell r="AL9" t="str">
            <v>Albanian Orthodox</v>
          </cell>
          <cell r="AM9" t="str">
            <v>Antiochian Orthodox</v>
          </cell>
          <cell r="AN9" t="str">
            <v>Greek Orthodox</v>
          </cell>
          <cell r="AO9" t="str">
            <v>Macedonian Orthodox</v>
          </cell>
          <cell r="AP9" t="str">
            <v>Romanian Orthodox</v>
          </cell>
          <cell r="AQ9" t="str">
            <v>Russian Orthodox</v>
          </cell>
          <cell r="AR9" t="str">
            <v>Serbian Orthodox</v>
          </cell>
          <cell r="AS9" t="str">
            <v>Ukrainian Orthodox</v>
          </cell>
          <cell r="AT9" t="str">
            <v>Eastern Orthodox, nec</v>
          </cell>
          <cell r="AU9" t="str">
            <v>Presbyterian and Reformed, nfd</v>
          </cell>
          <cell r="AV9" t="str">
            <v>Presbyterian</v>
          </cell>
          <cell r="AW9" t="str">
            <v>Reformed</v>
          </cell>
          <cell r="AX9" t="str">
            <v>Free Reformed</v>
          </cell>
          <cell r="AY9" t="str">
            <v>Salvation Army</v>
          </cell>
          <cell r="AZ9" t="str">
            <v>Seventh-day Adventist</v>
          </cell>
          <cell r="BA9" t="str">
            <v>Uniting Church</v>
          </cell>
          <cell r="BB9" t="str">
            <v>Pentecostal, nfd</v>
          </cell>
          <cell r="BC9" t="str">
            <v>Apostolic Church (Australia)</v>
          </cell>
          <cell r="BD9" t="str">
            <v>Australian Christian Churches (Assemblies of God)</v>
          </cell>
          <cell r="BE9" t="str">
            <v>Bethesda Ministries International (Bethesda Churches)</v>
          </cell>
          <cell r="BF9" t="str">
            <v>C3 Church Global (Christian City Church)</v>
          </cell>
          <cell r="BG9" t="str">
            <v>International Network of Churches (Christian Outreach Centres)</v>
          </cell>
          <cell r="BH9" t="str">
            <v>CRC International (Christian Revival Crusade)</v>
          </cell>
          <cell r="BI9" t="str">
            <v>Foursquare Gospel Church</v>
          </cell>
          <cell r="BJ9" t="str">
            <v>Full Gospel Church of Australia (Full Gospel Church)</v>
          </cell>
          <cell r="BK9" t="str">
            <v>Revival Centres</v>
          </cell>
          <cell r="BL9" t="str">
            <v>Rhema Family Church</v>
          </cell>
          <cell r="BM9" t="str">
            <v>United Pentecostal</v>
          </cell>
          <cell r="BN9" t="str">
            <v>Acts 2 Alliance</v>
          </cell>
          <cell r="BO9" t="str">
            <v>Christian Church in Australia</v>
          </cell>
          <cell r="BP9" t="str">
            <v>Pentecostal City Life Church</v>
          </cell>
          <cell r="BQ9" t="str">
            <v>Revival Fellowship</v>
          </cell>
          <cell r="BR9" t="str">
            <v>Victory Life Centre</v>
          </cell>
          <cell r="BS9" t="str">
            <v>Victory Worship Centre</v>
          </cell>
          <cell r="BT9" t="str">
            <v>Worship Centre Network</v>
          </cell>
          <cell r="BU9" t="str">
            <v>Pentecostal, nec</v>
          </cell>
          <cell r="BV9" t="str">
            <v>Other Protestant, nfd</v>
          </cell>
          <cell r="BW9" t="str">
            <v>Aboriginal Evangelical Missions</v>
          </cell>
          <cell r="BX9" t="str">
            <v>Born Again Christian</v>
          </cell>
          <cell r="BY9" t="str">
            <v>Christian and Missionary Alliance</v>
          </cell>
          <cell r="BZ9" t="str">
            <v>Church of the Nazarene</v>
          </cell>
          <cell r="CA9" t="str">
            <v>Congregational</v>
          </cell>
          <cell r="CB9" t="str">
            <v>Ethnic Evangelical Churches</v>
          </cell>
          <cell r="CC9" t="str">
            <v>Independent Evangelical Churches</v>
          </cell>
          <cell r="CD9" t="str">
            <v>Wesleyan Methodist Church</v>
          </cell>
          <cell r="CE9" t="str">
            <v>Christian Community Churches of Australia</v>
          </cell>
          <cell r="CF9" t="str">
            <v>Methodist, so described</v>
          </cell>
          <cell r="CG9" t="str">
            <v>United Methodist Church</v>
          </cell>
          <cell r="CH9" t="str">
            <v>Other Protestant, nec</v>
          </cell>
          <cell r="CI9" t="str">
            <v>Other Christian, nfd</v>
          </cell>
          <cell r="CJ9" t="str">
            <v>Apostolic Church of Queensland</v>
          </cell>
          <cell r="CK9" t="str">
            <v>Christadelphians</v>
          </cell>
          <cell r="CL9" t="str">
            <v>Christian Science</v>
          </cell>
          <cell r="CM9" t="str">
            <v>Gnostic Christians</v>
          </cell>
          <cell r="CN9" t="str">
            <v>Liberal Catholic Church</v>
          </cell>
          <cell r="CO9" t="str">
            <v>New Apostolic Church</v>
          </cell>
          <cell r="CP9" t="str">
            <v>New Churches (Swedenborgian)</v>
          </cell>
          <cell r="CQ9" t="str">
            <v>Ratana (Maori)</v>
          </cell>
          <cell r="CR9" t="str">
            <v>Religious Science</v>
          </cell>
          <cell r="CS9" t="str">
            <v>Religious Society of Friends (Quakers)</v>
          </cell>
          <cell r="CT9" t="str">
            <v>Temple Society</v>
          </cell>
          <cell r="CU9" t="str">
            <v>Grace Communion International (Worldwide Church of God)</v>
          </cell>
          <cell r="CV9" t="str">
            <v>Other Christian, nec</v>
          </cell>
          <cell r="CW9" t="str">
            <v>Hinduism</v>
          </cell>
          <cell r="CX9" t="str">
            <v>Islam</v>
          </cell>
          <cell r="CY9" t="str">
            <v>Judaism</v>
          </cell>
          <cell r="CZ9" t="str">
            <v>Australian Aboriginal Traditional Religions</v>
          </cell>
          <cell r="DA9" t="str">
            <v>Baha'i</v>
          </cell>
          <cell r="DB9" t="str">
            <v>Chinese Religions, nfd</v>
          </cell>
          <cell r="DC9" t="str">
            <v>Ancestor Veneration</v>
          </cell>
          <cell r="DD9" t="str">
            <v>Confucianism</v>
          </cell>
          <cell r="DE9" t="str">
            <v>Taoism</v>
          </cell>
          <cell r="DF9" t="str">
            <v>Chinese Religions, nec</v>
          </cell>
          <cell r="DG9" t="str">
            <v>Druse</v>
          </cell>
          <cell r="DH9" t="str">
            <v>Japanese Religions, nfd</v>
          </cell>
          <cell r="DI9" t="str">
            <v>Shinto</v>
          </cell>
          <cell r="DJ9" t="str">
            <v>Sukyo Mahikari</v>
          </cell>
          <cell r="DK9" t="str">
            <v>Tenrikyo</v>
          </cell>
          <cell r="DL9" t="str">
            <v>Japanese Religions, nec</v>
          </cell>
          <cell r="DM9" t="str">
            <v>Nature Religions, nfd</v>
          </cell>
          <cell r="DN9" t="str">
            <v>Animism</v>
          </cell>
          <cell r="DO9" t="str">
            <v>Druidism</v>
          </cell>
          <cell r="DP9" t="str">
            <v>Paganism</v>
          </cell>
          <cell r="DQ9" t="str">
            <v>Wiccan (Witchcraft)</v>
          </cell>
          <cell r="DR9" t="str">
            <v>Nature Religions, nec</v>
          </cell>
          <cell r="DS9" t="str">
            <v>Sikhism</v>
          </cell>
          <cell r="DT9" t="str">
            <v>Spiritualism</v>
          </cell>
          <cell r="DU9" t="str">
            <v>Mandaean</v>
          </cell>
          <cell r="DV9" t="str">
            <v>Yezidi</v>
          </cell>
          <cell r="DW9" t="str">
            <v>Caodaism</v>
          </cell>
          <cell r="DX9" t="str">
            <v>Church of Scientology</v>
          </cell>
          <cell r="DY9" t="str">
            <v>Eckankar</v>
          </cell>
          <cell r="DZ9" t="str">
            <v>Rastafari</v>
          </cell>
          <cell r="EA9" t="str">
            <v>Satanism</v>
          </cell>
          <cell r="EB9" t="str">
            <v>Theosophy</v>
          </cell>
          <cell r="EC9" t="str">
            <v>Jainism</v>
          </cell>
          <cell r="ED9" t="str">
            <v>Zoroastrianism</v>
          </cell>
          <cell r="EE9" t="str">
            <v>Religious Groups, nec</v>
          </cell>
          <cell r="EF9" t="str">
            <v>Secular Beliefs and Other Spiritual Beliefs and No Religious Affiliation, nfd</v>
          </cell>
          <cell r="EG9" t="str">
            <v>No Religion, so described</v>
          </cell>
          <cell r="EH9" t="str">
            <v>Secular Beliefs, nfd</v>
          </cell>
          <cell r="EI9" t="str">
            <v>Agnosticism</v>
          </cell>
          <cell r="EJ9" t="str">
            <v>Atheism</v>
          </cell>
          <cell r="EK9" t="str">
            <v>Humanism</v>
          </cell>
          <cell r="EL9" t="str">
            <v>Rationalism</v>
          </cell>
          <cell r="EM9" t="str">
            <v>Secular Beliefs, nec</v>
          </cell>
          <cell r="EN9" t="str">
            <v>Other Spiritual Beliefs, nfd</v>
          </cell>
          <cell r="EO9" t="str">
            <v>Multi Faith</v>
          </cell>
          <cell r="EP9" t="str">
            <v>New Age</v>
          </cell>
          <cell r="EQ9" t="str">
            <v>Own Spiritual Beliefs</v>
          </cell>
          <cell r="ER9" t="str">
            <v>Theism</v>
          </cell>
          <cell r="ES9" t="str">
            <v>Unitarian Universalism</v>
          </cell>
          <cell r="ET9" t="str">
            <v>Other Spiritual Beliefs, nec</v>
          </cell>
          <cell r="EU9" t="str">
            <v>Inadequately described</v>
          </cell>
          <cell r="EV9" t="str">
            <v>Not stated</v>
          </cell>
          <cell r="EW9" t="str">
            <v>Total</v>
          </cell>
        </row>
        <row r="11">
          <cell r="C11">
            <v>4273</v>
          </cell>
          <cell r="D11">
            <v>2807</v>
          </cell>
          <cell r="E11">
            <v>5413</v>
          </cell>
          <cell r="F11">
            <v>0</v>
          </cell>
          <cell r="G11">
            <v>0</v>
          </cell>
          <cell r="H11">
            <v>737</v>
          </cell>
          <cell r="I11">
            <v>5</v>
          </cell>
          <cell r="J11">
            <v>0</v>
          </cell>
          <cell r="K11">
            <v>34769</v>
          </cell>
          <cell r="L11">
            <v>386</v>
          </cell>
          <cell r="M11">
            <v>39</v>
          </cell>
          <cell r="N11">
            <v>13</v>
          </cell>
          <cell r="O11">
            <v>14</v>
          </cell>
          <cell r="P11">
            <v>23</v>
          </cell>
          <cell r="Q11">
            <v>3</v>
          </cell>
          <cell r="R11">
            <v>13</v>
          </cell>
          <cell r="S11">
            <v>123</v>
          </cell>
          <cell r="T11">
            <v>0</v>
          </cell>
          <cell r="U11">
            <v>0</v>
          </cell>
          <cell r="V11">
            <v>278</v>
          </cell>
          <cell r="W11">
            <v>0</v>
          </cell>
          <cell r="X11">
            <v>86</v>
          </cell>
          <cell r="Y11">
            <v>0</v>
          </cell>
          <cell r="Z11">
            <v>261</v>
          </cell>
          <cell r="AA11">
            <v>0</v>
          </cell>
          <cell r="AB11">
            <v>9</v>
          </cell>
          <cell r="AC11">
            <v>150</v>
          </cell>
          <cell r="AD11">
            <v>45</v>
          </cell>
          <cell r="AE11">
            <v>10</v>
          </cell>
          <cell r="AF11">
            <v>0</v>
          </cell>
          <cell r="AG11">
            <v>14</v>
          </cell>
          <cell r="AH11">
            <v>64</v>
          </cell>
          <cell r="AI11">
            <v>0</v>
          </cell>
          <cell r="AJ11">
            <v>0</v>
          </cell>
          <cell r="AK11">
            <v>24</v>
          </cell>
          <cell r="AL11">
            <v>0</v>
          </cell>
          <cell r="AM11">
            <v>126</v>
          </cell>
          <cell r="AN11">
            <v>11721</v>
          </cell>
          <cell r="AO11">
            <v>1345</v>
          </cell>
          <cell r="AP11">
            <v>4</v>
          </cell>
          <cell r="AQ11">
            <v>66</v>
          </cell>
          <cell r="AR11">
            <v>265</v>
          </cell>
          <cell r="AS11">
            <v>8</v>
          </cell>
          <cell r="AT11">
            <v>14</v>
          </cell>
          <cell r="AU11">
            <v>0</v>
          </cell>
          <cell r="AV11">
            <v>1122</v>
          </cell>
          <cell r="AW11">
            <v>10</v>
          </cell>
          <cell r="AX11">
            <v>0</v>
          </cell>
          <cell r="AY11">
            <v>180</v>
          </cell>
          <cell r="AZ11">
            <v>74</v>
          </cell>
          <cell r="BA11">
            <v>1713</v>
          </cell>
          <cell r="BB11">
            <v>447</v>
          </cell>
          <cell r="BC11">
            <v>0</v>
          </cell>
          <cell r="BD11">
            <v>32</v>
          </cell>
          <cell r="BE11">
            <v>0</v>
          </cell>
          <cell r="BF11">
            <v>0</v>
          </cell>
          <cell r="BG11">
            <v>7</v>
          </cell>
          <cell r="BH11">
            <v>0</v>
          </cell>
          <cell r="BI11">
            <v>0</v>
          </cell>
          <cell r="BJ11">
            <v>0</v>
          </cell>
          <cell r="BK11">
            <v>0</v>
          </cell>
          <cell r="BL11">
            <v>0</v>
          </cell>
          <cell r="BM11">
            <v>0</v>
          </cell>
          <cell r="BN11">
            <v>0</v>
          </cell>
          <cell r="BO11">
            <v>0</v>
          </cell>
          <cell r="BP11">
            <v>0</v>
          </cell>
          <cell r="BQ11">
            <v>0</v>
          </cell>
          <cell r="BR11">
            <v>0</v>
          </cell>
          <cell r="BS11">
            <v>0</v>
          </cell>
          <cell r="BT11">
            <v>0</v>
          </cell>
          <cell r="BU11">
            <v>6</v>
          </cell>
          <cell r="BV11">
            <v>160</v>
          </cell>
          <cell r="BW11">
            <v>0</v>
          </cell>
          <cell r="BX11">
            <v>31</v>
          </cell>
          <cell r="BY11">
            <v>0</v>
          </cell>
          <cell r="BZ11">
            <v>0</v>
          </cell>
          <cell r="CA11">
            <v>0</v>
          </cell>
          <cell r="CB11">
            <v>34</v>
          </cell>
          <cell r="CC11">
            <v>3</v>
          </cell>
          <cell r="CD11">
            <v>0</v>
          </cell>
          <cell r="CE11">
            <v>8</v>
          </cell>
          <cell r="CF11">
            <v>91</v>
          </cell>
          <cell r="CG11">
            <v>0</v>
          </cell>
          <cell r="CH11">
            <v>0</v>
          </cell>
          <cell r="CI11">
            <v>0</v>
          </cell>
          <cell r="CJ11">
            <v>0</v>
          </cell>
          <cell r="CK11">
            <v>6</v>
          </cell>
          <cell r="CL11">
            <v>0</v>
          </cell>
          <cell r="CM11">
            <v>11</v>
          </cell>
          <cell r="CN11">
            <v>4</v>
          </cell>
          <cell r="CO11">
            <v>0</v>
          </cell>
          <cell r="CP11">
            <v>5</v>
          </cell>
          <cell r="CQ11">
            <v>12</v>
          </cell>
          <cell r="CR11">
            <v>0</v>
          </cell>
          <cell r="CS11">
            <v>11</v>
          </cell>
          <cell r="CT11">
            <v>0</v>
          </cell>
          <cell r="CU11">
            <v>0</v>
          </cell>
          <cell r="CV11">
            <v>21</v>
          </cell>
          <cell r="CW11">
            <v>4059</v>
          </cell>
          <cell r="CX11">
            <v>6643</v>
          </cell>
          <cell r="CY11">
            <v>217</v>
          </cell>
          <cell r="CZ11">
            <v>22</v>
          </cell>
          <cell r="DA11">
            <v>47</v>
          </cell>
          <cell r="DB11">
            <v>0</v>
          </cell>
          <cell r="DC11">
            <v>8</v>
          </cell>
          <cell r="DD11">
            <v>0</v>
          </cell>
          <cell r="DE11">
            <v>50</v>
          </cell>
          <cell r="DF11">
            <v>0</v>
          </cell>
          <cell r="DG11">
            <v>14</v>
          </cell>
          <cell r="DH11">
            <v>0</v>
          </cell>
          <cell r="DI11">
            <v>11</v>
          </cell>
          <cell r="DJ11">
            <v>5</v>
          </cell>
          <cell r="DK11">
            <v>0</v>
          </cell>
          <cell r="DL11">
            <v>0</v>
          </cell>
          <cell r="DM11">
            <v>0</v>
          </cell>
          <cell r="DN11">
            <v>0</v>
          </cell>
          <cell r="DO11">
            <v>8</v>
          </cell>
          <cell r="DP11">
            <v>87</v>
          </cell>
          <cell r="DQ11">
            <v>47</v>
          </cell>
          <cell r="DR11">
            <v>13</v>
          </cell>
          <cell r="DS11">
            <v>1195</v>
          </cell>
          <cell r="DT11">
            <v>51</v>
          </cell>
          <cell r="DU11">
            <v>0</v>
          </cell>
          <cell r="DV11">
            <v>0</v>
          </cell>
          <cell r="DW11">
            <v>10</v>
          </cell>
          <cell r="DX11">
            <v>8</v>
          </cell>
          <cell r="DY11">
            <v>0</v>
          </cell>
          <cell r="DZ11">
            <v>12</v>
          </cell>
          <cell r="EA11">
            <v>38</v>
          </cell>
          <cell r="EB11">
            <v>7</v>
          </cell>
          <cell r="EC11">
            <v>4</v>
          </cell>
          <cell r="ED11">
            <v>21</v>
          </cell>
          <cell r="EE11">
            <v>24</v>
          </cell>
          <cell r="EF11">
            <v>6</v>
          </cell>
          <cell r="EG11">
            <v>51381</v>
          </cell>
          <cell r="EH11">
            <v>3</v>
          </cell>
          <cell r="EI11">
            <v>287</v>
          </cell>
          <cell r="EJ11">
            <v>278</v>
          </cell>
          <cell r="EK11">
            <v>64</v>
          </cell>
          <cell r="EL11">
            <v>7</v>
          </cell>
          <cell r="EM11">
            <v>12</v>
          </cell>
          <cell r="EN11">
            <v>8</v>
          </cell>
          <cell r="EO11">
            <v>28</v>
          </cell>
          <cell r="EP11">
            <v>12</v>
          </cell>
          <cell r="EQ11">
            <v>153</v>
          </cell>
          <cell r="ER11">
            <v>44</v>
          </cell>
          <cell r="ES11">
            <v>7</v>
          </cell>
          <cell r="ET11">
            <v>61</v>
          </cell>
          <cell r="EU11">
            <v>906</v>
          </cell>
          <cell r="EV11">
            <v>13749</v>
          </cell>
          <cell r="EW11">
            <v>146722</v>
          </cell>
        </row>
        <row r="12">
          <cell r="C12">
            <v>3390</v>
          </cell>
          <cell r="D12">
            <v>2210</v>
          </cell>
          <cell r="E12">
            <v>5996</v>
          </cell>
          <cell r="F12">
            <v>0</v>
          </cell>
          <cell r="G12">
            <v>0</v>
          </cell>
          <cell r="H12">
            <v>776</v>
          </cell>
          <cell r="I12">
            <v>8</v>
          </cell>
          <cell r="J12">
            <v>0</v>
          </cell>
          <cell r="K12">
            <v>43183</v>
          </cell>
          <cell r="L12">
            <v>413</v>
          </cell>
          <cell r="M12">
            <v>45</v>
          </cell>
          <cell r="N12">
            <v>81</v>
          </cell>
          <cell r="O12">
            <v>151</v>
          </cell>
          <cell r="P12">
            <v>70</v>
          </cell>
          <cell r="Q12">
            <v>18</v>
          </cell>
          <cell r="R12">
            <v>3</v>
          </cell>
          <cell r="S12">
            <v>80</v>
          </cell>
          <cell r="T12">
            <v>0</v>
          </cell>
          <cell r="U12">
            <v>0</v>
          </cell>
          <cell r="V12">
            <v>339</v>
          </cell>
          <cell r="W12">
            <v>0</v>
          </cell>
          <cell r="X12">
            <v>169</v>
          </cell>
          <cell r="Y12">
            <v>0</v>
          </cell>
          <cell r="Z12">
            <v>335</v>
          </cell>
          <cell r="AA12">
            <v>0</v>
          </cell>
          <cell r="AB12">
            <v>6</v>
          </cell>
          <cell r="AC12">
            <v>159</v>
          </cell>
          <cell r="AD12">
            <v>101</v>
          </cell>
          <cell r="AE12">
            <v>21</v>
          </cell>
          <cell r="AF12">
            <v>0</v>
          </cell>
          <cell r="AG12">
            <v>14</v>
          </cell>
          <cell r="AH12">
            <v>144</v>
          </cell>
          <cell r="AI12">
            <v>9</v>
          </cell>
          <cell r="AJ12">
            <v>0</v>
          </cell>
          <cell r="AK12">
            <v>5</v>
          </cell>
          <cell r="AL12">
            <v>0</v>
          </cell>
          <cell r="AM12">
            <v>245</v>
          </cell>
          <cell r="AN12">
            <v>9614</v>
          </cell>
          <cell r="AO12">
            <v>165</v>
          </cell>
          <cell r="AP12">
            <v>17</v>
          </cell>
          <cell r="AQ12">
            <v>148</v>
          </cell>
          <cell r="AR12">
            <v>185</v>
          </cell>
          <cell r="AS12">
            <v>47</v>
          </cell>
          <cell r="AT12">
            <v>7</v>
          </cell>
          <cell r="AU12">
            <v>0</v>
          </cell>
          <cell r="AV12">
            <v>1205</v>
          </cell>
          <cell r="AW12">
            <v>9</v>
          </cell>
          <cell r="AX12">
            <v>0</v>
          </cell>
          <cell r="AY12">
            <v>126</v>
          </cell>
          <cell r="AZ12">
            <v>52</v>
          </cell>
          <cell r="BA12">
            <v>2018</v>
          </cell>
          <cell r="BB12">
            <v>541</v>
          </cell>
          <cell r="BC12">
            <v>0</v>
          </cell>
          <cell r="BD12">
            <v>29</v>
          </cell>
          <cell r="BE12">
            <v>0</v>
          </cell>
          <cell r="BF12">
            <v>0</v>
          </cell>
          <cell r="BG12">
            <v>0</v>
          </cell>
          <cell r="BH12">
            <v>0</v>
          </cell>
          <cell r="BI12">
            <v>0</v>
          </cell>
          <cell r="BJ12">
            <v>0</v>
          </cell>
          <cell r="BK12">
            <v>3</v>
          </cell>
          <cell r="BL12">
            <v>0</v>
          </cell>
          <cell r="BM12">
            <v>0</v>
          </cell>
          <cell r="BN12">
            <v>0</v>
          </cell>
          <cell r="BO12">
            <v>0</v>
          </cell>
          <cell r="BP12">
            <v>0</v>
          </cell>
          <cell r="BQ12">
            <v>0</v>
          </cell>
          <cell r="BR12">
            <v>0</v>
          </cell>
          <cell r="BS12">
            <v>0</v>
          </cell>
          <cell r="BT12">
            <v>0</v>
          </cell>
          <cell r="BU12">
            <v>4</v>
          </cell>
          <cell r="BV12">
            <v>170</v>
          </cell>
          <cell r="BW12">
            <v>0</v>
          </cell>
          <cell r="BX12">
            <v>43</v>
          </cell>
          <cell r="BY12">
            <v>4</v>
          </cell>
          <cell r="BZ12">
            <v>0</v>
          </cell>
          <cell r="CA12">
            <v>0</v>
          </cell>
          <cell r="CB12">
            <v>10</v>
          </cell>
          <cell r="CC12">
            <v>0</v>
          </cell>
          <cell r="CD12">
            <v>42</v>
          </cell>
          <cell r="CE12">
            <v>5</v>
          </cell>
          <cell r="CF12">
            <v>100</v>
          </cell>
          <cell r="CG12">
            <v>0</v>
          </cell>
          <cell r="CH12">
            <v>0</v>
          </cell>
          <cell r="CI12">
            <v>0</v>
          </cell>
          <cell r="CJ12">
            <v>0</v>
          </cell>
          <cell r="CK12">
            <v>0</v>
          </cell>
          <cell r="CL12">
            <v>0</v>
          </cell>
          <cell r="CM12">
            <v>13</v>
          </cell>
          <cell r="CN12">
            <v>0</v>
          </cell>
          <cell r="CO12">
            <v>4</v>
          </cell>
          <cell r="CP12">
            <v>0</v>
          </cell>
          <cell r="CQ12">
            <v>5</v>
          </cell>
          <cell r="CR12">
            <v>5</v>
          </cell>
          <cell r="CS12">
            <v>12</v>
          </cell>
          <cell r="CT12">
            <v>0</v>
          </cell>
          <cell r="CU12">
            <v>0</v>
          </cell>
          <cell r="CV12">
            <v>20</v>
          </cell>
          <cell r="CW12">
            <v>4802</v>
          </cell>
          <cell r="CX12">
            <v>15849</v>
          </cell>
          <cell r="CY12">
            <v>206</v>
          </cell>
          <cell r="CZ12">
            <v>14</v>
          </cell>
          <cell r="DA12">
            <v>22</v>
          </cell>
          <cell r="DB12">
            <v>0</v>
          </cell>
          <cell r="DC12">
            <v>3</v>
          </cell>
          <cell r="DD12">
            <v>0</v>
          </cell>
          <cell r="DE12">
            <v>49</v>
          </cell>
          <cell r="DF12">
            <v>0</v>
          </cell>
          <cell r="DG12">
            <v>14</v>
          </cell>
          <cell r="DH12">
            <v>0</v>
          </cell>
          <cell r="DI12">
            <v>17</v>
          </cell>
          <cell r="DJ12">
            <v>0</v>
          </cell>
          <cell r="DK12">
            <v>4</v>
          </cell>
          <cell r="DL12">
            <v>6</v>
          </cell>
          <cell r="DM12">
            <v>7</v>
          </cell>
          <cell r="DN12">
            <v>9</v>
          </cell>
          <cell r="DO12">
            <v>8</v>
          </cell>
          <cell r="DP12">
            <v>94</v>
          </cell>
          <cell r="DQ12">
            <v>49</v>
          </cell>
          <cell r="DR12">
            <v>28</v>
          </cell>
          <cell r="DS12">
            <v>792</v>
          </cell>
          <cell r="DT12">
            <v>61</v>
          </cell>
          <cell r="DU12">
            <v>14</v>
          </cell>
          <cell r="DV12">
            <v>4</v>
          </cell>
          <cell r="DW12">
            <v>5</v>
          </cell>
          <cell r="DX12">
            <v>10</v>
          </cell>
          <cell r="DY12">
            <v>0</v>
          </cell>
          <cell r="DZ12">
            <v>5</v>
          </cell>
          <cell r="EA12">
            <v>33</v>
          </cell>
          <cell r="EB12">
            <v>9</v>
          </cell>
          <cell r="EC12">
            <v>14</v>
          </cell>
          <cell r="ED12">
            <v>35</v>
          </cell>
          <cell r="EE12">
            <v>40</v>
          </cell>
          <cell r="EF12">
            <v>0</v>
          </cell>
          <cell r="EG12">
            <v>51860</v>
          </cell>
          <cell r="EH12">
            <v>3</v>
          </cell>
          <cell r="EI12">
            <v>344</v>
          </cell>
          <cell r="EJ12">
            <v>315</v>
          </cell>
          <cell r="EK12">
            <v>55</v>
          </cell>
          <cell r="EL12">
            <v>8</v>
          </cell>
          <cell r="EM12">
            <v>13</v>
          </cell>
          <cell r="EN12">
            <v>8</v>
          </cell>
          <cell r="EO12">
            <v>11</v>
          </cell>
          <cell r="EP12">
            <v>8</v>
          </cell>
          <cell r="EQ12">
            <v>133</v>
          </cell>
          <cell r="ER12">
            <v>35</v>
          </cell>
          <cell r="ES12">
            <v>15</v>
          </cell>
          <cell r="ET12">
            <v>60</v>
          </cell>
          <cell r="EU12">
            <v>988</v>
          </cell>
          <cell r="EV12">
            <v>13917</v>
          </cell>
          <cell r="EW12">
            <v>162564</v>
          </cell>
        </row>
        <row r="13">
          <cell r="C13">
            <v>3427</v>
          </cell>
          <cell r="D13">
            <v>1157</v>
          </cell>
          <cell r="E13">
            <v>4377</v>
          </cell>
          <cell r="F13">
            <v>0</v>
          </cell>
          <cell r="G13">
            <v>0</v>
          </cell>
          <cell r="H13">
            <v>421</v>
          </cell>
          <cell r="I13">
            <v>6</v>
          </cell>
          <cell r="J13">
            <v>0</v>
          </cell>
          <cell r="K13">
            <v>14073</v>
          </cell>
          <cell r="L13">
            <v>24</v>
          </cell>
          <cell r="M13">
            <v>0</v>
          </cell>
          <cell r="N13">
            <v>14</v>
          </cell>
          <cell r="O13">
            <v>0</v>
          </cell>
          <cell r="P13">
            <v>5</v>
          </cell>
          <cell r="Q13">
            <v>3</v>
          </cell>
          <cell r="R13">
            <v>7</v>
          </cell>
          <cell r="S13">
            <v>33</v>
          </cell>
          <cell r="T13">
            <v>0</v>
          </cell>
          <cell r="U13">
            <v>0</v>
          </cell>
          <cell r="V13">
            <v>55</v>
          </cell>
          <cell r="W13">
            <v>0</v>
          </cell>
          <cell r="X13">
            <v>36</v>
          </cell>
          <cell r="Y13">
            <v>0</v>
          </cell>
          <cell r="Z13">
            <v>224</v>
          </cell>
          <cell r="AA13">
            <v>0</v>
          </cell>
          <cell r="AB13">
            <v>3</v>
          </cell>
          <cell r="AC13">
            <v>58</v>
          </cell>
          <cell r="AD13">
            <v>6</v>
          </cell>
          <cell r="AE13">
            <v>74</v>
          </cell>
          <cell r="AF13">
            <v>7</v>
          </cell>
          <cell r="AG13">
            <v>0</v>
          </cell>
          <cell r="AH13">
            <v>0</v>
          </cell>
          <cell r="AI13">
            <v>0</v>
          </cell>
          <cell r="AJ13">
            <v>0</v>
          </cell>
          <cell r="AK13">
            <v>0</v>
          </cell>
          <cell r="AL13">
            <v>0</v>
          </cell>
          <cell r="AM13">
            <v>6</v>
          </cell>
          <cell r="AN13">
            <v>2777</v>
          </cell>
          <cell r="AO13">
            <v>102</v>
          </cell>
          <cell r="AP13">
            <v>6</v>
          </cell>
          <cell r="AQ13">
            <v>47</v>
          </cell>
          <cell r="AR13">
            <v>101</v>
          </cell>
          <cell r="AS13">
            <v>0</v>
          </cell>
          <cell r="AT13">
            <v>4</v>
          </cell>
          <cell r="AU13">
            <v>0</v>
          </cell>
          <cell r="AV13">
            <v>635</v>
          </cell>
          <cell r="AW13">
            <v>14</v>
          </cell>
          <cell r="AX13">
            <v>0</v>
          </cell>
          <cell r="AY13">
            <v>62</v>
          </cell>
          <cell r="AZ13">
            <v>30</v>
          </cell>
          <cell r="BA13">
            <v>1091</v>
          </cell>
          <cell r="BB13">
            <v>282</v>
          </cell>
          <cell r="BC13">
            <v>0</v>
          </cell>
          <cell r="BD13">
            <v>26</v>
          </cell>
          <cell r="BE13">
            <v>0</v>
          </cell>
          <cell r="BF13">
            <v>0</v>
          </cell>
          <cell r="BG13">
            <v>3</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100</v>
          </cell>
          <cell r="BW13">
            <v>0</v>
          </cell>
          <cell r="BX13">
            <v>8</v>
          </cell>
          <cell r="BY13">
            <v>4</v>
          </cell>
          <cell r="BZ13">
            <v>8</v>
          </cell>
          <cell r="CA13">
            <v>4</v>
          </cell>
          <cell r="CB13">
            <v>0</v>
          </cell>
          <cell r="CC13">
            <v>0</v>
          </cell>
          <cell r="CD13">
            <v>0</v>
          </cell>
          <cell r="CE13">
            <v>9</v>
          </cell>
          <cell r="CF13">
            <v>46</v>
          </cell>
          <cell r="CG13">
            <v>0</v>
          </cell>
          <cell r="CH13">
            <v>0</v>
          </cell>
          <cell r="CI13">
            <v>0</v>
          </cell>
          <cell r="CJ13">
            <v>0</v>
          </cell>
          <cell r="CK13">
            <v>0</v>
          </cell>
          <cell r="CL13">
            <v>3</v>
          </cell>
          <cell r="CM13">
            <v>3</v>
          </cell>
          <cell r="CN13">
            <v>0</v>
          </cell>
          <cell r="CO13">
            <v>6</v>
          </cell>
          <cell r="CP13">
            <v>0</v>
          </cell>
          <cell r="CQ13">
            <v>4</v>
          </cell>
          <cell r="CR13">
            <v>0</v>
          </cell>
          <cell r="CS13">
            <v>27</v>
          </cell>
          <cell r="CT13">
            <v>0</v>
          </cell>
          <cell r="CU13">
            <v>0</v>
          </cell>
          <cell r="CV13">
            <v>7</v>
          </cell>
          <cell r="CW13">
            <v>566</v>
          </cell>
          <cell r="CX13">
            <v>1997</v>
          </cell>
          <cell r="CY13">
            <v>488</v>
          </cell>
          <cell r="CZ13">
            <v>5</v>
          </cell>
          <cell r="DA13">
            <v>38</v>
          </cell>
          <cell r="DB13">
            <v>0</v>
          </cell>
          <cell r="DC13">
            <v>10</v>
          </cell>
          <cell r="DD13">
            <v>0</v>
          </cell>
          <cell r="DE13">
            <v>28</v>
          </cell>
          <cell r="DF13">
            <v>0</v>
          </cell>
          <cell r="DG13">
            <v>3</v>
          </cell>
          <cell r="DH13">
            <v>0</v>
          </cell>
          <cell r="DI13">
            <v>11</v>
          </cell>
          <cell r="DJ13">
            <v>0</v>
          </cell>
          <cell r="DK13">
            <v>0</v>
          </cell>
          <cell r="DL13">
            <v>0</v>
          </cell>
          <cell r="DM13">
            <v>0</v>
          </cell>
          <cell r="DN13">
            <v>0</v>
          </cell>
          <cell r="DO13">
            <v>5</v>
          </cell>
          <cell r="DP13">
            <v>39</v>
          </cell>
          <cell r="DQ13">
            <v>12</v>
          </cell>
          <cell r="DR13">
            <v>5</v>
          </cell>
          <cell r="DS13">
            <v>62</v>
          </cell>
          <cell r="DT13">
            <v>38</v>
          </cell>
          <cell r="DU13">
            <v>0</v>
          </cell>
          <cell r="DV13">
            <v>0</v>
          </cell>
          <cell r="DW13">
            <v>5</v>
          </cell>
          <cell r="DX13">
            <v>13</v>
          </cell>
          <cell r="DY13">
            <v>5</v>
          </cell>
          <cell r="DZ13">
            <v>4</v>
          </cell>
          <cell r="EA13">
            <v>19</v>
          </cell>
          <cell r="EB13">
            <v>8</v>
          </cell>
          <cell r="EC13">
            <v>0</v>
          </cell>
          <cell r="ED13">
            <v>5</v>
          </cell>
          <cell r="EE13">
            <v>11</v>
          </cell>
          <cell r="EF13">
            <v>0</v>
          </cell>
          <cell r="EG13">
            <v>42191</v>
          </cell>
          <cell r="EH13">
            <v>0</v>
          </cell>
          <cell r="EI13">
            <v>251</v>
          </cell>
          <cell r="EJ13">
            <v>275</v>
          </cell>
          <cell r="EK13">
            <v>38</v>
          </cell>
          <cell r="EL13">
            <v>4</v>
          </cell>
          <cell r="EM13">
            <v>9</v>
          </cell>
          <cell r="EN13">
            <v>9</v>
          </cell>
          <cell r="EO13">
            <v>14</v>
          </cell>
          <cell r="EP13">
            <v>7</v>
          </cell>
          <cell r="EQ13">
            <v>88</v>
          </cell>
          <cell r="ER13">
            <v>34</v>
          </cell>
          <cell r="ES13">
            <v>10</v>
          </cell>
          <cell r="ET13">
            <v>47</v>
          </cell>
          <cell r="EU13">
            <v>672</v>
          </cell>
          <cell r="EV13">
            <v>10183</v>
          </cell>
          <cell r="EW13">
            <v>86652</v>
          </cell>
        </row>
        <row r="14">
          <cell r="C14">
            <v>11087</v>
          </cell>
          <cell r="D14">
            <v>6173</v>
          </cell>
          <cell r="E14">
            <v>15781</v>
          </cell>
          <cell r="F14">
            <v>0</v>
          </cell>
          <cell r="G14">
            <v>0</v>
          </cell>
          <cell r="H14">
            <v>1937</v>
          </cell>
          <cell r="I14">
            <v>23</v>
          </cell>
          <cell r="J14">
            <v>0</v>
          </cell>
          <cell r="K14">
            <v>92021</v>
          </cell>
          <cell r="L14">
            <v>826</v>
          </cell>
          <cell r="M14">
            <v>82</v>
          </cell>
          <cell r="N14">
            <v>105</v>
          </cell>
          <cell r="O14">
            <v>166</v>
          </cell>
          <cell r="P14">
            <v>93</v>
          </cell>
          <cell r="Q14">
            <v>18</v>
          </cell>
          <cell r="R14">
            <v>24</v>
          </cell>
          <cell r="S14">
            <v>238</v>
          </cell>
          <cell r="T14">
            <v>0</v>
          </cell>
          <cell r="U14">
            <v>0</v>
          </cell>
          <cell r="V14">
            <v>677</v>
          </cell>
          <cell r="W14">
            <v>0</v>
          </cell>
          <cell r="X14">
            <v>294</v>
          </cell>
          <cell r="Y14">
            <v>0</v>
          </cell>
          <cell r="Z14">
            <v>824</v>
          </cell>
          <cell r="AA14">
            <v>0</v>
          </cell>
          <cell r="AB14">
            <v>28</v>
          </cell>
          <cell r="AC14">
            <v>370</v>
          </cell>
          <cell r="AD14">
            <v>156</v>
          </cell>
          <cell r="AE14">
            <v>97</v>
          </cell>
          <cell r="AF14">
            <v>6</v>
          </cell>
          <cell r="AG14">
            <v>23</v>
          </cell>
          <cell r="AH14">
            <v>206</v>
          </cell>
          <cell r="AI14">
            <v>9</v>
          </cell>
          <cell r="AJ14">
            <v>0</v>
          </cell>
          <cell r="AK14">
            <v>31</v>
          </cell>
          <cell r="AL14">
            <v>0</v>
          </cell>
          <cell r="AM14">
            <v>374</v>
          </cell>
          <cell r="AN14">
            <v>24116</v>
          </cell>
          <cell r="AO14">
            <v>1612</v>
          </cell>
          <cell r="AP14">
            <v>35</v>
          </cell>
          <cell r="AQ14">
            <v>258</v>
          </cell>
          <cell r="AR14">
            <v>552</v>
          </cell>
          <cell r="AS14">
            <v>55</v>
          </cell>
          <cell r="AT14">
            <v>18</v>
          </cell>
          <cell r="AU14">
            <v>0</v>
          </cell>
          <cell r="AV14">
            <v>2969</v>
          </cell>
          <cell r="AW14">
            <v>37</v>
          </cell>
          <cell r="AX14">
            <v>0</v>
          </cell>
          <cell r="AY14">
            <v>370</v>
          </cell>
          <cell r="AZ14">
            <v>155</v>
          </cell>
          <cell r="BA14">
            <v>4819</v>
          </cell>
          <cell r="BB14">
            <v>1261</v>
          </cell>
          <cell r="BC14">
            <v>0</v>
          </cell>
          <cell r="BD14">
            <v>88</v>
          </cell>
          <cell r="BE14">
            <v>0</v>
          </cell>
          <cell r="BF14">
            <v>0</v>
          </cell>
          <cell r="BG14">
            <v>5</v>
          </cell>
          <cell r="BH14">
            <v>0</v>
          </cell>
          <cell r="BI14">
            <v>0</v>
          </cell>
          <cell r="BJ14">
            <v>0</v>
          </cell>
          <cell r="BK14">
            <v>9</v>
          </cell>
          <cell r="BL14">
            <v>0</v>
          </cell>
          <cell r="BM14">
            <v>0</v>
          </cell>
          <cell r="BN14">
            <v>0</v>
          </cell>
          <cell r="BO14">
            <v>0</v>
          </cell>
          <cell r="BP14">
            <v>0</v>
          </cell>
          <cell r="BQ14">
            <v>0</v>
          </cell>
          <cell r="BR14">
            <v>0</v>
          </cell>
          <cell r="BS14">
            <v>0</v>
          </cell>
          <cell r="BT14">
            <v>0</v>
          </cell>
          <cell r="BU14">
            <v>8</v>
          </cell>
          <cell r="BV14">
            <v>429</v>
          </cell>
          <cell r="BW14">
            <v>0</v>
          </cell>
          <cell r="BX14">
            <v>85</v>
          </cell>
          <cell r="BY14">
            <v>10</v>
          </cell>
          <cell r="BZ14">
            <v>12</v>
          </cell>
          <cell r="CA14">
            <v>3</v>
          </cell>
          <cell r="CB14">
            <v>42</v>
          </cell>
          <cell r="CC14">
            <v>3</v>
          </cell>
          <cell r="CD14">
            <v>46</v>
          </cell>
          <cell r="CE14">
            <v>25</v>
          </cell>
          <cell r="CF14">
            <v>244</v>
          </cell>
          <cell r="CG14">
            <v>0</v>
          </cell>
          <cell r="CH14">
            <v>3</v>
          </cell>
          <cell r="CI14">
            <v>0</v>
          </cell>
          <cell r="CJ14">
            <v>0</v>
          </cell>
          <cell r="CK14">
            <v>10</v>
          </cell>
          <cell r="CL14">
            <v>6</v>
          </cell>
          <cell r="CM14">
            <v>27</v>
          </cell>
          <cell r="CN14">
            <v>4</v>
          </cell>
          <cell r="CO14">
            <v>8</v>
          </cell>
          <cell r="CP14">
            <v>5</v>
          </cell>
          <cell r="CQ14">
            <v>20</v>
          </cell>
          <cell r="CR14">
            <v>5</v>
          </cell>
          <cell r="CS14">
            <v>48</v>
          </cell>
          <cell r="CT14">
            <v>3</v>
          </cell>
          <cell r="CU14">
            <v>0</v>
          </cell>
          <cell r="CV14">
            <v>48</v>
          </cell>
          <cell r="CW14">
            <v>9433</v>
          </cell>
          <cell r="CX14">
            <v>24493</v>
          </cell>
          <cell r="CY14">
            <v>917</v>
          </cell>
          <cell r="CZ14">
            <v>47</v>
          </cell>
          <cell r="DA14">
            <v>109</v>
          </cell>
          <cell r="DB14">
            <v>0</v>
          </cell>
          <cell r="DC14">
            <v>14</v>
          </cell>
          <cell r="DD14">
            <v>6</v>
          </cell>
          <cell r="DE14">
            <v>126</v>
          </cell>
          <cell r="DF14">
            <v>3</v>
          </cell>
          <cell r="DG14">
            <v>29</v>
          </cell>
          <cell r="DH14">
            <v>0</v>
          </cell>
          <cell r="DI14">
            <v>38</v>
          </cell>
          <cell r="DJ14">
            <v>3</v>
          </cell>
          <cell r="DK14">
            <v>4</v>
          </cell>
          <cell r="DL14">
            <v>6</v>
          </cell>
          <cell r="DM14">
            <v>7</v>
          </cell>
          <cell r="DN14">
            <v>14</v>
          </cell>
          <cell r="DO14">
            <v>12</v>
          </cell>
          <cell r="DP14">
            <v>214</v>
          </cell>
          <cell r="DQ14">
            <v>108</v>
          </cell>
          <cell r="DR14">
            <v>51</v>
          </cell>
          <cell r="DS14">
            <v>2047</v>
          </cell>
          <cell r="DT14">
            <v>149</v>
          </cell>
          <cell r="DU14">
            <v>14</v>
          </cell>
          <cell r="DV14">
            <v>4</v>
          </cell>
          <cell r="DW14">
            <v>16</v>
          </cell>
          <cell r="DX14">
            <v>26</v>
          </cell>
          <cell r="DY14">
            <v>8</v>
          </cell>
          <cell r="DZ14">
            <v>23</v>
          </cell>
          <cell r="EA14">
            <v>81</v>
          </cell>
          <cell r="EB14">
            <v>27</v>
          </cell>
          <cell r="EC14">
            <v>23</v>
          </cell>
          <cell r="ED14">
            <v>63</v>
          </cell>
          <cell r="EE14">
            <v>75</v>
          </cell>
          <cell r="EF14">
            <v>6</v>
          </cell>
          <cell r="EG14">
            <v>145435</v>
          </cell>
          <cell r="EH14">
            <v>11</v>
          </cell>
          <cell r="EI14">
            <v>876</v>
          </cell>
          <cell r="EJ14">
            <v>869</v>
          </cell>
          <cell r="EK14">
            <v>157</v>
          </cell>
          <cell r="EL14">
            <v>18</v>
          </cell>
          <cell r="EM14">
            <v>25</v>
          </cell>
          <cell r="EN14">
            <v>22</v>
          </cell>
          <cell r="EO14">
            <v>57</v>
          </cell>
          <cell r="EP14">
            <v>29</v>
          </cell>
          <cell r="EQ14">
            <v>376</v>
          </cell>
          <cell r="ER14">
            <v>114</v>
          </cell>
          <cell r="ES14">
            <v>22</v>
          </cell>
          <cell r="ET14">
            <v>168</v>
          </cell>
          <cell r="EU14">
            <v>2566</v>
          </cell>
          <cell r="EV14">
            <v>37854</v>
          </cell>
          <cell r="EW14">
            <v>395937</v>
          </cell>
        </row>
      </sheetData>
      <sheetData sheetId="7"/>
      <sheetData sheetId="8"/>
      <sheetData sheetId="9"/>
      <sheetData sheetId="10"/>
      <sheetData sheetId="11"/>
      <sheetData sheetId="12"/>
      <sheetData sheetId="13"/>
      <sheetData sheetId="14"/>
      <sheetData sheetId="15"/>
      <sheetData sheetId="16"/>
      <sheetData sheetId="17">
        <row r="6">
          <cell r="N6">
            <v>61.406472304039362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Infographic"/>
      <sheetName val="Estimates by Indicator"/>
      <sheetName val="Estimates by LGA"/>
      <sheetName val="Aggregated estimates"/>
      <sheetName val="Area"/>
      <sheetName val="PHN"/>
      <sheetName val="Age groups"/>
      <sheetName val="Time series"/>
      <sheetName val="Methods and notes"/>
      <sheetName val="Concordance"/>
      <sheetName val="Lookup"/>
      <sheetName val="Geography LOOKUP"/>
      <sheetName val="Speedometer"/>
      <sheetName val="InfographData"/>
      <sheetName val="InfographRank"/>
      <sheetName val="TimeseriesSignificance"/>
      <sheetName val="Calculations"/>
      <sheetName val="Chart data"/>
      <sheetName val="SummaryData"/>
      <sheetName val="Selected Results Data"/>
      <sheetName val="AreasData"/>
      <sheetName val="PHNData"/>
      <sheetName val="Socioeconomic"/>
      <sheetName val="RiskFactors"/>
      <sheetName val="AgeGroupData"/>
      <sheetName val="TimeseriesData"/>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Indicator</v>
          </cell>
          <cell r="B1" t="str">
            <v>Variables</v>
          </cell>
          <cell r="C1" t="str">
            <v>LGA</v>
          </cell>
          <cell r="D1" t="str">
            <v>%</v>
          </cell>
          <cell r="E1" t="str">
            <v>LL</v>
          </cell>
          <cell r="F1" t="str">
            <v>UL</v>
          </cell>
        </row>
        <row r="2">
          <cell r="A2" t="str">
            <v>OBESITY - BMI</v>
          </cell>
          <cell r="B2" t="str">
            <v>Underweight (BMI &lt; 18.5)</v>
          </cell>
          <cell r="C2" t="str">
            <v>Alpine (S)</v>
          </cell>
          <cell r="D2">
            <v>1.856395</v>
          </cell>
          <cell r="E2">
            <v>0.7514866</v>
          </cell>
          <cell r="F2">
            <v>4.5119910000000001</v>
          </cell>
        </row>
        <row r="3">
          <cell r="A3" t="str">
            <v>OBESITY - BMI</v>
          </cell>
          <cell r="B3" t="str">
            <v>Underweight (BMI &lt; 18.5)</v>
          </cell>
          <cell r="C3" t="str">
            <v>Ararat (RC)</v>
          </cell>
          <cell r="D3" t="str">
            <v xml:space="preserve"> </v>
          </cell>
          <cell r="E3" t="str">
            <v xml:space="preserve"> </v>
          </cell>
          <cell r="F3" t="str">
            <v xml:space="preserve"> </v>
          </cell>
        </row>
        <row r="4">
          <cell r="A4" t="str">
            <v>OBESITY - BMI</v>
          </cell>
          <cell r="B4" t="str">
            <v>Underweight (BMI &lt; 18.5)</v>
          </cell>
          <cell r="C4" t="str">
            <v>Ballarat (C)</v>
          </cell>
          <cell r="D4" t="str">
            <v xml:space="preserve"> </v>
          </cell>
          <cell r="E4" t="str">
            <v xml:space="preserve"> </v>
          </cell>
          <cell r="F4" t="str">
            <v xml:space="preserve"> </v>
          </cell>
        </row>
        <row r="5">
          <cell r="A5" t="str">
            <v>OBESITY - BMI</v>
          </cell>
          <cell r="B5" t="str">
            <v>Underweight (BMI &lt; 18.5)</v>
          </cell>
          <cell r="C5" t="str">
            <v>Banyule (C)</v>
          </cell>
          <cell r="D5" t="str">
            <v xml:space="preserve"> </v>
          </cell>
          <cell r="E5" t="str">
            <v xml:space="preserve"> </v>
          </cell>
          <cell r="F5" t="str">
            <v xml:space="preserve"> </v>
          </cell>
        </row>
        <row r="6">
          <cell r="A6" t="str">
            <v>OBESITY - BMI</v>
          </cell>
          <cell r="B6" t="str">
            <v>Underweight (BMI &lt; 18.5)</v>
          </cell>
          <cell r="C6" t="str">
            <v>Bass Coast (S)</v>
          </cell>
          <cell r="D6" t="str">
            <v xml:space="preserve"> </v>
          </cell>
          <cell r="E6" t="str">
            <v xml:space="preserve"> </v>
          </cell>
          <cell r="F6" t="str">
            <v xml:space="preserve"> </v>
          </cell>
        </row>
        <row r="7">
          <cell r="A7" t="str">
            <v>OBESITY - BMI</v>
          </cell>
          <cell r="B7" t="str">
            <v>Underweight (BMI &lt; 18.5)</v>
          </cell>
          <cell r="C7" t="str">
            <v>Baw Baw (S)</v>
          </cell>
          <cell r="D7" t="str">
            <v xml:space="preserve"> </v>
          </cell>
          <cell r="E7" t="str">
            <v xml:space="preserve"> </v>
          </cell>
          <cell r="F7" t="str">
            <v xml:space="preserve"> </v>
          </cell>
        </row>
        <row r="8">
          <cell r="A8" t="str">
            <v>OBESITY - BMI</v>
          </cell>
          <cell r="B8" t="str">
            <v>Underweight (BMI &lt; 18.5)</v>
          </cell>
          <cell r="C8" t="str">
            <v>Bayside (C)</v>
          </cell>
          <cell r="D8">
            <v>4.2168010000000002</v>
          </cell>
          <cell r="E8">
            <v>1.7137690000000001</v>
          </cell>
          <cell r="F8">
            <v>10.00353</v>
          </cell>
        </row>
        <row r="9">
          <cell r="A9" t="str">
            <v>OBESITY - BMI</v>
          </cell>
          <cell r="B9" t="str">
            <v>Underweight (BMI &lt; 18.5)</v>
          </cell>
          <cell r="C9" t="str">
            <v>Benalla (RC)</v>
          </cell>
          <cell r="D9" t="str">
            <v xml:space="preserve"> </v>
          </cell>
          <cell r="E9" t="str">
            <v xml:space="preserve"> </v>
          </cell>
          <cell r="F9" t="str">
            <v xml:space="preserve"> </v>
          </cell>
        </row>
        <row r="10">
          <cell r="A10" t="str">
            <v>OBESITY - BMI</v>
          </cell>
          <cell r="B10" t="str">
            <v>Underweight (BMI &lt; 18.5)</v>
          </cell>
          <cell r="C10" t="str">
            <v>Boroondara (C)</v>
          </cell>
          <cell r="D10">
            <v>2.5616919999999999</v>
          </cell>
          <cell r="E10">
            <v>1.0226040000000001</v>
          </cell>
          <cell r="F10">
            <v>6.2704620000000002</v>
          </cell>
        </row>
        <row r="11">
          <cell r="A11" t="str">
            <v>OBESITY - BMI</v>
          </cell>
          <cell r="B11" t="str">
            <v>Underweight (BMI &lt; 18.5)</v>
          </cell>
          <cell r="C11" t="str">
            <v>Brimbank (C)</v>
          </cell>
          <cell r="D11">
            <v>2.2841149999999999</v>
          </cell>
          <cell r="E11">
            <v>0.91044599999999998</v>
          </cell>
          <cell r="F11">
            <v>5.6129540000000002</v>
          </cell>
        </row>
        <row r="12">
          <cell r="A12" t="str">
            <v>OBESITY - BMI</v>
          </cell>
          <cell r="B12" t="str">
            <v>Underweight (BMI &lt; 18.5)</v>
          </cell>
          <cell r="C12" t="str">
            <v>Buloke (S)</v>
          </cell>
          <cell r="D12">
            <v>0.50797110000000001</v>
          </cell>
          <cell r="E12">
            <v>0.1957139</v>
          </cell>
          <cell r="F12">
            <v>1.311879</v>
          </cell>
        </row>
        <row r="13">
          <cell r="A13" t="str">
            <v>OBESITY - BMI</v>
          </cell>
          <cell r="B13" t="str">
            <v>Underweight (BMI &lt; 18.5)</v>
          </cell>
          <cell r="C13" t="str">
            <v>Campaspe (S)</v>
          </cell>
          <cell r="D13">
            <v>0.75288429999999995</v>
          </cell>
          <cell r="E13">
            <v>0.30182579999999998</v>
          </cell>
          <cell r="F13">
            <v>1.865408</v>
          </cell>
        </row>
        <row r="14">
          <cell r="A14" t="str">
            <v>OBESITY - BMI</v>
          </cell>
          <cell r="B14" t="str">
            <v>Underweight (BMI &lt; 18.5)</v>
          </cell>
          <cell r="C14" t="str">
            <v>Cardinia (S)</v>
          </cell>
          <cell r="D14" t="str">
            <v xml:space="preserve"> </v>
          </cell>
          <cell r="E14" t="str">
            <v xml:space="preserve"> </v>
          </cell>
          <cell r="F14" t="str">
            <v xml:space="preserve"> </v>
          </cell>
        </row>
        <row r="15">
          <cell r="A15" t="str">
            <v>OBESITY - BMI</v>
          </cell>
          <cell r="B15" t="str">
            <v>Underweight (BMI &lt; 18.5)</v>
          </cell>
          <cell r="C15" t="str">
            <v>Casey (C)</v>
          </cell>
          <cell r="D15" t="str">
            <v xml:space="preserve"> </v>
          </cell>
          <cell r="E15" t="str">
            <v xml:space="preserve"> </v>
          </cell>
          <cell r="F15" t="str">
            <v xml:space="preserve"> </v>
          </cell>
        </row>
        <row r="16">
          <cell r="A16" t="str">
            <v>OBESITY - BMI</v>
          </cell>
          <cell r="B16" t="str">
            <v>Underweight (BMI &lt; 18.5)</v>
          </cell>
          <cell r="C16" t="str">
            <v>Central Goldfields (S)</v>
          </cell>
          <cell r="D16" t="str">
            <v xml:space="preserve"> </v>
          </cell>
          <cell r="E16" t="str">
            <v xml:space="preserve"> </v>
          </cell>
          <cell r="F16" t="str">
            <v xml:space="preserve"> </v>
          </cell>
        </row>
        <row r="17">
          <cell r="A17" t="str">
            <v>OBESITY - BMI</v>
          </cell>
          <cell r="B17" t="str">
            <v>Underweight (BMI &lt; 18.5)</v>
          </cell>
          <cell r="C17" t="str">
            <v>Colac-Otway (S)</v>
          </cell>
          <cell r="D17" t="str">
            <v xml:space="preserve"> </v>
          </cell>
          <cell r="E17" t="str">
            <v xml:space="preserve"> </v>
          </cell>
          <cell r="F17" t="str">
            <v xml:space="preserve"> </v>
          </cell>
        </row>
        <row r="18">
          <cell r="A18" t="str">
            <v>OBESITY - BMI</v>
          </cell>
          <cell r="B18" t="str">
            <v>Underweight (BMI &lt; 18.5)</v>
          </cell>
          <cell r="C18" t="str">
            <v>Corangamite (S)</v>
          </cell>
          <cell r="D18" t="str">
            <v xml:space="preserve"> </v>
          </cell>
          <cell r="E18" t="str">
            <v xml:space="preserve"> </v>
          </cell>
          <cell r="F18" t="str">
            <v xml:space="preserve"> </v>
          </cell>
        </row>
        <row r="19">
          <cell r="A19" t="str">
            <v>OBESITY - BMI</v>
          </cell>
          <cell r="B19" t="str">
            <v>Underweight (BMI &lt; 18.5)</v>
          </cell>
          <cell r="C19" t="str">
            <v>Darebin (C)</v>
          </cell>
          <cell r="D19">
            <v>3.231525</v>
          </cell>
          <cell r="E19">
            <v>1.4483900000000001</v>
          </cell>
          <cell r="F19">
            <v>7.0528019999999998</v>
          </cell>
        </row>
        <row r="20">
          <cell r="A20" t="str">
            <v>OBESITY - BMI</v>
          </cell>
          <cell r="B20" t="str">
            <v>Underweight (BMI &lt; 18.5)</v>
          </cell>
          <cell r="C20" t="str">
            <v>East Gippsland (S)</v>
          </cell>
          <cell r="D20" t="str">
            <v xml:space="preserve"> </v>
          </cell>
          <cell r="E20" t="str">
            <v xml:space="preserve"> </v>
          </cell>
          <cell r="F20" t="str">
            <v xml:space="preserve"> </v>
          </cell>
        </row>
        <row r="21">
          <cell r="A21" t="str">
            <v>OBESITY - BMI</v>
          </cell>
          <cell r="B21" t="str">
            <v>Underweight (BMI &lt; 18.5)</v>
          </cell>
          <cell r="C21" t="str">
            <v>Frankston (C)</v>
          </cell>
          <cell r="D21">
            <v>2.872738</v>
          </cell>
          <cell r="E21">
            <v>1.340176</v>
          </cell>
          <cell r="F21">
            <v>6.0503900000000002</v>
          </cell>
        </row>
        <row r="22">
          <cell r="A22" t="str">
            <v>OBESITY - BMI</v>
          </cell>
          <cell r="B22" t="str">
            <v>Underweight (BMI &lt; 18.5)</v>
          </cell>
          <cell r="C22" t="str">
            <v>Gannawarra (S)</v>
          </cell>
          <cell r="D22" t="str">
            <v xml:space="preserve"> </v>
          </cell>
          <cell r="E22" t="str">
            <v xml:space="preserve"> </v>
          </cell>
          <cell r="F22" t="str">
            <v xml:space="preserve"> </v>
          </cell>
        </row>
        <row r="23">
          <cell r="A23" t="str">
            <v>OBESITY - BMI</v>
          </cell>
          <cell r="B23" t="str">
            <v>Underweight (BMI &lt; 18.5)</v>
          </cell>
          <cell r="C23" t="str">
            <v>Glen Eira (C)</v>
          </cell>
          <cell r="D23">
            <v>2.8169390000000001</v>
          </cell>
          <cell r="E23">
            <v>1.175527</v>
          </cell>
          <cell r="F23">
            <v>6.597283</v>
          </cell>
        </row>
        <row r="24">
          <cell r="A24" t="str">
            <v>OBESITY - BMI</v>
          </cell>
          <cell r="B24" t="str">
            <v>Underweight (BMI &lt; 18.5)</v>
          </cell>
          <cell r="C24" t="str">
            <v>Glenelg (S)</v>
          </cell>
          <cell r="D24" t="str">
            <v xml:space="preserve"> </v>
          </cell>
          <cell r="E24" t="str">
            <v xml:space="preserve"> </v>
          </cell>
          <cell r="F24" t="str">
            <v xml:space="preserve"> </v>
          </cell>
        </row>
        <row r="25">
          <cell r="A25" t="str">
            <v>OBESITY - BMI</v>
          </cell>
          <cell r="B25" t="str">
            <v>Underweight (BMI &lt; 18.5)</v>
          </cell>
          <cell r="C25" t="str">
            <v>Golden Plains (S)</v>
          </cell>
          <cell r="D25" t="str">
            <v xml:space="preserve"> </v>
          </cell>
          <cell r="E25" t="str">
            <v xml:space="preserve"> </v>
          </cell>
          <cell r="F25" t="str">
            <v xml:space="preserve"> </v>
          </cell>
        </row>
        <row r="26">
          <cell r="A26" t="str">
            <v>OBESITY - BMI</v>
          </cell>
          <cell r="B26" t="str">
            <v>Underweight (BMI &lt; 18.5)</v>
          </cell>
          <cell r="C26" t="str">
            <v>Greater Bendigo (C)</v>
          </cell>
          <cell r="D26" t="str">
            <v xml:space="preserve"> </v>
          </cell>
          <cell r="E26" t="str">
            <v xml:space="preserve"> </v>
          </cell>
          <cell r="F26" t="str">
            <v xml:space="preserve"> </v>
          </cell>
        </row>
        <row r="27">
          <cell r="A27" t="str">
            <v>OBESITY - BMI</v>
          </cell>
          <cell r="B27" t="str">
            <v>Underweight (BMI &lt; 18.5)</v>
          </cell>
          <cell r="C27" t="str">
            <v>Greater Dandenong (C)</v>
          </cell>
          <cell r="D27">
            <v>3.951098</v>
          </cell>
          <cell r="E27">
            <v>2.0292780000000001</v>
          </cell>
          <cell r="F27">
            <v>7.5526619999999998</v>
          </cell>
        </row>
        <row r="28">
          <cell r="A28" t="str">
            <v>OBESITY - BMI</v>
          </cell>
          <cell r="B28" t="str">
            <v>Underweight (BMI &lt; 18.5)</v>
          </cell>
          <cell r="C28" t="str">
            <v>Greater Geelong (C)</v>
          </cell>
          <cell r="D28">
            <v>3.2389700000000001</v>
          </cell>
          <cell r="E28">
            <v>1.4943900000000001</v>
          </cell>
          <cell r="F28">
            <v>6.8780020000000004</v>
          </cell>
        </row>
        <row r="29">
          <cell r="A29" t="str">
            <v>OBESITY - BMI</v>
          </cell>
          <cell r="B29" t="str">
            <v>Underweight (BMI &lt; 18.5)</v>
          </cell>
          <cell r="C29" t="str">
            <v>Greater Shepparton (C)</v>
          </cell>
          <cell r="D29" t="str">
            <v xml:space="preserve"> </v>
          </cell>
          <cell r="E29" t="str">
            <v xml:space="preserve"> </v>
          </cell>
          <cell r="F29" t="str">
            <v xml:space="preserve"> </v>
          </cell>
        </row>
        <row r="30">
          <cell r="A30" t="str">
            <v>OBESITY - BMI</v>
          </cell>
          <cell r="B30" t="str">
            <v>Underweight (BMI &lt; 18.5)</v>
          </cell>
          <cell r="C30" t="str">
            <v>Hepburn (S)</v>
          </cell>
          <cell r="D30" t="str">
            <v xml:space="preserve"> </v>
          </cell>
          <cell r="E30" t="str">
            <v xml:space="preserve"> </v>
          </cell>
          <cell r="F30" t="str">
            <v xml:space="preserve"> </v>
          </cell>
        </row>
        <row r="31">
          <cell r="A31" t="str">
            <v>OBESITY - BMI</v>
          </cell>
          <cell r="B31" t="str">
            <v>Underweight (BMI &lt; 18.5)</v>
          </cell>
          <cell r="C31" t="str">
            <v>Hindmarsh (S)</v>
          </cell>
          <cell r="D31" t="str">
            <v xml:space="preserve"> </v>
          </cell>
          <cell r="E31" t="str">
            <v xml:space="preserve"> </v>
          </cell>
          <cell r="F31" t="str">
            <v xml:space="preserve"> </v>
          </cell>
        </row>
        <row r="32">
          <cell r="A32" t="str">
            <v>OBESITY - BMI</v>
          </cell>
          <cell r="B32" t="str">
            <v>Underweight (BMI &lt; 18.5)</v>
          </cell>
          <cell r="C32" t="str">
            <v>Hobsons Bay (C)</v>
          </cell>
          <cell r="D32" t="str">
            <v xml:space="preserve"> </v>
          </cell>
          <cell r="E32" t="str">
            <v xml:space="preserve"> </v>
          </cell>
          <cell r="F32" t="str">
            <v xml:space="preserve"> </v>
          </cell>
        </row>
        <row r="33">
          <cell r="A33" t="str">
            <v>OBESITY - BMI</v>
          </cell>
          <cell r="B33" t="str">
            <v>Underweight (BMI &lt; 18.5)</v>
          </cell>
          <cell r="C33" t="str">
            <v>Horsham (RC)</v>
          </cell>
          <cell r="D33">
            <v>0.65053890000000003</v>
          </cell>
          <cell r="E33">
            <v>0.26735199999999998</v>
          </cell>
          <cell r="F33">
            <v>1.5742659999999999</v>
          </cell>
        </row>
        <row r="34">
          <cell r="A34" t="str">
            <v>OBESITY - BMI</v>
          </cell>
          <cell r="B34" t="str">
            <v>Underweight (BMI &lt; 18.5)</v>
          </cell>
          <cell r="C34" t="str">
            <v>Hume (C)</v>
          </cell>
          <cell r="D34">
            <v>3.2742330000000002</v>
          </cell>
          <cell r="E34">
            <v>1.3856040000000001</v>
          </cell>
          <cell r="F34">
            <v>7.5402969999999998</v>
          </cell>
        </row>
        <row r="35">
          <cell r="A35" t="str">
            <v>OBESITY - BMI</v>
          </cell>
          <cell r="B35" t="str">
            <v>Underweight (BMI &lt; 18.5)</v>
          </cell>
          <cell r="C35" t="str">
            <v>Indigo (S)</v>
          </cell>
          <cell r="D35" t="str">
            <v xml:space="preserve"> </v>
          </cell>
          <cell r="E35" t="str">
            <v xml:space="preserve"> </v>
          </cell>
          <cell r="F35" t="str">
            <v xml:space="preserve"> </v>
          </cell>
        </row>
        <row r="36">
          <cell r="A36" t="str">
            <v>OBESITY - BMI</v>
          </cell>
          <cell r="B36" t="str">
            <v>Underweight (BMI &lt; 18.5)</v>
          </cell>
          <cell r="C36" t="str">
            <v>Kingston (C)</v>
          </cell>
          <cell r="D36" t="str">
            <v xml:space="preserve"> </v>
          </cell>
          <cell r="E36" t="str">
            <v xml:space="preserve"> </v>
          </cell>
          <cell r="F36" t="str">
            <v xml:space="preserve"> </v>
          </cell>
        </row>
        <row r="37">
          <cell r="A37" t="str">
            <v>OBESITY - BMI</v>
          </cell>
          <cell r="B37" t="str">
            <v>Underweight (BMI &lt; 18.5)</v>
          </cell>
          <cell r="C37" t="str">
            <v>Knox (C)</v>
          </cell>
          <cell r="D37">
            <v>2.121429</v>
          </cell>
          <cell r="E37">
            <v>0.91214949999999995</v>
          </cell>
          <cell r="F37">
            <v>4.8553499999999996</v>
          </cell>
        </row>
        <row r="38">
          <cell r="A38" t="str">
            <v>OBESITY - BMI</v>
          </cell>
          <cell r="B38" t="str">
            <v>Underweight (BMI &lt; 18.5)</v>
          </cell>
          <cell r="C38" t="str">
            <v>Latrobe (C)</v>
          </cell>
          <cell r="D38" t="str">
            <v xml:space="preserve"> </v>
          </cell>
          <cell r="E38" t="str">
            <v xml:space="preserve"> </v>
          </cell>
          <cell r="F38" t="str">
            <v xml:space="preserve"> </v>
          </cell>
        </row>
        <row r="39">
          <cell r="A39" t="str">
            <v>OBESITY - BMI</v>
          </cell>
          <cell r="B39" t="str">
            <v>Underweight (BMI &lt; 18.5)</v>
          </cell>
          <cell r="C39" t="str">
            <v>Loddon (S)</v>
          </cell>
          <cell r="D39">
            <v>0.73987849999999999</v>
          </cell>
          <cell r="E39">
            <v>0.30845240000000002</v>
          </cell>
          <cell r="F39">
            <v>1.764054</v>
          </cell>
        </row>
        <row r="40">
          <cell r="A40" t="str">
            <v>OBESITY - BMI</v>
          </cell>
          <cell r="B40" t="str">
            <v>Underweight (BMI &lt; 18.5)</v>
          </cell>
          <cell r="C40" t="str">
            <v>Macedon Ranges (S)</v>
          </cell>
          <cell r="D40" t="str">
            <v xml:space="preserve"> </v>
          </cell>
          <cell r="E40" t="str">
            <v xml:space="preserve"> </v>
          </cell>
          <cell r="F40" t="str">
            <v xml:space="preserve"> </v>
          </cell>
        </row>
        <row r="41">
          <cell r="A41" t="str">
            <v>OBESITY - BMI</v>
          </cell>
          <cell r="B41" t="str">
            <v>Underweight (BMI &lt; 18.5)</v>
          </cell>
          <cell r="C41" t="str">
            <v>Manningham (C)</v>
          </cell>
          <cell r="D41">
            <v>3.2982019999999999</v>
          </cell>
          <cell r="E41">
            <v>1.326257</v>
          </cell>
          <cell r="F41">
            <v>7.9654429999999996</v>
          </cell>
        </row>
        <row r="42">
          <cell r="A42" t="str">
            <v>OBESITY - BMI</v>
          </cell>
          <cell r="B42" t="str">
            <v>Underweight (BMI &lt; 18.5)</v>
          </cell>
          <cell r="C42" t="str">
            <v>Mansfield (S)</v>
          </cell>
          <cell r="D42" t="str">
            <v xml:space="preserve"> </v>
          </cell>
          <cell r="E42" t="str">
            <v xml:space="preserve"> </v>
          </cell>
          <cell r="F42" t="str">
            <v xml:space="preserve"> </v>
          </cell>
        </row>
        <row r="43">
          <cell r="A43" t="str">
            <v>OBESITY - BMI</v>
          </cell>
          <cell r="B43" t="str">
            <v>Underweight (BMI &lt; 18.5)</v>
          </cell>
          <cell r="C43" t="str">
            <v>Maribyrnong (C)</v>
          </cell>
          <cell r="D43">
            <v>2.902145</v>
          </cell>
          <cell r="E43">
            <v>1.2592369999999999</v>
          </cell>
          <cell r="F43">
            <v>6.5464209999999996</v>
          </cell>
        </row>
        <row r="44">
          <cell r="A44" t="str">
            <v>OBESITY - BMI</v>
          </cell>
          <cell r="B44" t="str">
            <v>Underweight (BMI &lt; 18.5)</v>
          </cell>
          <cell r="C44" t="str">
            <v>Maroondah (C)</v>
          </cell>
          <cell r="D44">
            <v>1.3830089999999999</v>
          </cell>
          <cell r="E44">
            <v>0.52774350000000003</v>
          </cell>
          <cell r="F44">
            <v>3.5745179999999999</v>
          </cell>
        </row>
        <row r="45">
          <cell r="A45" t="str">
            <v>OBESITY - BMI</v>
          </cell>
          <cell r="B45" t="str">
            <v>Underweight (BMI &lt; 18.5)</v>
          </cell>
          <cell r="C45" t="str">
            <v>Melbourne (C)</v>
          </cell>
          <cell r="D45">
            <v>5.0119350000000003</v>
          </cell>
          <cell r="E45">
            <v>3.0798739999999998</v>
          </cell>
          <cell r="F45">
            <v>8.0552799999999998</v>
          </cell>
        </row>
        <row r="46">
          <cell r="A46" t="str">
            <v>OBESITY - BMI</v>
          </cell>
          <cell r="B46" t="str">
            <v>Underweight (BMI &lt; 18.5)</v>
          </cell>
          <cell r="C46" t="str">
            <v>Melton (S)</v>
          </cell>
          <cell r="D46" t="str">
            <v xml:space="preserve"> </v>
          </cell>
          <cell r="E46" t="str">
            <v xml:space="preserve"> </v>
          </cell>
          <cell r="F46" t="str">
            <v xml:space="preserve"> </v>
          </cell>
        </row>
        <row r="47">
          <cell r="A47" t="str">
            <v>OBESITY - BMI</v>
          </cell>
          <cell r="B47" t="str">
            <v>Underweight (BMI &lt; 18.5)</v>
          </cell>
          <cell r="C47" t="str">
            <v>Mildura (RC)</v>
          </cell>
          <cell r="D47" t="str">
            <v xml:space="preserve"> </v>
          </cell>
          <cell r="E47" t="str">
            <v xml:space="preserve"> </v>
          </cell>
          <cell r="F47" t="str">
            <v xml:space="preserve"> </v>
          </cell>
        </row>
        <row r="48">
          <cell r="A48" t="str">
            <v>OBESITY - BMI</v>
          </cell>
          <cell r="B48" t="str">
            <v>Underweight (BMI &lt; 18.5)</v>
          </cell>
          <cell r="C48" t="str">
            <v>Mitchell (S)</v>
          </cell>
          <cell r="D48" t="str">
            <v xml:space="preserve"> </v>
          </cell>
          <cell r="E48" t="str">
            <v xml:space="preserve"> </v>
          </cell>
          <cell r="F48" t="str">
            <v xml:space="preserve"> </v>
          </cell>
        </row>
        <row r="49">
          <cell r="A49" t="str">
            <v>OBESITY - BMI</v>
          </cell>
          <cell r="B49" t="str">
            <v>Underweight (BMI &lt; 18.5)</v>
          </cell>
          <cell r="C49" t="str">
            <v>Moira (S)</v>
          </cell>
          <cell r="D49" t="str">
            <v xml:space="preserve"> </v>
          </cell>
          <cell r="E49" t="str">
            <v xml:space="preserve"> </v>
          </cell>
          <cell r="F49" t="str">
            <v xml:space="preserve"> </v>
          </cell>
        </row>
        <row r="50">
          <cell r="A50" t="str">
            <v>OBESITY - BMI</v>
          </cell>
          <cell r="B50" t="str">
            <v>Underweight (BMI &lt; 18.5)</v>
          </cell>
          <cell r="C50" t="str">
            <v>Monash (C)</v>
          </cell>
          <cell r="D50">
            <v>3.1715680000000002</v>
          </cell>
          <cell r="E50">
            <v>1.601669</v>
          </cell>
          <cell r="F50">
            <v>6.1835269999999998</v>
          </cell>
        </row>
        <row r="51">
          <cell r="A51" t="str">
            <v>OBESITY - BMI</v>
          </cell>
          <cell r="B51" t="str">
            <v>Underweight (BMI &lt; 18.5)</v>
          </cell>
          <cell r="C51" t="str">
            <v>Moonee Valley (C)</v>
          </cell>
          <cell r="D51">
            <v>1.662374</v>
          </cell>
          <cell r="E51">
            <v>0.62616519999999998</v>
          </cell>
          <cell r="F51">
            <v>4.3384900000000002</v>
          </cell>
        </row>
        <row r="52">
          <cell r="A52" t="str">
            <v>OBESITY - BMI</v>
          </cell>
          <cell r="B52" t="str">
            <v>Underweight (BMI &lt; 18.5)</v>
          </cell>
          <cell r="C52" t="str">
            <v>Moorabool (S)</v>
          </cell>
          <cell r="D52" t="str">
            <v xml:space="preserve"> </v>
          </cell>
          <cell r="E52" t="str">
            <v xml:space="preserve"> </v>
          </cell>
          <cell r="F52" t="str">
            <v xml:space="preserve"> </v>
          </cell>
        </row>
        <row r="53">
          <cell r="A53" t="str">
            <v>OBESITY - BMI</v>
          </cell>
          <cell r="B53" t="str">
            <v>Underweight (BMI &lt; 18.5)</v>
          </cell>
          <cell r="C53" t="str">
            <v>Moreland (C)</v>
          </cell>
          <cell r="D53">
            <v>2.0008149999999998</v>
          </cell>
          <cell r="E53">
            <v>0.81826449999999995</v>
          </cell>
          <cell r="F53">
            <v>4.809507</v>
          </cell>
        </row>
        <row r="54">
          <cell r="A54" t="str">
            <v>OBESITY - BMI</v>
          </cell>
          <cell r="B54" t="str">
            <v>Underweight (BMI &lt; 18.5)</v>
          </cell>
          <cell r="C54" t="str">
            <v>Mornington Peninsula (S)</v>
          </cell>
          <cell r="D54" t="str">
            <v xml:space="preserve"> </v>
          </cell>
          <cell r="E54" t="str">
            <v xml:space="preserve"> </v>
          </cell>
          <cell r="F54" t="str">
            <v xml:space="preserve"> </v>
          </cell>
        </row>
        <row r="55">
          <cell r="A55" t="str">
            <v>OBESITY - BMI</v>
          </cell>
          <cell r="B55" t="str">
            <v>Underweight (BMI &lt; 18.5)</v>
          </cell>
          <cell r="C55" t="str">
            <v>Mount Alexander (S)</v>
          </cell>
          <cell r="D55" t="str">
            <v xml:space="preserve"> </v>
          </cell>
          <cell r="E55" t="str">
            <v xml:space="preserve"> </v>
          </cell>
          <cell r="F55" t="str">
            <v xml:space="preserve"> </v>
          </cell>
        </row>
        <row r="56">
          <cell r="A56" t="str">
            <v>OBESITY - BMI</v>
          </cell>
          <cell r="B56" t="str">
            <v>Underweight (BMI &lt; 18.5)</v>
          </cell>
          <cell r="C56" t="str">
            <v>Moyne (S)</v>
          </cell>
          <cell r="D56" t="str">
            <v xml:space="preserve"> </v>
          </cell>
          <cell r="E56" t="str">
            <v xml:space="preserve"> </v>
          </cell>
          <cell r="F56" t="str">
            <v xml:space="preserve"> </v>
          </cell>
        </row>
        <row r="57">
          <cell r="A57" t="str">
            <v>OBESITY - BMI</v>
          </cell>
          <cell r="B57" t="str">
            <v>Underweight (BMI &lt; 18.5)</v>
          </cell>
          <cell r="C57" t="str">
            <v>Murrindindi (S)</v>
          </cell>
          <cell r="D57" t="str">
            <v xml:space="preserve"> </v>
          </cell>
          <cell r="E57" t="str">
            <v xml:space="preserve"> </v>
          </cell>
          <cell r="F57" t="str">
            <v xml:space="preserve"> </v>
          </cell>
        </row>
        <row r="58">
          <cell r="A58" t="str">
            <v>OBESITY - BMI</v>
          </cell>
          <cell r="B58" t="str">
            <v>Underweight (BMI &lt; 18.5)</v>
          </cell>
          <cell r="C58" t="str">
            <v>Nillumbik (S)</v>
          </cell>
          <cell r="D58" t="str">
            <v xml:space="preserve"> </v>
          </cell>
          <cell r="E58" t="str">
            <v xml:space="preserve"> </v>
          </cell>
          <cell r="F58" t="str">
            <v xml:space="preserve"> </v>
          </cell>
        </row>
        <row r="59">
          <cell r="A59" t="str">
            <v>OBESITY - BMI</v>
          </cell>
          <cell r="B59" t="str">
            <v>Underweight (BMI &lt; 18.5)</v>
          </cell>
          <cell r="C59" t="str">
            <v>Northern Grampians (S)</v>
          </cell>
          <cell r="D59" t="str">
            <v xml:space="preserve"> </v>
          </cell>
          <cell r="E59" t="str">
            <v xml:space="preserve"> </v>
          </cell>
          <cell r="F59" t="str">
            <v xml:space="preserve"> </v>
          </cell>
        </row>
        <row r="60">
          <cell r="A60" t="str">
            <v>OBESITY - BMI</v>
          </cell>
          <cell r="B60" t="str">
            <v>Underweight (BMI &lt; 18.5)</v>
          </cell>
          <cell r="C60" t="str">
            <v>Port Phillip (C)</v>
          </cell>
          <cell r="D60" t="str">
            <v xml:space="preserve"> </v>
          </cell>
          <cell r="E60" t="str">
            <v xml:space="preserve"> </v>
          </cell>
          <cell r="F60" t="str">
            <v xml:space="preserve"> </v>
          </cell>
        </row>
        <row r="61">
          <cell r="A61" t="str">
            <v>OBESITY - BMI</v>
          </cell>
          <cell r="B61" t="str">
            <v>Underweight (BMI &lt; 18.5)</v>
          </cell>
          <cell r="C61" t="str">
            <v>Pyrenees (S)</v>
          </cell>
          <cell r="D61" t="str">
            <v xml:space="preserve"> </v>
          </cell>
          <cell r="E61" t="str">
            <v xml:space="preserve"> </v>
          </cell>
          <cell r="F61" t="str">
            <v xml:space="preserve"> </v>
          </cell>
        </row>
        <row r="62">
          <cell r="A62" t="str">
            <v>OBESITY - BMI</v>
          </cell>
          <cell r="B62" t="str">
            <v>Underweight (BMI &lt; 18.5)</v>
          </cell>
          <cell r="C62" t="str">
            <v>Queenscliffe (B)</v>
          </cell>
          <cell r="D62" t="str">
            <v xml:space="preserve"> </v>
          </cell>
          <cell r="E62" t="str">
            <v xml:space="preserve"> </v>
          </cell>
          <cell r="F62" t="str">
            <v xml:space="preserve"> </v>
          </cell>
        </row>
        <row r="63">
          <cell r="A63" t="str">
            <v>OBESITY - BMI</v>
          </cell>
          <cell r="B63" t="str">
            <v>Underweight (BMI &lt; 18.5)</v>
          </cell>
          <cell r="C63" t="str">
            <v>South Gippsland (S)</v>
          </cell>
          <cell r="D63" t="str">
            <v xml:space="preserve"> </v>
          </cell>
          <cell r="E63" t="str">
            <v xml:space="preserve"> </v>
          </cell>
          <cell r="F63" t="str">
            <v xml:space="preserve"> </v>
          </cell>
        </row>
        <row r="64">
          <cell r="A64" t="str">
            <v>OBESITY - BMI</v>
          </cell>
          <cell r="B64" t="str">
            <v>Underweight (BMI &lt; 18.5)</v>
          </cell>
          <cell r="C64" t="str">
            <v>Southern Grampians (S)</v>
          </cell>
          <cell r="D64" t="str">
            <v xml:space="preserve"> </v>
          </cell>
          <cell r="E64" t="str">
            <v xml:space="preserve"> </v>
          </cell>
          <cell r="F64" t="str">
            <v xml:space="preserve"> </v>
          </cell>
        </row>
        <row r="65">
          <cell r="A65" t="str">
            <v>OBESITY - BMI</v>
          </cell>
          <cell r="B65" t="str">
            <v>Underweight (BMI &lt; 18.5)</v>
          </cell>
          <cell r="C65" t="str">
            <v>Stonnington (C)</v>
          </cell>
          <cell r="D65" t="str">
            <v xml:space="preserve"> </v>
          </cell>
          <cell r="E65" t="str">
            <v xml:space="preserve"> </v>
          </cell>
          <cell r="F65" t="str">
            <v xml:space="preserve"> </v>
          </cell>
        </row>
        <row r="66">
          <cell r="A66" t="str">
            <v>OBESITY - BMI</v>
          </cell>
          <cell r="B66" t="str">
            <v>Underweight (BMI &lt; 18.5)</v>
          </cell>
          <cell r="C66" t="str">
            <v>Strathbogie (S)</v>
          </cell>
          <cell r="D66" t="str">
            <v xml:space="preserve"> </v>
          </cell>
          <cell r="E66" t="str">
            <v xml:space="preserve"> </v>
          </cell>
          <cell r="F66" t="str">
            <v xml:space="preserve"> </v>
          </cell>
        </row>
        <row r="67">
          <cell r="A67" t="str">
            <v>OBESITY - BMI</v>
          </cell>
          <cell r="B67" t="str">
            <v>Underweight (BMI &lt; 18.5)</v>
          </cell>
          <cell r="C67" t="str">
            <v>Surf Coast (S)</v>
          </cell>
          <cell r="D67" t="str">
            <v xml:space="preserve"> </v>
          </cell>
          <cell r="E67" t="str">
            <v xml:space="preserve"> </v>
          </cell>
          <cell r="F67" t="str">
            <v xml:space="preserve"> </v>
          </cell>
        </row>
        <row r="68">
          <cell r="A68" t="str">
            <v>OBESITY - BMI</v>
          </cell>
          <cell r="B68" t="str">
            <v>Underweight (BMI &lt; 18.5)</v>
          </cell>
          <cell r="C68" t="str">
            <v>Swan Hill (RC)</v>
          </cell>
          <cell r="D68" t="str">
            <v xml:space="preserve"> </v>
          </cell>
          <cell r="E68" t="str">
            <v xml:space="preserve"> </v>
          </cell>
          <cell r="F68" t="str">
            <v xml:space="preserve"> </v>
          </cell>
        </row>
        <row r="69">
          <cell r="A69" t="str">
            <v>OBESITY - BMI</v>
          </cell>
          <cell r="B69" t="str">
            <v>Underweight (BMI &lt; 18.5)</v>
          </cell>
          <cell r="C69" t="str">
            <v>Towong (S)</v>
          </cell>
          <cell r="D69" t="str">
            <v xml:space="preserve"> </v>
          </cell>
          <cell r="E69" t="str">
            <v xml:space="preserve"> </v>
          </cell>
          <cell r="F69" t="str">
            <v xml:space="preserve"> </v>
          </cell>
        </row>
        <row r="70">
          <cell r="A70" t="str">
            <v>OBESITY - BMI</v>
          </cell>
          <cell r="B70" t="str">
            <v>Underweight (BMI &lt; 18.5)</v>
          </cell>
          <cell r="C70" t="str">
            <v>Wangaratta (RC)</v>
          </cell>
          <cell r="D70" t="str">
            <v xml:space="preserve"> </v>
          </cell>
          <cell r="E70" t="str">
            <v xml:space="preserve"> </v>
          </cell>
          <cell r="F70" t="str">
            <v xml:space="preserve"> </v>
          </cell>
        </row>
        <row r="71">
          <cell r="A71" t="str">
            <v>OBESITY - BMI</v>
          </cell>
          <cell r="B71" t="str">
            <v>Underweight (BMI &lt; 18.5)</v>
          </cell>
          <cell r="C71" t="str">
            <v>Warrnambool (C)</v>
          </cell>
          <cell r="D71" t="str">
            <v xml:space="preserve"> </v>
          </cell>
          <cell r="E71" t="str">
            <v xml:space="preserve"> </v>
          </cell>
          <cell r="F71" t="str">
            <v xml:space="preserve"> </v>
          </cell>
        </row>
        <row r="72">
          <cell r="A72" t="str">
            <v>OBESITY - BMI</v>
          </cell>
          <cell r="B72" t="str">
            <v>Underweight (BMI &lt; 18.5)</v>
          </cell>
          <cell r="C72" t="str">
            <v>Wellington (S)</v>
          </cell>
          <cell r="D72" t="str">
            <v xml:space="preserve"> </v>
          </cell>
          <cell r="E72" t="str">
            <v xml:space="preserve"> </v>
          </cell>
          <cell r="F72" t="str">
            <v xml:space="preserve"> </v>
          </cell>
        </row>
        <row r="73">
          <cell r="A73" t="str">
            <v>OBESITY - BMI</v>
          </cell>
          <cell r="B73" t="str">
            <v>Underweight (BMI &lt; 18.5)</v>
          </cell>
          <cell r="C73" t="str">
            <v>West Wimmera (S)</v>
          </cell>
          <cell r="D73" t="str">
            <v xml:space="preserve"> </v>
          </cell>
          <cell r="E73" t="str">
            <v xml:space="preserve"> </v>
          </cell>
          <cell r="F73" t="str">
            <v xml:space="preserve"> </v>
          </cell>
        </row>
        <row r="74">
          <cell r="A74" t="str">
            <v>OBESITY - BMI</v>
          </cell>
          <cell r="B74" t="str">
            <v>Underweight (BMI &lt; 18.5)</v>
          </cell>
          <cell r="C74" t="str">
            <v>Whitehorse (C)</v>
          </cell>
          <cell r="D74">
            <v>2.3452709999999999</v>
          </cell>
          <cell r="E74">
            <v>1.0055540000000001</v>
          </cell>
          <cell r="F74">
            <v>5.3730370000000001</v>
          </cell>
        </row>
        <row r="75">
          <cell r="A75" t="str">
            <v>OBESITY - BMI</v>
          </cell>
          <cell r="B75" t="str">
            <v>Underweight (BMI &lt; 18.5)</v>
          </cell>
          <cell r="C75" t="str">
            <v>Whittlesea (C)</v>
          </cell>
          <cell r="D75" t="str">
            <v xml:space="preserve"> </v>
          </cell>
          <cell r="E75" t="str">
            <v xml:space="preserve"> </v>
          </cell>
          <cell r="F75" t="str">
            <v xml:space="preserve"> </v>
          </cell>
        </row>
        <row r="76">
          <cell r="A76" t="str">
            <v>OBESITY - BMI</v>
          </cell>
          <cell r="B76" t="str">
            <v>Underweight (BMI &lt; 18.5)</v>
          </cell>
          <cell r="C76" t="str">
            <v>Wodonga (RC)</v>
          </cell>
          <cell r="D76" t="str">
            <v xml:space="preserve"> </v>
          </cell>
          <cell r="E76" t="str">
            <v xml:space="preserve"> </v>
          </cell>
          <cell r="F76" t="str">
            <v xml:space="preserve"> </v>
          </cell>
        </row>
        <row r="77">
          <cell r="A77" t="str">
            <v>OBESITY - BMI</v>
          </cell>
          <cell r="B77" t="str">
            <v>Underweight (BMI &lt; 18.5)</v>
          </cell>
          <cell r="C77" t="str">
            <v>Wyndham (C)</v>
          </cell>
          <cell r="D77">
            <v>1.7136169999999999</v>
          </cell>
          <cell r="E77">
            <v>0.75020189999999998</v>
          </cell>
          <cell r="F77">
            <v>3.866063</v>
          </cell>
        </row>
        <row r="78">
          <cell r="A78" t="str">
            <v>OBESITY - BMI</v>
          </cell>
          <cell r="B78" t="str">
            <v>Underweight (BMI &lt; 18.5)</v>
          </cell>
          <cell r="C78" t="str">
            <v>Yarra (C)</v>
          </cell>
          <cell r="D78">
            <v>2.2851729999999999</v>
          </cell>
          <cell r="E78">
            <v>0.87314729999999996</v>
          </cell>
          <cell r="F78">
            <v>5.8460109999999998</v>
          </cell>
        </row>
        <row r="79">
          <cell r="A79" t="str">
            <v>OBESITY - BMI</v>
          </cell>
          <cell r="B79" t="str">
            <v>Underweight (BMI &lt; 18.5)</v>
          </cell>
          <cell r="C79" t="str">
            <v>Yarra Ranges (S)</v>
          </cell>
          <cell r="D79">
            <v>2.907905</v>
          </cell>
          <cell r="E79">
            <v>1.1352869999999999</v>
          </cell>
          <cell r="F79">
            <v>7.2454200000000002</v>
          </cell>
        </row>
        <row r="80">
          <cell r="A80" t="str">
            <v>OBESITY - BMI</v>
          </cell>
          <cell r="B80" t="str">
            <v>Underweight (BMI &lt; 18.5)</v>
          </cell>
          <cell r="C80" t="str">
            <v>Yarriambiack (S)</v>
          </cell>
          <cell r="D80" t="str">
            <v xml:space="preserve"> </v>
          </cell>
          <cell r="E80" t="str">
            <v xml:space="preserve"> </v>
          </cell>
          <cell r="F80" t="str">
            <v xml:space="preserve"> </v>
          </cell>
        </row>
        <row r="81">
          <cell r="A81" t="str">
            <v>OBESITY - BMI</v>
          </cell>
          <cell r="B81" t="str">
            <v>Underweight (BMI &lt; 18.5)</v>
          </cell>
          <cell r="C81" t="str">
            <v>Victoria</v>
          </cell>
          <cell r="D81">
            <v>2.1114130000000002</v>
          </cell>
          <cell r="E81">
            <v>1.799879</v>
          </cell>
          <cell r="F81">
            <v>2.4755090000000002</v>
          </cell>
        </row>
        <row r="82">
          <cell r="A82" t="str">
            <v>OBESITY - BMI</v>
          </cell>
          <cell r="B82" t="str">
            <v>Normal weight (18.5 ≥ BMI &lt; 25)</v>
          </cell>
          <cell r="C82" t="str">
            <v>Alpine (S)</v>
          </cell>
          <cell r="D82">
            <v>34.00694</v>
          </cell>
          <cell r="E82">
            <v>26.31251</v>
          </cell>
          <cell r="F82">
            <v>42.64913</v>
          </cell>
        </row>
        <row r="83">
          <cell r="A83" t="str">
            <v>OBESITY - BMI</v>
          </cell>
          <cell r="B83" t="str">
            <v>Normal weight (18.5 ≥ BMI &lt; 25)</v>
          </cell>
          <cell r="C83" t="str">
            <v>Ararat (RC)</v>
          </cell>
          <cell r="D83">
            <v>23.65268</v>
          </cell>
          <cell r="E83">
            <v>17.302859999999999</v>
          </cell>
          <cell r="F83">
            <v>31.446650000000002</v>
          </cell>
        </row>
        <row r="84">
          <cell r="A84" t="str">
            <v>OBESITY - BMI</v>
          </cell>
          <cell r="B84" t="str">
            <v>Normal weight (18.5 ≥ BMI &lt; 25)</v>
          </cell>
          <cell r="C84" t="str">
            <v>Ballarat (C)</v>
          </cell>
          <cell r="D84">
            <v>28.626110000000001</v>
          </cell>
          <cell r="E84">
            <v>23.306100000000001</v>
          </cell>
          <cell r="F84">
            <v>34.612439999999999</v>
          </cell>
        </row>
        <row r="85">
          <cell r="A85" t="str">
            <v>OBESITY - BMI</v>
          </cell>
          <cell r="B85" t="str">
            <v>Normal weight (18.5 ≥ BMI &lt; 25)</v>
          </cell>
          <cell r="C85" t="str">
            <v>Banyule (C)</v>
          </cell>
          <cell r="D85">
            <v>39.185609999999997</v>
          </cell>
          <cell r="E85">
            <v>33.278410000000001</v>
          </cell>
          <cell r="F85">
            <v>45.427460000000004</v>
          </cell>
        </row>
        <row r="86">
          <cell r="A86" t="str">
            <v>OBESITY - BMI</v>
          </cell>
          <cell r="B86" t="str">
            <v>Normal weight (18.5 ≥ BMI &lt; 25)</v>
          </cell>
          <cell r="C86" t="str">
            <v>Bass Coast (S)</v>
          </cell>
          <cell r="D86">
            <v>38.328279999999999</v>
          </cell>
          <cell r="E86">
            <v>29.719639999999998</v>
          </cell>
          <cell r="F86">
            <v>47.736789999999999</v>
          </cell>
        </row>
        <row r="87">
          <cell r="A87" t="str">
            <v>OBESITY - BMI</v>
          </cell>
          <cell r="B87" t="str">
            <v>Normal weight (18.5 ≥ BMI &lt; 25)</v>
          </cell>
          <cell r="C87" t="str">
            <v>Baw Baw (S)</v>
          </cell>
          <cell r="D87">
            <v>31.535440000000001</v>
          </cell>
          <cell r="E87">
            <v>25.263200000000001</v>
          </cell>
          <cell r="F87">
            <v>38.561430000000001</v>
          </cell>
        </row>
        <row r="88">
          <cell r="A88" t="str">
            <v>OBESITY - BMI</v>
          </cell>
          <cell r="B88" t="str">
            <v>Normal weight (18.5 ≥ BMI &lt; 25)</v>
          </cell>
          <cell r="C88" t="str">
            <v>Bayside (C)</v>
          </cell>
          <cell r="D88">
            <v>46.924289999999999</v>
          </cell>
          <cell r="E88">
            <v>39.928519999999999</v>
          </cell>
          <cell r="F88">
            <v>54.043059999999997</v>
          </cell>
        </row>
        <row r="89">
          <cell r="A89" t="str">
            <v>OBESITY - BMI</v>
          </cell>
          <cell r="B89" t="str">
            <v>Normal weight (18.5 ≥ BMI &lt; 25)</v>
          </cell>
          <cell r="C89" t="str">
            <v>Benalla (RC)</v>
          </cell>
          <cell r="D89">
            <v>26.44021</v>
          </cell>
          <cell r="E89">
            <v>19.471720000000001</v>
          </cell>
          <cell r="F89">
            <v>34.824109999999997</v>
          </cell>
        </row>
        <row r="90">
          <cell r="A90" t="str">
            <v>OBESITY - BMI</v>
          </cell>
          <cell r="B90" t="str">
            <v>Normal weight (18.5 ≥ BMI &lt; 25)</v>
          </cell>
          <cell r="C90" t="str">
            <v>Boroondara (C)</v>
          </cell>
          <cell r="D90">
            <v>47.355130000000003</v>
          </cell>
          <cell r="E90">
            <v>41.428150000000002</v>
          </cell>
          <cell r="F90">
            <v>53.357590000000002</v>
          </cell>
        </row>
        <row r="91">
          <cell r="A91" t="str">
            <v>OBESITY - BMI</v>
          </cell>
          <cell r="B91" t="str">
            <v>Normal weight (18.5 ≥ BMI &lt; 25)</v>
          </cell>
          <cell r="C91" t="str">
            <v>Brimbank (C)</v>
          </cell>
          <cell r="D91">
            <v>31.180890000000002</v>
          </cell>
          <cell r="E91">
            <v>25.524899999999999</v>
          </cell>
          <cell r="F91">
            <v>37.459780000000002</v>
          </cell>
        </row>
        <row r="92">
          <cell r="A92" t="str">
            <v>OBESITY - BMI</v>
          </cell>
          <cell r="B92" t="str">
            <v>Normal weight (18.5 ≥ BMI &lt; 25)</v>
          </cell>
          <cell r="C92" t="str">
            <v>Buloke (S)</v>
          </cell>
          <cell r="D92">
            <v>24.037179999999999</v>
          </cell>
          <cell r="E92">
            <v>15.569649999999999</v>
          </cell>
          <cell r="F92">
            <v>35.190370000000001</v>
          </cell>
        </row>
        <row r="93">
          <cell r="A93" t="str">
            <v>OBESITY - BMI</v>
          </cell>
          <cell r="B93" t="str">
            <v>Normal weight (18.5 ≥ BMI &lt; 25)</v>
          </cell>
          <cell r="C93" t="str">
            <v>Campaspe (S)</v>
          </cell>
          <cell r="D93">
            <v>26.98359</v>
          </cell>
          <cell r="E93">
            <v>20.682009999999998</v>
          </cell>
          <cell r="F93">
            <v>34.373150000000003</v>
          </cell>
        </row>
        <row r="94">
          <cell r="A94" t="str">
            <v>OBESITY - BMI</v>
          </cell>
          <cell r="B94" t="str">
            <v>Normal weight (18.5 ≥ BMI &lt; 25)</v>
          </cell>
          <cell r="C94" t="str">
            <v>Cardinia (S)</v>
          </cell>
          <cell r="D94">
            <v>25.30021</v>
          </cell>
          <cell r="E94">
            <v>20.182400000000001</v>
          </cell>
          <cell r="F94">
            <v>31.208369999999999</v>
          </cell>
        </row>
        <row r="95">
          <cell r="A95" t="str">
            <v>OBESITY - BMI</v>
          </cell>
          <cell r="B95" t="str">
            <v>Normal weight (18.5 ≥ BMI &lt; 25)</v>
          </cell>
          <cell r="C95" t="str">
            <v>Casey (C)</v>
          </cell>
          <cell r="D95">
            <v>30.407769999999999</v>
          </cell>
          <cell r="E95">
            <v>24.890409999999999</v>
          </cell>
          <cell r="F95">
            <v>36.552950000000003</v>
          </cell>
        </row>
        <row r="96">
          <cell r="A96" t="str">
            <v>OBESITY - BMI</v>
          </cell>
          <cell r="B96" t="str">
            <v>Normal weight (18.5 ≥ BMI &lt; 25)</v>
          </cell>
          <cell r="C96" t="str">
            <v>Central Goldfields (S)</v>
          </cell>
          <cell r="D96">
            <v>21.10314</v>
          </cell>
          <cell r="E96">
            <v>15.138590000000001</v>
          </cell>
          <cell r="F96">
            <v>28.625019999999999</v>
          </cell>
        </row>
        <row r="97">
          <cell r="A97" t="str">
            <v>OBESITY - BMI</v>
          </cell>
          <cell r="B97" t="str">
            <v>Normal weight (18.5 ≥ BMI &lt; 25)</v>
          </cell>
          <cell r="C97" t="str">
            <v>Colac-Otway (S)</v>
          </cell>
          <cell r="D97">
            <v>30.782060000000001</v>
          </cell>
          <cell r="E97">
            <v>24.598610000000001</v>
          </cell>
          <cell r="F97">
            <v>37.741849999999999</v>
          </cell>
        </row>
        <row r="98">
          <cell r="A98" t="str">
            <v>OBESITY - BMI</v>
          </cell>
          <cell r="B98" t="str">
            <v>Normal weight (18.5 ≥ BMI &lt; 25)</v>
          </cell>
          <cell r="C98" t="str">
            <v>Corangamite (S)</v>
          </cell>
          <cell r="D98">
            <v>25.80217</v>
          </cell>
          <cell r="E98">
            <v>19.410799999999998</v>
          </cell>
          <cell r="F98">
            <v>33.425170000000001</v>
          </cell>
        </row>
        <row r="99">
          <cell r="A99" t="str">
            <v>OBESITY - BMI</v>
          </cell>
          <cell r="B99" t="str">
            <v>Normal weight (18.5 ≥ BMI &lt; 25)</v>
          </cell>
          <cell r="C99" t="str">
            <v>Darebin (C)</v>
          </cell>
          <cell r="D99">
            <v>45.610169999999997</v>
          </cell>
          <cell r="E99">
            <v>38.991689999999998</v>
          </cell>
          <cell r="F99">
            <v>52.387390000000003</v>
          </cell>
        </row>
        <row r="100">
          <cell r="A100" t="str">
            <v>OBESITY - BMI</v>
          </cell>
          <cell r="B100" t="str">
            <v>Normal weight (18.5 ≥ BMI &lt; 25)</v>
          </cell>
          <cell r="C100" t="str">
            <v>East Gippsland (S)</v>
          </cell>
          <cell r="D100">
            <v>24.67445</v>
          </cell>
          <cell r="E100">
            <v>17.50346</v>
          </cell>
          <cell r="F100">
            <v>33.587209999999999</v>
          </cell>
        </row>
        <row r="101">
          <cell r="A101" t="str">
            <v>OBESITY - BMI</v>
          </cell>
          <cell r="B101" t="str">
            <v>Normal weight (18.5 ≥ BMI &lt; 25)</v>
          </cell>
          <cell r="C101" t="str">
            <v>Frankston (C)</v>
          </cell>
          <cell r="D101">
            <v>30.27617</v>
          </cell>
          <cell r="E101">
            <v>24.9314</v>
          </cell>
          <cell r="F101">
            <v>36.213999999999999</v>
          </cell>
        </row>
        <row r="102">
          <cell r="A102" t="str">
            <v>OBESITY - BMI</v>
          </cell>
          <cell r="B102" t="str">
            <v>Normal weight (18.5 ≥ BMI &lt; 25)</v>
          </cell>
          <cell r="C102" t="str">
            <v>Gannawarra (S)</v>
          </cell>
          <cell r="D102">
            <v>22.752469999999999</v>
          </cell>
          <cell r="E102">
            <v>14.674709999999999</v>
          </cell>
          <cell r="F102">
            <v>33.529400000000003</v>
          </cell>
        </row>
        <row r="103">
          <cell r="A103" t="str">
            <v>OBESITY - BMI</v>
          </cell>
          <cell r="B103" t="str">
            <v>Normal weight (18.5 ≥ BMI &lt; 25)</v>
          </cell>
          <cell r="C103" t="str">
            <v>Glen Eira (C)</v>
          </cell>
          <cell r="D103">
            <v>45.010109999999997</v>
          </cell>
          <cell r="E103">
            <v>39.133540000000004</v>
          </cell>
          <cell r="F103">
            <v>51.029299999999999</v>
          </cell>
        </row>
        <row r="104">
          <cell r="A104" t="str">
            <v>OBESITY - BMI</v>
          </cell>
          <cell r="B104" t="str">
            <v>Normal weight (18.5 ≥ BMI &lt; 25)</v>
          </cell>
          <cell r="C104" t="str">
            <v>Glenelg (S)</v>
          </cell>
          <cell r="D104">
            <v>27.910299999999999</v>
          </cell>
          <cell r="E104">
            <v>19.080100000000002</v>
          </cell>
          <cell r="F104">
            <v>38.864370000000001</v>
          </cell>
        </row>
        <row r="105">
          <cell r="A105" t="str">
            <v>OBESITY - BMI</v>
          </cell>
          <cell r="B105" t="str">
            <v>Normal weight (18.5 ≥ BMI &lt; 25)</v>
          </cell>
          <cell r="C105" t="str">
            <v>Golden Plains (S)</v>
          </cell>
          <cell r="D105">
            <v>31.607420000000001</v>
          </cell>
          <cell r="E105">
            <v>23.361619999999998</v>
          </cell>
          <cell r="F105">
            <v>41.199080000000002</v>
          </cell>
        </row>
        <row r="106">
          <cell r="A106" t="str">
            <v>OBESITY - BMI</v>
          </cell>
          <cell r="B106" t="str">
            <v>Normal weight (18.5 ≥ BMI &lt; 25)</v>
          </cell>
          <cell r="C106" t="str">
            <v>Greater Bendigo (C)</v>
          </cell>
          <cell r="D106">
            <v>20.69322</v>
          </cell>
          <cell r="E106">
            <v>15.5787</v>
          </cell>
          <cell r="F106">
            <v>26.950800000000001</v>
          </cell>
        </row>
        <row r="107">
          <cell r="A107" t="str">
            <v>OBESITY - BMI</v>
          </cell>
          <cell r="B107" t="str">
            <v>Normal weight (18.5 ≥ BMI &lt; 25)</v>
          </cell>
          <cell r="C107" t="str">
            <v>Greater Dandenong (C)</v>
          </cell>
          <cell r="D107">
            <v>41.91563</v>
          </cell>
          <cell r="E107">
            <v>35.520899999999997</v>
          </cell>
          <cell r="F107">
            <v>48.593980000000002</v>
          </cell>
        </row>
        <row r="108">
          <cell r="A108" t="str">
            <v>OBESITY - BMI</v>
          </cell>
          <cell r="B108" t="str">
            <v>Normal weight (18.5 ≥ BMI &lt; 25)</v>
          </cell>
          <cell r="C108" t="str">
            <v>Greater Geelong (C)</v>
          </cell>
          <cell r="D108">
            <v>33.355879999999999</v>
          </cell>
          <cell r="E108">
            <v>27.46847</v>
          </cell>
          <cell r="F108">
            <v>39.812510000000003</v>
          </cell>
        </row>
        <row r="109">
          <cell r="A109" t="str">
            <v>OBESITY - BMI</v>
          </cell>
          <cell r="B109" t="str">
            <v>Normal weight (18.5 ≥ BMI &lt; 25)</v>
          </cell>
          <cell r="C109" t="str">
            <v>Greater Shepparton (C)</v>
          </cell>
          <cell r="D109">
            <v>27.91827</v>
          </cell>
          <cell r="E109">
            <v>22.276759999999999</v>
          </cell>
          <cell r="F109">
            <v>34.356920000000002</v>
          </cell>
        </row>
        <row r="110">
          <cell r="A110" t="str">
            <v>OBESITY - BMI</v>
          </cell>
          <cell r="B110" t="str">
            <v>Normal weight (18.5 ≥ BMI &lt; 25)</v>
          </cell>
          <cell r="C110" t="str">
            <v>Hepburn (S)</v>
          </cell>
          <cell r="D110">
            <v>35.77711</v>
          </cell>
          <cell r="E110">
            <v>27.861899999999999</v>
          </cell>
          <cell r="F110">
            <v>44.552210000000002</v>
          </cell>
        </row>
        <row r="111">
          <cell r="A111" t="str">
            <v>OBESITY - BMI</v>
          </cell>
          <cell r="B111" t="str">
            <v>Normal weight (18.5 ≥ BMI &lt; 25)</v>
          </cell>
          <cell r="C111" t="str">
            <v>Hindmarsh (S)</v>
          </cell>
          <cell r="D111">
            <v>25.694289999999999</v>
          </cell>
          <cell r="E111">
            <v>17.25102</v>
          </cell>
          <cell r="F111">
            <v>36.449710000000003</v>
          </cell>
        </row>
        <row r="112">
          <cell r="A112" t="str">
            <v>OBESITY - BMI</v>
          </cell>
          <cell r="B112" t="str">
            <v>Normal weight (18.5 ≥ BMI &lt; 25)</v>
          </cell>
          <cell r="C112" t="str">
            <v>Hobsons Bay (C)</v>
          </cell>
          <cell r="D112">
            <v>38.712159999999997</v>
          </cell>
          <cell r="E112">
            <v>32.133139999999997</v>
          </cell>
          <cell r="F112">
            <v>45.730550000000001</v>
          </cell>
        </row>
        <row r="113">
          <cell r="A113" t="str">
            <v>OBESITY - BMI</v>
          </cell>
          <cell r="B113" t="str">
            <v>Normal weight (18.5 ≥ BMI &lt; 25)</v>
          </cell>
          <cell r="C113" t="str">
            <v>Horsham (RC)</v>
          </cell>
          <cell r="D113">
            <v>31.455729999999999</v>
          </cell>
          <cell r="E113">
            <v>25.176189999999998</v>
          </cell>
          <cell r="F113">
            <v>38.495719999999999</v>
          </cell>
        </row>
        <row r="114">
          <cell r="A114" t="str">
            <v>OBESITY - BMI</v>
          </cell>
          <cell r="B114" t="str">
            <v>Normal weight (18.5 ≥ BMI &lt; 25)</v>
          </cell>
          <cell r="C114" t="str">
            <v>Hume (C)</v>
          </cell>
          <cell r="D114">
            <v>24.725439999999999</v>
          </cell>
          <cell r="E114">
            <v>19.69943</v>
          </cell>
          <cell r="F114">
            <v>30.545960000000001</v>
          </cell>
        </row>
        <row r="115">
          <cell r="A115" t="str">
            <v>OBESITY - BMI</v>
          </cell>
          <cell r="B115" t="str">
            <v>Normal weight (18.5 ≥ BMI &lt; 25)</v>
          </cell>
          <cell r="C115" t="str">
            <v>Indigo (S)</v>
          </cell>
          <cell r="D115">
            <v>30.082740000000001</v>
          </cell>
          <cell r="E115">
            <v>21.716830000000002</v>
          </cell>
          <cell r="F115">
            <v>40.02373</v>
          </cell>
        </row>
        <row r="116">
          <cell r="A116" t="str">
            <v>OBESITY - BMI</v>
          </cell>
          <cell r="B116" t="str">
            <v>Normal weight (18.5 ≥ BMI &lt; 25)</v>
          </cell>
          <cell r="C116" t="str">
            <v>Kingston (C)</v>
          </cell>
          <cell r="D116">
            <v>36.09789</v>
          </cell>
          <cell r="E116">
            <v>29.89106</v>
          </cell>
          <cell r="F116">
            <v>42.806629999999998</v>
          </cell>
        </row>
        <row r="117">
          <cell r="A117" t="str">
            <v>OBESITY - BMI</v>
          </cell>
          <cell r="B117" t="str">
            <v>Normal weight (18.5 ≥ BMI &lt; 25)</v>
          </cell>
          <cell r="C117" t="str">
            <v>Knox (C)</v>
          </cell>
          <cell r="D117">
            <v>38.102359999999997</v>
          </cell>
          <cell r="E117">
            <v>32.163400000000003</v>
          </cell>
          <cell r="F117">
            <v>44.41986</v>
          </cell>
        </row>
        <row r="118">
          <cell r="A118" t="str">
            <v>OBESITY - BMI</v>
          </cell>
          <cell r="B118" t="str">
            <v>Normal weight (18.5 ≥ BMI &lt; 25)</v>
          </cell>
          <cell r="C118" t="str">
            <v>Latrobe (C)</v>
          </cell>
          <cell r="D118">
            <v>25.602740000000001</v>
          </cell>
          <cell r="E118">
            <v>20.005590000000002</v>
          </cell>
          <cell r="F118">
            <v>32.136740000000003</v>
          </cell>
        </row>
        <row r="119">
          <cell r="A119" t="str">
            <v>OBESITY - BMI</v>
          </cell>
          <cell r="B119" t="str">
            <v>Normal weight (18.5 ≥ BMI &lt; 25)</v>
          </cell>
          <cell r="C119" t="str">
            <v>Loddon (S)</v>
          </cell>
          <cell r="D119">
            <v>27.400580000000001</v>
          </cell>
          <cell r="E119">
            <v>18.271519999999999</v>
          </cell>
          <cell r="F119">
            <v>38.918810000000001</v>
          </cell>
        </row>
        <row r="120">
          <cell r="A120" t="str">
            <v>OBESITY - BMI</v>
          </cell>
          <cell r="B120" t="str">
            <v>Normal weight (18.5 ≥ BMI &lt; 25)</v>
          </cell>
          <cell r="C120" t="str">
            <v>Macedon Ranges (S)</v>
          </cell>
          <cell r="D120">
            <v>34.526730000000001</v>
          </cell>
          <cell r="E120">
            <v>26.725090000000002</v>
          </cell>
          <cell r="F120">
            <v>43.261229999999998</v>
          </cell>
        </row>
        <row r="121">
          <cell r="A121" t="str">
            <v>OBESITY - BMI</v>
          </cell>
          <cell r="B121" t="str">
            <v>Normal weight (18.5 ≥ BMI &lt; 25)</v>
          </cell>
          <cell r="C121" t="str">
            <v>Manningham (C)</v>
          </cell>
          <cell r="D121">
            <v>49.717619999999997</v>
          </cell>
          <cell r="E121">
            <v>42.632950000000001</v>
          </cell>
          <cell r="F121">
            <v>56.813650000000003</v>
          </cell>
        </row>
        <row r="122">
          <cell r="A122" t="str">
            <v>OBESITY - BMI</v>
          </cell>
          <cell r="B122" t="str">
            <v>Normal weight (18.5 ≥ BMI &lt; 25)</v>
          </cell>
          <cell r="C122" t="str">
            <v>Mansfield (S)</v>
          </cell>
          <cell r="D122">
            <v>34.632080000000002</v>
          </cell>
          <cell r="E122">
            <v>26.699770000000001</v>
          </cell>
          <cell r="F122">
            <v>43.52178</v>
          </cell>
        </row>
        <row r="123">
          <cell r="A123" t="str">
            <v>OBESITY - BMI</v>
          </cell>
          <cell r="B123" t="str">
            <v>Normal weight (18.5 ≥ BMI &lt; 25)</v>
          </cell>
          <cell r="C123" t="str">
            <v>Maribyrnong (C)</v>
          </cell>
          <cell r="D123">
            <v>46.281260000000003</v>
          </cell>
          <cell r="E123">
            <v>39.401389999999999</v>
          </cell>
          <cell r="F123">
            <v>53.305709999999998</v>
          </cell>
        </row>
        <row r="124">
          <cell r="A124" t="str">
            <v>OBESITY - BMI</v>
          </cell>
          <cell r="B124" t="str">
            <v>Normal weight (18.5 ≥ BMI &lt; 25)</v>
          </cell>
          <cell r="C124" t="str">
            <v>Maroondah (C)</v>
          </cell>
          <cell r="D124">
            <v>37.046619999999997</v>
          </cell>
          <cell r="E124">
            <v>31.379480000000001</v>
          </cell>
          <cell r="F124">
            <v>43.09449</v>
          </cell>
        </row>
        <row r="125">
          <cell r="A125" t="str">
            <v>OBESITY - BMI</v>
          </cell>
          <cell r="B125" t="str">
            <v>Normal weight (18.5 ≥ BMI &lt; 25)</v>
          </cell>
          <cell r="C125" t="str">
            <v>Melbourne (C)</v>
          </cell>
          <cell r="D125">
            <v>42.609859999999998</v>
          </cell>
          <cell r="E125">
            <v>35.972000000000001</v>
          </cell>
          <cell r="F125">
            <v>49.525170000000003</v>
          </cell>
        </row>
        <row r="126">
          <cell r="A126" t="str">
            <v>OBESITY - BMI</v>
          </cell>
          <cell r="B126" t="str">
            <v>Normal weight (18.5 ≥ BMI &lt; 25)</v>
          </cell>
          <cell r="C126" t="str">
            <v>Melton (S)</v>
          </cell>
          <cell r="D126">
            <v>27.540929999999999</v>
          </cell>
          <cell r="E126">
            <v>22.488289999999999</v>
          </cell>
          <cell r="F126">
            <v>33.24194</v>
          </cell>
        </row>
        <row r="127">
          <cell r="A127" t="str">
            <v>OBESITY - BMI</v>
          </cell>
          <cell r="B127" t="str">
            <v>Normal weight (18.5 ≥ BMI &lt; 25)</v>
          </cell>
          <cell r="C127" t="str">
            <v>Mildura (RC)</v>
          </cell>
          <cell r="D127">
            <v>24.649750000000001</v>
          </cell>
          <cell r="E127">
            <v>18.896070000000002</v>
          </cell>
          <cell r="F127">
            <v>31.475470000000001</v>
          </cell>
        </row>
        <row r="128">
          <cell r="A128" t="str">
            <v>OBESITY - BMI</v>
          </cell>
          <cell r="B128" t="str">
            <v>Normal weight (18.5 ≥ BMI &lt; 25)</v>
          </cell>
          <cell r="C128" t="str">
            <v>Mitchell (S)</v>
          </cell>
          <cell r="D128">
            <v>23.68927</v>
          </cell>
          <cell r="E128">
            <v>17.634630000000001</v>
          </cell>
          <cell r="F128">
            <v>31.039300000000001</v>
          </cell>
        </row>
        <row r="129">
          <cell r="A129" t="str">
            <v>OBESITY - BMI</v>
          </cell>
          <cell r="B129" t="str">
            <v>Normal weight (18.5 ≥ BMI &lt; 25)</v>
          </cell>
          <cell r="C129" t="str">
            <v>Moira (S)</v>
          </cell>
          <cell r="D129">
            <v>25.374459999999999</v>
          </cell>
          <cell r="E129">
            <v>18.27956</v>
          </cell>
          <cell r="F129">
            <v>34.074890000000003</v>
          </cell>
        </row>
        <row r="130">
          <cell r="A130" t="str">
            <v>OBESITY - BMI</v>
          </cell>
          <cell r="B130" t="str">
            <v>Normal weight (18.5 ≥ BMI &lt; 25)</v>
          </cell>
          <cell r="C130" t="str">
            <v>Monash (C)</v>
          </cell>
          <cell r="D130">
            <v>39.450600000000001</v>
          </cell>
          <cell r="E130">
            <v>33.48404</v>
          </cell>
          <cell r="F130">
            <v>45.749099999999999</v>
          </cell>
        </row>
        <row r="131">
          <cell r="A131" t="str">
            <v>OBESITY - BMI</v>
          </cell>
          <cell r="B131" t="str">
            <v>Normal weight (18.5 ≥ BMI &lt; 25)</v>
          </cell>
          <cell r="C131" t="str">
            <v>Moonee Valley (C)</v>
          </cell>
          <cell r="D131">
            <v>36.60398</v>
          </cell>
          <cell r="E131">
            <v>30.46536</v>
          </cell>
          <cell r="F131">
            <v>43.210859999999997</v>
          </cell>
        </row>
        <row r="132">
          <cell r="A132" t="str">
            <v>OBESITY - BMI</v>
          </cell>
          <cell r="B132" t="str">
            <v>Normal weight (18.5 ≥ BMI &lt; 25)</v>
          </cell>
          <cell r="C132" t="str">
            <v>Moorabool (S)</v>
          </cell>
          <cell r="D132">
            <v>24.396319999999999</v>
          </cell>
          <cell r="E132">
            <v>17.405570000000001</v>
          </cell>
          <cell r="F132">
            <v>33.070610000000002</v>
          </cell>
        </row>
        <row r="133">
          <cell r="A133" t="str">
            <v>OBESITY - BMI</v>
          </cell>
          <cell r="B133" t="str">
            <v>Normal weight (18.5 ≥ BMI &lt; 25)</v>
          </cell>
          <cell r="C133" t="str">
            <v>Moreland (C)</v>
          </cell>
          <cell r="D133">
            <v>41.902900000000002</v>
          </cell>
          <cell r="E133">
            <v>35.027720000000002</v>
          </cell>
          <cell r="F133">
            <v>49.107579999999999</v>
          </cell>
        </row>
        <row r="134">
          <cell r="A134" t="str">
            <v>OBESITY - BMI</v>
          </cell>
          <cell r="B134" t="str">
            <v>Normal weight (18.5 ≥ BMI &lt; 25)</v>
          </cell>
          <cell r="C134" t="str">
            <v>Mornington Peninsula (S)</v>
          </cell>
          <cell r="D134">
            <v>33.881909999999998</v>
          </cell>
          <cell r="E134">
            <v>27.792719999999999</v>
          </cell>
          <cell r="F134">
            <v>40.555880000000002</v>
          </cell>
        </row>
        <row r="135">
          <cell r="A135" t="str">
            <v>OBESITY - BMI</v>
          </cell>
          <cell r="B135" t="str">
            <v>Normal weight (18.5 ≥ BMI &lt; 25)</v>
          </cell>
          <cell r="C135" t="str">
            <v>Mount Alexander (S)</v>
          </cell>
          <cell r="D135">
            <v>30.204740000000001</v>
          </cell>
          <cell r="E135">
            <v>21.975580000000001</v>
          </cell>
          <cell r="F135">
            <v>39.938099999999999</v>
          </cell>
        </row>
        <row r="136">
          <cell r="A136" t="str">
            <v>OBESITY - BMI</v>
          </cell>
          <cell r="B136" t="str">
            <v>Normal weight (18.5 ≥ BMI &lt; 25)</v>
          </cell>
          <cell r="C136" t="str">
            <v>Moyne (S)</v>
          </cell>
          <cell r="D136">
            <v>22.6754</v>
          </cell>
          <cell r="E136">
            <v>17.09346</v>
          </cell>
          <cell r="F136">
            <v>29.433009999999999</v>
          </cell>
        </row>
        <row r="137">
          <cell r="A137" t="str">
            <v>OBESITY - BMI</v>
          </cell>
          <cell r="B137" t="str">
            <v>Normal weight (18.5 ≥ BMI &lt; 25)</v>
          </cell>
          <cell r="C137" t="str">
            <v>Murrindindi (S)</v>
          </cell>
          <cell r="D137">
            <v>26.160990000000002</v>
          </cell>
          <cell r="E137">
            <v>19.200140000000001</v>
          </cell>
          <cell r="F137">
            <v>34.565860000000001</v>
          </cell>
        </row>
        <row r="138">
          <cell r="A138" t="str">
            <v>OBESITY - BMI</v>
          </cell>
          <cell r="B138" t="str">
            <v>Normal weight (18.5 ≥ BMI &lt; 25)</v>
          </cell>
          <cell r="C138" t="str">
            <v>Nillumbik (S)</v>
          </cell>
          <cell r="D138">
            <v>34.106659999999998</v>
          </cell>
          <cell r="E138">
            <v>27.618839999999999</v>
          </cell>
          <cell r="F138">
            <v>41.249949999999998</v>
          </cell>
        </row>
        <row r="139">
          <cell r="A139" t="str">
            <v>OBESITY - BMI</v>
          </cell>
          <cell r="B139" t="str">
            <v>Normal weight (18.5 ≥ BMI &lt; 25)</v>
          </cell>
          <cell r="C139" t="str">
            <v>Northern Grampians (S)</v>
          </cell>
          <cell r="D139">
            <v>25.414459999999998</v>
          </cell>
          <cell r="E139">
            <v>18.57255</v>
          </cell>
          <cell r="F139">
            <v>33.732700000000001</v>
          </cell>
        </row>
        <row r="140">
          <cell r="A140" t="str">
            <v>OBESITY - BMI</v>
          </cell>
          <cell r="B140" t="str">
            <v>Normal weight (18.5 ≥ BMI &lt; 25)</v>
          </cell>
          <cell r="C140" t="str">
            <v>Port Phillip (C)</v>
          </cell>
          <cell r="D140">
            <v>41.834769999999999</v>
          </cell>
          <cell r="E140">
            <v>36.053139999999999</v>
          </cell>
          <cell r="F140">
            <v>47.849789999999999</v>
          </cell>
        </row>
        <row r="141">
          <cell r="A141" t="str">
            <v>OBESITY - BMI</v>
          </cell>
          <cell r="B141" t="str">
            <v>Normal weight (18.5 ≥ BMI &lt; 25)</v>
          </cell>
          <cell r="C141" t="str">
            <v>Pyrenees (S)</v>
          </cell>
          <cell r="D141">
            <v>22.799779999999998</v>
          </cell>
          <cell r="E141">
            <v>15.59587</v>
          </cell>
          <cell r="F141">
            <v>32.067039999999999</v>
          </cell>
        </row>
        <row r="142">
          <cell r="A142" t="str">
            <v>OBESITY - BMI</v>
          </cell>
          <cell r="B142" t="str">
            <v>Normal weight (18.5 ≥ BMI &lt; 25)</v>
          </cell>
          <cell r="C142" t="str">
            <v>Queenscliffe (B)</v>
          </cell>
          <cell r="D142">
            <v>31.77178</v>
          </cell>
          <cell r="E142">
            <v>20.659490000000002</v>
          </cell>
          <cell r="F142">
            <v>45.438079999999999</v>
          </cell>
        </row>
        <row r="143">
          <cell r="A143" t="str">
            <v>OBESITY - BMI</v>
          </cell>
          <cell r="B143" t="str">
            <v>Normal weight (18.5 ≥ BMI &lt; 25)</v>
          </cell>
          <cell r="C143" t="str">
            <v>South Gippsland (S)</v>
          </cell>
          <cell r="D143">
            <v>21.464079999999999</v>
          </cell>
          <cell r="E143">
            <v>14.430770000000001</v>
          </cell>
          <cell r="F143">
            <v>30.695620000000002</v>
          </cell>
        </row>
        <row r="144">
          <cell r="A144" t="str">
            <v>OBESITY - BMI</v>
          </cell>
          <cell r="B144" t="str">
            <v>Normal weight (18.5 ≥ BMI &lt; 25)</v>
          </cell>
          <cell r="C144" t="str">
            <v>Southern Grampians (S)</v>
          </cell>
          <cell r="D144">
            <v>28.11215</v>
          </cell>
          <cell r="E144">
            <v>21.89808</v>
          </cell>
          <cell r="F144">
            <v>35.292749999999998</v>
          </cell>
        </row>
        <row r="145">
          <cell r="A145" t="str">
            <v>OBESITY - BMI</v>
          </cell>
          <cell r="B145" t="str">
            <v>Normal weight (18.5 ≥ BMI &lt; 25)</v>
          </cell>
          <cell r="C145" t="str">
            <v>Stonnington (C)</v>
          </cell>
          <cell r="D145">
            <v>52.867829999999998</v>
          </cell>
          <cell r="E145">
            <v>46.783209999999997</v>
          </cell>
          <cell r="F145">
            <v>58.868400000000001</v>
          </cell>
        </row>
        <row r="146">
          <cell r="A146" t="str">
            <v>OBESITY - BMI</v>
          </cell>
          <cell r="B146" t="str">
            <v>Normal weight (18.5 ≥ BMI &lt; 25)</v>
          </cell>
          <cell r="C146" t="str">
            <v>Strathbogie (S)</v>
          </cell>
          <cell r="D146">
            <v>23.196950000000001</v>
          </cell>
          <cell r="E146">
            <v>16.657630000000001</v>
          </cell>
          <cell r="F146">
            <v>31.33812</v>
          </cell>
        </row>
        <row r="147">
          <cell r="A147" t="str">
            <v>OBESITY - BMI</v>
          </cell>
          <cell r="B147" t="str">
            <v>Normal weight (18.5 ≥ BMI &lt; 25)</v>
          </cell>
          <cell r="C147" t="str">
            <v>Surf Coast (S)</v>
          </cell>
          <cell r="D147">
            <v>38.366280000000003</v>
          </cell>
          <cell r="E147">
            <v>30.35493</v>
          </cell>
          <cell r="F147">
            <v>47.063200000000002</v>
          </cell>
        </row>
        <row r="148">
          <cell r="A148" t="str">
            <v>OBESITY - BMI</v>
          </cell>
          <cell r="B148" t="str">
            <v>Normal weight (18.5 ≥ BMI &lt; 25)</v>
          </cell>
          <cell r="C148" t="str">
            <v>Swan Hill (RC)</v>
          </cell>
          <cell r="D148">
            <v>28.648219999999998</v>
          </cell>
          <cell r="E148">
            <v>22.017890000000001</v>
          </cell>
          <cell r="F148">
            <v>36.344630000000002</v>
          </cell>
        </row>
        <row r="149">
          <cell r="A149" t="str">
            <v>OBESITY - BMI</v>
          </cell>
          <cell r="B149" t="str">
            <v>Normal weight (18.5 ≥ BMI &lt; 25)</v>
          </cell>
          <cell r="C149" t="str">
            <v>Towong (S)</v>
          </cell>
          <cell r="D149">
            <v>25.046749999999999</v>
          </cell>
          <cell r="E149">
            <v>15.78895</v>
          </cell>
          <cell r="F149">
            <v>37.326749999999997</v>
          </cell>
        </row>
        <row r="150">
          <cell r="A150" t="str">
            <v>OBESITY - BMI</v>
          </cell>
          <cell r="B150" t="str">
            <v>Normal weight (18.5 ≥ BMI &lt; 25)</v>
          </cell>
          <cell r="C150" t="str">
            <v>Wangaratta (RC)</v>
          </cell>
          <cell r="D150">
            <v>27.492519999999999</v>
          </cell>
          <cell r="E150">
            <v>20.62509</v>
          </cell>
          <cell r="F150">
            <v>35.620420000000003</v>
          </cell>
        </row>
        <row r="151">
          <cell r="A151" t="str">
            <v>OBESITY - BMI</v>
          </cell>
          <cell r="B151" t="str">
            <v>Normal weight (18.5 ≥ BMI &lt; 25)</v>
          </cell>
          <cell r="C151" t="str">
            <v>Warrnambool (C)</v>
          </cell>
          <cell r="D151">
            <v>28.938330000000001</v>
          </cell>
          <cell r="E151">
            <v>22.731349999999999</v>
          </cell>
          <cell r="F151">
            <v>36.04945</v>
          </cell>
        </row>
        <row r="152">
          <cell r="A152" t="str">
            <v>OBESITY - BMI</v>
          </cell>
          <cell r="B152" t="str">
            <v>Normal weight (18.5 ≥ BMI &lt; 25)</v>
          </cell>
          <cell r="C152" t="str">
            <v>Wellington (S)</v>
          </cell>
          <cell r="D152">
            <v>26.941939999999999</v>
          </cell>
          <cell r="E152">
            <v>20.609079999999999</v>
          </cell>
          <cell r="F152">
            <v>34.378140000000002</v>
          </cell>
        </row>
        <row r="153">
          <cell r="A153" t="str">
            <v>OBESITY - BMI</v>
          </cell>
          <cell r="B153" t="str">
            <v>Normal weight (18.5 ≥ BMI &lt; 25)</v>
          </cell>
          <cell r="C153" t="str">
            <v>West Wimmera (S)</v>
          </cell>
          <cell r="D153">
            <v>26.093579999999999</v>
          </cell>
          <cell r="E153">
            <v>18.454360000000001</v>
          </cell>
          <cell r="F153">
            <v>35.517740000000003</v>
          </cell>
        </row>
        <row r="154">
          <cell r="A154" t="str">
            <v>OBESITY - BMI</v>
          </cell>
          <cell r="B154" t="str">
            <v>Normal weight (18.5 ≥ BMI &lt; 25)</v>
          </cell>
          <cell r="C154" t="str">
            <v>Whitehorse (C)</v>
          </cell>
          <cell r="D154">
            <v>48.435229999999997</v>
          </cell>
          <cell r="E154">
            <v>41.797159999999998</v>
          </cell>
          <cell r="F154">
            <v>55.128979999999999</v>
          </cell>
        </row>
        <row r="155">
          <cell r="A155" t="str">
            <v>OBESITY - BMI</v>
          </cell>
          <cell r="B155" t="str">
            <v>Normal weight (18.5 ≥ BMI &lt; 25)</v>
          </cell>
          <cell r="C155" t="str">
            <v>Whittlesea (C)</v>
          </cell>
          <cell r="D155">
            <v>37.73912</v>
          </cell>
          <cell r="E155">
            <v>31.473680000000002</v>
          </cell>
          <cell r="F155">
            <v>44.442900000000002</v>
          </cell>
        </row>
        <row r="156">
          <cell r="A156" t="str">
            <v>OBESITY - BMI</v>
          </cell>
          <cell r="B156" t="str">
            <v>Normal weight (18.5 ≥ BMI &lt; 25)</v>
          </cell>
          <cell r="C156" t="str">
            <v>Wodonga (RC)</v>
          </cell>
          <cell r="D156">
            <v>27.30716</v>
          </cell>
          <cell r="E156">
            <v>20.925699999999999</v>
          </cell>
          <cell r="F156">
            <v>34.778750000000002</v>
          </cell>
        </row>
        <row r="157">
          <cell r="A157" t="str">
            <v>OBESITY - BMI</v>
          </cell>
          <cell r="B157" t="str">
            <v>Normal weight (18.5 ≥ BMI &lt; 25)</v>
          </cell>
          <cell r="C157" t="str">
            <v>Wyndham (C)</v>
          </cell>
          <cell r="D157">
            <v>33.671779999999998</v>
          </cell>
          <cell r="E157">
            <v>28.63336</v>
          </cell>
          <cell r="F157">
            <v>39.110900000000001</v>
          </cell>
        </row>
        <row r="158">
          <cell r="A158" t="str">
            <v>OBESITY - BMI</v>
          </cell>
          <cell r="B158" t="str">
            <v>Normal weight (18.5 ≥ BMI &lt; 25)</v>
          </cell>
          <cell r="C158" t="str">
            <v>Yarra (C)</v>
          </cell>
          <cell r="D158">
            <v>54.168979999999998</v>
          </cell>
          <cell r="E158">
            <v>48.223149999999997</v>
          </cell>
          <cell r="F158">
            <v>59.998390000000001</v>
          </cell>
        </row>
        <row r="159">
          <cell r="A159" t="str">
            <v>OBESITY - BMI</v>
          </cell>
          <cell r="B159" t="str">
            <v>Normal weight (18.5 ≥ BMI &lt; 25)</v>
          </cell>
          <cell r="C159" t="str">
            <v>Yarra Ranges (S)</v>
          </cell>
          <cell r="D159">
            <v>36.189039999999999</v>
          </cell>
          <cell r="E159">
            <v>29.93939</v>
          </cell>
          <cell r="F159">
            <v>42.943620000000003</v>
          </cell>
        </row>
        <row r="160">
          <cell r="A160" t="str">
            <v>OBESITY - BMI</v>
          </cell>
          <cell r="B160" t="str">
            <v>Normal weight (18.5 ≥ BMI &lt; 25)</v>
          </cell>
          <cell r="C160" t="str">
            <v>Yarriambiack (S)</v>
          </cell>
          <cell r="D160">
            <v>17.439330000000002</v>
          </cell>
          <cell r="E160">
            <v>11.809609999999999</v>
          </cell>
          <cell r="F160">
            <v>24.992249999999999</v>
          </cell>
        </row>
        <row r="161">
          <cell r="A161" t="str">
            <v>OBESITY - BMI</v>
          </cell>
          <cell r="B161" t="str">
            <v>Normal weight (18.5 ≥ BMI &lt; 25)</v>
          </cell>
          <cell r="C161" t="str">
            <v>Victoria</v>
          </cell>
          <cell r="D161">
            <v>36.354680000000002</v>
          </cell>
          <cell r="E161">
            <v>35.386330000000001</v>
          </cell>
          <cell r="F161">
            <v>37.334220000000002</v>
          </cell>
        </row>
        <row r="162">
          <cell r="A162" t="str">
            <v>OBESITY - BMI</v>
          </cell>
          <cell r="B162" t="str">
            <v>Overweight, but not obese (25 ≥ BMI &lt; 30)</v>
          </cell>
          <cell r="C162" t="str">
            <v>Alpine (S)</v>
          </cell>
          <cell r="D162">
            <v>32.86016</v>
          </cell>
          <cell r="E162">
            <v>25.03773</v>
          </cell>
          <cell r="F162">
            <v>41.764879999999998</v>
          </cell>
        </row>
        <row r="163">
          <cell r="A163" t="str">
            <v>OBESITY - BMI</v>
          </cell>
          <cell r="B163" t="str">
            <v>Overweight, but not obese (25 ≥ BMI &lt; 30)</v>
          </cell>
          <cell r="C163" t="str">
            <v>Ararat (RC)</v>
          </cell>
          <cell r="D163">
            <v>36.909170000000003</v>
          </cell>
          <cell r="E163">
            <v>29.336130000000001</v>
          </cell>
          <cell r="F163">
            <v>45.18703</v>
          </cell>
        </row>
        <row r="164">
          <cell r="A164" t="str">
            <v>OBESITY - BMI</v>
          </cell>
          <cell r="B164" t="str">
            <v>Overweight, but not obese (25 ≥ BMI &lt; 30)</v>
          </cell>
          <cell r="C164" t="str">
            <v>Ballarat (C)</v>
          </cell>
          <cell r="D164">
            <v>32.281660000000002</v>
          </cell>
          <cell r="E164">
            <v>26.62548</v>
          </cell>
          <cell r="F164">
            <v>38.508789999999998</v>
          </cell>
        </row>
        <row r="165">
          <cell r="A165" t="str">
            <v>OBESITY - BMI</v>
          </cell>
          <cell r="B165" t="str">
            <v>Overweight, but not obese (25 ≥ BMI &lt; 30)</v>
          </cell>
          <cell r="C165" t="str">
            <v>Banyule (C)</v>
          </cell>
          <cell r="D165">
            <v>34.230400000000003</v>
          </cell>
          <cell r="E165">
            <v>28.427820000000001</v>
          </cell>
          <cell r="F165">
            <v>40.546419999999998</v>
          </cell>
        </row>
        <row r="166">
          <cell r="A166" t="str">
            <v>OBESITY - BMI</v>
          </cell>
          <cell r="B166" t="str">
            <v>Overweight, but not obese (25 ≥ BMI &lt; 30)</v>
          </cell>
          <cell r="C166" t="str">
            <v>Bass Coast (S)</v>
          </cell>
          <cell r="D166">
            <v>24.209679999999999</v>
          </cell>
          <cell r="E166">
            <v>19.23273</v>
          </cell>
          <cell r="F166">
            <v>29.996220000000001</v>
          </cell>
        </row>
        <row r="167">
          <cell r="A167" t="str">
            <v>OBESITY - BMI</v>
          </cell>
          <cell r="B167" t="str">
            <v>Overweight, but not obese (25 ≥ BMI &lt; 30)</v>
          </cell>
          <cell r="C167" t="str">
            <v>Baw Baw (S)</v>
          </cell>
          <cell r="D167">
            <v>34.369169999999997</v>
          </cell>
          <cell r="E167">
            <v>27.955539999999999</v>
          </cell>
          <cell r="F167">
            <v>41.40851</v>
          </cell>
        </row>
        <row r="168">
          <cell r="A168" t="str">
            <v>OBESITY - BMI</v>
          </cell>
          <cell r="B168" t="str">
            <v>Overweight, but not obese (25 ≥ BMI &lt; 30)</v>
          </cell>
          <cell r="C168" t="str">
            <v>Bayside (C)</v>
          </cell>
          <cell r="D168">
            <v>24.172560000000001</v>
          </cell>
          <cell r="E168">
            <v>19.244959999999999</v>
          </cell>
          <cell r="F168">
            <v>29.89479</v>
          </cell>
        </row>
        <row r="169">
          <cell r="A169" t="str">
            <v>OBESITY - BMI</v>
          </cell>
          <cell r="B169" t="str">
            <v>Overweight, but not obese (25 ≥ BMI &lt; 30)</v>
          </cell>
          <cell r="C169" t="str">
            <v>Benalla (RC)</v>
          </cell>
          <cell r="D169">
            <v>27.176200000000001</v>
          </cell>
          <cell r="E169">
            <v>20.295760000000001</v>
          </cell>
          <cell r="F169">
            <v>35.354509999999998</v>
          </cell>
        </row>
        <row r="170">
          <cell r="A170" t="str">
            <v>OBESITY - BMI</v>
          </cell>
          <cell r="B170" t="str">
            <v>Overweight, but not obese (25 ≥ BMI &lt; 30)</v>
          </cell>
          <cell r="C170" t="str">
            <v>Boroondara (C)</v>
          </cell>
          <cell r="D170">
            <v>31.075109999999999</v>
          </cell>
          <cell r="E170">
            <v>25.548780000000001</v>
          </cell>
          <cell r="F170">
            <v>37.199550000000002</v>
          </cell>
        </row>
        <row r="171">
          <cell r="A171" t="str">
            <v>OBESITY - BMI</v>
          </cell>
          <cell r="B171" t="str">
            <v>Overweight, but not obese (25 ≥ BMI &lt; 30)</v>
          </cell>
          <cell r="C171" t="str">
            <v>Brimbank (C)</v>
          </cell>
          <cell r="D171">
            <v>28.619540000000001</v>
          </cell>
          <cell r="E171">
            <v>23.367290000000001</v>
          </cell>
          <cell r="F171">
            <v>34.520530000000001</v>
          </cell>
        </row>
        <row r="172">
          <cell r="A172" t="str">
            <v>OBESITY - BMI</v>
          </cell>
          <cell r="B172" t="str">
            <v>Overweight, but not obese (25 ≥ BMI &lt; 30)</v>
          </cell>
          <cell r="C172" t="str">
            <v>Buloke (S)</v>
          </cell>
          <cell r="D172">
            <v>23.691279999999999</v>
          </cell>
          <cell r="E172">
            <v>17.504909999999999</v>
          </cell>
          <cell r="F172">
            <v>31.236129999999999</v>
          </cell>
        </row>
        <row r="173">
          <cell r="A173" t="str">
            <v>OBESITY - BMI</v>
          </cell>
          <cell r="B173" t="str">
            <v>Overweight, but not obese (25 ≥ BMI &lt; 30)</v>
          </cell>
          <cell r="C173" t="str">
            <v>Campaspe (S)</v>
          </cell>
          <cell r="D173">
            <v>32.959060000000001</v>
          </cell>
          <cell r="E173">
            <v>26.540520000000001</v>
          </cell>
          <cell r="F173">
            <v>40.082859999999997</v>
          </cell>
        </row>
        <row r="174">
          <cell r="A174" t="str">
            <v>OBESITY - BMI</v>
          </cell>
          <cell r="B174" t="str">
            <v>Overweight, but not obese (25 ≥ BMI &lt; 30)</v>
          </cell>
          <cell r="C174" t="str">
            <v>Cardinia (S)</v>
          </cell>
          <cell r="D174">
            <v>31.95223</v>
          </cell>
          <cell r="E174">
            <v>26.30791</v>
          </cell>
          <cell r="F174">
            <v>38.180109999999999</v>
          </cell>
        </row>
        <row r="175">
          <cell r="A175" t="str">
            <v>OBESITY - BMI</v>
          </cell>
          <cell r="B175" t="str">
            <v>Overweight, but not obese (25 ≥ BMI &lt; 30)</v>
          </cell>
          <cell r="C175" t="str">
            <v>Casey (C)</v>
          </cell>
          <cell r="D175">
            <v>33.379199999999997</v>
          </cell>
          <cell r="E175">
            <v>28.017060000000001</v>
          </cell>
          <cell r="F175">
            <v>39.208599999999997</v>
          </cell>
        </row>
        <row r="176">
          <cell r="A176" t="str">
            <v>OBESITY - BMI</v>
          </cell>
          <cell r="B176" t="str">
            <v>Overweight, but not obese (25 ≥ BMI &lt; 30)</v>
          </cell>
          <cell r="C176" t="str">
            <v>Central Goldfields (S)</v>
          </cell>
          <cell r="D176">
            <v>34.178919999999998</v>
          </cell>
          <cell r="E176">
            <v>27.239879999999999</v>
          </cell>
          <cell r="F176">
            <v>41.86844</v>
          </cell>
        </row>
        <row r="177">
          <cell r="A177" t="str">
            <v>OBESITY - BMI</v>
          </cell>
          <cell r="B177" t="str">
            <v>Overweight, but not obese (25 ≥ BMI &lt; 30)</v>
          </cell>
          <cell r="C177" t="str">
            <v>Colac-Otway (S)</v>
          </cell>
          <cell r="D177">
            <v>28.170819999999999</v>
          </cell>
          <cell r="E177">
            <v>22.311019999999999</v>
          </cell>
          <cell r="F177">
            <v>34.878680000000003</v>
          </cell>
        </row>
        <row r="178">
          <cell r="A178" t="str">
            <v>OBESITY - BMI</v>
          </cell>
          <cell r="B178" t="str">
            <v>Overweight, but not obese (25 ≥ BMI &lt; 30)</v>
          </cell>
          <cell r="C178" t="str">
            <v>Corangamite (S)</v>
          </cell>
          <cell r="D178">
            <v>32.7639</v>
          </cell>
          <cell r="E178">
            <v>25.686820000000001</v>
          </cell>
          <cell r="F178">
            <v>40.722329999999999</v>
          </cell>
        </row>
        <row r="179">
          <cell r="A179" t="str">
            <v>OBESITY - BMI</v>
          </cell>
          <cell r="B179" t="str">
            <v>Overweight, but not obese (25 ≥ BMI &lt; 30)</v>
          </cell>
          <cell r="C179" t="str">
            <v>Darebin (C)</v>
          </cell>
          <cell r="D179">
            <v>29.313079999999999</v>
          </cell>
          <cell r="E179">
            <v>23.69567</v>
          </cell>
          <cell r="F179">
            <v>35.640180000000001</v>
          </cell>
        </row>
        <row r="180">
          <cell r="A180" t="str">
            <v>OBESITY - BMI</v>
          </cell>
          <cell r="B180" t="str">
            <v>Overweight, but not obese (25 ≥ BMI &lt; 30)</v>
          </cell>
          <cell r="C180" t="str">
            <v>East Gippsland (S)</v>
          </cell>
          <cell r="D180">
            <v>28.505579999999998</v>
          </cell>
          <cell r="E180">
            <v>21.957630000000002</v>
          </cell>
          <cell r="F180">
            <v>36.102879999999999</v>
          </cell>
        </row>
        <row r="181">
          <cell r="A181" t="str">
            <v>OBESITY - BMI</v>
          </cell>
          <cell r="B181" t="str">
            <v>Overweight, but not obese (25 ≥ BMI &lt; 30)</v>
          </cell>
          <cell r="C181" t="str">
            <v>Frankston (C)</v>
          </cell>
          <cell r="D181">
            <v>31.986160000000002</v>
          </cell>
          <cell r="E181">
            <v>26.392610000000001</v>
          </cell>
          <cell r="F181">
            <v>38.150770000000001</v>
          </cell>
        </row>
        <row r="182">
          <cell r="A182" t="str">
            <v>OBESITY - BMI</v>
          </cell>
          <cell r="B182" t="str">
            <v>Overweight, but not obese (25 ≥ BMI &lt; 30)</v>
          </cell>
          <cell r="C182" t="str">
            <v>Gannawarra (S)</v>
          </cell>
          <cell r="D182">
            <v>34.223109999999998</v>
          </cell>
          <cell r="E182">
            <v>24.392610000000001</v>
          </cell>
          <cell r="F182">
            <v>45.624690000000001</v>
          </cell>
        </row>
        <row r="183">
          <cell r="A183" t="str">
            <v>OBESITY - BMI</v>
          </cell>
          <cell r="B183" t="str">
            <v>Overweight, but not obese (25 ≥ BMI &lt; 30)</v>
          </cell>
          <cell r="C183" t="str">
            <v>Glen Eira (C)</v>
          </cell>
          <cell r="D183">
            <v>24.816749999999999</v>
          </cell>
          <cell r="E183">
            <v>20.017029999999998</v>
          </cell>
          <cell r="F183">
            <v>30.330919999999999</v>
          </cell>
        </row>
        <row r="184">
          <cell r="A184" t="str">
            <v>OBESITY - BMI</v>
          </cell>
          <cell r="B184" t="str">
            <v>Overweight, but not obese (25 ≥ BMI &lt; 30)</v>
          </cell>
          <cell r="C184" t="str">
            <v>Glenelg (S)</v>
          </cell>
          <cell r="D184">
            <v>28.91583</v>
          </cell>
          <cell r="E184">
            <v>20.726579999999998</v>
          </cell>
          <cell r="F184">
            <v>38.75873</v>
          </cell>
        </row>
        <row r="185">
          <cell r="A185" t="str">
            <v>OBESITY - BMI</v>
          </cell>
          <cell r="B185" t="str">
            <v>Overweight, but not obese (25 ≥ BMI &lt; 30)</v>
          </cell>
          <cell r="C185" t="str">
            <v>Golden Plains (S)</v>
          </cell>
          <cell r="D185">
            <v>35.665990000000001</v>
          </cell>
          <cell r="E185">
            <v>26.771370000000001</v>
          </cell>
          <cell r="F185">
            <v>45.672649999999997</v>
          </cell>
        </row>
        <row r="186">
          <cell r="A186" t="str">
            <v>OBESITY - BMI</v>
          </cell>
          <cell r="B186" t="str">
            <v>Overweight, but not obese (25 ≥ BMI &lt; 30)</v>
          </cell>
          <cell r="C186" t="str">
            <v>Greater Bendigo (C)</v>
          </cell>
          <cell r="D186">
            <v>32.11036</v>
          </cell>
          <cell r="E186">
            <v>25.699929999999998</v>
          </cell>
          <cell r="F186">
            <v>39.274549999999998</v>
          </cell>
        </row>
        <row r="187">
          <cell r="A187" t="str">
            <v>OBESITY - BMI</v>
          </cell>
          <cell r="B187" t="str">
            <v>Overweight, but not obese (25 ≥ BMI &lt; 30)</v>
          </cell>
          <cell r="C187" t="str">
            <v>Greater Dandenong (C)</v>
          </cell>
          <cell r="D187">
            <v>25.58447</v>
          </cell>
          <cell r="E187">
            <v>20.445</v>
          </cell>
          <cell r="F187">
            <v>31.504280000000001</v>
          </cell>
        </row>
        <row r="188">
          <cell r="A188" t="str">
            <v>OBESITY - BMI</v>
          </cell>
          <cell r="B188" t="str">
            <v>Overweight, but not obese (25 ≥ BMI &lt; 30)</v>
          </cell>
          <cell r="C188" t="str">
            <v>Greater Geelong (C)</v>
          </cell>
          <cell r="D188">
            <v>29.101410000000001</v>
          </cell>
          <cell r="E188">
            <v>23.6311</v>
          </cell>
          <cell r="F188">
            <v>35.253480000000003</v>
          </cell>
        </row>
        <row r="189">
          <cell r="A189" t="str">
            <v>OBESITY - BMI</v>
          </cell>
          <cell r="B189" t="str">
            <v>Overweight, but not obese (25 ≥ BMI &lt; 30)</v>
          </cell>
          <cell r="C189" t="str">
            <v>Greater Shepparton (C)</v>
          </cell>
          <cell r="D189">
            <v>27.263359999999999</v>
          </cell>
          <cell r="E189">
            <v>22.148309999999999</v>
          </cell>
          <cell r="F189">
            <v>33.05809</v>
          </cell>
        </row>
        <row r="190">
          <cell r="A190" t="str">
            <v>OBESITY - BMI</v>
          </cell>
          <cell r="B190" t="str">
            <v>Overweight, but not obese (25 ≥ BMI &lt; 30)</v>
          </cell>
          <cell r="C190" t="str">
            <v>Hepburn (S)</v>
          </cell>
          <cell r="D190">
            <v>29.00911</v>
          </cell>
          <cell r="E190">
            <v>22.68403</v>
          </cell>
          <cell r="F190">
            <v>36.270470000000003</v>
          </cell>
        </row>
        <row r="191">
          <cell r="A191" t="str">
            <v>OBESITY - BMI</v>
          </cell>
          <cell r="B191" t="str">
            <v>Overweight, but not obese (25 ≥ BMI &lt; 30)</v>
          </cell>
          <cell r="C191" t="str">
            <v>Hindmarsh (S)</v>
          </cell>
          <cell r="D191">
            <v>27.585789999999999</v>
          </cell>
          <cell r="E191">
            <v>20.455069999999999</v>
          </cell>
          <cell r="F191">
            <v>36.074950000000001</v>
          </cell>
        </row>
        <row r="192">
          <cell r="A192" t="str">
            <v>OBESITY - BMI</v>
          </cell>
          <cell r="B192" t="str">
            <v>Overweight, but not obese (25 ≥ BMI &lt; 30)</v>
          </cell>
          <cell r="C192" t="str">
            <v>Hobsons Bay (C)</v>
          </cell>
          <cell r="D192">
            <v>29.611509999999999</v>
          </cell>
          <cell r="E192">
            <v>24.010770000000001</v>
          </cell>
          <cell r="F192">
            <v>35.90146</v>
          </cell>
        </row>
        <row r="193">
          <cell r="A193" t="str">
            <v>OBESITY - BMI</v>
          </cell>
          <cell r="B193" t="str">
            <v>Overweight, but not obese (25 ≥ BMI &lt; 30)</v>
          </cell>
          <cell r="C193" t="str">
            <v>Horsham (RC)</v>
          </cell>
          <cell r="D193">
            <v>27.534759999999999</v>
          </cell>
          <cell r="E193">
            <v>21.87529</v>
          </cell>
          <cell r="F193">
            <v>34.020809999999997</v>
          </cell>
        </row>
        <row r="194">
          <cell r="A194" t="str">
            <v>OBESITY - BMI</v>
          </cell>
          <cell r="B194" t="str">
            <v>Overweight, but not obese (25 ≥ BMI &lt; 30)</v>
          </cell>
          <cell r="C194" t="str">
            <v>Hume (C)</v>
          </cell>
          <cell r="D194">
            <v>29.625109999999999</v>
          </cell>
          <cell r="E194">
            <v>23.949629999999999</v>
          </cell>
          <cell r="F194">
            <v>36.008719999999997</v>
          </cell>
        </row>
        <row r="195">
          <cell r="A195" t="str">
            <v>OBESITY - BMI</v>
          </cell>
          <cell r="B195" t="str">
            <v>Overweight, but not obese (25 ≥ BMI &lt; 30)</v>
          </cell>
          <cell r="C195" t="str">
            <v>Indigo (S)</v>
          </cell>
          <cell r="D195">
            <v>29.23573</v>
          </cell>
          <cell r="E195">
            <v>21.29814</v>
          </cell>
          <cell r="F195">
            <v>38.677750000000003</v>
          </cell>
        </row>
        <row r="196">
          <cell r="A196" t="str">
            <v>OBESITY - BMI</v>
          </cell>
          <cell r="B196" t="str">
            <v>Overweight, but not obese (25 ≥ BMI &lt; 30)</v>
          </cell>
          <cell r="C196" t="str">
            <v>Kingston (C)</v>
          </cell>
          <cell r="D196">
            <v>37.324159999999999</v>
          </cell>
          <cell r="E196">
            <v>31.151340000000001</v>
          </cell>
          <cell r="F196">
            <v>43.939520000000002</v>
          </cell>
        </row>
        <row r="197">
          <cell r="A197" t="str">
            <v>OBESITY - BMI</v>
          </cell>
          <cell r="B197" t="str">
            <v>Overweight, but not obese (25 ≥ BMI &lt; 30)</v>
          </cell>
          <cell r="C197" t="str">
            <v>Knox (C)</v>
          </cell>
          <cell r="D197">
            <v>27.163049999999998</v>
          </cell>
          <cell r="E197">
            <v>22.077940000000002</v>
          </cell>
          <cell r="F197">
            <v>32.924520000000001</v>
          </cell>
        </row>
        <row r="198">
          <cell r="A198" t="str">
            <v>OBESITY - BMI</v>
          </cell>
          <cell r="B198" t="str">
            <v>Overweight, but not obese (25 ≥ BMI &lt; 30)</v>
          </cell>
          <cell r="C198" t="str">
            <v>Latrobe (C)</v>
          </cell>
          <cell r="D198">
            <v>25.149360000000001</v>
          </cell>
          <cell r="E198">
            <v>19.99689</v>
          </cell>
          <cell r="F198">
            <v>31.113140000000001</v>
          </cell>
        </row>
        <row r="199">
          <cell r="A199" t="str">
            <v>OBESITY - BMI</v>
          </cell>
          <cell r="B199" t="str">
            <v>Overweight, but not obese (25 ≥ BMI &lt; 30)</v>
          </cell>
          <cell r="C199" t="str">
            <v>Loddon (S)</v>
          </cell>
          <cell r="D199">
            <v>27.118649999999999</v>
          </cell>
          <cell r="E199">
            <v>18.800129999999999</v>
          </cell>
          <cell r="F199">
            <v>37.421599999999998</v>
          </cell>
        </row>
        <row r="200">
          <cell r="A200" t="str">
            <v>OBESITY - BMI</v>
          </cell>
          <cell r="B200" t="str">
            <v>Overweight, but not obese (25 ≥ BMI &lt; 30)</v>
          </cell>
          <cell r="C200" t="str">
            <v>Macedon Ranges (S)</v>
          </cell>
          <cell r="D200">
            <v>34.273670000000003</v>
          </cell>
          <cell r="E200">
            <v>27.236599999999999</v>
          </cell>
          <cell r="F200">
            <v>42.077500000000001</v>
          </cell>
        </row>
        <row r="201">
          <cell r="A201" t="str">
            <v>OBESITY - BMI</v>
          </cell>
          <cell r="B201" t="str">
            <v>Overweight, but not obese (25 ≥ BMI &lt; 30)</v>
          </cell>
          <cell r="C201" t="str">
            <v>Manningham (C)</v>
          </cell>
          <cell r="D201">
            <v>28.871469999999999</v>
          </cell>
          <cell r="E201">
            <v>22.860389999999999</v>
          </cell>
          <cell r="F201">
            <v>35.731020000000001</v>
          </cell>
        </row>
        <row r="202">
          <cell r="A202" t="str">
            <v>OBESITY - BMI</v>
          </cell>
          <cell r="B202" t="str">
            <v>Overweight, but not obese (25 ≥ BMI &lt; 30)</v>
          </cell>
          <cell r="C202" t="str">
            <v>Mansfield (S)</v>
          </cell>
          <cell r="D202">
            <v>36.286140000000003</v>
          </cell>
          <cell r="E202">
            <v>28.22176</v>
          </cell>
          <cell r="F202">
            <v>45.203670000000002</v>
          </cell>
        </row>
        <row r="203">
          <cell r="A203" t="str">
            <v>OBESITY - BMI</v>
          </cell>
          <cell r="B203" t="str">
            <v>Overweight, but not obese (25 ≥ BMI &lt; 30)</v>
          </cell>
          <cell r="C203" t="str">
            <v>Maribyrnong (C)</v>
          </cell>
          <cell r="D203">
            <v>29.66263</v>
          </cell>
          <cell r="E203">
            <v>24.248529999999999</v>
          </cell>
          <cell r="F203">
            <v>35.715609999999998</v>
          </cell>
        </row>
        <row r="204">
          <cell r="A204" t="str">
            <v>OBESITY - BMI</v>
          </cell>
          <cell r="B204" t="str">
            <v>Overweight, but not obese (25 ≥ BMI &lt; 30)</v>
          </cell>
          <cell r="C204" t="str">
            <v>Maroondah (C)</v>
          </cell>
          <cell r="D204">
            <v>32.26952</v>
          </cell>
          <cell r="E204">
            <v>26.883489999999998</v>
          </cell>
          <cell r="F204">
            <v>38.17127</v>
          </cell>
        </row>
        <row r="205">
          <cell r="A205" t="str">
            <v>OBESITY - BMI</v>
          </cell>
          <cell r="B205" t="str">
            <v>Overweight, but not obese (25 ≥ BMI &lt; 30)</v>
          </cell>
          <cell r="C205" t="str">
            <v>Melbourne (C)</v>
          </cell>
          <cell r="D205">
            <v>25.607469999999999</v>
          </cell>
          <cell r="E205">
            <v>19.60153</v>
          </cell>
          <cell r="F205">
            <v>32.705069999999999</v>
          </cell>
        </row>
        <row r="206">
          <cell r="A206" t="str">
            <v>OBESITY - BMI</v>
          </cell>
          <cell r="B206" t="str">
            <v>Overweight, but not obese (25 ≥ BMI &lt; 30)</v>
          </cell>
          <cell r="C206" t="str">
            <v>Melton (S)</v>
          </cell>
          <cell r="D206">
            <v>41.84834</v>
          </cell>
          <cell r="E206">
            <v>36.188209999999998</v>
          </cell>
          <cell r="F206">
            <v>47.731560000000002</v>
          </cell>
        </row>
        <row r="207">
          <cell r="A207" t="str">
            <v>OBESITY - BMI</v>
          </cell>
          <cell r="B207" t="str">
            <v>Overweight, but not obese (25 ≥ BMI &lt; 30)</v>
          </cell>
          <cell r="C207" t="str">
            <v>Mildura (RC)</v>
          </cell>
          <cell r="D207">
            <v>37.820129999999999</v>
          </cell>
          <cell r="E207">
            <v>31.241630000000001</v>
          </cell>
          <cell r="F207">
            <v>44.879710000000003</v>
          </cell>
        </row>
        <row r="208">
          <cell r="A208" t="str">
            <v>OBESITY - BMI</v>
          </cell>
          <cell r="B208" t="str">
            <v>Overweight, but not obese (25 ≥ BMI &lt; 30)</v>
          </cell>
          <cell r="C208" t="str">
            <v>Mitchell (S)</v>
          </cell>
          <cell r="D208">
            <v>31.901789999999998</v>
          </cell>
          <cell r="E208">
            <v>25.349740000000001</v>
          </cell>
          <cell r="F208">
            <v>39.25676</v>
          </cell>
        </row>
        <row r="209">
          <cell r="A209" t="str">
            <v>OBESITY - BMI</v>
          </cell>
          <cell r="B209" t="str">
            <v>Overweight, but not obese (25 ≥ BMI &lt; 30)</v>
          </cell>
          <cell r="C209" t="str">
            <v>Moira (S)</v>
          </cell>
          <cell r="D209">
            <v>29.824580000000001</v>
          </cell>
          <cell r="E209">
            <v>23.385200000000001</v>
          </cell>
          <cell r="F209">
            <v>37.17671</v>
          </cell>
        </row>
        <row r="210">
          <cell r="A210" t="str">
            <v>OBESITY - BMI</v>
          </cell>
          <cell r="B210" t="str">
            <v>Overweight, but not obese (25 ≥ BMI &lt; 30)</v>
          </cell>
          <cell r="C210" t="str">
            <v>Monash (C)</v>
          </cell>
          <cell r="D210">
            <v>28.89939</v>
          </cell>
          <cell r="E210">
            <v>23.222239999999999</v>
          </cell>
          <cell r="F210">
            <v>35.325870000000002</v>
          </cell>
        </row>
        <row r="211">
          <cell r="A211" t="str">
            <v>OBESITY - BMI</v>
          </cell>
          <cell r="B211" t="str">
            <v>Overweight, but not obese (25 ≥ BMI &lt; 30)</v>
          </cell>
          <cell r="C211" t="str">
            <v>Moonee Valley (C)</v>
          </cell>
          <cell r="D211">
            <v>33.971069999999997</v>
          </cell>
          <cell r="E211">
            <v>27.870259999999998</v>
          </cell>
          <cell r="F211">
            <v>40.654649999999997</v>
          </cell>
        </row>
        <row r="212">
          <cell r="A212" t="str">
            <v>OBESITY - BMI</v>
          </cell>
          <cell r="B212" t="str">
            <v>Overweight, but not obese (25 ≥ BMI &lt; 30)</v>
          </cell>
          <cell r="C212" t="str">
            <v>Moorabool (S)</v>
          </cell>
          <cell r="D212">
            <v>28.10633</v>
          </cell>
          <cell r="E212">
            <v>22.10641</v>
          </cell>
          <cell r="F212">
            <v>35.00291</v>
          </cell>
        </row>
        <row r="213">
          <cell r="A213" t="str">
            <v>OBESITY - BMI</v>
          </cell>
          <cell r="B213" t="str">
            <v>Overweight, but not obese (25 ≥ BMI &lt; 30)</v>
          </cell>
          <cell r="C213" t="str">
            <v>Moreland (C)</v>
          </cell>
          <cell r="D213">
            <v>32.969099999999997</v>
          </cell>
          <cell r="E213">
            <v>26.64011</v>
          </cell>
          <cell r="F213">
            <v>39.982210000000002</v>
          </cell>
        </row>
        <row r="214">
          <cell r="A214" t="str">
            <v>OBESITY - BMI</v>
          </cell>
          <cell r="B214" t="str">
            <v>Overweight, but not obese (25 ≥ BMI &lt; 30)</v>
          </cell>
          <cell r="C214" t="str">
            <v>Mornington Peninsula (S)</v>
          </cell>
          <cell r="D214">
            <v>29.29121</v>
          </cell>
          <cell r="E214">
            <v>23.961040000000001</v>
          </cell>
          <cell r="F214">
            <v>35.257300000000001</v>
          </cell>
        </row>
        <row r="215">
          <cell r="A215" t="str">
            <v>OBESITY - BMI</v>
          </cell>
          <cell r="B215" t="str">
            <v>Overweight, but not obese (25 ≥ BMI &lt; 30)</v>
          </cell>
          <cell r="C215" t="str">
            <v>Mount Alexander (S)</v>
          </cell>
          <cell r="D215">
            <v>34.592219999999998</v>
          </cell>
          <cell r="E215">
            <v>25.0154</v>
          </cell>
          <cell r="F215">
            <v>45.605530000000002</v>
          </cell>
        </row>
        <row r="216">
          <cell r="A216" t="str">
            <v>OBESITY - BMI</v>
          </cell>
          <cell r="B216" t="str">
            <v>Overweight, but not obese (25 ≥ BMI &lt; 30)</v>
          </cell>
          <cell r="C216" t="str">
            <v>Moyne (S)</v>
          </cell>
          <cell r="D216">
            <v>29.21705</v>
          </cell>
          <cell r="E216">
            <v>22.51219</v>
          </cell>
          <cell r="F216">
            <v>36.966180000000001</v>
          </cell>
        </row>
        <row r="217">
          <cell r="A217" t="str">
            <v>OBESITY - BMI</v>
          </cell>
          <cell r="B217" t="str">
            <v>Overweight, but not obese (25 ≥ BMI &lt; 30)</v>
          </cell>
          <cell r="C217" t="str">
            <v>Murrindindi (S)</v>
          </cell>
          <cell r="D217">
            <v>33.990180000000002</v>
          </cell>
          <cell r="E217">
            <v>27.000540000000001</v>
          </cell>
          <cell r="F217">
            <v>41.754289999999997</v>
          </cell>
        </row>
        <row r="218">
          <cell r="A218" t="str">
            <v>OBESITY - BMI</v>
          </cell>
          <cell r="B218" t="str">
            <v>Overweight, but not obese (25 ≥ BMI &lt; 30)</v>
          </cell>
          <cell r="C218" t="str">
            <v>Nillumbik (S)</v>
          </cell>
          <cell r="D218">
            <v>37.338030000000003</v>
          </cell>
          <cell r="E218">
            <v>30.77216</v>
          </cell>
          <cell r="F218">
            <v>44.406219999999998</v>
          </cell>
        </row>
        <row r="219">
          <cell r="A219" t="str">
            <v>OBESITY - BMI</v>
          </cell>
          <cell r="B219" t="str">
            <v>Overweight, but not obese (25 ≥ BMI &lt; 30)</v>
          </cell>
          <cell r="C219" t="str">
            <v>Northern Grampians (S)</v>
          </cell>
          <cell r="D219">
            <v>30.96247</v>
          </cell>
          <cell r="E219">
            <v>23.868960000000001</v>
          </cell>
          <cell r="F219">
            <v>39.081890000000001</v>
          </cell>
        </row>
        <row r="220">
          <cell r="A220" t="str">
            <v>OBESITY - BMI</v>
          </cell>
          <cell r="B220" t="str">
            <v>Overweight, but not obese (25 ≥ BMI &lt; 30)</v>
          </cell>
          <cell r="C220" t="str">
            <v>Port Phillip (C)</v>
          </cell>
          <cell r="D220">
            <v>32.121049999999997</v>
          </cell>
          <cell r="E220">
            <v>26.213480000000001</v>
          </cell>
          <cell r="F220">
            <v>38.662379999999999</v>
          </cell>
        </row>
        <row r="221">
          <cell r="A221" t="str">
            <v>OBESITY - BMI</v>
          </cell>
          <cell r="B221" t="str">
            <v>Overweight, but not obese (25 ≥ BMI &lt; 30)</v>
          </cell>
          <cell r="C221" t="str">
            <v>Pyrenees (S)</v>
          </cell>
          <cell r="D221">
            <v>30.35754</v>
          </cell>
          <cell r="E221">
            <v>22.811730000000001</v>
          </cell>
          <cell r="F221">
            <v>39.133899999999997</v>
          </cell>
        </row>
        <row r="222">
          <cell r="A222" t="str">
            <v>OBESITY - BMI</v>
          </cell>
          <cell r="B222" t="str">
            <v>Overweight, but not obese (25 ≥ BMI &lt; 30)</v>
          </cell>
          <cell r="C222" t="str">
            <v>Queenscliffe (B)</v>
          </cell>
          <cell r="D222">
            <v>47.097560000000001</v>
          </cell>
          <cell r="E222">
            <v>32.718899999999998</v>
          </cell>
          <cell r="F222">
            <v>61.974580000000003</v>
          </cell>
        </row>
        <row r="223">
          <cell r="A223" t="str">
            <v>OBESITY - BMI</v>
          </cell>
          <cell r="B223" t="str">
            <v>Overweight, but not obese (25 ≥ BMI &lt; 30)</v>
          </cell>
          <cell r="C223" t="str">
            <v>South Gippsland (S)</v>
          </cell>
          <cell r="D223">
            <v>36.740879999999997</v>
          </cell>
          <cell r="E223">
            <v>26.29655</v>
          </cell>
          <cell r="F223">
            <v>48.598199999999999</v>
          </cell>
        </row>
        <row r="224">
          <cell r="A224" t="str">
            <v>OBESITY - BMI</v>
          </cell>
          <cell r="B224" t="str">
            <v>Overweight, but not obese (25 ≥ BMI &lt; 30)</v>
          </cell>
          <cell r="C224" t="str">
            <v>Southern Grampians (S)</v>
          </cell>
          <cell r="D224">
            <v>26.579429999999999</v>
          </cell>
          <cell r="E224">
            <v>20.417719999999999</v>
          </cell>
          <cell r="F224">
            <v>33.81062</v>
          </cell>
        </row>
        <row r="225">
          <cell r="A225" t="str">
            <v>OBESITY - BMI</v>
          </cell>
          <cell r="B225" t="str">
            <v>Overweight, but not obese (25 ≥ BMI &lt; 30)</v>
          </cell>
          <cell r="C225" t="str">
            <v>Stonnington (C)</v>
          </cell>
          <cell r="D225">
            <v>25.456040000000002</v>
          </cell>
          <cell r="E225">
            <v>20.345980000000001</v>
          </cell>
          <cell r="F225">
            <v>31.34449</v>
          </cell>
        </row>
        <row r="226">
          <cell r="A226" t="str">
            <v>OBESITY - BMI</v>
          </cell>
          <cell r="B226" t="str">
            <v>Overweight, but not obese (25 ≥ BMI &lt; 30)</v>
          </cell>
          <cell r="C226" t="str">
            <v>Strathbogie (S)</v>
          </cell>
          <cell r="D226">
            <v>33.257080000000002</v>
          </cell>
          <cell r="E226">
            <v>25.768640000000001</v>
          </cell>
          <cell r="F226">
            <v>41.699240000000003</v>
          </cell>
        </row>
        <row r="227">
          <cell r="A227" t="str">
            <v>OBESITY - BMI</v>
          </cell>
          <cell r="B227" t="str">
            <v>Overweight, but not obese (25 ≥ BMI &lt; 30)</v>
          </cell>
          <cell r="C227" t="str">
            <v>Surf Coast (S)</v>
          </cell>
          <cell r="D227">
            <v>33.943089999999998</v>
          </cell>
          <cell r="E227">
            <v>26.276140000000002</v>
          </cell>
          <cell r="F227">
            <v>42.555810000000001</v>
          </cell>
        </row>
        <row r="228">
          <cell r="A228" t="str">
            <v>OBESITY - BMI</v>
          </cell>
          <cell r="B228" t="str">
            <v>Overweight, but not obese (25 ≥ BMI &lt; 30)</v>
          </cell>
          <cell r="C228" t="str">
            <v>Swan Hill (RC)</v>
          </cell>
          <cell r="D228">
            <v>28.095220000000001</v>
          </cell>
          <cell r="E228">
            <v>22.27158</v>
          </cell>
          <cell r="F228">
            <v>34.760649999999998</v>
          </cell>
        </row>
        <row r="229">
          <cell r="A229" t="str">
            <v>OBESITY - BMI</v>
          </cell>
          <cell r="B229" t="str">
            <v>Overweight, but not obese (25 ≥ BMI &lt; 30)</v>
          </cell>
          <cell r="C229" t="str">
            <v>Towong (S)</v>
          </cell>
          <cell r="D229">
            <v>34.119059999999998</v>
          </cell>
          <cell r="E229">
            <v>24.54946</v>
          </cell>
          <cell r="F229">
            <v>45.185009999999998</v>
          </cell>
        </row>
        <row r="230">
          <cell r="A230" t="str">
            <v>OBESITY - BMI</v>
          </cell>
          <cell r="B230" t="str">
            <v>Overweight, but not obese (25 ≥ BMI &lt; 30)</v>
          </cell>
          <cell r="C230" t="str">
            <v>Wangaratta (RC)</v>
          </cell>
          <cell r="D230">
            <v>32.90381</v>
          </cell>
          <cell r="E230">
            <v>25.478999999999999</v>
          </cell>
          <cell r="F230">
            <v>41.293349999999997</v>
          </cell>
        </row>
        <row r="231">
          <cell r="A231" t="str">
            <v>OBESITY - BMI</v>
          </cell>
          <cell r="B231" t="str">
            <v>Overweight, but not obese (25 ≥ BMI &lt; 30)</v>
          </cell>
          <cell r="C231" t="str">
            <v>Warrnambool (C)</v>
          </cell>
          <cell r="D231">
            <v>30.426909999999999</v>
          </cell>
          <cell r="E231">
            <v>24.204039999999999</v>
          </cell>
          <cell r="F231">
            <v>37.45899</v>
          </cell>
        </row>
        <row r="232">
          <cell r="A232" t="str">
            <v>OBESITY - BMI</v>
          </cell>
          <cell r="B232" t="str">
            <v>Overweight, but not obese (25 ≥ BMI &lt; 30)</v>
          </cell>
          <cell r="C232" t="str">
            <v>Wellington (S)</v>
          </cell>
          <cell r="D232">
            <v>31.83672</v>
          </cell>
          <cell r="E232">
            <v>25.488029999999998</v>
          </cell>
          <cell r="F232">
            <v>38.940330000000003</v>
          </cell>
        </row>
        <row r="233">
          <cell r="A233" t="str">
            <v>OBESITY - BMI</v>
          </cell>
          <cell r="B233" t="str">
            <v>Overweight, but not obese (25 ≥ BMI &lt; 30)</v>
          </cell>
          <cell r="C233" t="str">
            <v>West Wimmera (S)</v>
          </cell>
          <cell r="D233">
            <v>25.269400000000001</v>
          </cell>
          <cell r="E233">
            <v>17.729410000000001</v>
          </cell>
          <cell r="F233">
            <v>34.66489</v>
          </cell>
        </row>
        <row r="234">
          <cell r="A234" t="str">
            <v>OBESITY - BMI</v>
          </cell>
          <cell r="B234" t="str">
            <v>Overweight, but not obese (25 ≥ BMI &lt; 30)</v>
          </cell>
          <cell r="C234" t="str">
            <v>Whitehorse (C)</v>
          </cell>
          <cell r="D234">
            <v>32.560070000000003</v>
          </cell>
          <cell r="E234">
            <v>26.545580000000001</v>
          </cell>
          <cell r="F234">
            <v>39.209859999999999</v>
          </cell>
        </row>
        <row r="235">
          <cell r="A235" t="str">
            <v>OBESITY - BMI</v>
          </cell>
          <cell r="B235" t="str">
            <v>Overweight, but not obese (25 ≥ BMI &lt; 30)</v>
          </cell>
          <cell r="C235" t="str">
            <v>Whittlesea (C)</v>
          </cell>
          <cell r="D235">
            <v>28.479780000000002</v>
          </cell>
          <cell r="E235">
            <v>23.069700000000001</v>
          </cell>
          <cell r="F235">
            <v>34.588149999999999</v>
          </cell>
        </row>
        <row r="236">
          <cell r="A236" t="str">
            <v>OBESITY - BMI</v>
          </cell>
          <cell r="B236" t="str">
            <v>Overweight, but not obese (25 ≥ BMI &lt; 30)</v>
          </cell>
          <cell r="C236" t="str">
            <v>Wodonga (RC)</v>
          </cell>
          <cell r="D236">
            <v>28.813140000000001</v>
          </cell>
          <cell r="E236">
            <v>23.407399999999999</v>
          </cell>
          <cell r="F236">
            <v>34.89846</v>
          </cell>
        </row>
        <row r="237">
          <cell r="A237" t="str">
            <v>OBESITY - BMI</v>
          </cell>
          <cell r="B237" t="str">
            <v>Overweight, but not obese (25 ≥ BMI &lt; 30)</v>
          </cell>
          <cell r="C237" t="str">
            <v>Wyndham (C)</v>
          </cell>
          <cell r="D237">
            <v>26.93085</v>
          </cell>
          <cell r="E237">
            <v>21.918710000000001</v>
          </cell>
          <cell r="F237">
            <v>32.610430000000001</v>
          </cell>
        </row>
        <row r="238">
          <cell r="A238" t="str">
            <v>OBESITY - BMI</v>
          </cell>
          <cell r="B238" t="str">
            <v>Overweight, but not obese (25 ≥ BMI &lt; 30)</v>
          </cell>
          <cell r="C238" t="str">
            <v>Yarra (C)</v>
          </cell>
          <cell r="D238">
            <v>25.213899999999999</v>
          </cell>
          <cell r="E238">
            <v>20.190300000000001</v>
          </cell>
          <cell r="F238">
            <v>31.001909999999999</v>
          </cell>
        </row>
        <row r="239">
          <cell r="A239" t="str">
            <v>OBESITY - BMI</v>
          </cell>
          <cell r="B239" t="str">
            <v>Overweight, but not obese (25 ≥ BMI &lt; 30)</v>
          </cell>
          <cell r="C239" t="str">
            <v>Yarra Ranges (S)</v>
          </cell>
          <cell r="D239">
            <v>30.353259999999999</v>
          </cell>
          <cell r="E239">
            <v>24.63552</v>
          </cell>
          <cell r="F239">
            <v>36.750920000000001</v>
          </cell>
        </row>
        <row r="240">
          <cell r="A240" t="str">
            <v>OBESITY - BMI</v>
          </cell>
          <cell r="B240" t="str">
            <v>Overweight, but not obese (25 ≥ BMI &lt; 30)</v>
          </cell>
          <cell r="C240" t="str">
            <v>Yarriambiack (S)</v>
          </cell>
          <cell r="D240">
            <v>26.024059999999999</v>
          </cell>
          <cell r="E240">
            <v>17.989460000000001</v>
          </cell>
          <cell r="F240">
            <v>36.068890000000003</v>
          </cell>
        </row>
        <row r="241">
          <cell r="A241" t="str">
            <v>OBESITY - BMI</v>
          </cell>
          <cell r="B241" t="str">
            <v>Overweight, but not obese (25 ≥ BMI &lt; 30)</v>
          </cell>
          <cell r="C241" t="str">
            <v>Victoria</v>
          </cell>
          <cell r="D241">
            <v>30.127849999999999</v>
          </cell>
          <cell r="E241">
            <v>29.209040000000002</v>
          </cell>
          <cell r="F241">
            <v>31.06288</v>
          </cell>
        </row>
        <row r="242">
          <cell r="A242" t="str">
            <v>OBESITY - BMI</v>
          </cell>
          <cell r="B242" t="str">
            <v>Obese (BMI  ≥ 30)</v>
          </cell>
          <cell r="C242" t="str">
            <v>Alpine (S)</v>
          </cell>
          <cell r="D242">
            <v>25.24006</v>
          </cell>
          <cell r="E242">
            <v>18.250360000000001</v>
          </cell>
          <cell r="F242">
            <v>33.799930000000003</v>
          </cell>
        </row>
        <row r="243">
          <cell r="A243" t="str">
            <v>OBESITY - BMI</v>
          </cell>
          <cell r="B243" t="str">
            <v>Obese (BMI  ≥ 30)</v>
          </cell>
          <cell r="C243" t="str">
            <v>Ararat (RC)</v>
          </cell>
          <cell r="D243">
            <v>28.734539999999999</v>
          </cell>
          <cell r="E243">
            <v>23.620450000000002</v>
          </cell>
          <cell r="F243">
            <v>34.45637</v>
          </cell>
        </row>
        <row r="244">
          <cell r="A244" t="str">
            <v>OBESITY - BMI</v>
          </cell>
          <cell r="B244" t="str">
            <v>Obese (BMI  ≥ 30)</v>
          </cell>
          <cell r="C244" t="str">
            <v>Ballarat (C)</v>
          </cell>
          <cell r="D244">
            <v>28.65878</v>
          </cell>
          <cell r="E244">
            <v>23.347829999999998</v>
          </cell>
          <cell r="F244">
            <v>34.631999999999998</v>
          </cell>
        </row>
        <row r="245">
          <cell r="A245" t="str">
            <v>OBESITY - BMI</v>
          </cell>
          <cell r="B245" t="str">
            <v>Obese (BMI  ≥ 30)</v>
          </cell>
          <cell r="C245" t="str">
            <v>Banyule (C)</v>
          </cell>
          <cell r="D245">
            <v>17.255780000000001</v>
          </cell>
          <cell r="E245">
            <v>13.130179999999999</v>
          </cell>
          <cell r="F245">
            <v>22.344239999999999</v>
          </cell>
        </row>
        <row r="246">
          <cell r="A246" t="str">
            <v>OBESITY - BMI</v>
          </cell>
          <cell r="B246" t="str">
            <v>Obese (BMI  ≥ 30)</v>
          </cell>
          <cell r="C246" t="str">
            <v>Bass Coast (S)</v>
          </cell>
          <cell r="D246">
            <v>24.05678</v>
          </cell>
          <cell r="E246">
            <v>17.44707</v>
          </cell>
          <cell r="F246">
            <v>32.194009999999999</v>
          </cell>
        </row>
        <row r="247">
          <cell r="A247" t="str">
            <v>OBESITY - BMI</v>
          </cell>
          <cell r="B247" t="str">
            <v>Obese (BMI  ≥ 30)</v>
          </cell>
          <cell r="C247" t="str">
            <v>Baw Baw (S)</v>
          </cell>
          <cell r="D247">
            <v>25.901769999999999</v>
          </cell>
          <cell r="E247">
            <v>20.447590000000002</v>
          </cell>
          <cell r="F247">
            <v>32.221539999999997</v>
          </cell>
        </row>
        <row r="248">
          <cell r="A248" t="str">
            <v>OBESITY - BMI</v>
          </cell>
          <cell r="B248" t="str">
            <v>Obese (BMI  ≥ 30)</v>
          </cell>
          <cell r="C248" t="str">
            <v>Bayside (C)</v>
          </cell>
          <cell r="D248">
            <v>14.002649999999999</v>
          </cell>
          <cell r="E248">
            <v>9.8494960000000003</v>
          </cell>
          <cell r="F248">
            <v>19.527699999999999</v>
          </cell>
        </row>
        <row r="249">
          <cell r="A249" t="str">
            <v>OBESITY - BMI</v>
          </cell>
          <cell r="B249" t="str">
            <v>Obese (BMI  ≥ 30)</v>
          </cell>
          <cell r="C249" t="str">
            <v>Benalla (RC)</v>
          </cell>
          <cell r="D249">
            <v>35.131709999999998</v>
          </cell>
          <cell r="E249">
            <v>28.019020000000001</v>
          </cell>
          <cell r="F249">
            <v>42.972050000000003</v>
          </cell>
        </row>
        <row r="250">
          <cell r="A250" t="str">
            <v>OBESITY - BMI</v>
          </cell>
          <cell r="B250" t="str">
            <v>Obese (BMI  ≥ 30)</v>
          </cell>
          <cell r="C250" t="str">
            <v>Boroondara (C)</v>
          </cell>
          <cell r="D250">
            <v>11.378259999999999</v>
          </cell>
          <cell r="E250">
            <v>7.8723960000000002</v>
          </cell>
          <cell r="F250">
            <v>16.17135</v>
          </cell>
        </row>
        <row r="251">
          <cell r="A251" t="str">
            <v>OBESITY - BMI</v>
          </cell>
          <cell r="B251" t="str">
            <v>Obese (BMI  ≥ 30)</v>
          </cell>
          <cell r="C251" t="str">
            <v>Brimbank (C)</v>
          </cell>
          <cell r="D251">
            <v>23.93834</v>
          </cell>
          <cell r="E251">
            <v>18.728680000000001</v>
          </cell>
          <cell r="F251">
            <v>30.061119999999999</v>
          </cell>
        </row>
        <row r="252">
          <cell r="A252" t="str">
            <v>OBESITY - BMI</v>
          </cell>
          <cell r="B252" t="str">
            <v>Obese (BMI  ≥ 30)</v>
          </cell>
          <cell r="C252" t="str">
            <v>Buloke (S)</v>
          </cell>
          <cell r="D252">
            <v>37.769309999999997</v>
          </cell>
          <cell r="E252">
            <v>28.237469999999998</v>
          </cell>
          <cell r="F252">
            <v>48.350839999999998</v>
          </cell>
        </row>
        <row r="253">
          <cell r="A253" t="str">
            <v>OBESITY - BMI</v>
          </cell>
          <cell r="B253" t="str">
            <v>Obese (BMI  ≥ 30)</v>
          </cell>
          <cell r="C253" t="str">
            <v>Campaspe (S)</v>
          </cell>
          <cell r="D253">
            <v>28.22964</v>
          </cell>
          <cell r="E253">
            <v>22.113189999999999</v>
          </cell>
          <cell r="F253">
            <v>35.271729999999998</v>
          </cell>
        </row>
        <row r="254">
          <cell r="A254" t="str">
            <v>OBESITY - BMI</v>
          </cell>
          <cell r="B254" t="str">
            <v>Obese (BMI  ≥ 30)</v>
          </cell>
          <cell r="C254" t="str">
            <v>Cardinia (S)</v>
          </cell>
          <cell r="D254">
            <v>29.659369999999999</v>
          </cell>
          <cell r="E254">
            <v>24.070540000000001</v>
          </cell>
          <cell r="F254">
            <v>35.93177</v>
          </cell>
        </row>
        <row r="255">
          <cell r="A255" t="str">
            <v>OBESITY - BMI</v>
          </cell>
          <cell r="B255" t="str">
            <v>Obese (BMI  ≥ 30)</v>
          </cell>
          <cell r="C255" t="str">
            <v>Casey (C)</v>
          </cell>
          <cell r="D255">
            <v>25.634740000000001</v>
          </cell>
          <cell r="E255">
            <v>20.48629</v>
          </cell>
          <cell r="F255">
            <v>31.56345</v>
          </cell>
        </row>
        <row r="256">
          <cell r="A256" t="str">
            <v>OBESITY - BMI</v>
          </cell>
          <cell r="B256" t="str">
            <v>Obese (BMI  ≥ 30)</v>
          </cell>
          <cell r="C256" t="str">
            <v>Central Goldfields (S)</v>
          </cell>
          <cell r="D256">
            <v>31.517109999999999</v>
          </cell>
          <cell r="E256">
            <v>25.49569</v>
          </cell>
          <cell r="F256">
            <v>38.230910000000002</v>
          </cell>
        </row>
        <row r="257">
          <cell r="A257" t="str">
            <v>OBESITY - BMI</v>
          </cell>
          <cell r="B257" t="str">
            <v>Obese (BMI  ≥ 30)</v>
          </cell>
          <cell r="C257" t="str">
            <v>Colac-Otway (S)</v>
          </cell>
          <cell r="D257">
            <v>27.46386</v>
          </cell>
          <cell r="E257">
            <v>21.865110000000001</v>
          </cell>
          <cell r="F257">
            <v>33.874690000000001</v>
          </cell>
        </row>
        <row r="258">
          <cell r="A258" t="str">
            <v>OBESITY - BMI</v>
          </cell>
          <cell r="B258" t="str">
            <v>Obese (BMI  ≥ 30)</v>
          </cell>
          <cell r="C258" t="str">
            <v>Corangamite (S)</v>
          </cell>
          <cell r="D258">
            <v>28.847770000000001</v>
          </cell>
          <cell r="E258">
            <v>22.323810000000002</v>
          </cell>
          <cell r="F258">
            <v>36.385240000000003</v>
          </cell>
        </row>
        <row r="259">
          <cell r="A259" t="str">
            <v>OBESITY - BMI</v>
          </cell>
          <cell r="B259" t="str">
            <v>Obese (BMI  ≥ 30)</v>
          </cell>
          <cell r="C259" t="str">
            <v>Darebin (C)</v>
          </cell>
          <cell r="D259">
            <v>13.970890000000001</v>
          </cell>
          <cell r="E259">
            <v>9.8633900000000008</v>
          </cell>
          <cell r="F259">
            <v>19.420369999999998</v>
          </cell>
        </row>
        <row r="260">
          <cell r="A260" t="str">
            <v>OBESITY - BMI</v>
          </cell>
          <cell r="B260" t="str">
            <v>Obese (BMI  ≥ 30)</v>
          </cell>
          <cell r="C260" t="str">
            <v>East Gippsland (S)</v>
          </cell>
          <cell r="D260">
            <v>28.113479999999999</v>
          </cell>
          <cell r="E260">
            <v>20.567789999999999</v>
          </cell>
          <cell r="F260">
            <v>37.133310000000002</v>
          </cell>
        </row>
        <row r="261">
          <cell r="A261" t="str">
            <v>OBESITY - BMI</v>
          </cell>
          <cell r="B261" t="str">
            <v>Obese (BMI  ≥ 30)</v>
          </cell>
          <cell r="C261" t="str">
            <v>Frankston (C)</v>
          </cell>
          <cell r="D261">
            <v>27.742229999999999</v>
          </cell>
          <cell r="E261">
            <v>22.588509999999999</v>
          </cell>
          <cell r="F261">
            <v>33.562019999999997</v>
          </cell>
        </row>
        <row r="262">
          <cell r="A262" t="str">
            <v>OBESITY - BMI</v>
          </cell>
          <cell r="B262" t="str">
            <v>Obese (BMI  ≥ 30)</v>
          </cell>
          <cell r="C262" t="str">
            <v>Gannawarra (S)</v>
          </cell>
          <cell r="D262">
            <v>31.0288</v>
          </cell>
          <cell r="E262">
            <v>22.367760000000001</v>
          </cell>
          <cell r="F262">
            <v>41.261049999999997</v>
          </cell>
        </row>
        <row r="263">
          <cell r="A263" t="str">
            <v>OBESITY - BMI</v>
          </cell>
          <cell r="B263" t="str">
            <v>Obese (BMI  ≥ 30)</v>
          </cell>
          <cell r="C263" t="str">
            <v>Glen Eira (C)</v>
          </cell>
          <cell r="D263">
            <v>17.03397</v>
          </cell>
          <cell r="E263">
            <v>12.891769999999999</v>
          </cell>
          <cell r="F263">
            <v>22.168379999999999</v>
          </cell>
        </row>
        <row r="264">
          <cell r="A264" t="str">
            <v>OBESITY - BMI</v>
          </cell>
          <cell r="B264" t="str">
            <v>Obese (BMI  ≥ 30)</v>
          </cell>
          <cell r="C264" t="str">
            <v>Glenelg (S)</v>
          </cell>
          <cell r="D264">
            <v>30.538509999999999</v>
          </cell>
          <cell r="E264">
            <v>22.059570000000001</v>
          </cell>
          <cell r="F264">
            <v>40.579650000000001</v>
          </cell>
        </row>
        <row r="265">
          <cell r="A265" t="str">
            <v>OBESITY - BMI</v>
          </cell>
          <cell r="B265" t="str">
            <v>Obese (BMI  ≥ 30)</v>
          </cell>
          <cell r="C265" t="str">
            <v>Golden Plains (S)</v>
          </cell>
          <cell r="D265">
            <v>20.88251</v>
          </cell>
          <cell r="E265">
            <v>16.643699999999999</v>
          </cell>
          <cell r="F265">
            <v>25.865870000000001</v>
          </cell>
        </row>
        <row r="266">
          <cell r="A266" t="str">
            <v>OBESITY - BMI</v>
          </cell>
          <cell r="B266" t="str">
            <v>Obese (BMI  ≥ 30)</v>
          </cell>
          <cell r="C266" t="str">
            <v>Greater Bendigo (C)</v>
          </cell>
          <cell r="D266">
            <v>29.704339999999998</v>
          </cell>
          <cell r="E266">
            <v>23.802530000000001</v>
          </cell>
          <cell r="F266">
            <v>36.371000000000002</v>
          </cell>
        </row>
        <row r="267">
          <cell r="A267" t="str">
            <v>OBESITY - BMI</v>
          </cell>
          <cell r="B267" t="str">
            <v>Obese (BMI  ≥ 30)</v>
          </cell>
          <cell r="C267" t="str">
            <v>Greater Dandenong (C)</v>
          </cell>
          <cell r="D267">
            <v>18.830179999999999</v>
          </cell>
          <cell r="E267">
            <v>14.32306</v>
          </cell>
          <cell r="F267">
            <v>24.35247</v>
          </cell>
        </row>
        <row r="268">
          <cell r="A268" t="str">
            <v>OBESITY - BMI</v>
          </cell>
          <cell r="B268" t="str">
            <v>Obese (BMI  ≥ 30)</v>
          </cell>
          <cell r="C268" t="str">
            <v>Greater Geelong (C)</v>
          </cell>
          <cell r="D268">
            <v>22.02112</v>
          </cell>
          <cell r="E268">
            <v>16.895969999999998</v>
          </cell>
          <cell r="F268">
            <v>28.173860000000001</v>
          </cell>
        </row>
        <row r="269">
          <cell r="A269" t="str">
            <v>OBESITY - BMI</v>
          </cell>
          <cell r="B269" t="str">
            <v>Obese (BMI  ≥ 30)</v>
          </cell>
          <cell r="C269" t="str">
            <v>Greater Shepparton (C)</v>
          </cell>
          <cell r="D269">
            <v>33.24042</v>
          </cell>
          <cell r="E269">
            <v>27.553380000000001</v>
          </cell>
          <cell r="F269">
            <v>39.461889999999997</v>
          </cell>
        </row>
        <row r="270">
          <cell r="A270" t="str">
            <v>OBESITY - BMI</v>
          </cell>
          <cell r="B270" t="str">
            <v>Obese (BMI  ≥ 30)</v>
          </cell>
          <cell r="C270" t="str">
            <v>Hepburn (S)</v>
          </cell>
          <cell r="D270">
            <v>23.205950000000001</v>
          </cell>
          <cell r="E270">
            <v>16.758289999999999</v>
          </cell>
          <cell r="F270">
            <v>31.20439</v>
          </cell>
        </row>
        <row r="271">
          <cell r="A271" t="str">
            <v>OBESITY - BMI</v>
          </cell>
          <cell r="B271" t="str">
            <v>Obese (BMI  ≥ 30)</v>
          </cell>
          <cell r="C271" t="str">
            <v>Hindmarsh (S)</v>
          </cell>
          <cell r="D271">
            <v>29.131129999999999</v>
          </cell>
          <cell r="E271">
            <v>21.12078</v>
          </cell>
          <cell r="F271">
            <v>38.689390000000003</v>
          </cell>
        </row>
        <row r="272">
          <cell r="A272" t="str">
            <v>OBESITY - BMI</v>
          </cell>
          <cell r="B272" t="str">
            <v>Obese (BMI  ≥ 30)</v>
          </cell>
          <cell r="C272" t="str">
            <v>Hobsons Bay (C)</v>
          </cell>
          <cell r="D272">
            <v>19.38589</v>
          </cell>
          <cell r="E272">
            <v>14.673970000000001</v>
          </cell>
          <cell r="F272">
            <v>25.164619999999999</v>
          </cell>
        </row>
        <row r="273">
          <cell r="A273" t="str">
            <v>OBESITY - BMI</v>
          </cell>
          <cell r="B273" t="str">
            <v>Obese (BMI  ≥ 30)</v>
          </cell>
          <cell r="C273" t="str">
            <v>Horsham (RC)</v>
          </cell>
          <cell r="D273">
            <v>28.663959999999999</v>
          </cell>
          <cell r="E273">
            <v>22.806989999999999</v>
          </cell>
          <cell r="F273">
            <v>35.336500000000001</v>
          </cell>
        </row>
        <row r="274">
          <cell r="A274" t="str">
            <v>OBESITY - BMI</v>
          </cell>
          <cell r="B274" t="str">
            <v>Obese (BMI  ≥ 30)</v>
          </cell>
          <cell r="C274" t="str">
            <v>Hume (C)</v>
          </cell>
          <cell r="D274">
            <v>31.271540000000002</v>
          </cell>
          <cell r="E274">
            <v>25.549630000000001</v>
          </cell>
          <cell r="F274">
            <v>37.62724</v>
          </cell>
        </row>
        <row r="275">
          <cell r="A275" t="str">
            <v>OBESITY - BMI</v>
          </cell>
          <cell r="B275" t="str">
            <v>Obese (BMI  ≥ 30)</v>
          </cell>
          <cell r="C275" t="str">
            <v>Indigo (S)</v>
          </cell>
          <cell r="D275">
            <v>30.307320000000001</v>
          </cell>
          <cell r="E275">
            <v>22.187190000000001</v>
          </cell>
          <cell r="F275">
            <v>39.876330000000003</v>
          </cell>
        </row>
        <row r="276">
          <cell r="A276" t="str">
            <v>OBESITY - BMI</v>
          </cell>
          <cell r="B276" t="str">
            <v>Obese (BMI  ≥ 30)</v>
          </cell>
          <cell r="C276" t="str">
            <v>Kingston (C)</v>
          </cell>
          <cell r="D276">
            <v>15.334569999999999</v>
          </cell>
          <cell r="E276">
            <v>11.38466</v>
          </cell>
          <cell r="F276">
            <v>20.340319999999998</v>
          </cell>
        </row>
        <row r="277">
          <cell r="A277" t="str">
            <v>OBESITY - BMI</v>
          </cell>
          <cell r="B277" t="str">
            <v>Obese (BMI  ≥ 30)</v>
          </cell>
          <cell r="C277" t="str">
            <v>Knox (C)</v>
          </cell>
          <cell r="D277">
            <v>18.008980000000001</v>
          </cell>
          <cell r="E277">
            <v>13.514760000000001</v>
          </cell>
          <cell r="F277">
            <v>23.590050000000002</v>
          </cell>
        </row>
        <row r="278">
          <cell r="A278" t="str">
            <v>OBESITY - BMI</v>
          </cell>
          <cell r="B278" t="str">
            <v>Obese (BMI  ≥ 30)</v>
          </cell>
          <cell r="C278" t="str">
            <v>Latrobe (C)</v>
          </cell>
          <cell r="D278">
            <v>31.869530000000001</v>
          </cell>
          <cell r="E278">
            <v>26.15071</v>
          </cell>
          <cell r="F278">
            <v>38.192189999999997</v>
          </cell>
        </row>
        <row r="279">
          <cell r="A279" t="str">
            <v>OBESITY - BMI</v>
          </cell>
          <cell r="B279" t="str">
            <v>Obese (BMI  ≥ 30)</v>
          </cell>
          <cell r="C279" t="str">
            <v>Loddon (S)</v>
          </cell>
          <cell r="D279">
            <v>37.169370000000001</v>
          </cell>
          <cell r="E279">
            <v>27.40532</v>
          </cell>
          <cell r="F279">
            <v>48.10689</v>
          </cell>
        </row>
        <row r="280">
          <cell r="A280" t="str">
            <v>OBESITY - BMI</v>
          </cell>
          <cell r="B280" t="str">
            <v>Obese (BMI  ≥ 30)</v>
          </cell>
          <cell r="C280" t="str">
            <v>Macedon Ranges (S)</v>
          </cell>
          <cell r="D280">
            <v>23.089849999999998</v>
          </cell>
          <cell r="E280">
            <v>16.93282</v>
          </cell>
          <cell r="F280">
            <v>30.65936</v>
          </cell>
        </row>
        <row r="281">
          <cell r="A281" t="str">
            <v>OBESITY - BMI</v>
          </cell>
          <cell r="B281" t="str">
            <v>Obese (BMI  ≥ 30)</v>
          </cell>
          <cell r="C281" t="str">
            <v>Manningham (C)</v>
          </cell>
          <cell r="D281">
            <v>11.91793</v>
          </cell>
          <cell r="E281">
            <v>8.5737520000000007</v>
          </cell>
          <cell r="F281">
            <v>16.333469999999998</v>
          </cell>
        </row>
        <row r="282">
          <cell r="A282" t="str">
            <v>OBESITY - BMI</v>
          </cell>
          <cell r="B282" t="str">
            <v>Obese (BMI  ≥ 30)</v>
          </cell>
          <cell r="C282" t="str">
            <v>Mansfield (S)</v>
          </cell>
          <cell r="D282">
            <v>19.582360000000001</v>
          </cell>
          <cell r="E282">
            <v>14.35737</v>
          </cell>
          <cell r="F282">
            <v>26.128699999999998</v>
          </cell>
        </row>
        <row r="283">
          <cell r="A283" t="str">
            <v>OBESITY - BMI</v>
          </cell>
          <cell r="B283" t="str">
            <v>Obese (BMI  ≥ 30)</v>
          </cell>
          <cell r="C283" t="str">
            <v>Maribyrnong (C)</v>
          </cell>
          <cell r="D283">
            <v>11.15123</v>
          </cell>
          <cell r="E283">
            <v>7.5797600000000003</v>
          </cell>
          <cell r="F283">
            <v>16.11215</v>
          </cell>
        </row>
        <row r="284">
          <cell r="A284" t="str">
            <v>OBESITY - BMI</v>
          </cell>
          <cell r="B284" t="str">
            <v>Obese (BMI  ≥ 30)</v>
          </cell>
          <cell r="C284" t="str">
            <v>Maroondah (C)</v>
          </cell>
          <cell r="D284">
            <v>21.512650000000001</v>
          </cell>
          <cell r="E284">
            <v>16.859110000000001</v>
          </cell>
          <cell r="F284">
            <v>27.03303</v>
          </cell>
        </row>
        <row r="285">
          <cell r="A285" t="str">
            <v>OBESITY - BMI</v>
          </cell>
          <cell r="B285" t="str">
            <v>Obese (BMI  ≥ 30)</v>
          </cell>
          <cell r="C285" t="str">
            <v>Melbourne (C)</v>
          </cell>
          <cell r="D285">
            <v>9.8889879999999994</v>
          </cell>
          <cell r="E285">
            <v>6.5589829999999996</v>
          </cell>
          <cell r="F285">
            <v>14.64467</v>
          </cell>
        </row>
        <row r="286">
          <cell r="A286" t="str">
            <v>OBESITY - BMI</v>
          </cell>
          <cell r="B286" t="str">
            <v>Obese (BMI  ≥ 30)</v>
          </cell>
          <cell r="C286" t="str">
            <v>Melton (S)</v>
          </cell>
          <cell r="D286">
            <v>22.627500000000001</v>
          </cell>
          <cell r="E286">
            <v>18.102879999999999</v>
          </cell>
          <cell r="F286">
            <v>27.897780000000001</v>
          </cell>
        </row>
        <row r="287">
          <cell r="A287" t="str">
            <v>OBESITY - BMI</v>
          </cell>
          <cell r="B287" t="str">
            <v>Obese (BMI  ≥ 30)</v>
          </cell>
          <cell r="C287" t="str">
            <v>Mildura (RC)</v>
          </cell>
          <cell r="D287">
            <v>24.44999</v>
          </cell>
          <cell r="E287">
            <v>18.97945</v>
          </cell>
          <cell r="F287">
            <v>30.89603</v>
          </cell>
        </row>
        <row r="288">
          <cell r="A288" t="str">
            <v>OBESITY - BMI</v>
          </cell>
          <cell r="B288" t="str">
            <v>Obese (BMI  ≥ 30)</v>
          </cell>
          <cell r="C288" t="str">
            <v>Mitchell (S)</v>
          </cell>
          <cell r="D288">
            <v>37.135689999999997</v>
          </cell>
          <cell r="E288">
            <v>30.34854</v>
          </cell>
          <cell r="F288">
            <v>44.47157</v>
          </cell>
        </row>
        <row r="289">
          <cell r="A289" t="str">
            <v>OBESITY - BMI</v>
          </cell>
          <cell r="B289" t="str">
            <v>Obese (BMI  ≥ 30)</v>
          </cell>
          <cell r="C289" t="str">
            <v>Moira (S)</v>
          </cell>
          <cell r="D289">
            <v>34.609310000000001</v>
          </cell>
          <cell r="E289">
            <v>26.665310000000002</v>
          </cell>
          <cell r="F289">
            <v>43.515619999999998</v>
          </cell>
        </row>
        <row r="290">
          <cell r="A290" t="str">
            <v>OBESITY - BMI</v>
          </cell>
          <cell r="B290" t="str">
            <v>Obese (BMI  ≥ 30)</v>
          </cell>
          <cell r="C290" t="str">
            <v>Monash (C)</v>
          </cell>
          <cell r="D290">
            <v>17.04419</v>
          </cell>
          <cell r="E290">
            <v>12.52338</v>
          </cell>
          <cell r="F290">
            <v>22.77214</v>
          </cell>
        </row>
        <row r="291">
          <cell r="A291" t="str">
            <v>OBESITY - BMI</v>
          </cell>
          <cell r="B291" t="str">
            <v>Obese (BMI  ≥ 30)</v>
          </cell>
          <cell r="C291" t="str">
            <v>Moonee Valley (C)</v>
          </cell>
          <cell r="D291">
            <v>16.097329999999999</v>
          </cell>
          <cell r="E291">
            <v>11.993230000000001</v>
          </cell>
          <cell r="F291">
            <v>21.266470000000002</v>
          </cell>
        </row>
        <row r="292">
          <cell r="A292" t="str">
            <v>OBESITY - BMI</v>
          </cell>
          <cell r="B292" t="str">
            <v>Obese (BMI  ≥ 30)</v>
          </cell>
          <cell r="C292" t="str">
            <v>Moorabool (S)</v>
          </cell>
          <cell r="D292">
            <v>31.37726</v>
          </cell>
          <cell r="E292">
            <v>24.217669999999998</v>
          </cell>
          <cell r="F292">
            <v>39.548859999999998</v>
          </cell>
        </row>
        <row r="293">
          <cell r="A293" t="str">
            <v>OBESITY - BMI</v>
          </cell>
          <cell r="B293" t="str">
            <v>Obese (BMI  ≥ 30)</v>
          </cell>
          <cell r="C293" t="str">
            <v>Moreland (C)</v>
          </cell>
          <cell r="D293">
            <v>16.49053</v>
          </cell>
          <cell r="E293">
            <v>11.931660000000001</v>
          </cell>
          <cell r="F293">
            <v>22.349229999999999</v>
          </cell>
        </row>
        <row r="294">
          <cell r="A294" t="str">
            <v>OBESITY - BMI</v>
          </cell>
          <cell r="B294" t="str">
            <v>Obese (BMI  ≥ 30)</v>
          </cell>
          <cell r="C294" t="str">
            <v>Mornington Peninsula (S)</v>
          </cell>
          <cell r="D294">
            <v>20.669129999999999</v>
          </cell>
          <cell r="E294">
            <v>15.607060000000001</v>
          </cell>
          <cell r="F294">
            <v>26.850680000000001</v>
          </cell>
        </row>
        <row r="295">
          <cell r="A295" t="str">
            <v>OBESITY - BMI</v>
          </cell>
          <cell r="B295" t="str">
            <v>Obese (BMI  ≥ 30)</v>
          </cell>
          <cell r="C295" t="str">
            <v>Mount Alexander (S)</v>
          </cell>
          <cell r="D295">
            <v>22.69942</v>
          </cell>
          <cell r="E295">
            <v>15.093730000000001</v>
          </cell>
          <cell r="F295">
            <v>32.663249999999998</v>
          </cell>
        </row>
        <row r="296">
          <cell r="A296" t="str">
            <v>OBESITY - BMI</v>
          </cell>
          <cell r="B296" t="str">
            <v>Obese (BMI  ≥ 30)</v>
          </cell>
          <cell r="C296" t="str">
            <v>Moyne (S)</v>
          </cell>
          <cell r="D296">
            <v>36.258130000000001</v>
          </cell>
          <cell r="E296">
            <v>28.637699999999999</v>
          </cell>
          <cell r="F296">
            <v>44.637929999999997</v>
          </cell>
        </row>
        <row r="297">
          <cell r="A297" t="str">
            <v>OBESITY - BMI</v>
          </cell>
          <cell r="B297" t="str">
            <v>Obese (BMI  ≥ 30)</v>
          </cell>
          <cell r="C297" t="str">
            <v>Murrindindi (S)</v>
          </cell>
          <cell r="D297">
            <v>28.772200000000002</v>
          </cell>
          <cell r="E297">
            <v>22.122730000000001</v>
          </cell>
          <cell r="F297">
            <v>36.483989999999999</v>
          </cell>
        </row>
        <row r="298">
          <cell r="A298" t="str">
            <v>OBESITY - BMI</v>
          </cell>
          <cell r="B298" t="str">
            <v>Obese (BMI  ≥ 30)</v>
          </cell>
          <cell r="C298" t="str">
            <v>Nillumbik (S)</v>
          </cell>
          <cell r="D298">
            <v>18.47954</v>
          </cell>
          <cell r="E298">
            <v>13.67243</v>
          </cell>
          <cell r="F298">
            <v>24.49718</v>
          </cell>
        </row>
        <row r="299">
          <cell r="A299" t="str">
            <v>OBESITY - BMI</v>
          </cell>
          <cell r="B299" t="str">
            <v>Obese (BMI  ≥ 30)</v>
          </cell>
          <cell r="C299" t="str">
            <v>Northern Grampians (S)</v>
          </cell>
          <cell r="D299">
            <v>31.1038</v>
          </cell>
          <cell r="E299">
            <v>24.04271</v>
          </cell>
          <cell r="F299">
            <v>39.169260000000001</v>
          </cell>
        </row>
        <row r="300">
          <cell r="A300" t="str">
            <v>OBESITY - BMI</v>
          </cell>
          <cell r="B300" t="str">
            <v>Obese (BMI  ≥ 30)</v>
          </cell>
          <cell r="C300" t="str">
            <v>Port Phillip (C)</v>
          </cell>
          <cell r="D300">
            <v>13.71875</v>
          </cell>
          <cell r="E300">
            <v>10.03749</v>
          </cell>
          <cell r="F300">
            <v>18.47288</v>
          </cell>
        </row>
        <row r="301">
          <cell r="A301" t="str">
            <v>OBESITY - BMI</v>
          </cell>
          <cell r="B301" t="str">
            <v>Obese (BMI  ≥ 30)</v>
          </cell>
          <cell r="C301" t="str">
            <v>Pyrenees (S)</v>
          </cell>
          <cell r="D301">
            <v>36.45861</v>
          </cell>
          <cell r="E301">
            <v>27.266639999999999</v>
          </cell>
          <cell r="F301">
            <v>46.757269999999998</v>
          </cell>
        </row>
        <row r="302">
          <cell r="A302" t="str">
            <v>OBESITY - BMI</v>
          </cell>
          <cell r="B302" t="str">
            <v>Obese (BMI  ≥ 30)</v>
          </cell>
          <cell r="C302" t="str">
            <v>Queenscliffe (B)</v>
          </cell>
          <cell r="D302">
            <v>14.372820000000001</v>
          </cell>
          <cell r="E302">
            <v>7.5386829999999998</v>
          </cell>
          <cell r="F302">
            <v>25.681570000000001</v>
          </cell>
        </row>
        <row r="303">
          <cell r="A303" t="str">
            <v>OBESITY - BMI</v>
          </cell>
          <cell r="B303" t="str">
            <v>Obese (BMI  ≥ 30)</v>
          </cell>
          <cell r="C303" t="str">
            <v>South Gippsland (S)</v>
          </cell>
          <cell r="D303">
            <v>28.690809999999999</v>
          </cell>
          <cell r="E303">
            <v>18.87951</v>
          </cell>
          <cell r="F303">
            <v>41.02243</v>
          </cell>
        </row>
        <row r="304">
          <cell r="A304" t="str">
            <v>OBESITY - BMI</v>
          </cell>
          <cell r="B304" t="str">
            <v>Obese (BMI  ≥ 30)</v>
          </cell>
          <cell r="C304" t="str">
            <v>Southern Grampians (S)</v>
          </cell>
          <cell r="D304">
            <v>29.653880000000001</v>
          </cell>
          <cell r="E304">
            <v>23.267189999999999</v>
          </cell>
          <cell r="F304">
            <v>36.949489999999997</v>
          </cell>
        </row>
        <row r="305">
          <cell r="A305" t="str">
            <v>OBESITY - BMI</v>
          </cell>
          <cell r="B305" t="str">
            <v>Obese (BMI  ≥ 30)</v>
          </cell>
          <cell r="C305" t="str">
            <v>Stonnington (C)</v>
          </cell>
          <cell r="D305">
            <v>12.84346</v>
          </cell>
          <cell r="E305">
            <v>8.9409050000000008</v>
          </cell>
          <cell r="F305">
            <v>18.110620000000001</v>
          </cell>
        </row>
        <row r="306">
          <cell r="A306" t="str">
            <v>OBESITY - BMI</v>
          </cell>
          <cell r="B306" t="str">
            <v>Obese (BMI  ≥ 30)</v>
          </cell>
          <cell r="C306" t="str">
            <v>Strathbogie (S)</v>
          </cell>
          <cell r="D306">
            <v>32.764180000000003</v>
          </cell>
          <cell r="E306">
            <v>24.889099999999999</v>
          </cell>
          <cell r="F306">
            <v>41.746110000000002</v>
          </cell>
        </row>
        <row r="307">
          <cell r="A307" t="str">
            <v>OBESITY - BMI</v>
          </cell>
          <cell r="B307" t="str">
            <v>Obese (BMI  ≥ 30)</v>
          </cell>
          <cell r="C307" t="str">
            <v>Surf Coast (S)</v>
          </cell>
          <cell r="D307">
            <v>15.19693</v>
          </cell>
          <cell r="E307">
            <v>10.001609999999999</v>
          </cell>
          <cell r="F307">
            <v>22.418700000000001</v>
          </cell>
        </row>
        <row r="308">
          <cell r="A308" t="str">
            <v>OBESITY - BMI</v>
          </cell>
          <cell r="B308" t="str">
            <v>Obese (BMI  ≥ 30)</v>
          </cell>
          <cell r="C308" t="str">
            <v>Swan Hill (RC)</v>
          </cell>
          <cell r="D308">
            <v>33.152920000000002</v>
          </cell>
          <cell r="E308">
            <v>26.59629</v>
          </cell>
          <cell r="F308">
            <v>40.435510000000001</v>
          </cell>
        </row>
        <row r="309">
          <cell r="A309" t="str">
            <v>OBESITY - BMI</v>
          </cell>
          <cell r="B309" t="str">
            <v>Obese (BMI  ≥ 30)</v>
          </cell>
          <cell r="C309" t="str">
            <v>Towong (S)</v>
          </cell>
          <cell r="D309">
            <v>24.152650000000001</v>
          </cell>
          <cell r="E309">
            <v>16.4316</v>
          </cell>
          <cell r="F309">
            <v>34.024590000000003</v>
          </cell>
        </row>
        <row r="310">
          <cell r="A310" t="str">
            <v>OBESITY - BMI</v>
          </cell>
          <cell r="B310" t="str">
            <v>Obese (BMI  ≥ 30)</v>
          </cell>
          <cell r="C310" t="str">
            <v>Wangaratta (RC)</v>
          </cell>
          <cell r="D310">
            <v>24.94219</v>
          </cell>
          <cell r="E310">
            <v>18.446619999999999</v>
          </cell>
          <cell r="F310">
            <v>32.804989999999997</v>
          </cell>
        </row>
        <row r="311">
          <cell r="A311" t="str">
            <v>OBESITY - BMI</v>
          </cell>
          <cell r="B311" t="str">
            <v>Obese (BMI  ≥ 30)</v>
          </cell>
          <cell r="C311" t="str">
            <v>Warrnambool (C)</v>
          </cell>
          <cell r="D311">
            <v>32.004849999999998</v>
          </cell>
          <cell r="E311">
            <v>25.68985</v>
          </cell>
          <cell r="F311">
            <v>39.056289999999997</v>
          </cell>
        </row>
        <row r="312">
          <cell r="A312" t="str">
            <v>OBESITY - BMI</v>
          </cell>
          <cell r="B312" t="str">
            <v>Obese (BMI  ≥ 30)</v>
          </cell>
          <cell r="C312" t="str">
            <v>Wellington (S)</v>
          </cell>
          <cell r="D312">
            <v>32.078040000000001</v>
          </cell>
          <cell r="E312">
            <v>25.16724</v>
          </cell>
          <cell r="F312">
            <v>39.875309999999999</v>
          </cell>
        </row>
        <row r="313">
          <cell r="A313" t="str">
            <v>OBESITY - BMI</v>
          </cell>
          <cell r="B313" t="str">
            <v>Obese (BMI  ≥ 30)</v>
          </cell>
          <cell r="C313" t="str">
            <v>West Wimmera (S)</v>
          </cell>
          <cell r="D313">
            <v>33.166559999999997</v>
          </cell>
          <cell r="E313">
            <v>24.579049999999999</v>
          </cell>
          <cell r="F313">
            <v>43.042140000000003</v>
          </cell>
        </row>
        <row r="314">
          <cell r="A314" t="str">
            <v>OBESITY - BMI</v>
          </cell>
          <cell r="B314" t="str">
            <v>Obese (BMI  ≥ 30)</v>
          </cell>
          <cell r="C314" t="str">
            <v>Whitehorse (C)</v>
          </cell>
          <cell r="D314">
            <v>10.66811</v>
          </cell>
          <cell r="E314">
            <v>7.5824119999999997</v>
          </cell>
          <cell r="F314">
            <v>14.80833</v>
          </cell>
        </row>
        <row r="315">
          <cell r="A315" t="str">
            <v>OBESITY - BMI</v>
          </cell>
          <cell r="B315" t="str">
            <v>Obese (BMI  ≥ 30)</v>
          </cell>
          <cell r="C315" t="str">
            <v>Whittlesea (C)</v>
          </cell>
          <cell r="D315">
            <v>24.586880000000001</v>
          </cell>
          <cell r="E315">
            <v>19.207380000000001</v>
          </cell>
          <cell r="F315">
            <v>30.89686</v>
          </cell>
        </row>
        <row r="316">
          <cell r="A316" t="str">
            <v>OBESITY - BMI</v>
          </cell>
          <cell r="B316" t="str">
            <v>Obese (BMI  ≥ 30)</v>
          </cell>
          <cell r="C316" t="str">
            <v>Wodonga (RC)</v>
          </cell>
          <cell r="D316">
            <v>30.72146</v>
          </cell>
          <cell r="E316">
            <v>24.454509999999999</v>
          </cell>
          <cell r="F316">
            <v>37.791049999999998</v>
          </cell>
        </row>
        <row r="317">
          <cell r="A317" t="str">
            <v>OBESITY - BMI</v>
          </cell>
          <cell r="B317" t="str">
            <v>Obese (BMI  ≥ 30)</v>
          </cell>
          <cell r="C317" t="str">
            <v>Wyndham (C)</v>
          </cell>
          <cell r="D317">
            <v>23.444369999999999</v>
          </cell>
          <cell r="E317">
            <v>18.69791</v>
          </cell>
          <cell r="F317">
            <v>28.966439999999999</v>
          </cell>
        </row>
        <row r="318">
          <cell r="A318" t="str">
            <v>OBESITY - BMI</v>
          </cell>
          <cell r="B318" t="str">
            <v>Obese (BMI  ≥ 30)</v>
          </cell>
          <cell r="C318" t="str">
            <v>Yarra (C)</v>
          </cell>
          <cell r="D318">
            <v>10.551220000000001</v>
          </cell>
          <cell r="E318">
            <v>7.1444000000000001</v>
          </cell>
          <cell r="F318">
            <v>15.31465</v>
          </cell>
        </row>
        <row r="319">
          <cell r="A319" t="str">
            <v>OBESITY - BMI</v>
          </cell>
          <cell r="B319" t="str">
            <v>Obese (BMI  ≥ 30)</v>
          </cell>
          <cell r="C319" t="str">
            <v>Yarra Ranges (S)</v>
          </cell>
          <cell r="D319">
            <v>19.16554</v>
          </cell>
          <cell r="E319">
            <v>14.31542</v>
          </cell>
          <cell r="F319">
            <v>25.176069999999999</v>
          </cell>
        </row>
        <row r="320">
          <cell r="A320" t="str">
            <v>OBESITY - BMI</v>
          </cell>
          <cell r="B320" t="str">
            <v>Obese (BMI  ≥ 30)</v>
          </cell>
          <cell r="C320" t="str">
            <v>Yarriambiack (S)</v>
          </cell>
          <cell r="D320">
            <v>38.154389999999999</v>
          </cell>
          <cell r="E320">
            <v>28.854009999999999</v>
          </cell>
          <cell r="F320">
            <v>48.412640000000003</v>
          </cell>
        </row>
        <row r="321">
          <cell r="A321" t="str">
            <v>OBESITY - BMI</v>
          </cell>
          <cell r="B321" t="str">
            <v>Obese (BMI  ≥ 30)</v>
          </cell>
          <cell r="C321" t="str">
            <v>Victoria</v>
          </cell>
          <cell r="D321">
            <v>20.905290000000001</v>
          </cell>
          <cell r="E321">
            <v>20.107579999999999</v>
          </cell>
          <cell r="F321">
            <v>21.726030000000002</v>
          </cell>
        </row>
        <row r="322">
          <cell r="A322" t="str">
            <v>OBESITY - Overweight category</v>
          </cell>
          <cell r="B322" t="str">
            <v>Overweight (BMI  ≥ 25)</v>
          </cell>
          <cell r="C322" t="str">
            <v>Alpine (S)</v>
          </cell>
          <cell r="D322">
            <v>58.10022</v>
          </cell>
          <cell r="E322">
            <v>49.547159999999998</v>
          </cell>
          <cell r="F322">
            <v>66.192660000000004</v>
          </cell>
        </row>
        <row r="323">
          <cell r="A323" t="str">
            <v>OBESITY - Overweight category</v>
          </cell>
          <cell r="B323" t="str">
            <v>Overweight (BMI  ≥ 25)</v>
          </cell>
          <cell r="C323" t="str">
            <v>Ararat (RC)</v>
          </cell>
          <cell r="D323">
            <v>65.643709999999999</v>
          </cell>
          <cell r="E323">
            <v>57.558439999999997</v>
          </cell>
          <cell r="F323">
            <v>72.913539999999998</v>
          </cell>
        </row>
        <row r="324">
          <cell r="A324" t="str">
            <v>OBESITY - Overweight category</v>
          </cell>
          <cell r="B324" t="str">
            <v>Overweight (BMI  ≥ 25)</v>
          </cell>
          <cell r="C324" t="str">
            <v>Ballarat (C)</v>
          </cell>
          <cell r="D324">
            <v>60.940449999999998</v>
          </cell>
          <cell r="E324">
            <v>54.60033</v>
          </cell>
          <cell r="F324">
            <v>66.931399999999996</v>
          </cell>
        </row>
        <row r="325">
          <cell r="A325" t="str">
            <v>OBESITY - Overweight category</v>
          </cell>
          <cell r="B325" t="str">
            <v>Overweight (BMI  ≥ 25)</v>
          </cell>
          <cell r="C325" t="str">
            <v>Banyule (C)</v>
          </cell>
          <cell r="D325">
            <v>51.486179999999997</v>
          </cell>
          <cell r="E325">
            <v>45.214399999999998</v>
          </cell>
          <cell r="F325">
            <v>57.711500000000001</v>
          </cell>
        </row>
        <row r="326">
          <cell r="A326" t="str">
            <v>OBESITY - Overweight category</v>
          </cell>
          <cell r="B326" t="str">
            <v>Overweight (BMI  ≥ 25)</v>
          </cell>
          <cell r="C326" t="str">
            <v>Bass Coast (S)</v>
          </cell>
          <cell r="D326">
            <v>48.266449999999999</v>
          </cell>
          <cell r="E326">
            <v>40.311419999999998</v>
          </cell>
          <cell r="F326">
            <v>56.310339999999997</v>
          </cell>
        </row>
        <row r="327">
          <cell r="A327" t="str">
            <v>OBESITY - Overweight category</v>
          </cell>
          <cell r="B327" t="str">
            <v>Overweight (BMI  ≥ 25)</v>
          </cell>
          <cell r="C327" t="str">
            <v>Baw Baw (S)</v>
          </cell>
          <cell r="D327">
            <v>60.270949999999999</v>
          </cell>
          <cell r="E327">
            <v>53.129269999999998</v>
          </cell>
          <cell r="F327">
            <v>67.000339999999994</v>
          </cell>
        </row>
        <row r="328">
          <cell r="A328" t="str">
            <v>OBESITY - Overweight category</v>
          </cell>
          <cell r="B328" t="str">
            <v>Overweight (BMI  ≥ 25)</v>
          </cell>
          <cell r="C328" t="str">
            <v>Bayside (C)</v>
          </cell>
          <cell r="D328">
            <v>38.17521</v>
          </cell>
          <cell r="E328">
            <v>31.82347</v>
          </cell>
          <cell r="F328">
            <v>44.958689999999997</v>
          </cell>
        </row>
        <row r="329">
          <cell r="A329" t="str">
            <v>OBESITY - Overweight category</v>
          </cell>
          <cell r="B329" t="str">
            <v>Overweight (BMI  ≥ 25)</v>
          </cell>
          <cell r="C329" t="str">
            <v>Benalla (RC)</v>
          </cell>
          <cell r="D329">
            <v>62.307899999999997</v>
          </cell>
          <cell r="E329">
            <v>53.700490000000002</v>
          </cell>
          <cell r="F329">
            <v>70.203029999999998</v>
          </cell>
        </row>
        <row r="330">
          <cell r="A330" t="str">
            <v>OBESITY - Overweight category</v>
          </cell>
          <cell r="B330" t="str">
            <v>Overweight (BMI  ≥ 25)</v>
          </cell>
          <cell r="C330" t="str">
            <v>Boroondara (C)</v>
          </cell>
          <cell r="D330">
            <v>42.45337</v>
          </cell>
          <cell r="E330">
            <v>36.436439999999997</v>
          </cell>
          <cell r="F330">
            <v>48.702599999999997</v>
          </cell>
        </row>
        <row r="331">
          <cell r="A331" t="str">
            <v>OBESITY - Overweight category</v>
          </cell>
          <cell r="B331" t="str">
            <v>Overweight (BMI  ≥ 25)</v>
          </cell>
          <cell r="C331" t="str">
            <v>Brimbank (C)</v>
          </cell>
          <cell r="D331">
            <v>52.557879999999997</v>
          </cell>
          <cell r="E331">
            <v>45.917589999999997</v>
          </cell>
          <cell r="F331">
            <v>59.108910000000002</v>
          </cell>
        </row>
        <row r="332">
          <cell r="A332" t="str">
            <v>OBESITY - Overweight category</v>
          </cell>
          <cell r="B332" t="str">
            <v>Overweight (BMI  ≥ 25)</v>
          </cell>
          <cell r="C332" t="str">
            <v>Buloke (S)</v>
          </cell>
          <cell r="D332">
            <v>61.460590000000003</v>
          </cell>
          <cell r="E332">
            <v>50.090760000000003</v>
          </cell>
          <cell r="F332">
            <v>71.703450000000004</v>
          </cell>
        </row>
        <row r="333">
          <cell r="A333" t="str">
            <v>OBESITY - Overweight category</v>
          </cell>
          <cell r="B333" t="str">
            <v>Overweight (BMI  ≥ 25)</v>
          </cell>
          <cell r="C333" t="str">
            <v>Campaspe (S)</v>
          </cell>
          <cell r="D333">
            <v>61.188690000000001</v>
          </cell>
          <cell r="E333">
            <v>53.642699999999998</v>
          </cell>
          <cell r="F333">
            <v>68.233760000000004</v>
          </cell>
        </row>
        <row r="334">
          <cell r="A334" t="str">
            <v>OBESITY - Overweight category</v>
          </cell>
          <cell r="B334" t="str">
            <v>Overweight (BMI  ≥ 25)</v>
          </cell>
          <cell r="C334" t="str">
            <v>Cardinia (S)</v>
          </cell>
          <cell r="D334">
            <v>61.611600000000003</v>
          </cell>
          <cell r="E334">
            <v>55.265009999999997</v>
          </cell>
          <cell r="F334">
            <v>67.585899999999995</v>
          </cell>
        </row>
        <row r="335">
          <cell r="A335" t="str">
            <v>OBESITY - Overweight category</v>
          </cell>
          <cell r="B335" t="str">
            <v>Overweight (BMI  ≥ 25)</v>
          </cell>
          <cell r="C335" t="str">
            <v>Casey (C)</v>
          </cell>
          <cell r="D335">
            <v>59.013939999999998</v>
          </cell>
          <cell r="E335">
            <v>52.74991</v>
          </cell>
          <cell r="F335">
            <v>64.998549999999994</v>
          </cell>
        </row>
        <row r="336">
          <cell r="A336" t="str">
            <v>OBESITY - Overweight category</v>
          </cell>
          <cell r="B336" t="str">
            <v>Overweight (BMI  ≥ 25)</v>
          </cell>
          <cell r="C336" t="str">
            <v>Central Goldfields (S)</v>
          </cell>
          <cell r="D336">
            <v>65.696029999999993</v>
          </cell>
          <cell r="E336">
            <v>58.049930000000003</v>
          </cell>
          <cell r="F336">
            <v>72.606160000000003</v>
          </cell>
        </row>
        <row r="337">
          <cell r="A337" t="str">
            <v>OBESITY - Overweight category</v>
          </cell>
          <cell r="B337" t="str">
            <v>Overweight (BMI  ≥ 25)</v>
          </cell>
          <cell r="C337" t="str">
            <v>Colac-Otway (S)</v>
          </cell>
          <cell r="D337">
            <v>55.63467</v>
          </cell>
          <cell r="E337">
            <v>48.429879999999997</v>
          </cell>
          <cell r="F337">
            <v>62.610010000000003</v>
          </cell>
        </row>
        <row r="338">
          <cell r="A338" t="str">
            <v>OBESITY - Overweight category</v>
          </cell>
          <cell r="B338" t="str">
            <v>Overweight (BMI  ≥ 25)</v>
          </cell>
          <cell r="C338" t="str">
            <v>Corangamite (S)</v>
          </cell>
          <cell r="D338">
            <v>61.611669999999997</v>
          </cell>
          <cell r="E338">
            <v>53.560560000000002</v>
          </cell>
          <cell r="F338">
            <v>69.072940000000003</v>
          </cell>
        </row>
        <row r="339">
          <cell r="A339" t="str">
            <v>OBESITY - Overweight category</v>
          </cell>
          <cell r="B339" t="str">
            <v>Overweight (BMI  ≥ 25)</v>
          </cell>
          <cell r="C339" t="str">
            <v>Darebin (C)</v>
          </cell>
          <cell r="D339">
            <v>43.283969999999997</v>
          </cell>
          <cell r="E339">
            <v>36.917870000000001</v>
          </cell>
          <cell r="F339">
            <v>49.879820000000002</v>
          </cell>
        </row>
        <row r="340">
          <cell r="A340" t="str">
            <v>OBESITY - Overweight category</v>
          </cell>
          <cell r="B340" t="str">
            <v>Overweight (BMI  ≥ 25)</v>
          </cell>
          <cell r="C340" t="str">
            <v>East Gippsland (S)</v>
          </cell>
          <cell r="D340">
            <v>56.619059999999998</v>
          </cell>
          <cell r="E340">
            <v>47.797319999999999</v>
          </cell>
          <cell r="F340">
            <v>65.040390000000002</v>
          </cell>
        </row>
        <row r="341">
          <cell r="A341" t="str">
            <v>OBESITY - Overweight category</v>
          </cell>
          <cell r="B341" t="str">
            <v>Overweight (BMI  ≥ 25)</v>
          </cell>
          <cell r="C341" t="str">
            <v>Frankston (C)</v>
          </cell>
          <cell r="D341">
            <v>59.728400000000001</v>
          </cell>
          <cell r="E341">
            <v>53.631320000000002</v>
          </cell>
          <cell r="F341">
            <v>65.538899999999998</v>
          </cell>
        </row>
        <row r="342">
          <cell r="A342" t="str">
            <v>OBESITY - Overweight category</v>
          </cell>
          <cell r="B342" t="str">
            <v>Overweight (BMI  ≥ 25)</v>
          </cell>
          <cell r="C342" t="str">
            <v>Gannawarra (S)</v>
          </cell>
          <cell r="D342">
            <v>65.251909999999995</v>
          </cell>
          <cell r="E342">
            <v>53.754159999999999</v>
          </cell>
          <cell r="F342">
            <v>75.209400000000002</v>
          </cell>
        </row>
        <row r="343">
          <cell r="A343" t="str">
            <v>OBESITY - Overweight category</v>
          </cell>
          <cell r="B343" t="str">
            <v>Overweight (BMI  ≥ 25)</v>
          </cell>
          <cell r="C343" t="str">
            <v>Glen Eira (C)</v>
          </cell>
          <cell r="D343">
            <v>41.850720000000003</v>
          </cell>
          <cell r="E343">
            <v>36.265659999999997</v>
          </cell>
          <cell r="F343">
            <v>47.652810000000002</v>
          </cell>
        </row>
        <row r="344">
          <cell r="A344" t="str">
            <v>OBESITY - Overweight category</v>
          </cell>
          <cell r="B344" t="str">
            <v>Overweight (BMI  ≥ 25)</v>
          </cell>
          <cell r="C344" t="str">
            <v>Glenelg (S)</v>
          </cell>
          <cell r="D344">
            <v>59.454340000000002</v>
          </cell>
          <cell r="E344">
            <v>48.530290000000001</v>
          </cell>
          <cell r="F344">
            <v>69.516199999999998</v>
          </cell>
        </row>
        <row r="345">
          <cell r="A345" t="str">
            <v>OBESITY - Overweight category</v>
          </cell>
          <cell r="B345" t="str">
            <v>Overweight (BMI  ≥ 25)</v>
          </cell>
          <cell r="C345" t="str">
            <v>Golden Plains (S)</v>
          </cell>
          <cell r="D345">
            <v>56.548499999999997</v>
          </cell>
          <cell r="E345">
            <v>46.912970000000001</v>
          </cell>
          <cell r="F345">
            <v>65.713329999999999</v>
          </cell>
        </row>
        <row r="346">
          <cell r="A346" t="str">
            <v>OBESITY - Overweight category</v>
          </cell>
          <cell r="B346" t="str">
            <v>Overweight (BMI  ≥ 25)</v>
          </cell>
          <cell r="C346" t="str">
            <v>Greater Bendigo (C)</v>
          </cell>
          <cell r="D346">
            <v>61.814700000000002</v>
          </cell>
          <cell r="E346">
            <v>54.576000000000001</v>
          </cell>
          <cell r="F346">
            <v>68.56429</v>
          </cell>
        </row>
        <row r="347">
          <cell r="A347" t="str">
            <v>OBESITY - Overweight category</v>
          </cell>
          <cell r="B347" t="str">
            <v>Overweight (BMI  ≥ 25)</v>
          </cell>
          <cell r="C347" t="str">
            <v>Greater Dandenong (C)</v>
          </cell>
          <cell r="D347">
            <v>44.414659999999998</v>
          </cell>
          <cell r="E347">
            <v>38.244019999999999</v>
          </cell>
          <cell r="F347">
            <v>50.762520000000002</v>
          </cell>
        </row>
        <row r="348">
          <cell r="A348" t="str">
            <v>OBESITY - Overweight category</v>
          </cell>
          <cell r="B348" t="str">
            <v>Overweight (BMI  ≥ 25)</v>
          </cell>
          <cell r="C348" t="str">
            <v>Greater Geelong (C)</v>
          </cell>
          <cell r="D348">
            <v>51.122529999999998</v>
          </cell>
          <cell r="E348">
            <v>44.776380000000003</v>
          </cell>
          <cell r="F348">
            <v>57.43271</v>
          </cell>
        </row>
        <row r="349">
          <cell r="A349" t="str">
            <v>OBESITY - Overweight category</v>
          </cell>
          <cell r="B349" t="str">
            <v>Overweight (BMI  ≥ 25)</v>
          </cell>
          <cell r="C349" t="str">
            <v>Greater Shepparton (C)</v>
          </cell>
          <cell r="D349">
            <v>60.503779999999999</v>
          </cell>
          <cell r="E349">
            <v>54.078449999999997</v>
          </cell>
          <cell r="F349">
            <v>66.585570000000004</v>
          </cell>
        </row>
        <row r="350">
          <cell r="A350" t="str">
            <v>OBESITY - Overweight category</v>
          </cell>
          <cell r="B350" t="str">
            <v>Overweight (BMI  ≥ 25)</v>
          </cell>
          <cell r="C350" t="str">
            <v>Hepburn (S)</v>
          </cell>
          <cell r="D350">
            <v>52.215060000000001</v>
          </cell>
          <cell r="E350">
            <v>43.772489999999998</v>
          </cell>
          <cell r="F350">
            <v>60.532940000000004</v>
          </cell>
        </row>
        <row r="351">
          <cell r="A351" t="str">
            <v>OBESITY - Overweight category</v>
          </cell>
          <cell r="B351" t="str">
            <v>Overweight (BMI  ≥ 25)</v>
          </cell>
          <cell r="C351" t="str">
            <v>Hindmarsh (S)</v>
          </cell>
          <cell r="D351">
            <v>56.716920000000002</v>
          </cell>
          <cell r="E351">
            <v>46.787019999999998</v>
          </cell>
          <cell r="F351">
            <v>66.135040000000004</v>
          </cell>
        </row>
        <row r="352">
          <cell r="A352" t="str">
            <v>OBESITY - Overweight category</v>
          </cell>
          <cell r="B352" t="str">
            <v>Overweight (BMI  ≥ 25)</v>
          </cell>
          <cell r="C352" t="str">
            <v>Hobsons Bay (C)</v>
          </cell>
          <cell r="D352">
            <v>48.997399999999999</v>
          </cell>
          <cell r="E352">
            <v>42.178170000000001</v>
          </cell>
          <cell r="F352">
            <v>55.854149999999997</v>
          </cell>
        </row>
        <row r="353">
          <cell r="A353" t="str">
            <v>OBESITY - Overweight category</v>
          </cell>
          <cell r="B353" t="str">
            <v>Overweight (BMI  ≥ 25)</v>
          </cell>
          <cell r="C353" t="str">
            <v>Horsham (RC)</v>
          </cell>
          <cell r="D353">
            <v>56.198709999999998</v>
          </cell>
          <cell r="E353">
            <v>49.078279999999999</v>
          </cell>
          <cell r="F353">
            <v>63.07264</v>
          </cell>
        </row>
        <row r="354">
          <cell r="A354" t="str">
            <v>OBESITY - Overweight category</v>
          </cell>
          <cell r="B354" t="str">
            <v>Overweight (BMI  ≥ 25)</v>
          </cell>
          <cell r="C354" t="str">
            <v>Hume (C)</v>
          </cell>
          <cell r="D354">
            <v>60.896639999999998</v>
          </cell>
          <cell r="E354">
            <v>54.493429999999996</v>
          </cell>
          <cell r="F354">
            <v>66.94538</v>
          </cell>
        </row>
        <row r="355">
          <cell r="A355" t="str">
            <v>OBESITY - Overweight category</v>
          </cell>
          <cell r="B355" t="str">
            <v>Overweight (BMI  ≥ 25)</v>
          </cell>
          <cell r="C355" t="str">
            <v>Indigo (S)</v>
          </cell>
          <cell r="D355">
            <v>59.543050000000001</v>
          </cell>
          <cell r="E355">
            <v>49.630569999999999</v>
          </cell>
          <cell r="F355">
            <v>68.733729999999994</v>
          </cell>
        </row>
        <row r="356">
          <cell r="A356" t="str">
            <v>OBESITY - Overweight category</v>
          </cell>
          <cell r="B356" t="str">
            <v>Overweight (BMI  ≥ 25)</v>
          </cell>
          <cell r="C356" t="str">
            <v>Kingston (C)</v>
          </cell>
          <cell r="D356">
            <v>52.658720000000002</v>
          </cell>
          <cell r="E356">
            <v>46.090029999999999</v>
          </cell>
          <cell r="F356">
            <v>59.136650000000003</v>
          </cell>
        </row>
        <row r="357">
          <cell r="A357" t="str">
            <v>OBESITY - Overweight category</v>
          </cell>
          <cell r="B357" t="str">
            <v>Overweight (BMI  ≥ 25)</v>
          </cell>
          <cell r="C357" t="str">
            <v>Knox (C)</v>
          </cell>
          <cell r="D357">
            <v>45.172029999999999</v>
          </cell>
          <cell r="E357">
            <v>39.06279</v>
          </cell>
          <cell r="F357">
            <v>51.430329999999998</v>
          </cell>
        </row>
        <row r="358">
          <cell r="A358" t="str">
            <v>OBESITY - Overweight category</v>
          </cell>
          <cell r="B358" t="str">
            <v>Overweight (BMI  ≥ 25)</v>
          </cell>
          <cell r="C358" t="str">
            <v>Latrobe (C)</v>
          </cell>
          <cell r="D358">
            <v>57.018889999999999</v>
          </cell>
          <cell r="E358">
            <v>50.42933</v>
          </cell>
          <cell r="F358">
            <v>63.368780000000001</v>
          </cell>
        </row>
        <row r="359">
          <cell r="A359" t="str">
            <v>OBESITY - Overweight category</v>
          </cell>
          <cell r="B359" t="str">
            <v>Overweight (BMI  ≥ 25)</v>
          </cell>
          <cell r="C359" t="str">
            <v>Loddon (S)</v>
          </cell>
          <cell r="D359">
            <v>64.288020000000003</v>
          </cell>
          <cell r="E359">
            <v>52.854759999999999</v>
          </cell>
          <cell r="F359">
            <v>74.296940000000006</v>
          </cell>
        </row>
        <row r="360">
          <cell r="A360" t="str">
            <v>OBESITY - Overweight category</v>
          </cell>
          <cell r="B360" t="str">
            <v>Overweight (BMI  ≥ 25)</v>
          </cell>
          <cell r="C360" t="str">
            <v>Macedon Ranges (S)</v>
          </cell>
          <cell r="D360">
            <v>57.363529999999997</v>
          </cell>
          <cell r="E360">
            <v>48.848460000000003</v>
          </cell>
          <cell r="F360">
            <v>65.463300000000004</v>
          </cell>
        </row>
        <row r="361">
          <cell r="A361" t="str">
            <v>OBESITY - Overweight category</v>
          </cell>
          <cell r="B361" t="str">
            <v>Overweight (BMI  ≥ 25)</v>
          </cell>
          <cell r="C361" t="str">
            <v>Manningham (C)</v>
          </cell>
          <cell r="D361">
            <v>40.789400000000001</v>
          </cell>
          <cell r="E361">
            <v>34.15719</v>
          </cell>
          <cell r="F361">
            <v>47.774979999999999</v>
          </cell>
        </row>
        <row r="362">
          <cell r="A362" t="str">
            <v>OBESITY - Overweight category</v>
          </cell>
          <cell r="B362" t="str">
            <v>Overweight (BMI  ≥ 25)</v>
          </cell>
          <cell r="C362" t="str">
            <v>Mansfield (S)</v>
          </cell>
          <cell r="D362">
            <v>55.868490000000001</v>
          </cell>
          <cell r="E362">
            <v>47.066319999999997</v>
          </cell>
          <cell r="F362">
            <v>64.316659999999999</v>
          </cell>
        </row>
        <row r="363">
          <cell r="A363" t="str">
            <v>OBESITY - Overweight category</v>
          </cell>
          <cell r="B363" t="str">
            <v>Overweight (BMI  ≥ 25)</v>
          </cell>
          <cell r="C363" t="str">
            <v>Maribyrnong (C)</v>
          </cell>
          <cell r="D363">
            <v>40.813859999999998</v>
          </cell>
          <cell r="E363">
            <v>34.487589999999997</v>
          </cell>
          <cell r="F363">
            <v>47.459899999999998</v>
          </cell>
        </row>
        <row r="364">
          <cell r="A364" t="str">
            <v>OBESITY - Overweight category</v>
          </cell>
          <cell r="B364" t="str">
            <v>Overweight (BMI  ≥ 25)</v>
          </cell>
          <cell r="C364" t="str">
            <v>Maroondah (C)</v>
          </cell>
          <cell r="D364">
            <v>53.782159999999998</v>
          </cell>
          <cell r="E364">
            <v>47.823599999999999</v>
          </cell>
          <cell r="F364">
            <v>59.634599999999999</v>
          </cell>
        </row>
        <row r="365">
          <cell r="A365" t="str">
            <v>OBESITY - Overweight category</v>
          </cell>
          <cell r="B365" t="str">
            <v>Overweight (BMI  ≥ 25)</v>
          </cell>
          <cell r="C365" t="str">
            <v>Melbourne (C)</v>
          </cell>
          <cell r="D365">
            <v>35.496459999999999</v>
          </cell>
          <cell r="E365">
            <v>28.747240000000001</v>
          </cell>
          <cell r="F365">
            <v>42.876739999999998</v>
          </cell>
        </row>
        <row r="366">
          <cell r="A366" t="str">
            <v>OBESITY - Overweight category</v>
          </cell>
          <cell r="B366" t="str">
            <v>Overweight (BMI  ≥ 25)</v>
          </cell>
          <cell r="C366" t="str">
            <v>Melton (S)</v>
          </cell>
          <cell r="D366">
            <v>64.475840000000005</v>
          </cell>
          <cell r="E366">
            <v>58.551310000000001</v>
          </cell>
          <cell r="F366">
            <v>69.987620000000007</v>
          </cell>
        </row>
        <row r="367">
          <cell r="A367" t="str">
            <v>OBESITY - Overweight category</v>
          </cell>
          <cell r="B367" t="str">
            <v>Overweight (BMI  ≥ 25)</v>
          </cell>
          <cell r="C367" t="str">
            <v>Mildura (RC)</v>
          </cell>
          <cell r="D367">
            <v>62.270119999999999</v>
          </cell>
          <cell r="E367">
            <v>55.064610000000002</v>
          </cell>
          <cell r="F367">
            <v>68.971289999999996</v>
          </cell>
        </row>
        <row r="368">
          <cell r="A368" t="str">
            <v>OBESITY - Overweight category</v>
          </cell>
          <cell r="B368" t="str">
            <v>Overweight (BMI  ≥ 25)</v>
          </cell>
          <cell r="C368" t="str">
            <v>Mitchell (S)</v>
          </cell>
          <cell r="D368">
            <v>69.037480000000002</v>
          </cell>
          <cell r="E368">
            <v>61.468209999999999</v>
          </cell>
          <cell r="F368">
            <v>75.707470000000001</v>
          </cell>
        </row>
        <row r="369">
          <cell r="A369" t="str">
            <v>OBESITY - Overweight category</v>
          </cell>
          <cell r="B369" t="str">
            <v>Overweight (BMI  ≥ 25)</v>
          </cell>
          <cell r="C369" t="str">
            <v>Moira (S)</v>
          </cell>
          <cell r="D369">
            <v>64.433890000000005</v>
          </cell>
          <cell r="E369">
            <v>55.30836</v>
          </cell>
          <cell r="F369">
            <v>72.618560000000002</v>
          </cell>
        </row>
        <row r="370">
          <cell r="A370" t="str">
            <v>OBESITY - Overweight category</v>
          </cell>
          <cell r="B370" t="str">
            <v>Overweight (BMI  ≥ 25)</v>
          </cell>
          <cell r="C370" t="str">
            <v>Monash (C)</v>
          </cell>
          <cell r="D370">
            <v>45.94359</v>
          </cell>
          <cell r="E370">
            <v>39.455159999999999</v>
          </cell>
          <cell r="F370">
            <v>52.572519999999997</v>
          </cell>
        </row>
        <row r="371">
          <cell r="A371" t="str">
            <v>OBESITY - Overweight category</v>
          </cell>
          <cell r="B371" t="str">
            <v>Overweight (BMI  ≥ 25)</v>
          </cell>
          <cell r="C371" t="str">
            <v>Moonee Valley (C)</v>
          </cell>
          <cell r="D371">
            <v>50.068399999999997</v>
          </cell>
          <cell r="E371">
            <v>43.324800000000003</v>
          </cell>
          <cell r="F371">
            <v>56.809510000000003</v>
          </cell>
        </row>
        <row r="372">
          <cell r="A372" t="str">
            <v>OBESITY - Overweight category</v>
          </cell>
          <cell r="B372" t="str">
            <v>Overweight (BMI  ≥ 25)</v>
          </cell>
          <cell r="C372" t="str">
            <v>Moorabool (S)</v>
          </cell>
          <cell r="D372">
            <v>59.483580000000003</v>
          </cell>
          <cell r="E372">
            <v>51.022820000000003</v>
          </cell>
          <cell r="F372">
            <v>67.416150000000002</v>
          </cell>
        </row>
        <row r="373">
          <cell r="A373" t="str">
            <v>OBESITY - Overweight category</v>
          </cell>
          <cell r="B373" t="str">
            <v>Overweight (BMI  ≥ 25)</v>
          </cell>
          <cell r="C373" t="str">
            <v>Moreland (C)</v>
          </cell>
          <cell r="D373">
            <v>49.459629999999997</v>
          </cell>
          <cell r="E373">
            <v>42.451259999999998</v>
          </cell>
          <cell r="F373">
            <v>56.489310000000003</v>
          </cell>
        </row>
        <row r="374">
          <cell r="A374" t="str">
            <v>OBESITY - Overweight category</v>
          </cell>
          <cell r="B374" t="str">
            <v>Overweight (BMI  ≥ 25)</v>
          </cell>
          <cell r="C374" t="str">
            <v>Mornington Peninsula (S)</v>
          </cell>
          <cell r="D374">
            <v>49.960340000000002</v>
          </cell>
          <cell r="E374">
            <v>43.783630000000002</v>
          </cell>
          <cell r="F374">
            <v>56.138249999999999</v>
          </cell>
        </row>
        <row r="375">
          <cell r="A375" t="str">
            <v>OBESITY - Overweight category</v>
          </cell>
          <cell r="B375" t="str">
            <v>Overweight (BMI  ≥ 25)</v>
          </cell>
          <cell r="C375" t="str">
            <v>Mount Alexander (S)</v>
          </cell>
          <cell r="D375">
            <v>57.291640000000001</v>
          </cell>
          <cell r="E375">
            <v>46.546869999999998</v>
          </cell>
          <cell r="F375">
            <v>67.38973</v>
          </cell>
        </row>
        <row r="376">
          <cell r="A376" t="str">
            <v>OBESITY - Overweight category</v>
          </cell>
          <cell r="B376" t="str">
            <v>Overweight (BMI  ≥ 25)</v>
          </cell>
          <cell r="C376" t="str">
            <v>Moyne (S)</v>
          </cell>
          <cell r="D376">
            <v>65.475170000000006</v>
          </cell>
          <cell r="E376">
            <v>57.555959999999999</v>
          </cell>
          <cell r="F376">
            <v>72.619720000000001</v>
          </cell>
        </row>
        <row r="377">
          <cell r="A377" t="str">
            <v>OBESITY - Overweight category</v>
          </cell>
          <cell r="B377" t="str">
            <v>Overweight (BMI  ≥ 25)</v>
          </cell>
          <cell r="C377" t="str">
            <v>Murrindindi (S)</v>
          </cell>
          <cell r="D377">
            <v>62.762390000000003</v>
          </cell>
          <cell r="E377">
            <v>54.292850000000001</v>
          </cell>
          <cell r="F377">
            <v>70.514830000000003</v>
          </cell>
        </row>
        <row r="378">
          <cell r="A378" t="str">
            <v>OBESITY - Overweight category</v>
          </cell>
          <cell r="B378" t="str">
            <v>Overweight (BMI  ≥ 25)</v>
          </cell>
          <cell r="C378" t="str">
            <v>Nillumbik (S)</v>
          </cell>
          <cell r="D378">
            <v>55.817570000000003</v>
          </cell>
          <cell r="E378">
            <v>48.668550000000003</v>
          </cell>
          <cell r="F378">
            <v>62.733330000000002</v>
          </cell>
        </row>
        <row r="379">
          <cell r="A379" t="str">
            <v>OBESITY - Overweight category</v>
          </cell>
          <cell r="B379" t="str">
            <v>Overweight (BMI  ≥ 25)</v>
          </cell>
          <cell r="C379" t="str">
            <v>Northern Grampians (S)</v>
          </cell>
          <cell r="D379">
            <v>62.066270000000003</v>
          </cell>
          <cell r="E379">
            <v>53.557560000000002</v>
          </cell>
          <cell r="F379">
            <v>69.892430000000004</v>
          </cell>
        </row>
        <row r="380">
          <cell r="A380" t="str">
            <v>OBESITY - Overweight category</v>
          </cell>
          <cell r="B380" t="str">
            <v>Overweight (BMI  ≥ 25)</v>
          </cell>
          <cell r="C380" t="str">
            <v>Port Phillip (C)</v>
          </cell>
          <cell r="D380">
            <v>45.839799999999997</v>
          </cell>
          <cell r="E380">
            <v>39.366239999999998</v>
          </cell>
          <cell r="F380">
            <v>52.456919999999997</v>
          </cell>
        </row>
        <row r="381">
          <cell r="A381" t="str">
            <v>OBESITY - Overweight category</v>
          </cell>
          <cell r="B381" t="str">
            <v>Overweight (BMI  ≥ 25)</v>
          </cell>
          <cell r="C381" t="str">
            <v>Pyrenees (S)</v>
          </cell>
          <cell r="D381">
            <v>66.816140000000004</v>
          </cell>
          <cell r="E381">
            <v>56.781959999999998</v>
          </cell>
          <cell r="F381">
            <v>75.524820000000005</v>
          </cell>
        </row>
        <row r="382">
          <cell r="A382" t="str">
            <v>OBESITY - Overweight category</v>
          </cell>
          <cell r="B382" t="str">
            <v>Overweight (BMI  ≥ 25)</v>
          </cell>
          <cell r="C382" t="str">
            <v>Queenscliffe (B)</v>
          </cell>
          <cell r="D382">
            <v>61.470370000000003</v>
          </cell>
          <cell r="E382">
            <v>47.2834</v>
          </cell>
          <cell r="F382">
            <v>73.943359999999998</v>
          </cell>
        </row>
        <row r="383">
          <cell r="A383" t="str">
            <v>OBESITY - Overweight category</v>
          </cell>
          <cell r="B383" t="str">
            <v>Overweight (BMI  ≥ 25)</v>
          </cell>
          <cell r="C383" t="str">
            <v>South Gippsland (S)</v>
          </cell>
          <cell r="D383">
            <v>65.431690000000003</v>
          </cell>
          <cell r="E383">
            <v>52.795250000000003</v>
          </cell>
          <cell r="F383">
            <v>76.209720000000004</v>
          </cell>
        </row>
        <row r="384">
          <cell r="A384" t="str">
            <v>OBESITY - Overweight category</v>
          </cell>
          <cell r="B384" t="str">
            <v>Overweight (BMI  ≥ 25)</v>
          </cell>
          <cell r="C384" t="str">
            <v>Southern Grampians (S)</v>
          </cell>
          <cell r="D384">
            <v>56.233310000000003</v>
          </cell>
          <cell r="E384">
            <v>48.392539999999997</v>
          </cell>
          <cell r="F384">
            <v>63.774560000000001</v>
          </cell>
        </row>
        <row r="385">
          <cell r="A385" t="str">
            <v>OBESITY - Overweight category</v>
          </cell>
          <cell r="B385" t="str">
            <v>Overweight (BMI  ≥ 25)</v>
          </cell>
          <cell r="C385" t="str">
            <v>Stonnington (C)</v>
          </cell>
          <cell r="D385">
            <v>38.299500000000002</v>
          </cell>
          <cell r="E385">
            <v>32.525010000000002</v>
          </cell>
          <cell r="F385">
            <v>44.424210000000002</v>
          </cell>
        </row>
        <row r="386">
          <cell r="A386" t="str">
            <v>OBESITY - Overweight category</v>
          </cell>
          <cell r="B386" t="str">
            <v>Overweight (BMI  ≥ 25)</v>
          </cell>
          <cell r="C386" t="str">
            <v>Strathbogie (S)</v>
          </cell>
          <cell r="D386">
            <v>66.021270000000001</v>
          </cell>
          <cell r="E386">
            <v>57.22099</v>
          </cell>
          <cell r="F386">
            <v>73.83887</v>
          </cell>
        </row>
        <row r="387">
          <cell r="A387" t="str">
            <v>OBESITY - Overweight category</v>
          </cell>
          <cell r="B387" t="str">
            <v>Overweight (BMI  ≥ 25)</v>
          </cell>
          <cell r="C387" t="str">
            <v>Surf Coast (S)</v>
          </cell>
          <cell r="D387">
            <v>49.14002</v>
          </cell>
          <cell r="E387">
            <v>40.563720000000004</v>
          </cell>
          <cell r="F387">
            <v>57.767249999999997</v>
          </cell>
        </row>
        <row r="388">
          <cell r="A388" t="str">
            <v>OBESITY - Overweight category</v>
          </cell>
          <cell r="B388" t="str">
            <v>Overweight (BMI  ≥ 25)</v>
          </cell>
          <cell r="C388" t="str">
            <v>Swan Hill (RC)</v>
          </cell>
          <cell r="D388">
            <v>61.248139999999999</v>
          </cell>
          <cell r="E388">
            <v>53.448430000000002</v>
          </cell>
          <cell r="F388">
            <v>68.510930000000002</v>
          </cell>
        </row>
        <row r="389">
          <cell r="A389" t="str">
            <v>OBESITY - Overweight category</v>
          </cell>
          <cell r="B389" t="str">
            <v>Overweight (BMI  ≥ 25)</v>
          </cell>
          <cell r="C389" t="str">
            <v>Towong (S)</v>
          </cell>
          <cell r="D389">
            <v>58.271700000000003</v>
          </cell>
          <cell r="E389">
            <v>46.626240000000003</v>
          </cell>
          <cell r="F389">
            <v>69.06223</v>
          </cell>
        </row>
        <row r="390">
          <cell r="A390" t="str">
            <v>OBESITY - Overweight category</v>
          </cell>
          <cell r="B390" t="str">
            <v>Overweight (BMI  ≥ 25)</v>
          </cell>
          <cell r="C390" t="str">
            <v>Wangaratta (RC)</v>
          </cell>
          <cell r="D390">
            <v>57.845999999999997</v>
          </cell>
          <cell r="E390">
            <v>49.268439999999998</v>
          </cell>
          <cell r="F390">
            <v>65.974860000000007</v>
          </cell>
        </row>
        <row r="391">
          <cell r="A391" t="str">
            <v>OBESITY - Overweight category</v>
          </cell>
          <cell r="B391" t="str">
            <v>Overweight (BMI  ≥ 25)</v>
          </cell>
          <cell r="C391" t="str">
            <v>Warrnambool (C)</v>
          </cell>
          <cell r="D391">
            <v>62.431759999999997</v>
          </cell>
          <cell r="E391">
            <v>55.109650000000002</v>
          </cell>
          <cell r="F391">
            <v>69.226460000000003</v>
          </cell>
        </row>
        <row r="392">
          <cell r="A392" t="str">
            <v>OBESITY - Overweight category</v>
          </cell>
          <cell r="B392" t="str">
            <v>Overweight (BMI  ≥ 25)</v>
          </cell>
          <cell r="C392" t="str">
            <v>Wellington (S)</v>
          </cell>
          <cell r="D392">
            <v>63.914749999999998</v>
          </cell>
          <cell r="E392">
            <v>56.25891</v>
          </cell>
          <cell r="F392">
            <v>70.923169999999999</v>
          </cell>
        </row>
        <row r="393">
          <cell r="A393" t="str">
            <v>OBESITY - Overweight category</v>
          </cell>
          <cell r="B393" t="str">
            <v>Overweight (BMI  ≥ 25)</v>
          </cell>
          <cell r="C393" t="str">
            <v>West Wimmera (S)</v>
          </cell>
          <cell r="D393">
            <v>58.435960000000001</v>
          </cell>
          <cell r="E393">
            <v>48.600679999999997</v>
          </cell>
          <cell r="F393">
            <v>67.642259999999993</v>
          </cell>
        </row>
        <row r="394">
          <cell r="A394" t="str">
            <v>OBESITY - Overweight category</v>
          </cell>
          <cell r="B394" t="str">
            <v>Overweight (BMI  ≥ 25)</v>
          </cell>
          <cell r="C394" t="str">
            <v>Whitehorse (C)</v>
          </cell>
          <cell r="D394">
            <v>43.228180000000002</v>
          </cell>
          <cell r="E394">
            <v>36.75394</v>
          </cell>
          <cell r="F394">
            <v>49.942309999999999</v>
          </cell>
        </row>
        <row r="395">
          <cell r="A395" t="str">
            <v>OBESITY - Overweight category</v>
          </cell>
          <cell r="B395" t="str">
            <v>Overweight (BMI  ≥ 25)</v>
          </cell>
          <cell r="C395" t="str">
            <v>Whittlesea (C)</v>
          </cell>
          <cell r="D395">
            <v>53.066650000000003</v>
          </cell>
          <cell r="E395">
            <v>46.329189999999997</v>
          </cell>
          <cell r="F395">
            <v>59.694159999999997</v>
          </cell>
        </row>
        <row r="396">
          <cell r="A396" t="str">
            <v>OBESITY - Overweight category</v>
          </cell>
          <cell r="B396" t="str">
            <v>Overweight (BMI  ≥ 25)</v>
          </cell>
          <cell r="C396" t="str">
            <v>Wodonga (RC)</v>
          </cell>
          <cell r="D396">
            <v>59.534599999999998</v>
          </cell>
          <cell r="E396">
            <v>52.26435</v>
          </cell>
          <cell r="F396">
            <v>66.409229999999994</v>
          </cell>
        </row>
        <row r="397">
          <cell r="A397" t="str">
            <v>OBESITY - Overweight category</v>
          </cell>
          <cell r="B397" t="str">
            <v>Overweight (BMI  ≥ 25)</v>
          </cell>
          <cell r="C397" t="str">
            <v>Wyndham (C)</v>
          </cell>
          <cell r="D397">
            <v>50.375219999999999</v>
          </cell>
          <cell r="E397">
            <v>44.424329999999998</v>
          </cell>
          <cell r="F397">
            <v>56.3155</v>
          </cell>
        </row>
        <row r="398">
          <cell r="A398" t="str">
            <v>OBESITY - Overweight category</v>
          </cell>
          <cell r="B398" t="str">
            <v>Overweight (BMI  ≥ 25)</v>
          </cell>
          <cell r="C398" t="str">
            <v>Yarra (C)</v>
          </cell>
          <cell r="D398">
            <v>35.765120000000003</v>
          </cell>
          <cell r="E398">
            <v>30.31626</v>
          </cell>
          <cell r="F398">
            <v>41.608559999999997</v>
          </cell>
        </row>
        <row r="399">
          <cell r="A399" t="str">
            <v>OBESITY - Overweight category</v>
          </cell>
          <cell r="B399" t="str">
            <v>Overweight (BMI  ≥ 25)</v>
          </cell>
          <cell r="C399" t="str">
            <v>Yarra Ranges (S)</v>
          </cell>
          <cell r="D399">
            <v>49.518790000000003</v>
          </cell>
          <cell r="E399">
            <v>42.846249999999998</v>
          </cell>
          <cell r="F399">
            <v>56.20852</v>
          </cell>
        </row>
        <row r="400">
          <cell r="A400" t="str">
            <v>OBESITY - Overweight category</v>
          </cell>
          <cell r="B400" t="str">
            <v>Overweight (BMI  ≥ 25)</v>
          </cell>
          <cell r="C400" t="str">
            <v>Yarriambiack (S)</v>
          </cell>
          <cell r="D400">
            <v>64.178449999999998</v>
          </cell>
          <cell r="E400">
            <v>53.84496</v>
          </cell>
          <cell r="F400">
            <v>73.343729999999994</v>
          </cell>
        </row>
        <row r="401">
          <cell r="A401" t="str">
            <v>OBESITY - Overweight category</v>
          </cell>
          <cell r="B401" t="str">
            <v>Overweight (BMI  ≥ 25)</v>
          </cell>
          <cell r="C401" t="str">
            <v>Victoria</v>
          </cell>
          <cell r="D401">
            <v>51.03313</v>
          </cell>
          <cell r="E401">
            <v>50.035069999999997</v>
          </cell>
          <cell r="F401">
            <v>52.030369999999998</v>
          </cell>
        </row>
        <row r="402">
          <cell r="A402" t="str">
            <v>OBESITY - Overweight category</v>
          </cell>
          <cell r="B402" t="str">
            <v>Not-overweight (BMI &lt;25)</v>
          </cell>
          <cell r="C402" t="str">
            <v>Alpine (S)</v>
          </cell>
          <cell r="D402">
            <v>35.863329999999998</v>
          </cell>
          <cell r="E402">
            <v>28.04401</v>
          </cell>
          <cell r="F402">
            <v>44.514130000000002</v>
          </cell>
        </row>
        <row r="403">
          <cell r="A403" t="str">
            <v>OBESITY - Overweight category</v>
          </cell>
          <cell r="B403" t="str">
            <v>Not-overweight (BMI &lt;25)</v>
          </cell>
          <cell r="C403" t="str">
            <v>Ararat (RC)</v>
          </cell>
          <cell r="D403">
            <v>27.690020000000001</v>
          </cell>
          <cell r="E403">
            <v>21.060230000000001</v>
          </cell>
          <cell r="F403">
            <v>35.469119999999997</v>
          </cell>
        </row>
        <row r="404">
          <cell r="A404" t="str">
            <v>OBESITY - Overweight category</v>
          </cell>
          <cell r="B404" t="str">
            <v>Not-overweight (BMI &lt;25)</v>
          </cell>
          <cell r="C404" t="str">
            <v>Ballarat (C)</v>
          </cell>
          <cell r="D404">
            <v>30.092829999999999</v>
          </cell>
          <cell r="E404">
            <v>24.642469999999999</v>
          </cell>
          <cell r="F404">
            <v>36.170070000000003</v>
          </cell>
        </row>
        <row r="405">
          <cell r="A405" t="str">
            <v>OBESITY - Overweight category</v>
          </cell>
          <cell r="B405" t="str">
            <v>Not-overweight (BMI &lt;25)</v>
          </cell>
          <cell r="C405" t="str">
            <v>Banyule (C)</v>
          </cell>
          <cell r="D405">
            <v>39.469389999999997</v>
          </cell>
          <cell r="E405">
            <v>33.557299999999998</v>
          </cell>
          <cell r="F405">
            <v>45.706560000000003</v>
          </cell>
        </row>
        <row r="406">
          <cell r="A406" t="str">
            <v>OBESITY - Overweight category</v>
          </cell>
          <cell r="B406" t="str">
            <v>Not-overweight (BMI &lt;25)</v>
          </cell>
          <cell r="C406" t="str">
            <v>Bass Coast (S)</v>
          </cell>
          <cell r="D406">
            <v>39.687330000000003</v>
          </cell>
          <cell r="E406">
            <v>30.967320000000001</v>
          </cell>
          <cell r="F406">
            <v>49.115769999999998</v>
          </cell>
        </row>
        <row r="407">
          <cell r="A407" t="str">
            <v>OBESITY - Overweight category</v>
          </cell>
          <cell r="B407" t="str">
            <v>Not-overweight (BMI &lt;25)</v>
          </cell>
          <cell r="C407" t="str">
            <v>Baw Baw (S)</v>
          </cell>
          <cell r="D407">
            <v>32.030749999999998</v>
          </cell>
          <cell r="E407">
            <v>25.727599999999999</v>
          </cell>
          <cell r="F407">
            <v>39.065910000000002</v>
          </cell>
        </row>
        <row r="408">
          <cell r="A408" t="str">
            <v>OBESITY - Overweight category</v>
          </cell>
          <cell r="B408" t="str">
            <v>Not-overweight (BMI &lt;25)</v>
          </cell>
          <cell r="C408" t="str">
            <v>Bayside (C)</v>
          </cell>
          <cell r="D408">
            <v>51.141089999999998</v>
          </cell>
          <cell r="E408">
            <v>44.233350000000002</v>
          </cell>
          <cell r="F408">
            <v>58.005519999999997</v>
          </cell>
        </row>
        <row r="409">
          <cell r="A409" t="str">
            <v>OBESITY - Overweight category</v>
          </cell>
          <cell r="B409" t="str">
            <v>Not-overweight (BMI &lt;25)</v>
          </cell>
          <cell r="C409" t="str">
            <v>Benalla (RC)</v>
          </cell>
          <cell r="D409">
            <v>28.338280000000001</v>
          </cell>
          <cell r="E409">
            <v>21.070799999999998</v>
          </cell>
          <cell r="F409">
            <v>36.939259999999997</v>
          </cell>
        </row>
        <row r="410">
          <cell r="A410" t="str">
            <v>OBESITY - Overweight category</v>
          </cell>
          <cell r="B410" t="str">
            <v>Not-overweight (BMI &lt;25)</v>
          </cell>
          <cell r="C410" t="str">
            <v>Boroondara (C)</v>
          </cell>
          <cell r="D410">
            <v>49.916820000000001</v>
          </cell>
          <cell r="E410">
            <v>43.753790000000002</v>
          </cell>
          <cell r="F410">
            <v>56.082380000000001</v>
          </cell>
        </row>
        <row r="411">
          <cell r="A411" t="str">
            <v>OBESITY - Overweight category</v>
          </cell>
          <cell r="B411" t="str">
            <v>Not-overweight (BMI &lt;25)</v>
          </cell>
          <cell r="C411" t="str">
            <v>Brimbank (C)</v>
          </cell>
          <cell r="D411">
            <v>33.465000000000003</v>
          </cell>
          <cell r="E411">
            <v>27.667259999999999</v>
          </cell>
          <cell r="F411">
            <v>39.809019999999997</v>
          </cell>
        </row>
        <row r="412">
          <cell r="A412" t="str">
            <v>OBESITY - Overweight category</v>
          </cell>
          <cell r="B412" t="str">
            <v>Not-overweight (BMI &lt;25)</v>
          </cell>
          <cell r="C412" t="str">
            <v>Buloke (S)</v>
          </cell>
          <cell r="D412">
            <v>24.54515</v>
          </cell>
          <cell r="E412">
            <v>16.041329999999999</v>
          </cell>
          <cell r="F412">
            <v>35.6432</v>
          </cell>
        </row>
        <row r="413">
          <cell r="A413" t="str">
            <v>OBESITY - Overweight category</v>
          </cell>
          <cell r="B413" t="str">
            <v>Not-overweight (BMI &lt;25)</v>
          </cell>
          <cell r="C413" t="str">
            <v>Campaspe (S)</v>
          </cell>
          <cell r="D413">
            <v>27.73648</v>
          </cell>
          <cell r="E413">
            <v>21.39264</v>
          </cell>
          <cell r="F413">
            <v>35.121020000000001</v>
          </cell>
        </row>
        <row r="414">
          <cell r="A414" t="str">
            <v>OBESITY - Overweight category</v>
          </cell>
          <cell r="B414" t="str">
            <v>Not-overweight (BMI &lt;25)</v>
          </cell>
          <cell r="C414" t="str">
            <v>Cardinia (S)</v>
          </cell>
          <cell r="D414">
            <v>26.324940000000002</v>
          </cell>
          <cell r="E414">
            <v>21.113230000000001</v>
          </cell>
          <cell r="F414">
            <v>32.296439999999997</v>
          </cell>
        </row>
        <row r="415">
          <cell r="A415" t="str">
            <v>OBESITY - Overweight category</v>
          </cell>
          <cell r="B415" t="str">
            <v>Not-overweight (BMI &lt;25)</v>
          </cell>
          <cell r="C415" t="str">
            <v>Casey (C)</v>
          </cell>
          <cell r="D415">
            <v>31.794699999999999</v>
          </cell>
          <cell r="E415">
            <v>26.171029999999998</v>
          </cell>
          <cell r="F415">
            <v>38.004750000000001</v>
          </cell>
        </row>
        <row r="416">
          <cell r="A416" t="str">
            <v>OBESITY - Overweight category</v>
          </cell>
          <cell r="B416" t="str">
            <v>Not-overweight (BMI &lt;25)</v>
          </cell>
          <cell r="C416" t="str">
            <v>Central Goldfields (S)</v>
          </cell>
          <cell r="D416">
            <v>21.346730000000001</v>
          </cell>
          <cell r="E416">
            <v>15.36576</v>
          </cell>
          <cell r="F416">
            <v>28.861830000000001</v>
          </cell>
        </row>
        <row r="417">
          <cell r="A417" t="str">
            <v>OBESITY - Overweight category</v>
          </cell>
          <cell r="B417" t="str">
            <v>Not-overweight (BMI &lt;25)</v>
          </cell>
          <cell r="C417" t="str">
            <v>Colac-Otway (S)</v>
          </cell>
          <cell r="D417">
            <v>31.68486</v>
          </cell>
          <cell r="E417">
            <v>25.437069999999999</v>
          </cell>
          <cell r="F417">
            <v>38.671320000000001</v>
          </cell>
        </row>
        <row r="418">
          <cell r="A418" t="str">
            <v>OBESITY - Overweight category</v>
          </cell>
          <cell r="B418" t="str">
            <v>Not-overweight (BMI &lt;25)</v>
          </cell>
          <cell r="C418" t="str">
            <v>Corangamite (S)</v>
          </cell>
          <cell r="D418">
            <v>26.59957</v>
          </cell>
          <cell r="E418">
            <v>20.160229999999999</v>
          </cell>
          <cell r="F418">
            <v>34.214300000000001</v>
          </cell>
        </row>
        <row r="419">
          <cell r="A419" t="str">
            <v>OBESITY - Overweight category</v>
          </cell>
          <cell r="B419" t="str">
            <v>Not-overweight (BMI &lt;25)</v>
          </cell>
          <cell r="C419" t="str">
            <v>Darebin (C)</v>
          </cell>
          <cell r="D419">
            <v>48.84169</v>
          </cell>
          <cell r="E419">
            <v>42.209809999999997</v>
          </cell>
          <cell r="F419">
            <v>55.514600000000002</v>
          </cell>
        </row>
        <row r="420">
          <cell r="A420" t="str">
            <v>OBESITY - Overweight category</v>
          </cell>
          <cell r="B420" t="str">
            <v>Not-overweight (BMI &lt;25)</v>
          </cell>
          <cell r="C420" t="str">
            <v>East Gippsland (S)</v>
          </cell>
          <cell r="D420">
            <v>27.836410000000001</v>
          </cell>
          <cell r="E420">
            <v>20.216519999999999</v>
          </cell>
          <cell r="F420">
            <v>36.996540000000003</v>
          </cell>
        </row>
        <row r="421">
          <cell r="A421" t="str">
            <v>OBESITY - Overweight category</v>
          </cell>
          <cell r="B421" t="str">
            <v>Not-overweight (BMI &lt;25)</v>
          </cell>
          <cell r="C421" t="str">
            <v>Frankston (C)</v>
          </cell>
          <cell r="D421">
            <v>33.148910000000001</v>
          </cell>
          <cell r="E421">
            <v>27.643129999999999</v>
          </cell>
          <cell r="F421">
            <v>39.15784</v>
          </cell>
        </row>
        <row r="422">
          <cell r="A422" t="str">
            <v>OBESITY - Overweight category</v>
          </cell>
          <cell r="B422" t="str">
            <v>Not-overweight (BMI &lt;25)</v>
          </cell>
          <cell r="C422" t="str">
            <v>Gannawarra (S)</v>
          </cell>
          <cell r="D422">
            <v>23.561119999999999</v>
          </cell>
          <cell r="E422">
            <v>15.40044</v>
          </cell>
          <cell r="F422">
            <v>34.293230000000001</v>
          </cell>
        </row>
        <row r="423">
          <cell r="A423" t="str">
            <v>OBESITY - Overweight category</v>
          </cell>
          <cell r="B423" t="str">
            <v>Not-overweight (BMI &lt;25)</v>
          </cell>
          <cell r="C423" t="str">
            <v>Glen Eira (C)</v>
          </cell>
          <cell r="D423">
            <v>47.82705</v>
          </cell>
          <cell r="E423">
            <v>41.840789999999998</v>
          </cell>
          <cell r="F423">
            <v>53.876370000000001</v>
          </cell>
        </row>
        <row r="424">
          <cell r="A424" t="str">
            <v>OBESITY - Overweight category</v>
          </cell>
          <cell r="B424" t="str">
            <v>Not-overweight (BMI &lt;25)</v>
          </cell>
          <cell r="C424" t="str">
            <v>Glenelg (S)</v>
          </cell>
          <cell r="D424">
            <v>27.910299999999999</v>
          </cell>
          <cell r="E424">
            <v>19.080100000000002</v>
          </cell>
          <cell r="F424">
            <v>38.864370000000001</v>
          </cell>
        </row>
        <row r="425">
          <cell r="A425" t="str">
            <v>OBESITY - Overweight category</v>
          </cell>
          <cell r="B425" t="str">
            <v>Not-overweight (BMI &lt;25)</v>
          </cell>
          <cell r="C425" t="str">
            <v>Golden Plains (S)</v>
          </cell>
          <cell r="D425">
            <v>33.88505</v>
          </cell>
          <cell r="E425">
            <v>25.389469999999999</v>
          </cell>
          <cell r="F425">
            <v>43.563540000000003</v>
          </cell>
        </row>
        <row r="426">
          <cell r="A426" t="str">
            <v>OBESITY - Overweight category</v>
          </cell>
          <cell r="B426" t="str">
            <v>Not-overweight (BMI &lt;25)</v>
          </cell>
          <cell r="C426" t="str">
            <v>Greater Bendigo (C)</v>
          </cell>
          <cell r="D426">
            <v>21.647220000000001</v>
          </cell>
          <cell r="E426">
            <v>16.477139999999999</v>
          </cell>
          <cell r="F426">
            <v>27.8977</v>
          </cell>
        </row>
        <row r="427">
          <cell r="A427" t="str">
            <v>OBESITY - Overweight category</v>
          </cell>
          <cell r="B427" t="str">
            <v>Not-overweight (BMI &lt;25)</v>
          </cell>
          <cell r="C427" t="str">
            <v>Greater Dandenong (C)</v>
          </cell>
          <cell r="D427">
            <v>45.866729999999997</v>
          </cell>
          <cell r="E427">
            <v>39.395449999999997</v>
          </cell>
          <cell r="F427">
            <v>52.480510000000002</v>
          </cell>
        </row>
        <row r="428">
          <cell r="A428" t="str">
            <v>OBESITY - Overweight category</v>
          </cell>
          <cell r="B428" t="str">
            <v>Not-overweight (BMI &lt;25)</v>
          </cell>
          <cell r="C428" t="str">
            <v>Greater Geelong (C)</v>
          </cell>
          <cell r="D428">
            <v>36.594850000000001</v>
          </cell>
          <cell r="E428">
            <v>30.462050000000001</v>
          </cell>
          <cell r="F428">
            <v>43.19538</v>
          </cell>
        </row>
        <row r="429">
          <cell r="A429" t="str">
            <v>OBESITY - Overweight category</v>
          </cell>
          <cell r="B429" t="str">
            <v>Not-overweight (BMI &lt;25)</v>
          </cell>
          <cell r="C429" t="str">
            <v>Greater Shepparton (C)</v>
          </cell>
          <cell r="D429">
            <v>28.11759</v>
          </cell>
          <cell r="E429">
            <v>22.463470000000001</v>
          </cell>
          <cell r="F429">
            <v>34.560510000000001</v>
          </cell>
        </row>
        <row r="430">
          <cell r="A430" t="str">
            <v>OBESITY - Overweight category</v>
          </cell>
          <cell r="B430" t="str">
            <v>Not-overweight (BMI &lt;25)</v>
          </cell>
          <cell r="C430" t="str">
            <v>Hepburn (S)</v>
          </cell>
          <cell r="D430">
            <v>36.111699999999999</v>
          </cell>
          <cell r="E430">
            <v>28.176100000000002</v>
          </cell>
          <cell r="F430">
            <v>44.885550000000002</v>
          </cell>
        </row>
        <row r="431">
          <cell r="A431" t="str">
            <v>OBESITY - Overweight category</v>
          </cell>
          <cell r="B431" t="str">
            <v>Not-overweight (BMI &lt;25)</v>
          </cell>
          <cell r="C431" t="str">
            <v>Hindmarsh (S)</v>
          </cell>
          <cell r="D431">
            <v>25.998519999999999</v>
          </cell>
          <cell r="E431">
            <v>17.539909999999999</v>
          </cell>
          <cell r="F431">
            <v>36.719830000000002</v>
          </cell>
        </row>
        <row r="432">
          <cell r="A432" t="str">
            <v>OBESITY - Overweight category</v>
          </cell>
          <cell r="B432" t="str">
            <v>Not-overweight (BMI &lt;25)</v>
          </cell>
          <cell r="C432" t="str">
            <v>Hobsons Bay (C)</v>
          </cell>
          <cell r="D432">
            <v>39.7089</v>
          </cell>
          <cell r="E432">
            <v>33.102110000000003</v>
          </cell>
          <cell r="F432">
            <v>46.713540000000002</v>
          </cell>
        </row>
        <row r="433">
          <cell r="A433" t="str">
            <v>OBESITY - Overweight category</v>
          </cell>
          <cell r="B433" t="str">
            <v>Not-overweight (BMI &lt;25)</v>
          </cell>
          <cell r="C433" t="str">
            <v>Horsham (RC)</v>
          </cell>
          <cell r="D433">
            <v>32.106270000000002</v>
          </cell>
          <cell r="E433">
            <v>25.799510000000001</v>
          </cell>
          <cell r="F433">
            <v>39.141469999999998</v>
          </cell>
        </row>
        <row r="434">
          <cell r="A434" t="str">
            <v>OBESITY - Overweight category</v>
          </cell>
          <cell r="B434" t="str">
            <v>Not-overweight (BMI &lt;25)</v>
          </cell>
          <cell r="C434" t="str">
            <v>Hume (C)</v>
          </cell>
          <cell r="D434">
            <v>27.999669999999998</v>
          </cell>
          <cell r="E434">
            <v>22.752020000000002</v>
          </cell>
          <cell r="F434">
            <v>33.926099999999998</v>
          </cell>
        </row>
        <row r="435">
          <cell r="A435" t="str">
            <v>OBESITY - Overweight category</v>
          </cell>
          <cell r="B435" t="str">
            <v>Not-overweight (BMI &lt;25)</v>
          </cell>
          <cell r="C435" t="str">
            <v>Indigo (S)</v>
          </cell>
          <cell r="D435">
            <v>30.697279999999999</v>
          </cell>
          <cell r="E435">
            <v>22.290299999999998</v>
          </cell>
          <cell r="F435">
            <v>40.617719999999998</v>
          </cell>
        </row>
        <row r="436">
          <cell r="A436" t="str">
            <v>OBESITY - Overweight category</v>
          </cell>
          <cell r="B436" t="str">
            <v>Not-overweight (BMI &lt;25)</v>
          </cell>
          <cell r="C436" t="str">
            <v>Kingston (C)</v>
          </cell>
          <cell r="D436">
            <v>37.705100000000002</v>
          </cell>
          <cell r="E436">
            <v>31.427669999999999</v>
          </cell>
          <cell r="F436">
            <v>44.424100000000003</v>
          </cell>
        </row>
        <row r="437">
          <cell r="A437" t="str">
            <v>OBESITY - Overweight category</v>
          </cell>
          <cell r="B437" t="str">
            <v>Not-overweight (BMI &lt;25)</v>
          </cell>
          <cell r="C437" t="str">
            <v>Knox (C)</v>
          </cell>
          <cell r="D437">
            <v>40.223790000000001</v>
          </cell>
          <cell r="E437">
            <v>34.180709999999998</v>
          </cell>
          <cell r="F437">
            <v>46.579189999999997</v>
          </cell>
        </row>
        <row r="438">
          <cell r="A438" t="str">
            <v>OBESITY - Overweight category</v>
          </cell>
          <cell r="B438" t="str">
            <v>Not-overweight (BMI &lt;25)</v>
          </cell>
          <cell r="C438" t="str">
            <v>Latrobe (C)</v>
          </cell>
          <cell r="D438">
            <v>26.162769999999998</v>
          </cell>
          <cell r="E438">
            <v>20.521930000000001</v>
          </cell>
          <cell r="F438">
            <v>32.715879999999999</v>
          </cell>
        </row>
        <row r="439">
          <cell r="A439" t="str">
            <v>OBESITY - Overweight category</v>
          </cell>
          <cell r="B439" t="str">
            <v>Not-overweight (BMI &lt;25)</v>
          </cell>
          <cell r="C439" t="str">
            <v>Loddon (S)</v>
          </cell>
          <cell r="D439">
            <v>28.140460000000001</v>
          </cell>
          <cell r="E439">
            <v>18.946200000000001</v>
          </cell>
          <cell r="F439">
            <v>39.615780000000001</v>
          </cell>
        </row>
        <row r="440">
          <cell r="A440" t="str">
            <v>OBESITY - Overweight category</v>
          </cell>
          <cell r="B440" t="str">
            <v>Not-overweight (BMI &lt;25)</v>
          </cell>
          <cell r="C440" t="str">
            <v>Macedon Ranges (S)</v>
          </cell>
          <cell r="D440">
            <v>34.526730000000001</v>
          </cell>
          <cell r="E440">
            <v>26.725090000000002</v>
          </cell>
          <cell r="F440">
            <v>43.261229999999998</v>
          </cell>
        </row>
        <row r="441">
          <cell r="A441" t="str">
            <v>OBESITY - Overweight category</v>
          </cell>
          <cell r="B441" t="str">
            <v>Not-overweight (BMI &lt;25)</v>
          </cell>
          <cell r="C441" t="str">
            <v>Manningham (C)</v>
          </cell>
          <cell r="D441">
            <v>53.015819999999998</v>
          </cell>
          <cell r="E441">
            <v>46.110689999999998</v>
          </cell>
          <cell r="F441">
            <v>59.807400000000001</v>
          </cell>
        </row>
        <row r="442">
          <cell r="A442" t="str">
            <v>OBESITY - Overweight category</v>
          </cell>
          <cell r="B442" t="str">
            <v>Not-overweight (BMI &lt;25)</v>
          </cell>
          <cell r="C442" t="str">
            <v>Mansfield (S)</v>
          </cell>
          <cell r="D442">
            <v>35.159750000000003</v>
          </cell>
          <cell r="E442">
            <v>27.199449999999999</v>
          </cell>
          <cell r="F442">
            <v>44.040410000000001</v>
          </cell>
        </row>
        <row r="443">
          <cell r="A443" t="str">
            <v>OBESITY - Overweight category</v>
          </cell>
          <cell r="B443" t="str">
            <v>Not-overweight (BMI &lt;25)</v>
          </cell>
          <cell r="C443" t="str">
            <v>Maribyrnong (C)</v>
          </cell>
          <cell r="D443">
            <v>49.183410000000002</v>
          </cell>
          <cell r="E443">
            <v>42.303069999999998</v>
          </cell>
          <cell r="F443">
            <v>56.094810000000003</v>
          </cell>
        </row>
        <row r="444">
          <cell r="A444" t="str">
            <v>OBESITY - Overweight category</v>
          </cell>
          <cell r="B444" t="str">
            <v>Not-overweight (BMI &lt;25)</v>
          </cell>
          <cell r="C444" t="str">
            <v>Maroondah (C)</v>
          </cell>
          <cell r="D444">
            <v>38.429630000000003</v>
          </cell>
          <cell r="E444">
            <v>32.733139999999999</v>
          </cell>
          <cell r="F444">
            <v>44.462200000000003</v>
          </cell>
        </row>
        <row r="445">
          <cell r="A445" t="str">
            <v>OBESITY - Overweight category</v>
          </cell>
          <cell r="B445" t="str">
            <v>Not-overweight (BMI &lt;25)</v>
          </cell>
          <cell r="C445" t="str">
            <v>Melbourne (C)</v>
          </cell>
          <cell r="D445">
            <v>47.6218</v>
          </cell>
          <cell r="E445">
            <v>40.927250000000001</v>
          </cell>
          <cell r="F445">
            <v>54.402909999999999</v>
          </cell>
        </row>
        <row r="446">
          <cell r="A446" t="str">
            <v>OBESITY - Overweight category</v>
          </cell>
          <cell r="B446" t="str">
            <v>Not-overweight (BMI &lt;25)</v>
          </cell>
          <cell r="C446" t="str">
            <v>Melton (S)</v>
          </cell>
          <cell r="D446">
            <v>27.540929999999999</v>
          </cell>
          <cell r="E446">
            <v>22.488289999999999</v>
          </cell>
          <cell r="F446">
            <v>33.24194</v>
          </cell>
        </row>
        <row r="447">
          <cell r="A447" t="str">
            <v>OBESITY - Overweight category</v>
          </cell>
          <cell r="B447" t="str">
            <v>Not-overweight (BMI &lt;25)</v>
          </cell>
          <cell r="C447" t="str">
            <v>Mildura (RC)</v>
          </cell>
          <cell r="D447">
            <v>25.863040000000002</v>
          </cell>
          <cell r="E447">
            <v>20.00113</v>
          </cell>
          <cell r="F447">
            <v>32.739849999999997</v>
          </cell>
        </row>
        <row r="448">
          <cell r="A448" t="str">
            <v>OBESITY - Overweight category</v>
          </cell>
          <cell r="B448" t="str">
            <v>Not-overweight (BMI &lt;25)</v>
          </cell>
          <cell r="C448" t="str">
            <v>Mitchell (S)</v>
          </cell>
          <cell r="D448">
            <v>25.37012</v>
          </cell>
          <cell r="E448">
            <v>19.144259999999999</v>
          </cell>
          <cell r="F448">
            <v>32.799349999999997</v>
          </cell>
        </row>
        <row r="449">
          <cell r="A449" t="str">
            <v>OBESITY - Overweight category</v>
          </cell>
          <cell r="B449" t="str">
            <v>Not-overweight (BMI &lt;25)</v>
          </cell>
          <cell r="C449" t="str">
            <v>Moira (S)</v>
          </cell>
          <cell r="D449">
            <v>25.70092</v>
          </cell>
          <cell r="E449">
            <v>18.5838</v>
          </cell>
          <cell r="F449">
            <v>34.392330000000001</v>
          </cell>
        </row>
        <row r="450">
          <cell r="A450" t="str">
            <v>OBESITY - Overweight category</v>
          </cell>
          <cell r="B450" t="str">
            <v>Not-overweight (BMI &lt;25)</v>
          </cell>
          <cell r="C450" t="str">
            <v>Monash (C)</v>
          </cell>
          <cell r="D450">
            <v>42.622169999999997</v>
          </cell>
          <cell r="E450">
            <v>36.514519999999997</v>
          </cell>
          <cell r="F450">
            <v>48.963500000000003</v>
          </cell>
        </row>
        <row r="451">
          <cell r="A451" t="str">
            <v>OBESITY - Overweight category</v>
          </cell>
          <cell r="B451" t="str">
            <v>Not-overweight (BMI &lt;25)</v>
          </cell>
          <cell r="C451" t="str">
            <v>Moonee Valley (C)</v>
          </cell>
          <cell r="D451">
            <v>38.266359999999999</v>
          </cell>
          <cell r="E451">
            <v>32.07159</v>
          </cell>
          <cell r="F451">
            <v>44.867339999999999</v>
          </cell>
        </row>
        <row r="452">
          <cell r="A452" t="str">
            <v>OBESITY - Overweight category</v>
          </cell>
          <cell r="B452" t="str">
            <v>Not-overweight (BMI &lt;25)</v>
          </cell>
          <cell r="C452" t="str">
            <v>Moorabool (S)</v>
          </cell>
          <cell r="D452">
            <v>25.025410000000001</v>
          </cell>
          <cell r="E452">
            <v>17.983619999999998</v>
          </cell>
          <cell r="F452">
            <v>33.691839999999999</v>
          </cell>
        </row>
        <row r="453">
          <cell r="A453" t="str">
            <v>OBESITY - Overweight category</v>
          </cell>
          <cell r="B453" t="str">
            <v>Not-overweight (BMI &lt;25)</v>
          </cell>
          <cell r="C453" t="str">
            <v>Moreland (C)</v>
          </cell>
          <cell r="D453">
            <v>43.903709999999997</v>
          </cell>
          <cell r="E453">
            <v>36.989330000000002</v>
          </cell>
          <cell r="F453">
            <v>51.06317</v>
          </cell>
        </row>
        <row r="454">
          <cell r="A454" t="str">
            <v>OBESITY - Overweight category</v>
          </cell>
          <cell r="B454" t="str">
            <v>Not-overweight (BMI &lt;25)</v>
          </cell>
          <cell r="C454" t="str">
            <v>Mornington Peninsula (S)</v>
          </cell>
          <cell r="D454">
            <v>36.153230000000001</v>
          </cell>
          <cell r="E454">
            <v>29.971139999999998</v>
          </cell>
          <cell r="F454">
            <v>42.830579999999998</v>
          </cell>
        </row>
        <row r="455">
          <cell r="A455" t="str">
            <v>OBESITY - Overweight category</v>
          </cell>
          <cell r="B455" t="str">
            <v>Not-overweight (BMI &lt;25)</v>
          </cell>
          <cell r="C455" t="str">
            <v>Mount Alexander (S)</v>
          </cell>
          <cell r="D455">
            <v>30.760680000000001</v>
          </cell>
          <cell r="E455">
            <v>22.49306</v>
          </cell>
          <cell r="F455">
            <v>40.480040000000002</v>
          </cell>
        </row>
        <row r="456">
          <cell r="A456" t="str">
            <v>OBESITY - Overweight category</v>
          </cell>
          <cell r="B456" t="str">
            <v>Not-overweight (BMI &lt;25)</v>
          </cell>
          <cell r="C456" t="str">
            <v>Moyne (S)</v>
          </cell>
          <cell r="D456">
            <v>22.6754</v>
          </cell>
          <cell r="E456">
            <v>17.09346</v>
          </cell>
          <cell r="F456">
            <v>29.433009999999999</v>
          </cell>
        </row>
        <row r="457">
          <cell r="A457" t="str">
            <v>OBESITY - Overweight category</v>
          </cell>
          <cell r="B457" t="str">
            <v>Not-overweight (BMI &lt;25)</v>
          </cell>
          <cell r="C457" t="str">
            <v>Murrindindi (S)</v>
          </cell>
          <cell r="D457">
            <v>28.078700000000001</v>
          </cell>
          <cell r="E457">
            <v>20.880400000000002</v>
          </cell>
          <cell r="F457">
            <v>36.610289999999999</v>
          </cell>
        </row>
        <row r="458">
          <cell r="A458" t="str">
            <v>OBESITY - Overweight category</v>
          </cell>
          <cell r="B458" t="str">
            <v>Not-overweight (BMI &lt;25)</v>
          </cell>
          <cell r="C458" t="str">
            <v>Nillumbik (S)</v>
          </cell>
          <cell r="D458">
            <v>35.019179999999999</v>
          </cell>
          <cell r="E458">
            <v>28.498529999999999</v>
          </cell>
          <cell r="F458">
            <v>42.152239999999999</v>
          </cell>
        </row>
        <row r="459">
          <cell r="A459" t="str">
            <v>OBESITY - Overweight category</v>
          </cell>
          <cell r="B459" t="str">
            <v>Not-overweight (BMI &lt;25)</v>
          </cell>
          <cell r="C459" t="str">
            <v>Northern Grampians (S)</v>
          </cell>
          <cell r="D459">
            <v>26.11469</v>
          </cell>
          <cell r="E459">
            <v>19.220929999999999</v>
          </cell>
          <cell r="F459">
            <v>34.427199999999999</v>
          </cell>
        </row>
        <row r="460">
          <cell r="A460" t="str">
            <v>OBESITY - Overweight category</v>
          </cell>
          <cell r="B460" t="str">
            <v>Not-overweight (BMI &lt;25)</v>
          </cell>
          <cell r="C460" t="str">
            <v>Port Phillip (C)</v>
          </cell>
          <cell r="D460">
            <v>42.681310000000003</v>
          </cell>
          <cell r="E460">
            <v>36.872819999999997</v>
          </cell>
          <cell r="F460">
            <v>48.69894</v>
          </cell>
        </row>
        <row r="461">
          <cell r="A461" t="str">
            <v>OBESITY - Overweight category</v>
          </cell>
          <cell r="B461" t="str">
            <v>Not-overweight (BMI &lt;25)</v>
          </cell>
          <cell r="C461" t="str">
            <v>Pyrenees (S)</v>
          </cell>
          <cell r="D461">
            <v>22.799779999999998</v>
          </cell>
          <cell r="E461">
            <v>15.59587</v>
          </cell>
          <cell r="F461">
            <v>32.067039999999999</v>
          </cell>
        </row>
        <row r="462">
          <cell r="A462" t="str">
            <v>OBESITY - Overweight category</v>
          </cell>
          <cell r="B462" t="str">
            <v>Not-overweight (BMI &lt;25)</v>
          </cell>
          <cell r="C462" t="str">
            <v>Queenscliffe (B)</v>
          </cell>
          <cell r="D462">
            <v>32.16628</v>
          </cell>
          <cell r="E462">
            <v>21.028600000000001</v>
          </cell>
          <cell r="F462">
            <v>45.783059999999999</v>
          </cell>
        </row>
        <row r="463">
          <cell r="A463" t="str">
            <v>OBESITY - Overweight category</v>
          </cell>
          <cell r="B463" t="str">
            <v>Not-overweight (BMI &lt;25)</v>
          </cell>
          <cell r="C463" t="str">
            <v>South Gippsland (S)</v>
          </cell>
          <cell r="D463">
            <v>21.573910000000001</v>
          </cell>
          <cell r="E463">
            <v>14.5326</v>
          </cell>
          <cell r="F463">
            <v>30.797509999999999</v>
          </cell>
        </row>
        <row r="464">
          <cell r="A464" t="str">
            <v>OBESITY - Overweight category</v>
          </cell>
          <cell r="B464" t="str">
            <v>Not-overweight (BMI &lt;25)</v>
          </cell>
          <cell r="C464" t="str">
            <v>Southern Grampians (S)</v>
          </cell>
          <cell r="D464">
            <v>28.476610000000001</v>
          </cell>
          <cell r="E464">
            <v>22.241589999999999</v>
          </cell>
          <cell r="F464">
            <v>35.657980000000002</v>
          </cell>
        </row>
        <row r="465">
          <cell r="A465" t="str">
            <v>OBESITY - Overweight category</v>
          </cell>
          <cell r="B465" t="str">
            <v>Not-overweight (BMI &lt;25)</v>
          </cell>
          <cell r="C465" t="str">
            <v>Stonnington (C)</v>
          </cell>
          <cell r="D465">
            <v>53.932079999999999</v>
          </cell>
          <cell r="E465">
            <v>47.840919999999997</v>
          </cell>
          <cell r="F465">
            <v>59.908029999999997</v>
          </cell>
        </row>
        <row r="466">
          <cell r="A466" t="str">
            <v>OBESITY - Overweight category</v>
          </cell>
          <cell r="B466" t="str">
            <v>Not-overweight (BMI &lt;25)</v>
          </cell>
          <cell r="C466" t="str">
            <v>Strathbogie (S)</v>
          </cell>
          <cell r="D466">
            <v>23.350390000000001</v>
          </cell>
          <cell r="E466">
            <v>16.80217</v>
          </cell>
          <cell r="F466">
            <v>31.484839999999998</v>
          </cell>
        </row>
        <row r="467">
          <cell r="A467" t="str">
            <v>OBESITY - Overweight category</v>
          </cell>
          <cell r="B467" t="str">
            <v>Not-overweight (BMI &lt;25)</v>
          </cell>
          <cell r="C467" t="str">
            <v>Surf Coast (S)</v>
          </cell>
          <cell r="D467">
            <v>40.276440000000001</v>
          </cell>
          <cell r="E467">
            <v>32.025889999999997</v>
          </cell>
          <cell r="F467">
            <v>49.116660000000003</v>
          </cell>
        </row>
        <row r="468">
          <cell r="A468" t="str">
            <v>OBESITY - Overweight category</v>
          </cell>
          <cell r="B468" t="str">
            <v>Not-overweight (BMI &lt;25)</v>
          </cell>
          <cell r="C468" t="str">
            <v>Swan Hill (RC)</v>
          </cell>
          <cell r="D468">
            <v>28.803740000000001</v>
          </cell>
          <cell r="E468">
            <v>22.163049999999998</v>
          </cell>
          <cell r="F468">
            <v>36.501100000000001</v>
          </cell>
        </row>
        <row r="469">
          <cell r="A469" t="str">
            <v>OBESITY - Overweight category</v>
          </cell>
          <cell r="B469" t="str">
            <v>Not-overweight (BMI &lt;25)</v>
          </cell>
          <cell r="C469" t="str">
            <v>Towong (S)</v>
          </cell>
          <cell r="D469">
            <v>25.360900000000001</v>
          </cell>
          <cell r="E469">
            <v>16.087769999999999</v>
          </cell>
          <cell r="F469">
            <v>37.58502</v>
          </cell>
        </row>
        <row r="470">
          <cell r="A470" t="str">
            <v>OBESITY - Overweight category</v>
          </cell>
          <cell r="B470" t="str">
            <v>Not-overweight (BMI &lt;25)</v>
          </cell>
          <cell r="C470" t="str">
            <v>Wangaratta (RC)</v>
          </cell>
          <cell r="D470">
            <v>29.299800000000001</v>
          </cell>
          <cell r="E470">
            <v>22.25637</v>
          </cell>
          <cell r="F470">
            <v>37.497140000000002</v>
          </cell>
        </row>
        <row r="471">
          <cell r="A471" t="str">
            <v>OBESITY - Overweight category</v>
          </cell>
          <cell r="B471" t="str">
            <v>Not-overweight (BMI &lt;25)</v>
          </cell>
          <cell r="C471" t="str">
            <v>Warrnambool (C)</v>
          </cell>
          <cell r="D471">
            <v>29.823879999999999</v>
          </cell>
          <cell r="E471">
            <v>23.553139999999999</v>
          </cell>
          <cell r="F471">
            <v>36.957039999999999</v>
          </cell>
        </row>
        <row r="472">
          <cell r="A472" t="str">
            <v>OBESITY - Overweight category</v>
          </cell>
          <cell r="B472" t="str">
            <v>Not-overweight (BMI &lt;25)</v>
          </cell>
          <cell r="C472" t="str">
            <v>Wellington (S)</v>
          </cell>
          <cell r="D472">
            <v>27.889959999999999</v>
          </cell>
          <cell r="E472">
            <v>21.492170000000002</v>
          </cell>
          <cell r="F472">
            <v>35.335050000000003</v>
          </cell>
        </row>
        <row r="473">
          <cell r="A473" t="str">
            <v>OBESITY - Overweight category</v>
          </cell>
          <cell r="B473" t="str">
            <v>Not-overweight (BMI &lt;25)</v>
          </cell>
          <cell r="C473" t="str">
            <v>West Wimmera (S)</v>
          </cell>
          <cell r="D473">
            <v>26.364540000000002</v>
          </cell>
          <cell r="E473">
            <v>18.70955</v>
          </cell>
          <cell r="F473">
            <v>35.773269999999997</v>
          </cell>
        </row>
        <row r="474">
          <cell r="A474" t="str">
            <v>OBESITY - Overweight category</v>
          </cell>
          <cell r="B474" t="str">
            <v>Not-overweight (BMI &lt;25)</v>
          </cell>
          <cell r="C474" t="str">
            <v>Whitehorse (C)</v>
          </cell>
          <cell r="D474">
            <v>50.780500000000004</v>
          </cell>
          <cell r="E474">
            <v>44.101730000000003</v>
          </cell>
          <cell r="F474">
            <v>57.431530000000002</v>
          </cell>
        </row>
        <row r="475">
          <cell r="A475" t="str">
            <v>OBESITY - Overweight category</v>
          </cell>
          <cell r="B475" t="str">
            <v>Not-overweight (BMI &lt;25)</v>
          </cell>
          <cell r="C475" t="str">
            <v>Whittlesea (C)</v>
          </cell>
          <cell r="D475">
            <v>38.647219999999997</v>
          </cell>
          <cell r="E475">
            <v>32.333159999999999</v>
          </cell>
          <cell r="F475">
            <v>45.367620000000002</v>
          </cell>
        </row>
        <row r="476">
          <cell r="A476" t="str">
            <v>OBESITY - Overweight category</v>
          </cell>
          <cell r="B476" t="str">
            <v>Not-overweight (BMI &lt;25)</v>
          </cell>
          <cell r="C476" t="str">
            <v>Wodonga (RC)</v>
          </cell>
          <cell r="D476">
            <v>27.524080000000001</v>
          </cell>
          <cell r="E476">
            <v>21.128620000000002</v>
          </cell>
          <cell r="F476">
            <v>34.996429999999997</v>
          </cell>
        </row>
        <row r="477">
          <cell r="A477" t="str">
            <v>OBESITY - Overweight category</v>
          </cell>
          <cell r="B477" t="str">
            <v>Not-overweight (BMI &lt;25)</v>
          </cell>
          <cell r="C477" t="str">
            <v>Wyndham (C)</v>
          </cell>
          <cell r="D477">
            <v>35.385399999999997</v>
          </cell>
          <cell r="E477">
            <v>30.18479</v>
          </cell>
          <cell r="F477">
            <v>40.956380000000003</v>
          </cell>
        </row>
        <row r="478">
          <cell r="A478" t="str">
            <v>OBESITY - Overweight category</v>
          </cell>
          <cell r="B478" t="str">
            <v>Not-overweight (BMI &lt;25)</v>
          </cell>
          <cell r="C478" t="str">
            <v>Yarra (C)</v>
          </cell>
          <cell r="D478">
            <v>56.454149999999998</v>
          </cell>
          <cell r="E478">
            <v>50.622120000000002</v>
          </cell>
          <cell r="F478">
            <v>62.11289</v>
          </cell>
        </row>
        <row r="479">
          <cell r="A479" t="str">
            <v>OBESITY - Overweight category</v>
          </cell>
          <cell r="B479" t="str">
            <v>Not-overweight (BMI &lt;25)</v>
          </cell>
          <cell r="C479" t="str">
            <v>Yarra Ranges (S)</v>
          </cell>
          <cell r="D479">
            <v>39.09695</v>
          </cell>
          <cell r="E479">
            <v>32.692149999999998</v>
          </cell>
          <cell r="F479">
            <v>45.900820000000003</v>
          </cell>
        </row>
        <row r="480">
          <cell r="A480" t="str">
            <v>OBESITY - Overweight category</v>
          </cell>
          <cell r="B480" t="str">
            <v>Not-overweight (BMI &lt;25)</v>
          </cell>
          <cell r="C480" t="str">
            <v>Yarriambiack (S)</v>
          </cell>
          <cell r="D480">
            <v>21.103870000000001</v>
          </cell>
          <cell r="E480">
            <v>14.01835</v>
          </cell>
          <cell r="F480">
            <v>30.500330000000002</v>
          </cell>
        </row>
        <row r="481">
          <cell r="A481" t="str">
            <v>OBESITY - Overweight category</v>
          </cell>
          <cell r="B481" t="str">
            <v>Not-overweight (BMI &lt;25)</v>
          </cell>
          <cell r="C481" t="str">
            <v>Victoria</v>
          </cell>
          <cell r="D481">
            <v>38.466099999999997</v>
          </cell>
          <cell r="E481">
            <v>37.490560000000002</v>
          </cell>
          <cell r="F481">
            <v>39.450989999999997</v>
          </cell>
        </row>
        <row r="482">
          <cell r="A482" t="str">
            <v>OBESITY - Overweight category</v>
          </cell>
          <cell r="B482" t="str">
            <v>Don't know/Refused to answer</v>
          </cell>
          <cell r="C482" t="str">
            <v>Alpine (S)</v>
          </cell>
          <cell r="D482">
            <v>6.0364459999999998</v>
          </cell>
          <cell r="E482">
            <v>3.3989549999999999</v>
          </cell>
          <cell r="F482">
            <v>10.498139999999999</v>
          </cell>
        </row>
        <row r="483">
          <cell r="A483" t="str">
            <v>OBESITY - Overweight category</v>
          </cell>
          <cell r="B483" t="str">
            <v>Don't know/Refused to answer</v>
          </cell>
          <cell r="C483" t="str">
            <v>Ararat (RC)</v>
          </cell>
          <cell r="D483">
            <v>6.6662710000000001</v>
          </cell>
          <cell r="E483">
            <v>4.0572949999999999</v>
          </cell>
          <cell r="F483">
            <v>10.764670000000001</v>
          </cell>
        </row>
        <row r="484">
          <cell r="A484" t="str">
            <v>OBESITY - Overweight category</v>
          </cell>
          <cell r="B484" t="str">
            <v>Don't know/Refused to answer</v>
          </cell>
          <cell r="C484" t="str">
            <v>Ballarat (C)</v>
          </cell>
          <cell r="D484">
            <v>8.9667290000000008</v>
          </cell>
          <cell r="E484">
            <v>5.8799289999999997</v>
          </cell>
          <cell r="F484">
            <v>13.44257</v>
          </cell>
        </row>
        <row r="485">
          <cell r="A485" t="str">
            <v>OBESITY - Overweight category</v>
          </cell>
          <cell r="B485" t="str">
            <v>Don't know/Refused to answer</v>
          </cell>
          <cell r="C485" t="str">
            <v>Banyule (C)</v>
          </cell>
          <cell r="D485">
            <v>9.0444250000000004</v>
          </cell>
          <cell r="E485">
            <v>5.8300280000000004</v>
          </cell>
          <cell r="F485">
            <v>13.7719</v>
          </cell>
        </row>
        <row r="486">
          <cell r="A486" t="str">
            <v>OBESITY - Overweight category</v>
          </cell>
          <cell r="B486" t="str">
            <v>Don't know/Refused to answer</v>
          </cell>
          <cell r="C486" t="str">
            <v>Bass Coast (S)</v>
          </cell>
          <cell r="D486">
            <v>12.04622</v>
          </cell>
          <cell r="E486">
            <v>6.3376729999999997</v>
          </cell>
          <cell r="F486">
            <v>21.70506</v>
          </cell>
        </row>
        <row r="487">
          <cell r="A487" t="str">
            <v>OBESITY - Overweight category</v>
          </cell>
          <cell r="B487" t="str">
            <v>Don't know/Refused to answer</v>
          </cell>
          <cell r="C487" t="str">
            <v>Baw Baw (S)</v>
          </cell>
          <cell r="D487">
            <v>7.6982989999999996</v>
          </cell>
          <cell r="E487">
            <v>4.7199660000000003</v>
          </cell>
          <cell r="F487">
            <v>12.31311</v>
          </cell>
        </row>
        <row r="488">
          <cell r="A488" t="str">
            <v>OBESITY - Overweight category</v>
          </cell>
          <cell r="B488" t="str">
            <v>Don't know/Refused to answer</v>
          </cell>
          <cell r="C488" t="str">
            <v>Bayside (C)</v>
          </cell>
          <cell r="D488">
            <v>10.6837</v>
          </cell>
          <cell r="E488">
            <v>7.0261500000000003</v>
          </cell>
          <cell r="F488">
            <v>15.919219999999999</v>
          </cell>
        </row>
        <row r="489">
          <cell r="A489" t="str">
            <v>OBESITY - Overweight category</v>
          </cell>
          <cell r="B489" t="str">
            <v>Don't know/Refused to answer</v>
          </cell>
          <cell r="C489" t="str">
            <v>Benalla (RC)</v>
          </cell>
          <cell r="D489">
            <v>9.3538209999999999</v>
          </cell>
          <cell r="E489">
            <v>5.5958540000000001</v>
          </cell>
          <cell r="F489">
            <v>15.228400000000001</v>
          </cell>
        </row>
        <row r="490">
          <cell r="A490" t="str">
            <v>OBESITY - Overweight category</v>
          </cell>
          <cell r="B490" t="str">
            <v>Don't know/Refused to answer</v>
          </cell>
          <cell r="C490" t="str">
            <v>Boroondara (C)</v>
          </cell>
          <cell r="D490">
            <v>7.6298120000000003</v>
          </cell>
          <cell r="E490">
            <v>4.8055709999999996</v>
          </cell>
          <cell r="F490">
            <v>11.906269999999999</v>
          </cell>
        </row>
        <row r="491">
          <cell r="A491" t="str">
            <v>OBESITY - Overweight category</v>
          </cell>
          <cell r="B491" t="str">
            <v>Don't know/Refused to answer</v>
          </cell>
          <cell r="C491" t="str">
            <v>Brimbank (C)</v>
          </cell>
          <cell r="D491">
            <v>13.977119999999999</v>
          </cell>
          <cell r="E491">
            <v>9.7524239999999995</v>
          </cell>
          <cell r="F491">
            <v>19.633790000000001</v>
          </cell>
        </row>
        <row r="492">
          <cell r="A492" t="str">
            <v>OBESITY - Overweight category</v>
          </cell>
          <cell r="B492" t="str">
            <v>Don't know/Refused to answer</v>
          </cell>
          <cell r="C492" t="str">
            <v>Buloke (S)</v>
          </cell>
          <cell r="D492">
            <v>13.99427</v>
          </cell>
          <cell r="E492">
            <v>7.5035249999999998</v>
          </cell>
          <cell r="F492">
            <v>24.60604</v>
          </cell>
        </row>
        <row r="493">
          <cell r="A493" t="str">
            <v>OBESITY - Overweight category</v>
          </cell>
          <cell r="B493" t="str">
            <v>Don't know/Refused to answer</v>
          </cell>
          <cell r="C493" t="str">
            <v>Campaspe (S)</v>
          </cell>
          <cell r="D493">
            <v>11.07483</v>
          </cell>
          <cell r="E493">
            <v>7.0388450000000002</v>
          </cell>
          <cell r="F493">
            <v>17.001750000000001</v>
          </cell>
        </row>
        <row r="494">
          <cell r="A494" t="str">
            <v>OBESITY - Overweight category</v>
          </cell>
          <cell r="B494" t="str">
            <v>Don't know/Refused to answer</v>
          </cell>
          <cell r="C494" t="str">
            <v>Cardinia (S)</v>
          </cell>
          <cell r="D494">
            <v>12.063459999999999</v>
          </cell>
          <cell r="E494">
            <v>8.3082639999999994</v>
          </cell>
          <cell r="F494">
            <v>17.197600000000001</v>
          </cell>
        </row>
        <row r="495">
          <cell r="A495" t="str">
            <v>OBESITY - Overweight category</v>
          </cell>
          <cell r="B495" t="str">
            <v>Don't know/Refused to answer</v>
          </cell>
          <cell r="C495" t="str">
            <v>Casey (C)</v>
          </cell>
          <cell r="D495">
            <v>9.1913560000000007</v>
          </cell>
          <cell r="E495">
            <v>6.0587840000000002</v>
          </cell>
          <cell r="F495">
            <v>13.707229999999999</v>
          </cell>
        </row>
        <row r="496">
          <cell r="A496" t="str">
            <v>OBESITY - Overweight category</v>
          </cell>
          <cell r="B496" t="str">
            <v>Don't know/Refused to answer</v>
          </cell>
          <cell r="C496" t="str">
            <v>Central Goldfields (S)</v>
          </cell>
          <cell r="D496">
            <v>12.957240000000001</v>
          </cell>
          <cell r="E496">
            <v>8.3277239999999999</v>
          </cell>
          <cell r="F496">
            <v>19.609850000000002</v>
          </cell>
        </row>
        <row r="497">
          <cell r="A497" t="str">
            <v>OBESITY - Overweight category</v>
          </cell>
          <cell r="B497" t="str">
            <v>Don't know/Refused to answer</v>
          </cell>
          <cell r="C497" t="str">
            <v>Colac-Otway (S)</v>
          </cell>
          <cell r="D497">
            <v>12.68047</v>
          </cell>
          <cell r="E497">
            <v>8.3307359999999999</v>
          </cell>
          <cell r="F497">
            <v>18.834689999999998</v>
          </cell>
        </row>
        <row r="498">
          <cell r="A498" t="str">
            <v>OBESITY - Overweight category</v>
          </cell>
          <cell r="B498" t="str">
            <v>Don't know/Refused to answer</v>
          </cell>
          <cell r="C498" t="str">
            <v>Corangamite (S)</v>
          </cell>
          <cell r="D498">
            <v>11.78876</v>
          </cell>
          <cell r="E498">
            <v>7.4882780000000002</v>
          </cell>
          <cell r="F498">
            <v>18.0764</v>
          </cell>
        </row>
        <row r="499">
          <cell r="A499" t="str">
            <v>OBESITY - Overweight category</v>
          </cell>
          <cell r="B499" t="str">
            <v>Don't know/Refused to answer</v>
          </cell>
          <cell r="C499" t="str">
            <v>Darebin (C)</v>
          </cell>
          <cell r="D499">
            <v>7.874339</v>
          </cell>
          <cell r="E499">
            <v>5.2873060000000001</v>
          </cell>
          <cell r="F499">
            <v>11.572520000000001</v>
          </cell>
        </row>
        <row r="500">
          <cell r="A500" t="str">
            <v>OBESITY - Overweight category</v>
          </cell>
          <cell r="B500" t="str">
            <v>Don't know/Refused to answer</v>
          </cell>
          <cell r="C500" t="str">
            <v>East Gippsland (S)</v>
          </cell>
          <cell r="D500">
            <v>15.54453</v>
          </cell>
          <cell r="E500">
            <v>9.2290109999999999</v>
          </cell>
          <cell r="F500">
            <v>24.99193</v>
          </cell>
        </row>
        <row r="501">
          <cell r="A501" t="str">
            <v>OBESITY - Overweight category</v>
          </cell>
          <cell r="B501" t="str">
            <v>Don't know/Refused to answer</v>
          </cell>
          <cell r="C501" t="str">
            <v>Frankston (C)</v>
          </cell>
          <cell r="D501">
            <v>7.1226900000000004</v>
          </cell>
          <cell r="E501">
            <v>4.6105260000000001</v>
          </cell>
          <cell r="F501">
            <v>10.84801</v>
          </cell>
        </row>
        <row r="502">
          <cell r="A502" t="str">
            <v>OBESITY - Overweight category</v>
          </cell>
          <cell r="B502" t="str">
            <v>Don't know/Refused to answer</v>
          </cell>
          <cell r="C502" t="str">
            <v>Gannawarra (S)</v>
          </cell>
          <cell r="D502">
            <v>11.186970000000001</v>
          </cell>
          <cell r="E502">
            <v>5.3480410000000003</v>
          </cell>
          <cell r="F502">
            <v>21.92417</v>
          </cell>
        </row>
        <row r="503">
          <cell r="A503" t="str">
            <v>OBESITY - Overweight category</v>
          </cell>
          <cell r="B503" t="str">
            <v>Don't know/Refused to answer</v>
          </cell>
          <cell r="C503" t="str">
            <v>Glen Eira (C)</v>
          </cell>
          <cell r="D503">
            <v>10.322229999999999</v>
          </cell>
          <cell r="E503">
            <v>6.7447480000000004</v>
          </cell>
          <cell r="F503">
            <v>15.482229999999999</v>
          </cell>
        </row>
        <row r="504">
          <cell r="A504" t="str">
            <v>OBESITY - Overweight category</v>
          </cell>
          <cell r="B504" t="str">
            <v>Don't know/Refused to answer</v>
          </cell>
          <cell r="C504" t="str">
            <v>Glenelg (S)</v>
          </cell>
          <cell r="D504">
            <v>12.63537</v>
          </cell>
          <cell r="E504">
            <v>6.2383199999999999</v>
          </cell>
          <cell r="F504">
            <v>23.918800000000001</v>
          </cell>
        </row>
        <row r="505">
          <cell r="A505" t="str">
            <v>OBESITY - Overweight category</v>
          </cell>
          <cell r="B505" t="str">
            <v>Don't know/Refused to answer</v>
          </cell>
          <cell r="C505" t="str">
            <v>Golden Plains (S)</v>
          </cell>
          <cell r="D505">
            <v>9.5664540000000002</v>
          </cell>
          <cell r="E505">
            <v>4.6123250000000002</v>
          </cell>
          <cell r="F505">
            <v>18.79344</v>
          </cell>
        </row>
        <row r="506">
          <cell r="A506" t="str">
            <v>OBESITY - Overweight category</v>
          </cell>
          <cell r="B506" t="str">
            <v>Don't know/Refused to answer</v>
          </cell>
          <cell r="C506" t="str">
            <v>Greater Bendigo (C)</v>
          </cell>
          <cell r="D506">
            <v>16.538080000000001</v>
          </cell>
          <cell r="E506">
            <v>11.67184</v>
          </cell>
          <cell r="F506">
            <v>22.90701</v>
          </cell>
        </row>
        <row r="507">
          <cell r="A507" t="str">
            <v>OBESITY - Overweight category</v>
          </cell>
          <cell r="B507" t="str">
            <v>Don't know/Refused to answer</v>
          </cell>
          <cell r="C507" t="str">
            <v>Greater Dandenong (C)</v>
          </cell>
          <cell r="D507">
            <v>9.7186149999999998</v>
          </cell>
          <cell r="E507">
            <v>6.5671499999999998</v>
          </cell>
          <cell r="F507">
            <v>14.153320000000001</v>
          </cell>
        </row>
        <row r="508">
          <cell r="A508" t="str">
            <v>OBESITY - Overweight category</v>
          </cell>
          <cell r="B508" t="str">
            <v>Don't know/Refused to answer</v>
          </cell>
          <cell r="C508" t="str">
            <v>Greater Geelong (C)</v>
          </cell>
          <cell r="D508">
            <v>12.28262</v>
          </cell>
          <cell r="E508">
            <v>8.4455080000000002</v>
          </cell>
          <cell r="F508">
            <v>17.52928</v>
          </cell>
        </row>
        <row r="509">
          <cell r="A509" t="str">
            <v>OBESITY - Overweight category</v>
          </cell>
          <cell r="B509" t="str">
            <v>Don't know/Refused to answer</v>
          </cell>
          <cell r="C509" t="str">
            <v>Greater Shepparton (C)</v>
          </cell>
          <cell r="D509">
            <v>11.378640000000001</v>
          </cell>
          <cell r="E509">
            <v>7.7120040000000003</v>
          </cell>
          <cell r="F509">
            <v>16.4773</v>
          </cell>
        </row>
        <row r="510">
          <cell r="A510" t="str">
            <v>OBESITY - Overweight category</v>
          </cell>
          <cell r="B510" t="str">
            <v>Don't know/Refused to answer</v>
          </cell>
          <cell r="C510" t="str">
            <v>Hepburn (S)</v>
          </cell>
          <cell r="D510">
            <v>11.673249999999999</v>
          </cell>
          <cell r="E510">
            <v>7.0893660000000001</v>
          </cell>
          <cell r="F510">
            <v>18.626799999999999</v>
          </cell>
        </row>
        <row r="511">
          <cell r="A511" t="str">
            <v>OBESITY - Overweight category</v>
          </cell>
          <cell r="B511" t="str">
            <v>Don't know/Refused to answer</v>
          </cell>
          <cell r="C511" t="str">
            <v>Hindmarsh (S)</v>
          </cell>
          <cell r="D511">
            <v>17.284559999999999</v>
          </cell>
          <cell r="E511">
            <v>10.61354</v>
          </cell>
          <cell r="F511">
            <v>26.887319999999999</v>
          </cell>
        </row>
        <row r="512">
          <cell r="A512" t="str">
            <v>OBESITY - Overweight category</v>
          </cell>
          <cell r="B512" t="str">
            <v>Don't know/Refused to answer</v>
          </cell>
          <cell r="C512" t="str">
            <v>Hobsons Bay (C)</v>
          </cell>
          <cell r="D512">
            <v>11.293699999999999</v>
          </cell>
          <cell r="E512">
            <v>7.6172269999999997</v>
          </cell>
          <cell r="F512">
            <v>16.42906</v>
          </cell>
        </row>
        <row r="513">
          <cell r="A513" t="str">
            <v>OBESITY - Overweight category</v>
          </cell>
          <cell r="B513" t="str">
            <v>Don't know/Refused to answer</v>
          </cell>
          <cell r="C513" t="str">
            <v>Horsham (RC)</v>
          </cell>
          <cell r="D513">
            <v>11.69502</v>
          </cell>
          <cell r="E513">
            <v>7.6531339999999997</v>
          </cell>
          <cell r="F513">
            <v>17.467780000000001</v>
          </cell>
        </row>
        <row r="514">
          <cell r="A514" t="str">
            <v>OBESITY - Overweight category</v>
          </cell>
          <cell r="B514" t="str">
            <v>Don't know/Refused to answer</v>
          </cell>
          <cell r="C514" t="str">
            <v>Hume (C)</v>
          </cell>
          <cell r="D514">
            <v>11.10369</v>
          </cell>
          <cell r="E514">
            <v>7.5322930000000001</v>
          </cell>
          <cell r="F514">
            <v>16.074079999999999</v>
          </cell>
        </row>
        <row r="515">
          <cell r="A515" t="str">
            <v>OBESITY - Overweight category</v>
          </cell>
          <cell r="B515" t="str">
            <v>Don't know/Refused to answer</v>
          </cell>
          <cell r="C515" t="str">
            <v>Indigo (S)</v>
          </cell>
          <cell r="D515">
            <v>9.7596620000000005</v>
          </cell>
          <cell r="E515">
            <v>5.3453679999999997</v>
          </cell>
          <cell r="F515">
            <v>17.158529999999999</v>
          </cell>
        </row>
        <row r="516">
          <cell r="A516" t="str">
            <v>OBESITY - Overweight category</v>
          </cell>
          <cell r="B516" t="str">
            <v>Don't know/Refused to answer</v>
          </cell>
          <cell r="C516" t="str">
            <v>Kingston (C)</v>
          </cell>
          <cell r="D516">
            <v>9.6361740000000005</v>
          </cell>
          <cell r="E516">
            <v>6.3085959999999996</v>
          </cell>
          <cell r="F516">
            <v>14.448270000000001</v>
          </cell>
        </row>
        <row r="517">
          <cell r="A517" t="str">
            <v>OBESITY - Overweight category</v>
          </cell>
          <cell r="B517" t="str">
            <v>Don't know/Refused to answer</v>
          </cell>
          <cell r="C517" t="str">
            <v>Knox (C)</v>
          </cell>
          <cell r="D517">
            <v>14.604179999999999</v>
          </cell>
          <cell r="E517">
            <v>10.5128</v>
          </cell>
          <cell r="F517">
            <v>19.933160000000001</v>
          </cell>
        </row>
        <row r="518">
          <cell r="A518" t="str">
            <v>OBESITY - Overweight category</v>
          </cell>
          <cell r="B518" t="str">
            <v>Don't know/Refused to answer</v>
          </cell>
          <cell r="C518" t="str">
            <v>Latrobe (C)</v>
          </cell>
          <cell r="D518">
            <v>16.818339999999999</v>
          </cell>
          <cell r="E518">
            <v>12.07348</v>
          </cell>
          <cell r="F518">
            <v>22.941379999999999</v>
          </cell>
        </row>
        <row r="519">
          <cell r="A519" t="str">
            <v>OBESITY - Overweight category</v>
          </cell>
          <cell r="B519" t="str">
            <v>Don't know/Refused to answer</v>
          </cell>
          <cell r="C519" t="str">
            <v>Loddon (S)</v>
          </cell>
          <cell r="D519">
            <v>7.5715190000000003</v>
          </cell>
          <cell r="E519">
            <v>4.1167579999999999</v>
          </cell>
          <cell r="F519">
            <v>13.51679</v>
          </cell>
        </row>
        <row r="520">
          <cell r="A520" t="str">
            <v>OBESITY - Overweight category</v>
          </cell>
          <cell r="B520" t="str">
            <v>Don't know/Refused to answer</v>
          </cell>
          <cell r="C520" t="str">
            <v>Macedon Ranges (S)</v>
          </cell>
          <cell r="D520">
            <v>8.1097429999999999</v>
          </cell>
          <cell r="E520">
            <v>4.4478179999999998</v>
          </cell>
          <cell r="F520">
            <v>14.33428</v>
          </cell>
        </row>
        <row r="521">
          <cell r="A521" t="str">
            <v>OBESITY - Overweight category</v>
          </cell>
          <cell r="B521" t="str">
            <v>Don't know/Refused to answer</v>
          </cell>
          <cell r="C521" t="str">
            <v>Manningham (C)</v>
          </cell>
          <cell r="D521">
            <v>6.1947749999999999</v>
          </cell>
          <cell r="E521">
            <v>3.5347520000000001</v>
          </cell>
          <cell r="F521">
            <v>10.63585</v>
          </cell>
        </row>
        <row r="522">
          <cell r="A522" t="str">
            <v>OBESITY - Overweight category</v>
          </cell>
          <cell r="B522" t="str">
            <v>Don't know/Refused to answer</v>
          </cell>
          <cell r="C522" t="str">
            <v>Mansfield (S)</v>
          </cell>
          <cell r="D522">
            <v>8.9717549999999999</v>
          </cell>
          <cell r="E522">
            <v>5.6962640000000002</v>
          </cell>
          <cell r="F522">
            <v>13.85403</v>
          </cell>
        </row>
        <row r="523">
          <cell r="A523" t="str">
            <v>OBESITY - Overweight category</v>
          </cell>
          <cell r="B523" t="str">
            <v>Don't know/Refused to answer</v>
          </cell>
          <cell r="C523" t="str">
            <v>Maribyrnong (C)</v>
          </cell>
          <cell r="D523">
            <v>10.002739999999999</v>
          </cell>
          <cell r="E523">
            <v>6.5627810000000002</v>
          </cell>
          <cell r="F523">
            <v>14.95716</v>
          </cell>
        </row>
        <row r="524">
          <cell r="A524" t="str">
            <v>OBESITY - Overweight category</v>
          </cell>
          <cell r="B524" t="str">
            <v>Don't know/Refused to answer</v>
          </cell>
          <cell r="C524" t="str">
            <v>Maroondah (C)</v>
          </cell>
          <cell r="D524">
            <v>7.7882110000000004</v>
          </cell>
          <cell r="E524">
            <v>4.9483819999999996</v>
          </cell>
          <cell r="F524">
            <v>12.051159999999999</v>
          </cell>
        </row>
        <row r="525">
          <cell r="A525" t="str">
            <v>OBESITY - Overweight category</v>
          </cell>
          <cell r="B525" t="str">
            <v>Don't know/Refused to answer</v>
          </cell>
          <cell r="C525" t="str">
            <v>Melbourne (C)</v>
          </cell>
          <cell r="D525">
            <v>16.881740000000001</v>
          </cell>
          <cell r="E525">
            <v>11.75136</v>
          </cell>
          <cell r="F525">
            <v>23.65164</v>
          </cell>
        </row>
        <row r="526">
          <cell r="A526" t="str">
            <v>OBESITY - Overweight category</v>
          </cell>
          <cell r="B526" t="str">
            <v>Don't know/Refused to answer</v>
          </cell>
          <cell r="C526" t="str">
            <v>Melton (S)</v>
          </cell>
          <cell r="D526">
            <v>7.9832239999999999</v>
          </cell>
          <cell r="E526">
            <v>5.2761509999999996</v>
          </cell>
          <cell r="F526">
            <v>11.904680000000001</v>
          </cell>
        </row>
        <row r="527">
          <cell r="A527" t="str">
            <v>OBESITY - Overweight category</v>
          </cell>
          <cell r="B527" t="str">
            <v>Don't know/Refused to answer</v>
          </cell>
          <cell r="C527" t="str">
            <v>Mildura (RC)</v>
          </cell>
          <cell r="D527">
            <v>11.86683</v>
          </cell>
          <cell r="E527">
            <v>7.9264659999999996</v>
          </cell>
          <cell r="F527">
            <v>17.39593</v>
          </cell>
        </row>
        <row r="528">
          <cell r="A528" t="str">
            <v>OBESITY - Overweight category</v>
          </cell>
          <cell r="B528" t="str">
            <v>Don't know/Refused to answer</v>
          </cell>
          <cell r="C528" t="str">
            <v>Mitchell (S)</v>
          </cell>
          <cell r="D528">
            <v>5.5923970000000001</v>
          </cell>
          <cell r="E528">
            <v>3.4822709999999999</v>
          </cell>
          <cell r="F528">
            <v>8.8637549999999994</v>
          </cell>
        </row>
        <row r="529">
          <cell r="A529" t="str">
            <v>OBESITY - Overweight category</v>
          </cell>
          <cell r="B529" t="str">
            <v>Don't know/Refused to answer</v>
          </cell>
          <cell r="C529" t="str">
            <v>Moira (S)</v>
          </cell>
          <cell r="D529">
            <v>9.8651879999999998</v>
          </cell>
          <cell r="E529">
            <v>5.3953870000000004</v>
          </cell>
          <cell r="F529">
            <v>17.358540000000001</v>
          </cell>
        </row>
        <row r="530">
          <cell r="A530" t="str">
            <v>OBESITY - Overweight category</v>
          </cell>
          <cell r="B530" t="str">
            <v>Don't know/Refused to answer</v>
          </cell>
          <cell r="C530" t="str">
            <v>Monash (C)</v>
          </cell>
          <cell r="D530">
            <v>11.434240000000001</v>
          </cell>
          <cell r="E530">
            <v>7.2780370000000003</v>
          </cell>
          <cell r="F530">
            <v>17.515550000000001</v>
          </cell>
        </row>
        <row r="531">
          <cell r="A531" t="str">
            <v>OBESITY - Overweight category</v>
          </cell>
          <cell r="B531" t="str">
            <v>Don't know/Refused to answer</v>
          </cell>
          <cell r="C531" t="str">
            <v>Moonee Valley (C)</v>
          </cell>
          <cell r="D531">
            <v>11.665240000000001</v>
          </cell>
          <cell r="E531">
            <v>8.1271149999999999</v>
          </cell>
          <cell r="F531">
            <v>16.467600000000001</v>
          </cell>
        </row>
        <row r="532">
          <cell r="A532" t="str">
            <v>OBESITY - Overweight category</v>
          </cell>
          <cell r="B532" t="str">
            <v>Don't know/Refused to answer</v>
          </cell>
          <cell r="C532" t="str">
            <v>Moorabool (S)</v>
          </cell>
          <cell r="D532">
            <v>15.491009999999999</v>
          </cell>
          <cell r="E532">
            <v>10.064249999999999</v>
          </cell>
          <cell r="F532">
            <v>23.092590000000001</v>
          </cell>
        </row>
        <row r="533">
          <cell r="A533" t="str">
            <v>OBESITY - Overweight category</v>
          </cell>
          <cell r="B533" t="str">
            <v>Don't know/Refused to answer</v>
          </cell>
          <cell r="C533" t="str">
            <v>Moreland (C)</v>
          </cell>
          <cell r="D533">
            <v>6.6366529999999999</v>
          </cell>
          <cell r="E533">
            <v>4.0545929999999997</v>
          </cell>
          <cell r="F533">
            <v>10.67999</v>
          </cell>
        </row>
        <row r="534">
          <cell r="A534" t="str">
            <v>OBESITY - Overweight category</v>
          </cell>
          <cell r="B534" t="str">
            <v>Don't know/Refused to answer</v>
          </cell>
          <cell r="C534" t="str">
            <v>Mornington Peninsula (S)</v>
          </cell>
          <cell r="D534">
            <v>13.88644</v>
          </cell>
          <cell r="E534">
            <v>9.5137420000000006</v>
          </cell>
          <cell r="F534">
            <v>19.828489999999999</v>
          </cell>
        </row>
        <row r="535">
          <cell r="A535" t="str">
            <v>OBESITY - Overweight category</v>
          </cell>
          <cell r="B535" t="str">
            <v>Don't know/Refused to answer</v>
          </cell>
          <cell r="C535" t="str">
            <v>Mount Alexander (S)</v>
          </cell>
          <cell r="D535">
            <v>11.94768</v>
          </cell>
          <cell r="E535">
            <v>5.9980279999999997</v>
          </cell>
          <cell r="F535">
            <v>22.39311</v>
          </cell>
        </row>
        <row r="536">
          <cell r="A536" t="str">
            <v>OBESITY - Overweight category</v>
          </cell>
          <cell r="B536" t="str">
            <v>Don't know/Refused to answer</v>
          </cell>
          <cell r="C536" t="str">
            <v>Moyne (S)</v>
          </cell>
          <cell r="D536">
            <v>11.84943</v>
          </cell>
          <cell r="E536">
            <v>7.0783889999999996</v>
          </cell>
          <cell r="F536">
            <v>19.17277</v>
          </cell>
        </row>
        <row r="537">
          <cell r="A537" t="str">
            <v>OBESITY - Overweight category</v>
          </cell>
          <cell r="B537" t="str">
            <v>Don't know/Refused to answer</v>
          </cell>
          <cell r="C537" t="str">
            <v>Murrindindi (S)</v>
          </cell>
          <cell r="D537">
            <v>9.1589109999999998</v>
          </cell>
          <cell r="E537">
            <v>5.0783639999999997</v>
          </cell>
          <cell r="F537">
            <v>15.96672</v>
          </cell>
        </row>
        <row r="538">
          <cell r="A538" t="str">
            <v>OBESITY - Overweight category</v>
          </cell>
          <cell r="B538" t="str">
            <v>Don't know/Refused to answer</v>
          </cell>
          <cell r="C538" t="str">
            <v>Nillumbik (S)</v>
          </cell>
          <cell r="D538">
            <v>9.1632540000000002</v>
          </cell>
          <cell r="E538">
            <v>5.9866650000000003</v>
          </cell>
          <cell r="F538">
            <v>13.77835</v>
          </cell>
        </row>
        <row r="539">
          <cell r="A539" t="str">
            <v>OBESITY - Overweight category</v>
          </cell>
          <cell r="B539" t="str">
            <v>Don't know/Refused to answer</v>
          </cell>
          <cell r="C539" t="str">
            <v>Northern Grampians (S)</v>
          </cell>
          <cell r="D539">
            <v>11.819039999999999</v>
          </cell>
          <cell r="E539">
            <v>7.572514</v>
          </cell>
          <cell r="F539">
            <v>17.983599999999999</v>
          </cell>
        </row>
        <row r="540">
          <cell r="A540" t="str">
            <v>OBESITY - Overweight category</v>
          </cell>
          <cell r="B540" t="str">
            <v>Don't know/Refused to answer</v>
          </cell>
          <cell r="C540" t="str">
            <v>Port Phillip (C)</v>
          </cell>
          <cell r="D540">
            <v>11.47889</v>
          </cell>
          <cell r="E540">
            <v>7.6528400000000003</v>
          </cell>
          <cell r="F540">
            <v>16.868369999999999</v>
          </cell>
        </row>
        <row r="541">
          <cell r="A541" t="str">
            <v>OBESITY - Overweight category</v>
          </cell>
          <cell r="B541" t="str">
            <v>Don't know/Refused to answer</v>
          </cell>
          <cell r="C541" t="str">
            <v>Pyrenees (S)</v>
          </cell>
          <cell r="D541">
            <v>10.384080000000001</v>
          </cell>
          <cell r="E541">
            <v>5.415381</v>
          </cell>
          <cell r="F541">
            <v>18.99605</v>
          </cell>
        </row>
        <row r="542">
          <cell r="A542" t="str">
            <v>OBESITY - Overweight category</v>
          </cell>
          <cell r="B542" t="str">
            <v>Don't know/Refused to answer</v>
          </cell>
          <cell r="C542" t="str">
            <v>Queenscliffe (B)</v>
          </cell>
          <cell r="D542" t="str">
            <v xml:space="preserve"> </v>
          </cell>
          <cell r="E542" t="str">
            <v xml:space="preserve"> </v>
          </cell>
          <cell r="F542" t="str">
            <v xml:space="preserve"> </v>
          </cell>
        </row>
        <row r="543">
          <cell r="A543" t="str">
            <v>OBESITY - Overweight category</v>
          </cell>
          <cell r="B543" t="str">
            <v>Don't know/Refused to answer</v>
          </cell>
          <cell r="C543" t="str">
            <v>South Gippsland (S)</v>
          </cell>
          <cell r="D543">
            <v>12.994400000000001</v>
          </cell>
          <cell r="E543">
            <v>5.5265420000000001</v>
          </cell>
          <cell r="F543">
            <v>27.604780000000002</v>
          </cell>
        </row>
        <row r="544">
          <cell r="A544" t="str">
            <v>OBESITY - Overweight category</v>
          </cell>
          <cell r="B544" t="str">
            <v>Don't know/Refused to answer</v>
          </cell>
          <cell r="C544" t="str">
            <v>Southern Grampians (S)</v>
          </cell>
          <cell r="D544">
            <v>15.29008</v>
          </cell>
          <cell r="E544">
            <v>10.005739999999999</v>
          </cell>
          <cell r="F544">
            <v>22.66245</v>
          </cell>
        </row>
        <row r="545">
          <cell r="A545" t="str">
            <v>OBESITY - Overweight category</v>
          </cell>
          <cell r="B545" t="str">
            <v>Don't know/Refused to answer</v>
          </cell>
          <cell r="C545" t="str">
            <v>Stonnington (C)</v>
          </cell>
          <cell r="D545">
            <v>7.7684220000000002</v>
          </cell>
          <cell r="E545">
            <v>4.9605509999999997</v>
          </cell>
          <cell r="F545">
            <v>11.96556</v>
          </cell>
        </row>
        <row r="546">
          <cell r="A546" t="str">
            <v>OBESITY - Overweight category</v>
          </cell>
          <cell r="B546" t="str">
            <v>Don't know/Refused to answer</v>
          </cell>
          <cell r="C546" t="str">
            <v>Strathbogie (S)</v>
          </cell>
          <cell r="D546">
            <v>10.628349999999999</v>
          </cell>
          <cell r="E546">
            <v>6.1279450000000004</v>
          </cell>
          <cell r="F546">
            <v>17.806909999999998</v>
          </cell>
        </row>
        <row r="547">
          <cell r="A547" t="str">
            <v>OBESITY - Overweight category</v>
          </cell>
          <cell r="B547" t="str">
            <v>Don't know/Refused to answer</v>
          </cell>
          <cell r="C547" t="str">
            <v>Surf Coast (S)</v>
          </cell>
          <cell r="D547">
            <v>10.583539999999999</v>
          </cell>
          <cell r="E547">
            <v>6.3319210000000004</v>
          </cell>
          <cell r="F547">
            <v>17.166730000000001</v>
          </cell>
        </row>
        <row r="548">
          <cell r="A548" t="str">
            <v>OBESITY - Overweight category</v>
          </cell>
          <cell r="B548" t="str">
            <v>Don't know/Refused to answer</v>
          </cell>
          <cell r="C548" t="str">
            <v>Swan Hill (RC)</v>
          </cell>
          <cell r="D548">
            <v>9.9481210000000004</v>
          </cell>
          <cell r="E548">
            <v>6.4133680000000002</v>
          </cell>
          <cell r="F548">
            <v>15.116390000000001</v>
          </cell>
        </row>
        <row r="549">
          <cell r="A549" t="str">
            <v>OBESITY - Overweight category</v>
          </cell>
          <cell r="B549" t="str">
            <v>Don't know/Refused to answer</v>
          </cell>
          <cell r="C549" t="str">
            <v>Towong (S)</v>
          </cell>
          <cell r="D549">
            <v>16.36739</v>
          </cell>
          <cell r="E549">
            <v>9.1899560000000005</v>
          </cell>
          <cell r="F549">
            <v>27.455660000000002</v>
          </cell>
        </row>
        <row r="550">
          <cell r="A550" t="str">
            <v>OBESITY - Overweight category</v>
          </cell>
          <cell r="B550" t="str">
            <v>Don't know/Refused to answer</v>
          </cell>
          <cell r="C550" t="str">
            <v>Wangaratta (RC)</v>
          </cell>
          <cell r="D550">
            <v>12.854200000000001</v>
          </cell>
          <cell r="E550">
            <v>7.6347100000000001</v>
          </cell>
          <cell r="F550">
            <v>20.837019999999999</v>
          </cell>
        </row>
        <row r="551">
          <cell r="A551" t="str">
            <v>OBESITY - Overweight category</v>
          </cell>
          <cell r="B551" t="str">
            <v>Don't know/Refused to answer</v>
          </cell>
          <cell r="C551" t="str">
            <v>Warrnambool (C)</v>
          </cell>
          <cell r="D551">
            <v>7.7443600000000004</v>
          </cell>
          <cell r="E551">
            <v>4.7666719999999998</v>
          </cell>
          <cell r="F551">
            <v>12.34113</v>
          </cell>
        </row>
        <row r="552">
          <cell r="A552" t="str">
            <v>OBESITY - Overweight category</v>
          </cell>
          <cell r="B552" t="str">
            <v>Don't know/Refused to answer</v>
          </cell>
          <cell r="C552" t="str">
            <v>Wellington (S)</v>
          </cell>
          <cell r="D552">
            <v>8.1952909999999992</v>
          </cell>
          <cell r="E552">
            <v>5.4873000000000003</v>
          </cell>
          <cell r="F552">
            <v>12.06903</v>
          </cell>
        </row>
        <row r="553">
          <cell r="A553" t="str">
            <v>OBESITY - Overweight category</v>
          </cell>
          <cell r="B553" t="str">
            <v>Don't know/Refused to answer</v>
          </cell>
          <cell r="C553" t="str">
            <v>West Wimmera (S)</v>
          </cell>
          <cell r="D553">
            <v>15.1995</v>
          </cell>
          <cell r="E553">
            <v>9.4774729999999998</v>
          </cell>
          <cell r="F553">
            <v>23.4801</v>
          </cell>
        </row>
        <row r="554">
          <cell r="A554" t="str">
            <v>OBESITY - Overweight category</v>
          </cell>
          <cell r="B554" t="str">
            <v>Don't know/Refused to answer</v>
          </cell>
          <cell r="C554" t="str">
            <v>Whitehorse (C)</v>
          </cell>
          <cell r="D554">
            <v>5.9913179999999997</v>
          </cell>
          <cell r="E554">
            <v>3.5601690000000001</v>
          </cell>
          <cell r="F554">
            <v>9.9120059999999999</v>
          </cell>
        </row>
        <row r="555">
          <cell r="A555" t="str">
            <v>OBESITY - Overweight category</v>
          </cell>
          <cell r="B555" t="str">
            <v>Don't know/Refused to answer</v>
          </cell>
          <cell r="C555" t="str">
            <v>Whittlesea (C)</v>
          </cell>
          <cell r="D555">
            <v>8.2861220000000007</v>
          </cell>
          <cell r="E555">
            <v>5.380007</v>
          </cell>
          <cell r="F555">
            <v>12.55376</v>
          </cell>
        </row>
        <row r="556">
          <cell r="A556" t="str">
            <v>OBESITY - Overweight category</v>
          </cell>
          <cell r="B556" t="str">
            <v>Don't know/Refused to answer</v>
          </cell>
          <cell r="C556" t="str">
            <v>Wodonga (RC)</v>
          </cell>
          <cell r="D556">
            <v>12.941319999999999</v>
          </cell>
          <cell r="E556">
            <v>8.403454</v>
          </cell>
          <cell r="F556">
            <v>19.410350000000001</v>
          </cell>
        </row>
        <row r="557">
          <cell r="A557" t="str">
            <v>OBESITY - Overweight category</v>
          </cell>
          <cell r="B557" t="str">
            <v>Don't know/Refused to answer</v>
          </cell>
          <cell r="C557" t="str">
            <v>Wyndham (C)</v>
          </cell>
          <cell r="D557">
            <v>14.239380000000001</v>
          </cell>
          <cell r="E557">
            <v>10.257300000000001</v>
          </cell>
          <cell r="F557">
            <v>19.432639999999999</v>
          </cell>
        </row>
        <row r="558">
          <cell r="A558" t="str">
            <v>OBESITY - Overweight category</v>
          </cell>
          <cell r="B558" t="str">
            <v>Don't know/Refused to answer</v>
          </cell>
          <cell r="C558" t="str">
            <v>Yarra (C)</v>
          </cell>
          <cell r="D558">
            <v>7.780729</v>
          </cell>
          <cell r="E558">
            <v>5.1808829999999997</v>
          </cell>
          <cell r="F558">
            <v>11.526619999999999</v>
          </cell>
        </row>
        <row r="559">
          <cell r="A559" t="str">
            <v>OBESITY - Overweight category</v>
          </cell>
          <cell r="B559" t="str">
            <v>Don't know/Refused to answer</v>
          </cell>
          <cell r="C559" t="str">
            <v>Yarra Ranges (S)</v>
          </cell>
          <cell r="D559">
            <v>11.384259999999999</v>
          </cell>
          <cell r="E559">
            <v>7.5074120000000004</v>
          </cell>
          <cell r="F559">
            <v>16.897379999999998</v>
          </cell>
        </row>
        <row r="560">
          <cell r="A560" t="str">
            <v>OBESITY - Overweight category</v>
          </cell>
          <cell r="B560" t="str">
            <v>Don't know/Refused to answer</v>
          </cell>
          <cell r="C560" t="str">
            <v>Yarriambiack (S)</v>
          </cell>
          <cell r="D560">
            <v>14.71768</v>
          </cell>
          <cell r="E560">
            <v>8.6352910000000005</v>
          </cell>
          <cell r="F560">
            <v>23.960740000000001</v>
          </cell>
        </row>
        <row r="561">
          <cell r="A561" t="str">
            <v>OBESITY - Overweight category</v>
          </cell>
          <cell r="B561" t="str">
            <v>Don't know/Refused to answer</v>
          </cell>
          <cell r="C561" t="str">
            <v>Victoria</v>
          </cell>
          <cell r="D561">
            <v>10.500769999999999</v>
          </cell>
          <cell r="E561">
            <v>9.8603699999999996</v>
          </cell>
          <cell r="F561">
            <v>11.17761</v>
          </cell>
        </row>
        <row r="562">
          <cell r="A562" t="str">
            <v>OBESITY - Extended BMI category</v>
          </cell>
          <cell r="B562" t="str">
            <v>Obese Class I (30 ≥ BMI &lt; 35)</v>
          </cell>
          <cell r="C562" t="str">
            <v>Alpine (S)</v>
          </cell>
          <cell r="D562">
            <v>16.45748</v>
          </cell>
          <cell r="E562">
            <v>11.06414</v>
          </cell>
          <cell r="F562">
            <v>23.776990000000001</v>
          </cell>
        </row>
        <row r="563">
          <cell r="A563" t="str">
            <v>OBESITY - Extended BMI category</v>
          </cell>
          <cell r="B563" t="str">
            <v>Obese Class I (30 ≥ BMI &lt; 35)</v>
          </cell>
          <cell r="C563" t="str">
            <v>Ararat (RC)</v>
          </cell>
          <cell r="D563">
            <v>16.770510000000002</v>
          </cell>
          <cell r="E563">
            <v>12.52814</v>
          </cell>
          <cell r="F563">
            <v>22.086729999999999</v>
          </cell>
        </row>
        <row r="564">
          <cell r="A564" t="str">
            <v>OBESITY - Extended BMI category</v>
          </cell>
          <cell r="B564" t="str">
            <v>Obese Class I (30 ≥ BMI &lt; 35)</v>
          </cell>
          <cell r="C564" t="str">
            <v>Ballarat (C)</v>
          </cell>
          <cell r="D564">
            <v>16.21828</v>
          </cell>
          <cell r="E564">
            <v>12.185269999999999</v>
          </cell>
          <cell r="F564">
            <v>21.262910000000002</v>
          </cell>
        </row>
        <row r="565">
          <cell r="A565" t="str">
            <v>OBESITY - Extended BMI category</v>
          </cell>
          <cell r="B565" t="str">
            <v>Obese Class I (30 ≥ BMI &lt; 35)</v>
          </cell>
          <cell r="C565" t="str">
            <v>Banyule (C)</v>
          </cell>
          <cell r="D565">
            <v>12.226179999999999</v>
          </cell>
          <cell r="E565">
            <v>8.8112539999999999</v>
          </cell>
          <cell r="F565">
            <v>16.721910000000001</v>
          </cell>
        </row>
        <row r="566">
          <cell r="A566" t="str">
            <v>OBESITY - Extended BMI category</v>
          </cell>
          <cell r="B566" t="str">
            <v>Obese Class I (30 ≥ BMI &lt; 35)</v>
          </cell>
          <cell r="C566" t="str">
            <v>Bass Coast (S)</v>
          </cell>
          <cell r="D566">
            <v>13.78729</v>
          </cell>
          <cell r="E566">
            <v>9.6013350000000006</v>
          </cell>
          <cell r="F566">
            <v>19.40645</v>
          </cell>
        </row>
        <row r="567">
          <cell r="A567" t="str">
            <v>OBESITY - Extended BMI category</v>
          </cell>
          <cell r="B567" t="str">
            <v>Obese Class I (30 ≥ BMI &lt; 35)</v>
          </cell>
          <cell r="C567" t="str">
            <v>Baw Baw (S)</v>
          </cell>
          <cell r="D567">
            <v>18.408339999999999</v>
          </cell>
          <cell r="E567">
            <v>13.747260000000001</v>
          </cell>
          <cell r="F567">
            <v>24.20627</v>
          </cell>
        </row>
        <row r="568">
          <cell r="A568" t="str">
            <v>OBESITY - Extended BMI category</v>
          </cell>
          <cell r="B568" t="str">
            <v>Obese Class I (30 ≥ BMI &lt; 35)</v>
          </cell>
          <cell r="C568" t="str">
            <v>Bayside (C)</v>
          </cell>
          <cell r="D568">
            <v>8.326371</v>
          </cell>
          <cell r="E568">
            <v>5.2720070000000003</v>
          </cell>
          <cell r="F568">
            <v>12.90915</v>
          </cell>
        </row>
        <row r="569">
          <cell r="A569" t="str">
            <v>OBESITY - Extended BMI category</v>
          </cell>
          <cell r="B569" t="str">
            <v>Obese Class I (30 ≥ BMI &lt; 35)</v>
          </cell>
          <cell r="C569" t="str">
            <v>Benalla (RC)</v>
          </cell>
          <cell r="D569">
            <v>21.880009999999999</v>
          </cell>
          <cell r="E569">
            <v>15.99872</v>
          </cell>
          <cell r="F569">
            <v>29.17248</v>
          </cell>
        </row>
        <row r="570">
          <cell r="A570" t="str">
            <v>OBESITY - Extended BMI category</v>
          </cell>
          <cell r="B570" t="str">
            <v>Obese Class I (30 ≥ BMI &lt; 35)</v>
          </cell>
          <cell r="C570" t="str">
            <v>Boroondara (C)</v>
          </cell>
          <cell r="D570">
            <v>7.9424929999999998</v>
          </cell>
          <cell r="E570">
            <v>4.9690180000000002</v>
          </cell>
          <cell r="F570">
            <v>12.461970000000001</v>
          </cell>
        </row>
        <row r="571">
          <cell r="A571" t="str">
            <v>OBESITY - Extended BMI category</v>
          </cell>
          <cell r="B571" t="str">
            <v>Obese Class I (30 ≥ BMI &lt; 35)</v>
          </cell>
          <cell r="C571" t="str">
            <v>Brimbank (C)</v>
          </cell>
          <cell r="D571">
            <v>15.63335</v>
          </cell>
          <cell r="E571">
            <v>11.41708</v>
          </cell>
          <cell r="F571">
            <v>21.036909999999999</v>
          </cell>
        </row>
        <row r="572">
          <cell r="A572" t="str">
            <v>OBESITY - Extended BMI category</v>
          </cell>
          <cell r="B572" t="str">
            <v>Obese Class I (30 ≥ BMI &lt; 35)</v>
          </cell>
          <cell r="C572" t="str">
            <v>Buloke (S)</v>
          </cell>
          <cell r="D572">
            <v>26.584150000000001</v>
          </cell>
          <cell r="E572">
            <v>18.004480000000001</v>
          </cell>
          <cell r="F572">
            <v>37.388039999999997</v>
          </cell>
        </row>
        <row r="573">
          <cell r="A573" t="str">
            <v>OBESITY - Extended BMI category</v>
          </cell>
          <cell r="B573" t="str">
            <v>Obese Class I (30 ≥ BMI &lt; 35)</v>
          </cell>
          <cell r="C573" t="str">
            <v>Campaspe (S)</v>
          </cell>
          <cell r="D573">
            <v>17.870439999999999</v>
          </cell>
          <cell r="E573">
            <v>12.90447</v>
          </cell>
          <cell r="F573">
            <v>24.216100000000001</v>
          </cell>
        </row>
        <row r="574">
          <cell r="A574" t="str">
            <v>OBESITY - Extended BMI category</v>
          </cell>
          <cell r="B574" t="str">
            <v>Obese Class I (30 ≥ BMI &lt; 35)</v>
          </cell>
          <cell r="C574" t="str">
            <v>Cardinia (S)</v>
          </cell>
          <cell r="D574">
            <v>21.622620000000001</v>
          </cell>
          <cell r="E574">
            <v>16.63597</v>
          </cell>
          <cell r="F574">
            <v>27.608969999999999</v>
          </cell>
        </row>
        <row r="575">
          <cell r="A575" t="str">
            <v>OBESITY - Extended BMI category</v>
          </cell>
          <cell r="B575" t="str">
            <v>Obese Class I (30 ≥ BMI &lt; 35)</v>
          </cell>
          <cell r="C575" t="str">
            <v>Casey (C)</v>
          </cell>
          <cell r="D575">
            <v>15.834020000000001</v>
          </cell>
          <cell r="E575">
            <v>11.74024</v>
          </cell>
          <cell r="F575">
            <v>21.01539</v>
          </cell>
        </row>
        <row r="576">
          <cell r="A576" t="str">
            <v>OBESITY - Extended BMI category</v>
          </cell>
          <cell r="B576" t="str">
            <v>Obese Class I (30 ≥ BMI &lt; 35)</v>
          </cell>
          <cell r="C576" t="str">
            <v>Central Goldfields (S)</v>
          </cell>
          <cell r="D576">
            <v>18.379239999999999</v>
          </cell>
          <cell r="E576">
            <v>13.52721</v>
          </cell>
          <cell r="F576">
            <v>24.47897</v>
          </cell>
        </row>
        <row r="577">
          <cell r="A577" t="str">
            <v>OBESITY - Extended BMI category</v>
          </cell>
          <cell r="B577" t="str">
            <v>Obese Class I (30 ≥ BMI &lt; 35)</v>
          </cell>
          <cell r="C577" t="str">
            <v>Colac-Otway (S)</v>
          </cell>
          <cell r="D577">
            <v>16.334199999999999</v>
          </cell>
          <cell r="E577">
            <v>11.92883</v>
          </cell>
          <cell r="F577">
            <v>21.960819999999998</v>
          </cell>
        </row>
        <row r="578">
          <cell r="A578" t="str">
            <v>OBESITY - Extended BMI category</v>
          </cell>
          <cell r="B578" t="str">
            <v>Obese Class I (30 ≥ BMI &lt; 35)</v>
          </cell>
          <cell r="C578" t="str">
            <v>Corangamite (S)</v>
          </cell>
          <cell r="D578">
            <v>16.514700000000001</v>
          </cell>
          <cell r="E578">
            <v>11.724360000000001</v>
          </cell>
          <cell r="F578">
            <v>22.7577</v>
          </cell>
        </row>
        <row r="579">
          <cell r="A579" t="str">
            <v>OBESITY - Extended BMI category</v>
          </cell>
          <cell r="B579" t="str">
            <v>Obese Class I (30 ≥ BMI &lt; 35)</v>
          </cell>
          <cell r="C579" t="str">
            <v>Darebin (C)</v>
          </cell>
          <cell r="D579">
            <v>10.97556</v>
          </cell>
          <cell r="E579">
            <v>7.321739</v>
          </cell>
          <cell r="F579">
            <v>16.13531</v>
          </cell>
        </row>
        <row r="580">
          <cell r="A580" t="str">
            <v>OBESITY - Extended BMI category</v>
          </cell>
          <cell r="B580" t="str">
            <v>Obese Class I (30 ≥ BMI &lt; 35)</v>
          </cell>
          <cell r="C580" t="str">
            <v>East Gippsland (S)</v>
          </cell>
          <cell r="D580">
            <v>16.474810000000002</v>
          </cell>
          <cell r="E580">
            <v>11.017049999999999</v>
          </cell>
          <cell r="F580">
            <v>23.90981</v>
          </cell>
        </row>
        <row r="581">
          <cell r="A581" t="str">
            <v>OBESITY - Extended BMI category</v>
          </cell>
          <cell r="B581" t="str">
            <v>Obese Class I (30 ≥ BMI &lt; 35)</v>
          </cell>
          <cell r="C581" t="str">
            <v>Frankston (C)</v>
          </cell>
          <cell r="D581">
            <v>17.100390000000001</v>
          </cell>
          <cell r="E581">
            <v>12.96626</v>
          </cell>
          <cell r="F581">
            <v>22.216159999999999</v>
          </cell>
        </row>
        <row r="582">
          <cell r="A582" t="str">
            <v>OBESITY - Extended BMI category</v>
          </cell>
          <cell r="B582" t="str">
            <v>Obese Class I (30 ≥ BMI &lt; 35)</v>
          </cell>
          <cell r="C582" t="str">
            <v>Gannawarra (S)</v>
          </cell>
          <cell r="D582">
            <v>15.807040000000001</v>
          </cell>
          <cell r="E582">
            <v>11.41784</v>
          </cell>
          <cell r="F582">
            <v>21.474489999999999</v>
          </cell>
        </row>
        <row r="583">
          <cell r="A583" t="str">
            <v>OBESITY - Extended BMI category</v>
          </cell>
          <cell r="B583" t="str">
            <v>Obese Class I (30 ≥ BMI &lt; 35)</v>
          </cell>
          <cell r="C583" t="str">
            <v>Glen Eira (C)</v>
          </cell>
          <cell r="D583">
            <v>11.765269999999999</v>
          </cell>
          <cell r="E583">
            <v>8.3050010000000007</v>
          </cell>
          <cell r="F583">
            <v>16.409269999999999</v>
          </cell>
        </row>
        <row r="584">
          <cell r="A584" t="str">
            <v>OBESITY - Extended BMI category</v>
          </cell>
          <cell r="B584" t="str">
            <v>Obese Class I (30 ≥ BMI &lt; 35)</v>
          </cell>
          <cell r="C584" t="str">
            <v>Glenelg (S)</v>
          </cell>
          <cell r="D584">
            <v>15.11106</v>
          </cell>
          <cell r="E584">
            <v>11.029159999999999</v>
          </cell>
          <cell r="F584">
            <v>20.358000000000001</v>
          </cell>
        </row>
        <row r="585">
          <cell r="A585" t="str">
            <v>OBESITY - Extended BMI category</v>
          </cell>
          <cell r="B585" t="str">
            <v>Obese Class I (30 ≥ BMI &lt; 35)</v>
          </cell>
          <cell r="C585" t="str">
            <v>Golden Plains (S)</v>
          </cell>
          <cell r="D585">
            <v>14.25548</v>
          </cell>
          <cell r="E585">
            <v>10.545669999999999</v>
          </cell>
          <cell r="F585">
            <v>18.993259999999999</v>
          </cell>
        </row>
        <row r="586">
          <cell r="A586" t="str">
            <v>OBESITY - Extended BMI category</v>
          </cell>
          <cell r="B586" t="str">
            <v>Obese Class I (30 ≥ BMI &lt; 35)</v>
          </cell>
          <cell r="C586" t="str">
            <v>Greater Bendigo (C)</v>
          </cell>
          <cell r="D586">
            <v>18.490819999999999</v>
          </cell>
          <cell r="E586">
            <v>13.775230000000001</v>
          </cell>
          <cell r="F586">
            <v>24.364540000000002</v>
          </cell>
        </row>
        <row r="587">
          <cell r="A587" t="str">
            <v>OBESITY - Extended BMI category</v>
          </cell>
          <cell r="B587" t="str">
            <v>Obese Class I (30 ≥ BMI &lt; 35)</v>
          </cell>
          <cell r="C587" t="str">
            <v>Greater Dandenong (C)</v>
          </cell>
          <cell r="D587">
            <v>12.317629999999999</v>
          </cell>
          <cell r="E587">
            <v>8.6481100000000009</v>
          </cell>
          <cell r="F587">
            <v>17.250160000000001</v>
          </cell>
        </row>
        <row r="588">
          <cell r="A588" t="str">
            <v>OBESITY - Extended BMI category</v>
          </cell>
          <cell r="B588" t="str">
            <v>Obese Class I (30 ≥ BMI &lt; 35)</v>
          </cell>
          <cell r="C588" t="str">
            <v>Greater Geelong (C)</v>
          </cell>
          <cell r="D588">
            <v>15.50455</v>
          </cell>
          <cell r="E588">
            <v>11.09714</v>
          </cell>
          <cell r="F588">
            <v>21.244140000000002</v>
          </cell>
        </row>
        <row r="589">
          <cell r="A589" t="str">
            <v>OBESITY - Extended BMI category</v>
          </cell>
          <cell r="B589" t="str">
            <v>Obese Class I (30 ≥ BMI &lt; 35)</v>
          </cell>
          <cell r="C589" t="str">
            <v>Greater Shepparton (C)</v>
          </cell>
          <cell r="D589">
            <v>18.49663</v>
          </cell>
          <cell r="E589">
            <v>13.992179999999999</v>
          </cell>
          <cell r="F589">
            <v>24.045770000000001</v>
          </cell>
        </row>
        <row r="590">
          <cell r="A590" t="str">
            <v>OBESITY - Extended BMI category</v>
          </cell>
          <cell r="B590" t="str">
            <v>Obese Class I (30 ≥ BMI &lt; 35)</v>
          </cell>
          <cell r="C590" t="str">
            <v>Hepburn (S)</v>
          </cell>
          <cell r="D590">
            <v>13.872450000000001</v>
          </cell>
          <cell r="E590">
            <v>9.0000699999999991</v>
          </cell>
          <cell r="F590">
            <v>20.780249999999999</v>
          </cell>
        </row>
        <row r="591">
          <cell r="A591" t="str">
            <v>OBESITY - Extended BMI category</v>
          </cell>
          <cell r="B591" t="str">
            <v>Obese Class I (30 ≥ BMI &lt; 35)</v>
          </cell>
          <cell r="C591" t="str">
            <v>Hindmarsh (S)</v>
          </cell>
          <cell r="D591">
            <v>17.072929999999999</v>
          </cell>
          <cell r="E591">
            <v>12.086119999999999</v>
          </cell>
          <cell r="F591">
            <v>23.56579</v>
          </cell>
        </row>
        <row r="592">
          <cell r="A592" t="str">
            <v>OBESITY - Extended BMI category</v>
          </cell>
          <cell r="B592" t="str">
            <v>Obese Class I (30 ≥ BMI &lt; 35)</v>
          </cell>
          <cell r="C592" t="str">
            <v>Hobsons Bay (C)</v>
          </cell>
          <cell r="D592">
            <v>8.9134320000000002</v>
          </cell>
          <cell r="E592">
            <v>6.0134590000000001</v>
          </cell>
          <cell r="F592">
            <v>13.0182</v>
          </cell>
        </row>
        <row r="593">
          <cell r="A593" t="str">
            <v>OBESITY - Extended BMI category</v>
          </cell>
          <cell r="B593" t="str">
            <v>Obese Class I (30 ≥ BMI &lt; 35)</v>
          </cell>
          <cell r="C593" t="str">
            <v>Horsham (RC)</v>
          </cell>
          <cell r="D593">
            <v>20.0078</v>
          </cell>
          <cell r="E593">
            <v>14.795949999999999</v>
          </cell>
          <cell r="F593">
            <v>26.484860000000001</v>
          </cell>
        </row>
        <row r="594">
          <cell r="A594" t="str">
            <v>OBESITY - Extended BMI category</v>
          </cell>
          <cell r="B594" t="str">
            <v>Obese Class I (30 ≥ BMI &lt; 35)</v>
          </cell>
          <cell r="C594" t="str">
            <v>Hume (C)</v>
          </cell>
          <cell r="D594">
            <v>22.969169999999998</v>
          </cell>
          <cell r="E594">
            <v>17.880089999999999</v>
          </cell>
          <cell r="F594">
            <v>28.995290000000001</v>
          </cell>
        </row>
        <row r="595">
          <cell r="A595" t="str">
            <v>OBESITY - Extended BMI category</v>
          </cell>
          <cell r="B595" t="str">
            <v>Obese Class I (30 ≥ BMI &lt; 35)</v>
          </cell>
          <cell r="C595" t="str">
            <v>Indigo (S)</v>
          </cell>
          <cell r="D595">
            <v>18.948440000000002</v>
          </cell>
          <cell r="E595">
            <v>12.443490000000001</v>
          </cell>
          <cell r="F595">
            <v>27.775179999999999</v>
          </cell>
        </row>
        <row r="596">
          <cell r="A596" t="str">
            <v>OBESITY - Extended BMI category</v>
          </cell>
          <cell r="B596" t="str">
            <v>Obese Class I (30 ≥ BMI &lt; 35)</v>
          </cell>
          <cell r="C596" t="str">
            <v>Kingston (C)</v>
          </cell>
          <cell r="D596">
            <v>10.931570000000001</v>
          </cell>
          <cell r="E596">
            <v>7.6730349999999996</v>
          </cell>
          <cell r="F596">
            <v>15.34393</v>
          </cell>
        </row>
        <row r="597">
          <cell r="A597" t="str">
            <v>OBESITY - Extended BMI category</v>
          </cell>
          <cell r="B597" t="str">
            <v>Obese Class I (30 ≥ BMI &lt; 35)</v>
          </cell>
          <cell r="C597" t="str">
            <v>Knox (C)</v>
          </cell>
          <cell r="D597">
            <v>10.975149999999999</v>
          </cell>
          <cell r="E597">
            <v>7.3834689999999998</v>
          </cell>
          <cell r="F597">
            <v>16.011949999999999</v>
          </cell>
        </row>
        <row r="598">
          <cell r="A598" t="str">
            <v>OBESITY - Extended BMI category</v>
          </cell>
          <cell r="B598" t="str">
            <v>Obese Class I (30 ≥ BMI &lt; 35)</v>
          </cell>
          <cell r="C598" t="str">
            <v>Latrobe (C)</v>
          </cell>
          <cell r="D598">
            <v>18.10446</v>
          </cell>
          <cell r="E598">
            <v>13.673349999999999</v>
          </cell>
          <cell r="F598">
            <v>23.579329999999999</v>
          </cell>
        </row>
        <row r="599">
          <cell r="A599" t="str">
            <v>OBESITY - Extended BMI category</v>
          </cell>
          <cell r="B599" t="str">
            <v>Obese Class I (30 ≥ BMI &lt; 35)</v>
          </cell>
          <cell r="C599" t="str">
            <v>Loddon (S)</v>
          </cell>
          <cell r="D599">
            <v>21.986280000000001</v>
          </cell>
          <cell r="E599">
            <v>16.197590000000002</v>
          </cell>
          <cell r="F599">
            <v>29.124749999999999</v>
          </cell>
        </row>
        <row r="600">
          <cell r="A600" t="str">
            <v>OBESITY - Extended BMI category</v>
          </cell>
          <cell r="B600" t="str">
            <v>Obese Class I (30 ≥ BMI &lt; 35)</v>
          </cell>
          <cell r="C600" t="str">
            <v>Macedon Ranges (S)</v>
          </cell>
          <cell r="D600">
            <v>17.260210000000001</v>
          </cell>
          <cell r="E600">
            <v>11.542120000000001</v>
          </cell>
          <cell r="F600">
            <v>25.010159999999999</v>
          </cell>
        </row>
        <row r="601">
          <cell r="A601" t="str">
            <v>OBESITY - Extended BMI category</v>
          </cell>
          <cell r="B601" t="str">
            <v>Obese Class I (30 ≥ BMI &lt; 35)</v>
          </cell>
          <cell r="C601" t="str">
            <v>Manningham (C)</v>
          </cell>
          <cell r="D601">
            <v>8.9935939999999999</v>
          </cell>
          <cell r="E601">
            <v>5.9957450000000003</v>
          </cell>
          <cell r="F601">
            <v>13.27862</v>
          </cell>
        </row>
        <row r="602">
          <cell r="A602" t="str">
            <v>OBESITY - Extended BMI category</v>
          </cell>
          <cell r="B602" t="str">
            <v>Obese Class I (30 ≥ BMI &lt; 35)</v>
          </cell>
          <cell r="C602" t="str">
            <v>Mansfield (S)</v>
          </cell>
          <cell r="D602">
            <v>14.77821</v>
          </cell>
          <cell r="E602">
            <v>10.04106</v>
          </cell>
          <cell r="F602">
            <v>21.222999999999999</v>
          </cell>
        </row>
        <row r="603">
          <cell r="A603" t="str">
            <v>OBESITY - Extended BMI category</v>
          </cell>
          <cell r="B603" t="str">
            <v>Obese Class I (30 ≥ BMI &lt; 35)</v>
          </cell>
          <cell r="C603" t="str">
            <v>Maribyrnong (C)</v>
          </cell>
          <cell r="D603">
            <v>9.0786130000000007</v>
          </cell>
          <cell r="E603">
            <v>5.8114379999999999</v>
          </cell>
          <cell r="F603">
            <v>13.911300000000001</v>
          </cell>
        </row>
        <row r="604">
          <cell r="A604" t="str">
            <v>OBESITY - Extended BMI category</v>
          </cell>
          <cell r="B604" t="str">
            <v>Obese Class I (30 ≥ BMI &lt; 35)</v>
          </cell>
          <cell r="C604" t="str">
            <v>Maroondah (C)</v>
          </cell>
          <cell r="D604">
            <v>12.24155</v>
          </cell>
          <cell r="E604">
            <v>8.7460120000000003</v>
          </cell>
          <cell r="F604">
            <v>16.875800000000002</v>
          </cell>
        </row>
        <row r="605">
          <cell r="A605" t="str">
            <v>OBESITY - Extended BMI category</v>
          </cell>
          <cell r="B605" t="str">
            <v>Obese Class I (30 ≥ BMI &lt; 35)</v>
          </cell>
          <cell r="C605" t="str">
            <v>Melbourne (C)</v>
          </cell>
          <cell r="D605">
            <v>7.7282960000000003</v>
          </cell>
          <cell r="E605">
            <v>4.8209730000000004</v>
          </cell>
          <cell r="F605">
            <v>12.164809999999999</v>
          </cell>
        </row>
        <row r="606">
          <cell r="A606" t="str">
            <v>OBESITY - Extended BMI category</v>
          </cell>
          <cell r="B606" t="str">
            <v>Obese Class I (30 ≥ BMI &lt; 35)</v>
          </cell>
          <cell r="C606" t="str">
            <v>Melton (S)</v>
          </cell>
          <cell r="D606">
            <v>12.268929999999999</v>
          </cell>
          <cell r="E606">
            <v>8.9247870000000002</v>
          </cell>
          <cell r="F606">
            <v>16.637219999999999</v>
          </cell>
        </row>
        <row r="607">
          <cell r="A607" t="str">
            <v>OBESITY - Extended BMI category</v>
          </cell>
          <cell r="B607" t="str">
            <v>Obese Class I (30 ≥ BMI &lt; 35)</v>
          </cell>
          <cell r="C607" t="str">
            <v>Mildura (RC)</v>
          </cell>
          <cell r="D607">
            <v>13.111610000000001</v>
          </cell>
          <cell r="E607">
            <v>9.2987749999999991</v>
          </cell>
          <cell r="F607">
            <v>18.17456</v>
          </cell>
        </row>
        <row r="608">
          <cell r="A608" t="str">
            <v>OBESITY - Extended BMI category</v>
          </cell>
          <cell r="B608" t="str">
            <v>Obese Class I (30 ≥ BMI &lt; 35)</v>
          </cell>
          <cell r="C608" t="str">
            <v>Mitchell (S)</v>
          </cell>
          <cell r="D608">
            <v>21.549489999999999</v>
          </cell>
          <cell r="E608">
            <v>16.65371</v>
          </cell>
          <cell r="F608">
            <v>27.411169999999998</v>
          </cell>
        </row>
        <row r="609">
          <cell r="A609" t="str">
            <v>OBESITY - Extended BMI category</v>
          </cell>
          <cell r="B609" t="str">
            <v>Obese Class I (30 ≥ BMI &lt; 35)</v>
          </cell>
          <cell r="C609" t="str">
            <v>Moira (S)</v>
          </cell>
          <cell r="D609">
            <v>14.559799999999999</v>
          </cell>
          <cell r="E609">
            <v>9.9926049999999993</v>
          </cell>
          <cell r="F609">
            <v>20.733609999999999</v>
          </cell>
        </row>
        <row r="610">
          <cell r="A610" t="str">
            <v>OBESITY - Extended BMI category</v>
          </cell>
          <cell r="B610" t="str">
            <v>Obese Class I (30 ≥ BMI &lt; 35)</v>
          </cell>
          <cell r="C610" t="str">
            <v>Monash (C)</v>
          </cell>
          <cell r="D610">
            <v>14.131399999999999</v>
          </cell>
          <cell r="E610">
            <v>9.8852709999999995</v>
          </cell>
          <cell r="F610">
            <v>19.80067</v>
          </cell>
        </row>
        <row r="611">
          <cell r="A611" t="str">
            <v>OBESITY - Extended BMI category</v>
          </cell>
          <cell r="B611" t="str">
            <v>Obese Class I (30 ≥ BMI &lt; 35)</v>
          </cell>
          <cell r="C611" t="str">
            <v>Moonee Valley (C)</v>
          </cell>
          <cell r="D611">
            <v>10.9358</v>
          </cell>
          <cell r="E611">
            <v>7.6129300000000004</v>
          </cell>
          <cell r="F611">
            <v>15.46622</v>
          </cell>
        </row>
        <row r="612">
          <cell r="A612" t="str">
            <v>OBESITY - Extended BMI category</v>
          </cell>
          <cell r="B612" t="str">
            <v>Obese Class I (30 ≥ BMI &lt; 35)</v>
          </cell>
          <cell r="C612" t="str">
            <v>Moorabool (S)</v>
          </cell>
          <cell r="D612">
            <v>22.28293</v>
          </cell>
          <cell r="E612">
            <v>16.217919999999999</v>
          </cell>
          <cell r="F612">
            <v>29.809080000000002</v>
          </cell>
        </row>
        <row r="613">
          <cell r="A613" t="str">
            <v>OBESITY - Extended BMI category</v>
          </cell>
          <cell r="B613" t="str">
            <v>Obese Class I (30 ≥ BMI &lt; 35)</v>
          </cell>
          <cell r="C613" t="str">
            <v>Moreland (C)</v>
          </cell>
          <cell r="D613">
            <v>9.6133369999999996</v>
          </cell>
          <cell r="E613">
            <v>6.1708109999999996</v>
          </cell>
          <cell r="F613">
            <v>14.67596</v>
          </cell>
        </row>
        <row r="614">
          <cell r="A614" t="str">
            <v>OBESITY - Extended BMI category</v>
          </cell>
          <cell r="B614" t="str">
            <v>Obese Class I (30 ≥ BMI &lt; 35)</v>
          </cell>
          <cell r="C614" t="str">
            <v>Mornington Peninsula (S)</v>
          </cell>
          <cell r="D614">
            <v>13.819369999999999</v>
          </cell>
          <cell r="E614">
            <v>9.6962170000000008</v>
          </cell>
          <cell r="F614">
            <v>19.320689999999999</v>
          </cell>
        </row>
        <row r="615">
          <cell r="A615" t="str">
            <v>OBESITY - Extended BMI category</v>
          </cell>
          <cell r="B615" t="str">
            <v>Obese Class I (30 ≥ BMI &lt; 35)</v>
          </cell>
          <cell r="C615" t="str">
            <v>Mount Alexander (S)</v>
          </cell>
          <cell r="D615">
            <v>10.93145</v>
          </cell>
          <cell r="E615">
            <v>7.1703859999999997</v>
          </cell>
          <cell r="F615">
            <v>16.3185</v>
          </cell>
        </row>
        <row r="616">
          <cell r="A616" t="str">
            <v>OBESITY - Extended BMI category</v>
          </cell>
          <cell r="B616" t="str">
            <v>Obese Class I (30 ≥ BMI &lt; 35)</v>
          </cell>
          <cell r="C616" t="str">
            <v>Moyne (S)</v>
          </cell>
          <cell r="D616">
            <v>25.59759</v>
          </cell>
          <cell r="E616">
            <v>18.844259999999998</v>
          </cell>
          <cell r="F616">
            <v>33.764229999999998</v>
          </cell>
        </row>
        <row r="617">
          <cell r="A617" t="str">
            <v>OBESITY - Extended BMI category</v>
          </cell>
          <cell r="B617" t="str">
            <v>Obese Class I (30 ≥ BMI &lt; 35)</v>
          </cell>
          <cell r="C617" t="str">
            <v>Murrindindi (S)</v>
          </cell>
          <cell r="D617">
            <v>20.285309999999999</v>
          </cell>
          <cell r="E617">
            <v>14.875439999999999</v>
          </cell>
          <cell r="F617">
            <v>27.03772</v>
          </cell>
        </row>
        <row r="618">
          <cell r="A618" t="str">
            <v>OBESITY - Extended BMI category</v>
          </cell>
          <cell r="B618" t="str">
            <v>Obese Class I (30 ≥ BMI &lt; 35)</v>
          </cell>
          <cell r="C618" t="str">
            <v>Nillumbik (S)</v>
          </cell>
          <cell r="D618">
            <v>12.12448</v>
          </cell>
          <cell r="E618">
            <v>8.4465990000000009</v>
          </cell>
          <cell r="F618">
            <v>17.104610000000001</v>
          </cell>
        </row>
        <row r="619">
          <cell r="A619" t="str">
            <v>OBESITY - Extended BMI category</v>
          </cell>
          <cell r="B619" t="str">
            <v>Obese Class I (30 ≥ BMI &lt; 35)</v>
          </cell>
          <cell r="C619" t="str">
            <v>Northern Grampians (S)</v>
          </cell>
          <cell r="D619">
            <v>22.742899999999999</v>
          </cell>
          <cell r="E619">
            <v>16.515730000000001</v>
          </cell>
          <cell r="F619">
            <v>30.461300000000001</v>
          </cell>
        </row>
        <row r="620">
          <cell r="A620" t="str">
            <v>OBESITY - Extended BMI category</v>
          </cell>
          <cell r="B620" t="str">
            <v>Obese Class I (30 ≥ BMI &lt; 35)</v>
          </cell>
          <cell r="C620" t="str">
            <v>Port Phillip (C)</v>
          </cell>
          <cell r="D620">
            <v>7.5707800000000001</v>
          </cell>
          <cell r="E620">
            <v>4.920852</v>
          </cell>
          <cell r="F620">
            <v>11.475490000000001</v>
          </cell>
        </row>
        <row r="621">
          <cell r="A621" t="str">
            <v>OBESITY - Extended BMI category</v>
          </cell>
          <cell r="B621" t="str">
            <v>Obese Class I (30 ≥ BMI &lt; 35)</v>
          </cell>
          <cell r="C621" t="str">
            <v>Pyrenees (S)</v>
          </cell>
          <cell r="D621">
            <v>27.495740000000001</v>
          </cell>
          <cell r="E621">
            <v>19.12781</v>
          </cell>
          <cell r="F621">
            <v>37.81279</v>
          </cell>
        </row>
        <row r="622">
          <cell r="A622" t="str">
            <v>OBESITY - Extended BMI category</v>
          </cell>
          <cell r="B622" t="str">
            <v>Obese Class I (30 ≥ BMI &lt; 35)</v>
          </cell>
          <cell r="C622" t="str">
            <v>Queenscliffe (B)</v>
          </cell>
          <cell r="D622">
            <v>12.87411</v>
          </cell>
          <cell r="E622">
            <v>6.2972679999999999</v>
          </cell>
          <cell r="F622">
            <v>24.522200000000002</v>
          </cell>
        </row>
        <row r="623">
          <cell r="A623" t="str">
            <v>OBESITY - Extended BMI category</v>
          </cell>
          <cell r="B623" t="str">
            <v>Obese Class I (30 ≥ BMI &lt; 35)</v>
          </cell>
          <cell r="C623" t="str">
            <v>South Gippsland (S)</v>
          </cell>
          <cell r="D623">
            <v>14.767939999999999</v>
          </cell>
          <cell r="E623">
            <v>10.548500000000001</v>
          </cell>
          <cell r="F623">
            <v>20.292290000000001</v>
          </cell>
        </row>
        <row r="624">
          <cell r="A624" t="str">
            <v>OBESITY - Extended BMI category</v>
          </cell>
          <cell r="B624" t="str">
            <v>Obese Class I (30 ≥ BMI &lt; 35)</v>
          </cell>
          <cell r="C624" t="str">
            <v>Southern Grampians (S)</v>
          </cell>
          <cell r="D624">
            <v>19.168479999999999</v>
          </cell>
          <cell r="E624">
            <v>14.104889999999999</v>
          </cell>
          <cell r="F624">
            <v>25.51</v>
          </cell>
        </row>
        <row r="625">
          <cell r="A625" t="str">
            <v>OBESITY - Extended BMI category</v>
          </cell>
          <cell r="B625" t="str">
            <v>Obese Class I (30 ≥ BMI &lt; 35)</v>
          </cell>
          <cell r="C625" t="str">
            <v>Stonnington (C)</v>
          </cell>
          <cell r="D625">
            <v>7.1390549999999999</v>
          </cell>
          <cell r="E625">
            <v>4.3510580000000001</v>
          </cell>
          <cell r="F625">
            <v>11.49873</v>
          </cell>
        </row>
        <row r="626">
          <cell r="A626" t="str">
            <v>OBESITY - Extended BMI category</v>
          </cell>
          <cell r="B626" t="str">
            <v>Obese Class I (30 ≥ BMI &lt; 35)</v>
          </cell>
          <cell r="C626" t="str">
            <v>Strathbogie (S)</v>
          </cell>
          <cell r="D626">
            <v>20.367470000000001</v>
          </cell>
          <cell r="E626">
            <v>14.14076</v>
          </cell>
          <cell r="F626">
            <v>28.4282</v>
          </cell>
        </row>
        <row r="627">
          <cell r="A627" t="str">
            <v>OBESITY - Extended BMI category</v>
          </cell>
          <cell r="B627" t="str">
            <v>Obese Class I (30 ≥ BMI &lt; 35)</v>
          </cell>
          <cell r="C627" t="str">
            <v>Surf Coast (S)</v>
          </cell>
          <cell r="D627">
            <v>11.744949999999999</v>
          </cell>
          <cell r="E627">
            <v>6.9877070000000003</v>
          </cell>
          <cell r="F627">
            <v>19.07668</v>
          </cell>
        </row>
        <row r="628">
          <cell r="A628" t="str">
            <v>OBESITY - Extended BMI category</v>
          </cell>
          <cell r="B628" t="str">
            <v>Obese Class I (30 ≥ BMI &lt; 35)</v>
          </cell>
          <cell r="C628" t="str">
            <v>Swan Hill (RC)</v>
          </cell>
          <cell r="D628">
            <v>19.487290000000002</v>
          </cell>
          <cell r="E628">
            <v>14.368209999999999</v>
          </cell>
          <cell r="F628">
            <v>25.879000000000001</v>
          </cell>
        </row>
        <row r="629">
          <cell r="A629" t="str">
            <v>OBESITY - Extended BMI category</v>
          </cell>
          <cell r="B629" t="str">
            <v>Obese Class I (30 ≥ BMI &lt; 35)</v>
          </cell>
          <cell r="C629" t="str">
            <v>Towong (S)</v>
          </cell>
          <cell r="D629">
            <v>11.222429999999999</v>
          </cell>
          <cell r="E629">
            <v>7.4467189999999999</v>
          </cell>
          <cell r="F629">
            <v>16.56982</v>
          </cell>
        </row>
        <row r="630">
          <cell r="A630" t="str">
            <v>OBESITY - Extended BMI category</v>
          </cell>
          <cell r="B630" t="str">
            <v>Obese Class I (30 ≥ BMI &lt; 35)</v>
          </cell>
          <cell r="C630" t="str">
            <v>Wangaratta (RC)</v>
          </cell>
          <cell r="D630">
            <v>18.031189999999999</v>
          </cell>
          <cell r="E630">
            <v>12.71354</v>
          </cell>
          <cell r="F630">
            <v>24.937580000000001</v>
          </cell>
        </row>
        <row r="631">
          <cell r="A631" t="str">
            <v>OBESITY - Extended BMI category</v>
          </cell>
          <cell r="B631" t="str">
            <v>Obese Class I (30 ≥ BMI &lt; 35)</v>
          </cell>
          <cell r="C631" t="str">
            <v>Warrnambool (C)</v>
          </cell>
          <cell r="D631">
            <v>19.427579999999999</v>
          </cell>
          <cell r="E631">
            <v>14.141999999999999</v>
          </cell>
          <cell r="F631">
            <v>26.08839</v>
          </cell>
        </row>
        <row r="632">
          <cell r="A632" t="str">
            <v>OBESITY - Extended BMI category</v>
          </cell>
          <cell r="B632" t="str">
            <v>Obese Class I (30 ≥ BMI &lt; 35)</v>
          </cell>
          <cell r="C632" t="str">
            <v>Wellington (S)</v>
          </cell>
          <cell r="D632">
            <v>15.396509999999999</v>
          </cell>
          <cell r="E632">
            <v>10.548679999999999</v>
          </cell>
          <cell r="F632">
            <v>21.92615</v>
          </cell>
        </row>
        <row r="633">
          <cell r="A633" t="str">
            <v>OBESITY - Extended BMI category</v>
          </cell>
          <cell r="B633" t="str">
            <v>Obese Class I (30 ≥ BMI &lt; 35)</v>
          </cell>
          <cell r="C633" t="str">
            <v>West Wimmera (S)</v>
          </cell>
          <cell r="D633">
            <v>21.794740000000001</v>
          </cell>
          <cell r="E633">
            <v>14.617369999999999</v>
          </cell>
          <cell r="F633">
            <v>31.208169999999999</v>
          </cell>
        </row>
        <row r="634">
          <cell r="A634" t="str">
            <v>OBESITY - Extended BMI category</v>
          </cell>
          <cell r="B634" t="str">
            <v>Obese Class I (30 ≥ BMI &lt; 35)</v>
          </cell>
          <cell r="C634" t="str">
            <v>Whitehorse (C)</v>
          </cell>
          <cell r="D634">
            <v>8.4272299999999998</v>
          </cell>
          <cell r="E634">
            <v>5.7223790000000001</v>
          </cell>
          <cell r="F634">
            <v>12.24456</v>
          </cell>
        </row>
        <row r="635">
          <cell r="A635" t="str">
            <v>OBESITY - Extended BMI category</v>
          </cell>
          <cell r="B635" t="str">
            <v>Obese Class I (30 ≥ BMI &lt; 35)</v>
          </cell>
          <cell r="C635" t="str">
            <v>Whittlesea (C)</v>
          </cell>
          <cell r="D635">
            <v>16.056609999999999</v>
          </cell>
          <cell r="E635">
            <v>11.65551</v>
          </cell>
          <cell r="F635">
            <v>21.71115</v>
          </cell>
        </row>
        <row r="636">
          <cell r="A636" t="str">
            <v>OBESITY - Extended BMI category</v>
          </cell>
          <cell r="B636" t="str">
            <v>Obese Class I (30 ≥ BMI &lt; 35)</v>
          </cell>
          <cell r="C636" t="str">
            <v>Wodonga (RC)</v>
          </cell>
          <cell r="D636">
            <v>18.479220000000002</v>
          </cell>
          <cell r="E636">
            <v>13.86265</v>
          </cell>
          <cell r="F636">
            <v>24.201239999999999</v>
          </cell>
        </row>
        <row r="637">
          <cell r="A637" t="str">
            <v>OBESITY - Extended BMI category</v>
          </cell>
          <cell r="B637" t="str">
            <v>Obese Class I (30 ≥ BMI &lt; 35)</v>
          </cell>
          <cell r="C637" t="str">
            <v>Wyndham (C)</v>
          </cell>
          <cell r="D637">
            <v>13.53631</v>
          </cell>
          <cell r="E637">
            <v>9.7998899999999995</v>
          </cell>
          <cell r="F637">
            <v>18.40663</v>
          </cell>
        </row>
        <row r="638">
          <cell r="A638" t="str">
            <v>OBESITY - Extended BMI category</v>
          </cell>
          <cell r="B638" t="str">
            <v>Obese Class I (30 ≥ BMI &lt; 35)</v>
          </cell>
          <cell r="C638" t="str">
            <v>Yarra (C)</v>
          </cell>
          <cell r="D638">
            <v>3.4384139999999999</v>
          </cell>
          <cell r="E638">
            <v>1.747665</v>
          </cell>
          <cell r="F638">
            <v>6.6540720000000002</v>
          </cell>
        </row>
        <row r="639">
          <cell r="A639" t="str">
            <v>OBESITY - Extended BMI category</v>
          </cell>
          <cell r="B639" t="str">
            <v>Obese Class I (30 ≥ BMI &lt; 35)</v>
          </cell>
          <cell r="C639" t="str">
            <v>Yarra Ranges (S)</v>
          </cell>
          <cell r="D639">
            <v>14.040100000000001</v>
          </cell>
          <cell r="E639">
            <v>9.790127</v>
          </cell>
          <cell r="F639">
            <v>19.731480000000001</v>
          </cell>
        </row>
        <row r="640">
          <cell r="A640" t="str">
            <v>OBESITY - Extended BMI category</v>
          </cell>
          <cell r="B640" t="str">
            <v>Obese Class I (30 ≥ BMI &lt; 35)</v>
          </cell>
          <cell r="C640" t="str">
            <v>Yarriambiack (S)</v>
          </cell>
          <cell r="D640">
            <v>16.603619999999999</v>
          </cell>
          <cell r="E640">
            <v>10.889519999999999</v>
          </cell>
          <cell r="F640">
            <v>24.491990000000001</v>
          </cell>
        </row>
        <row r="641">
          <cell r="A641" t="str">
            <v>OBESITY - Extended BMI category</v>
          </cell>
          <cell r="B641" t="str">
            <v>Obese Class I (30 ≥ BMI &lt; 35)</v>
          </cell>
          <cell r="C641" t="str">
            <v>Victoria</v>
          </cell>
          <cell r="D641">
            <v>13.575240000000001</v>
          </cell>
          <cell r="E641">
            <v>12.89523</v>
          </cell>
          <cell r="F641">
            <v>14.28523</v>
          </cell>
        </row>
        <row r="642">
          <cell r="A642" t="str">
            <v>OBESITY - Extended BMI category</v>
          </cell>
          <cell r="B642" t="str">
            <v>Obese Class II (35 ≥ BMI &lt; 40)</v>
          </cell>
          <cell r="C642" t="str">
            <v>Alpine (S)</v>
          </cell>
          <cell r="D642">
            <v>3.8071139999999999</v>
          </cell>
          <cell r="E642">
            <v>1.9596610000000001</v>
          </cell>
          <cell r="F642">
            <v>7.267137</v>
          </cell>
        </row>
        <row r="643">
          <cell r="A643" t="str">
            <v>OBESITY - Extended BMI category</v>
          </cell>
          <cell r="B643" t="str">
            <v>Obese Class II (35 ≥ BMI &lt; 40)</v>
          </cell>
          <cell r="C643" t="str">
            <v>Ararat (RC)</v>
          </cell>
          <cell r="D643">
            <v>6.9647290000000002</v>
          </cell>
          <cell r="E643">
            <v>4.3352589999999998</v>
          </cell>
          <cell r="F643">
            <v>11.00558</v>
          </cell>
        </row>
        <row r="644">
          <cell r="A644" t="str">
            <v>OBESITY - Extended BMI category</v>
          </cell>
          <cell r="B644" t="str">
            <v>Obese Class II (35 ≥ BMI &lt; 40)</v>
          </cell>
          <cell r="C644" t="str">
            <v>Ballarat (C)</v>
          </cell>
          <cell r="D644">
            <v>6.2057010000000004</v>
          </cell>
          <cell r="E644">
            <v>3.6827359999999998</v>
          </cell>
          <cell r="F644">
            <v>10.27275</v>
          </cell>
        </row>
        <row r="645">
          <cell r="A645" t="str">
            <v>OBESITY - Extended BMI category</v>
          </cell>
          <cell r="B645" t="str">
            <v>Obese Class II (35 ≥ BMI &lt; 40)</v>
          </cell>
          <cell r="C645" t="str">
            <v>Banyule (C)</v>
          </cell>
          <cell r="D645">
            <v>2.6208070000000001</v>
          </cell>
          <cell r="E645">
            <v>1.257971</v>
          </cell>
          <cell r="F645">
            <v>5.379645</v>
          </cell>
        </row>
        <row r="646">
          <cell r="A646" t="str">
            <v>OBESITY - Extended BMI category</v>
          </cell>
          <cell r="B646" t="str">
            <v>Obese Class II (35 ≥ BMI &lt; 40)</v>
          </cell>
          <cell r="C646" t="str">
            <v>Bass Coast (S)</v>
          </cell>
          <cell r="D646">
            <v>9.0421169999999993</v>
          </cell>
          <cell r="E646">
            <v>4.6345850000000004</v>
          </cell>
          <cell r="F646">
            <v>16.898510000000002</v>
          </cell>
        </row>
        <row r="647">
          <cell r="A647" t="str">
            <v>OBESITY - Extended BMI category</v>
          </cell>
          <cell r="B647" t="str">
            <v>Obese Class II (35 ≥ BMI &lt; 40)</v>
          </cell>
          <cell r="C647" t="str">
            <v>Baw Baw (S)</v>
          </cell>
          <cell r="D647">
            <v>4.3972189999999998</v>
          </cell>
          <cell r="E647">
            <v>2.3943629999999998</v>
          </cell>
          <cell r="F647">
            <v>7.9391699999999998</v>
          </cell>
        </row>
        <row r="648">
          <cell r="A648" t="str">
            <v>OBESITY - Extended BMI category</v>
          </cell>
          <cell r="B648" t="str">
            <v>Obese Class II (35 ≥ BMI &lt; 40)</v>
          </cell>
          <cell r="C648" t="str">
            <v>Bayside (C)</v>
          </cell>
          <cell r="D648">
            <v>5.2417090000000002</v>
          </cell>
          <cell r="E648">
            <v>2.7241469999999999</v>
          </cell>
          <cell r="F648">
            <v>9.8503139999999991</v>
          </cell>
        </row>
        <row r="649">
          <cell r="A649" t="str">
            <v>OBESITY - Extended BMI category</v>
          </cell>
          <cell r="B649" t="str">
            <v>Obese Class II (35 ≥ BMI &lt; 40)</v>
          </cell>
          <cell r="C649" t="str">
            <v>Benalla (RC)</v>
          </cell>
          <cell r="D649">
            <v>6.6140999999999996</v>
          </cell>
          <cell r="E649">
            <v>3.8003010000000002</v>
          </cell>
          <cell r="F649">
            <v>11.26726</v>
          </cell>
        </row>
        <row r="650">
          <cell r="A650" t="str">
            <v>OBESITY - Extended BMI category</v>
          </cell>
          <cell r="B650" t="str">
            <v>Obese Class II (35 ≥ BMI &lt; 40)</v>
          </cell>
          <cell r="C650" t="str">
            <v>Boroondara (C)</v>
          </cell>
          <cell r="D650">
            <v>2.8433079999999999</v>
          </cell>
          <cell r="E650">
            <v>1.3759490000000001</v>
          </cell>
          <cell r="F650">
            <v>5.7837370000000004</v>
          </cell>
        </row>
        <row r="651">
          <cell r="A651" t="str">
            <v>OBESITY - Extended BMI category</v>
          </cell>
          <cell r="B651" t="str">
            <v>Obese Class II (35 ≥ BMI &lt; 40)</v>
          </cell>
          <cell r="C651" t="str">
            <v>Brimbank (C)</v>
          </cell>
          <cell r="D651">
            <v>4.4500710000000003</v>
          </cell>
          <cell r="E651">
            <v>2.4522430000000002</v>
          </cell>
          <cell r="F651">
            <v>7.9429889999999999</v>
          </cell>
        </row>
        <row r="652">
          <cell r="A652" t="str">
            <v>OBESITY - Extended BMI category</v>
          </cell>
          <cell r="B652" t="str">
            <v>Obese Class II (35 ≥ BMI &lt; 40)</v>
          </cell>
          <cell r="C652" t="str">
            <v>Buloke (S)</v>
          </cell>
          <cell r="D652">
            <v>7.603205</v>
          </cell>
          <cell r="E652">
            <v>3.0885319999999998</v>
          </cell>
          <cell r="F652">
            <v>17.523900000000001</v>
          </cell>
        </row>
        <row r="653">
          <cell r="A653" t="str">
            <v>OBESITY - Extended BMI category</v>
          </cell>
          <cell r="B653" t="str">
            <v>Obese Class II (35 ≥ BMI &lt; 40)</v>
          </cell>
          <cell r="C653" t="str">
            <v>Campaspe (S)</v>
          </cell>
          <cell r="D653">
            <v>4.6693499999999997</v>
          </cell>
          <cell r="E653">
            <v>2.6933699999999998</v>
          </cell>
          <cell r="F653">
            <v>7.976172</v>
          </cell>
        </row>
        <row r="654">
          <cell r="A654" t="str">
            <v>OBESITY - Extended BMI category</v>
          </cell>
          <cell r="B654" t="str">
            <v>Obese Class II (35 ≥ BMI &lt; 40)</v>
          </cell>
          <cell r="C654" t="str">
            <v>Cardinia (S)</v>
          </cell>
          <cell r="D654">
            <v>4.1152179999999996</v>
          </cell>
          <cell r="E654">
            <v>2.1848779999999999</v>
          </cell>
          <cell r="F654">
            <v>7.6181859999999997</v>
          </cell>
        </row>
        <row r="655">
          <cell r="A655" t="str">
            <v>OBESITY - Extended BMI category</v>
          </cell>
          <cell r="B655" t="str">
            <v>Obese Class II (35 ≥ BMI &lt; 40)</v>
          </cell>
          <cell r="C655" t="str">
            <v>Casey (C)</v>
          </cell>
          <cell r="D655">
            <v>6.2828540000000004</v>
          </cell>
          <cell r="E655">
            <v>3.8275890000000001</v>
          </cell>
          <cell r="F655">
            <v>10.14692</v>
          </cell>
        </row>
        <row r="656">
          <cell r="A656" t="str">
            <v>OBESITY - Extended BMI category</v>
          </cell>
          <cell r="B656" t="str">
            <v>Obese Class II (35 ≥ BMI &lt; 40)</v>
          </cell>
          <cell r="C656" t="str">
            <v>Central Goldfields (S)</v>
          </cell>
          <cell r="D656">
            <v>7.438161</v>
          </cell>
          <cell r="E656">
            <v>4.6647600000000002</v>
          </cell>
          <cell r="F656">
            <v>11.65882</v>
          </cell>
        </row>
        <row r="657">
          <cell r="A657" t="str">
            <v>OBESITY - Extended BMI category</v>
          </cell>
          <cell r="B657" t="str">
            <v>Obese Class II (35 ≥ BMI &lt; 40)</v>
          </cell>
          <cell r="C657" t="str">
            <v>Colac-Otway (S)</v>
          </cell>
          <cell r="D657">
            <v>4.8501310000000002</v>
          </cell>
          <cell r="E657">
            <v>2.9363049999999999</v>
          </cell>
          <cell r="F657">
            <v>7.9097020000000002</v>
          </cell>
        </row>
        <row r="658">
          <cell r="A658" t="str">
            <v>OBESITY - Extended BMI category</v>
          </cell>
          <cell r="B658" t="str">
            <v>Obese Class II (35 ≥ BMI &lt; 40)</v>
          </cell>
          <cell r="C658" t="str">
            <v>Corangamite (S)</v>
          </cell>
          <cell r="D658">
            <v>7.0676550000000002</v>
          </cell>
          <cell r="E658">
            <v>3.7621020000000001</v>
          </cell>
          <cell r="F658">
            <v>12.888640000000001</v>
          </cell>
        </row>
        <row r="659">
          <cell r="A659" t="str">
            <v>OBESITY - Extended BMI category</v>
          </cell>
          <cell r="B659" t="str">
            <v>Obese Class II (35 ≥ BMI &lt; 40)</v>
          </cell>
          <cell r="C659" t="str">
            <v>Darebin (C)</v>
          </cell>
          <cell r="D659">
            <v>2.0734759999999999</v>
          </cell>
          <cell r="E659">
            <v>0.8707125</v>
          </cell>
          <cell r="F659">
            <v>4.8562900000000004</v>
          </cell>
        </row>
        <row r="660">
          <cell r="A660" t="str">
            <v>OBESITY - Extended BMI category</v>
          </cell>
          <cell r="B660" t="str">
            <v>Obese Class II (35 ≥ BMI &lt; 40)</v>
          </cell>
          <cell r="C660" t="str">
            <v>East Gippsland (S)</v>
          </cell>
          <cell r="D660">
            <v>7.6099519999999998</v>
          </cell>
          <cell r="E660">
            <v>3.675125</v>
          </cell>
          <cell r="F660">
            <v>15.09736</v>
          </cell>
        </row>
        <row r="661">
          <cell r="A661" t="str">
            <v>OBESITY - Extended BMI category</v>
          </cell>
          <cell r="B661" t="str">
            <v>Obese Class II (35 ≥ BMI &lt; 40)</v>
          </cell>
          <cell r="C661" t="str">
            <v>Frankston (C)</v>
          </cell>
          <cell r="D661">
            <v>7.3813550000000001</v>
          </cell>
          <cell r="E661">
            <v>4.7600230000000003</v>
          </cell>
          <cell r="F661">
            <v>11.27535</v>
          </cell>
        </row>
        <row r="662">
          <cell r="A662" t="str">
            <v>OBESITY - Extended BMI category</v>
          </cell>
          <cell r="B662" t="str">
            <v>Obese Class II (35 ≥ BMI &lt; 40)</v>
          </cell>
          <cell r="C662" t="str">
            <v>Gannawarra (S)</v>
          </cell>
          <cell r="D662">
            <v>12.50909</v>
          </cell>
          <cell r="E662">
            <v>6.1559600000000003</v>
          </cell>
          <cell r="F662">
            <v>23.758890000000001</v>
          </cell>
        </row>
        <row r="663">
          <cell r="A663" t="str">
            <v>OBESITY - Extended BMI category</v>
          </cell>
          <cell r="B663" t="str">
            <v>Obese Class II (35 ≥ BMI &lt; 40)</v>
          </cell>
          <cell r="C663" t="str">
            <v>Glen Eira (C)</v>
          </cell>
          <cell r="D663">
            <v>5.0018440000000002</v>
          </cell>
          <cell r="E663">
            <v>2.921103</v>
          </cell>
          <cell r="F663">
            <v>8.4359310000000001</v>
          </cell>
        </row>
        <row r="664">
          <cell r="A664" t="str">
            <v>OBESITY - Extended BMI category</v>
          </cell>
          <cell r="B664" t="str">
            <v>Obese Class II (35 ≥ BMI &lt; 40)</v>
          </cell>
          <cell r="C664" t="str">
            <v>Glenelg (S)</v>
          </cell>
          <cell r="D664">
            <v>5.9051049999999998</v>
          </cell>
          <cell r="E664">
            <v>3.153842</v>
          </cell>
          <cell r="F664">
            <v>10.789059999999999</v>
          </cell>
        </row>
        <row r="665">
          <cell r="A665" t="str">
            <v>OBESITY - Extended BMI category</v>
          </cell>
          <cell r="B665" t="str">
            <v>Obese Class II (35 ≥ BMI &lt; 40)</v>
          </cell>
          <cell r="C665" t="str">
            <v>Golden Plains (S)</v>
          </cell>
          <cell r="D665">
            <v>4.9779450000000001</v>
          </cell>
          <cell r="E665">
            <v>3.2336469999999999</v>
          </cell>
          <cell r="F665">
            <v>7.589359</v>
          </cell>
        </row>
        <row r="666">
          <cell r="A666" t="str">
            <v>OBESITY - Extended BMI category</v>
          </cell>
          <cell r="B666" t="str">
            <v>Obese Class II (35 ≥ BMI &lt; 40)</v>
          </cell>
          <cell r="C666" t="str">
            <v>Greater Bendigo (C)</v>
          </cell>
          <cell r="D666">
            <v>7.6767430000000001</v>
          </cell>
          <cell r="E666">
            <v>4.6244120000000004</v>
          </cell>
          <cell r="F666">
            <v>12.480130000000001</v>
          </cell>
        </row>
        <row r="667">
          <cell r="A667" t="str">
            <v>OBESITY - Extended BMI category</v>
          </cell>
          <cell r="B667" t="str">
            <v>Obese Class II (35 ≥ BMI &lt; 40)</v>
          </cell>
          <cell r="C667" t="str">
            <v>Greater Dandenong (C)</v>
          </cell>
          <cell r="D667">
            <v>4.6170260000000001</v>
          </cell>
          <cell r="E667">
            <v>2.6339139999999999</v>
          </cell>
          <cell r="F667">
            <v>7.9710159999999997</v>
          </cell>
        </row>
        <row r="668">
          <cell r="A668" t="str">
            <v>OBESITY - Extended BMI category</v>
          </cell>
          <cell r="B668" t="str">
            <v>Obese Class II (35 ≥ BMI &lt; 40)</v>
          </cell>
          <cell r="C668" t="str">
            <v>Greater Geelong (C)</v>
          </cell>
          <cell r="D668">
            <v>3.5847790000000002</v>
          </cell>
          <cell r="E668">
            <v>1.876733</v>
          </cell>
          <cell r="F668">
            <v>6.7405569999999999</v>
          </cell>
        </row>
        <row r="669">
          <cell r="A669" t="str">
            <v>OBESITY - Extended BMI category</v>
          </cell>
          <cell r="B669" t="str">
            <v>Obese Class II (35 ≥ BMI &lt; 40)</v>
          </cell>
          <cell r="C669" t="str">
            <v>Greater Shepparton (C)</v>
          </cell>
          <cell r="D669">
            <v>9.3914880000000007</v>
          </cell>
          <cell r="E669">
            <v>6.2789700000000002</v>
          </cell>
          <cell r="F669">
            <v>13.81939</v>
          </cell>
        </row>
        <row r="670">
          <cell r="A670" t="str">
            <v>OBESITY - Extended BMI category</v>
          </cell>
          <cell r="B670" t="str">
            <v>Obese Class II (35 ≥ BMI &lt; 40)</v>
          </cell>
          <cell r="C670" t="str">
            <v>Hepburn (S)</v>
          </cell>
          <cell r="D670">
            <v>6.5412239999999997</v>
          </cell>
          <cell r="E670">
            <v>3.1032039999999999</v>
          </cell>
          <cell r="F670">
            <v>13.2667</v>
          </cell>
        </row>
        <row r="671">
          <cell r="A671" t="str">
            <v>OBESITY - Extended BMI category</v>
          </cell>
          <cell r="B671" t="str">
            <v>Obese Class II (35 ≥ BMI &lt; 40)</v>
          </cell>
          <cell r="C671" t="str">
            <v>Hindmarsh (S)</v>
          </cell>
          <cell r="D671">
            <v>10.11802</v>
          </cell>
          <cell r="E671">
            <v>4.9718799999999996</v>
          </cell>
          <cell r="F671">
            <v>19.497789999999998</v>
          </cell>
        </row>
        <row r="672">
          <cell r="A672" t="str">
            <v>OBESITY - Extended BMI category</v>
          </cell>
          <cell r="B672" t="str">
            <v>Obese Class II (35 ≥ BMI &lt; 40)</v>
          </cell>
          <cell r="C672" t="str">
            <v>Hobsons Bay (C)</v>
          </cell>
          <cell r="D672">
            <v>8.1105619999999998</v>
          </cell>
          <cell r="E672">
            <v>5.128393</v>
          </cell>
          <cell r="F672">
            <v>12.59662</v>
          </cell>
        </row>
        <row r="673">
          <cell r="A673" t="str">
            <v>OBESITY - Extended BMI category</v>
          </cell>
          <cell r="B673" t="str">
            <v>Obese Class II (35 ≥ BMI &lt; 40)</v>
          </cell>
          <cell r="C673" t="str">
            <v>Horsham (RC)</v>
          </cell>
          <cell r="D673">
            <v>4.0965870000000004</v>
          </cell>
          <cell r="E673">
            <v>2.5784899999999999</v>
          </cell>
          <cell r="F673">
            <v>6.4493010000000002</v>
          </cell>
        </row>
        <row r="674">
          <cell r="A674" t="str">
            <v>OBESITY - Extended BMI category</v>
          </cell>
          <cell r="B674" t="str">
            <v>Obese Class II (35 ≥ BMI &lt; 40)</v>
          </cell>
          <cell r="C674" t="str">
            <v>Hume (C)</v>
          </cell>
          <cell r="D674">
            <v>7.0116860000000001</v>
          </cell>
          <cell r="E674">
            <v>4.3717560000000004</v>
          </cell>
          <cell r="F674">
            <v>11.06137</v>
          </cell>
        </row>
        <row r="675">
          <cell r="A675" t="str">
            <v>OBESITY - Extended BMI category</v>
          </cell>
          <cell r="B675" t="str">
            <v>Obese Class II (35 ≥ BMI &lt; 40)</v>
          </cell>
          <cell r="C675" t="str">
            <v>Indigo (S)</v>
          </cell>
          <cell r="D675">
            <v>9.4342220000000001</v>
          </cell>
          <cell r="E675">
            <v>4.8821339999999998</v>
          </cell>
          <cell r="F675">
            <v>17.451930000000001</v>
          </cell>
        </row>
        <row r="676">
          <cell r="A676" t="str">
            <v>OBESITY - Extended BMI category</v>
          </cell>
          <cell r="B676" t="str">
            <v>Obese Class II (35 ≥ BMI &lt; 40)</v>
          </cell>
          <cell r="C676" t="str">
            <v>Kingston (C)</v>
          </cell>
          <cell r="D676">
            <v>3.4953810000000001</v>
          </cell>
          <cell r="E676">
            <v>1.6791510000000001</v>
          </cell>
          <cell r="F676">
            <v>7.133578</v>
          </cell>
        </row>
        <row r="677">
          <cell r="A677" t="str">
            <v>OBESITY - Extended BMI category</v>
          </cell>
          <cell r="B677" t="str">
            <v>Obese Class II (35 ≥ BMI &lt; 40)</v>
          </cell>
          <cell r="C677" t="str">
            <v>Knox (C)</v>
          </cell>
          <cell r="D677">
            <v>4.9273920000000002</v>
          </cell>
          <cell r="E677">
            <v>2.9549289999999999</v>
          </cell>
          <cell r="F677">
            <v>8.106522</v>
          </cell>
        </row>
        <row r="678">
          <cell r="A678" t="str">
            <v>OBESITY - Extended BMI category</v>
          </cell>
          <cell r="B678" t="str">
            <v>Obese Class II (35 ≥ BMI &lt; 40)</v>
          </cell>
          <cell r="C678" t="str">
            <v>Latrobe (C)</v>
          </cell>
          <cell r="D678">
            <v>6.2523559999999998</v>
          </cell>
          <cell r="E678">
            <v>3.9707699999999999</v>
          </cell>
          <cell r="F678">
            <v>9.7123399999999993</v>
          </cell>
        </row>
        <row r="679">
          <cell r="A679" t="str">
            <v>OBESITY - Extended BMI category</v>
          </cell>
          <cell r="B679" t="str">
            <v>Obese Class II (35 ≥ BMI &lt; 40)</v>
          </cell>
          <cell r="C679" t="str">
            <v>Loddon (S)</v>
          </cell>
          <cell r="D679">
            <v>7.8504339999999999</v>
          </cell>
          <cell r="E679">
            <v>3.1919339999999998</v>
          </cell>
          <cell r="F679">
            <v>18.04081</v>
          </cell>
        </row>
        <row r="680">
          <cell r="A680" t="str">
            <v>OBESITY - Extended BMI category</v>
          </cell>
          <cell r="B680" t="str">
            <v>Obese Class II (35 ≥ BMI &lt; 40)</v>
          </cell>
          <cell r="C680" t="str">
            <v>Macedon Ranges (S)</v>
          </cell>
          <cell r="D680">
            <v>3.591234</v>
          </cell>
          <cell r="E680">
            <v>2.1533669999999998</v>
          </cell>
          <cell r="F680">
            <v>5.931012</v>
          </cell>
        </row>
        <row r="681">
          <cell r="A681" t="str">
            <v>OBESITY - Extended BMI category</v>
          </cell>
          <cell r="B681" t="str">
            <v>Obese Class II (35 ≥ BMI &lt; 40)</v>
          </cell>
          <cell r="C681" t="str">
            <v>Manningham (C)</v>
          </cell>
          <cell r="D681">
            <v>2.069572</v>
          </cell>
          <cell r="E681">
            <v>1.0108779999999999</v>
          </cell>
          <cell r="F681">
            <v>4.1901029999999997</v>
          </cell>
        </row>
        <row r="682">
          <cell r="A682" t="str">
            <v>OBESITY - Extended BMI category</v>
          </cell>
          <cell r="B682" t="str">
            <v>Obese Class II (35 ≥ BMI &lt; 40)</v>
          </cell>
          <cell r="C682" t="str">
            <v>Mansfield (S)</v>
          </cell>
          <cell r="D682">
            <v>2.8183129999999998</v>
          </cell>
          <cell r="E682">
            <v>1.4602930000000001</v>
          </cell>
          <cell r="F682">
            <v>5.370412</v>
          </cell>
        </row>
        <row r="683">
          <cell r="A683" t="str">
            <v>OBESITY - Extended BMI category</v>
          </cell>
          <cell r="B683" t="str">
            <v>Obese Class II (35 ≥ BMI &lt; 40)</v>
          </cell>
          <cell r="C683" t="str">
            <v>Maribyrnong (C)</v>
          </cell>
          <cell r="D683" t="str">
            <v xml:space="preserve"> </v>
          </cell>
          <cell r="E683" t="str">
            <v xml:space="preserve"> </v>
          </cell>
          <cell r="F683" t="str">
            <v xml:space="preserve"> </v>
          </cell>
        </row>
        <row r="684">
          <cell r="A684" t="str">
            <v>OBESITY - Extended BMI category</v>
          </cell>
          <cell r="B684" t="str">
            <v>Obese Class II (35 ≥ BMI &lt; 40)</v>
          </cell>
          <cell r="C684" t="str">
            <v>Maroondah (C)</v>
          </cell>
          <cell r="D684">
            <v>5.4593930000000004</v>
          </cell>
          <cell r="E684">
            <v>3.3186369999999998</v>
          </cell>
          <cell r="F684">
            <v>8.8546139999999998</v>
          </cell>
        </row>
        <row r="685">
          <cell r="A685" t="str">
            <v>OBESITY - Extended BMI category</v>
          </cell>
          <cell r="B685" t="str">
            <v>Obese Class II (35 ≥ BMI &lt; 40)</v>
          </cell>
          <cell r="C685" t="str">
            <v>Melbourne (C)</v>
          </cell>
          <cell r="D685" t="str">
            <v xml:space="preserve"> </v>
          </cell>
          <cell r="E685" t="str">
            <v xml:space="preserve"> </v>
          </cell>
          <cell r="F685" t="str">
            <v xml:space="preserve"> </v>
          </cell>
        </row>
        <row r="686">
          <cell r="A686" t="str">
            <v>OBESITY - Extended BMI category</v>
          </cell>
          <cell r="B686" t="str">
            <v>Obese Class II (35 ≥ BMI &lt; 40)</v>
          </cell>
          <cell r="C686" t="str">
            <v>Melton (S)</v>
          </cell>
          <cell r="D686">
            <v>6.5945609999999997</v>
          </cell>
          <cell r="E686">
            <v>4.1718820000000001</v>
          </cell>
          <cell r="F686">
            <v>10.273300000000001</v>
          </cell>
        </row>
        <row r="687">
          <cell r="A687" t="str">
            <v>OBESITY - Extended BMI category</v>
          </cell>
          <cell r="B687" t="str">
            <v>Obese Class II (35 ≥ BMI &lt; 40)</v>
          </cell>
          <cell r="C687" t="str">
            <v>Mildura (RC)</v>
          </cell>
          <cell r="D687">
            <v>6.6217560000000004</v>
          </cell>
          <cell r="E687">
            <v>3.7581509999999998</v>
          </cell>
          <cell r="F687">
            <v>11.40869</v>
          </cell>
        </row>
        <row r="688">
          <cell r="A688" t="str">
            <v>OBESITY - Extended BMI category</v>
          </cell>
          <cell r="B688" t="str">
            <v>Obese Class II (35 ≥ BMI &lt; 40)</v>
          </cell>
          <cell r="C688" t="str">
            <v>Mitchell (S)</v>
          </cell>
          <cell r="D688">
            <v>11.40685</v>
          </cell>
          <cell r="E688">
            <v>7.346171</v>
          </cell>
          <cell r="F688">
            <v>17.29318</v>
          </cell>
        </row>
        <row r="689">
          <cell r="A689" t="str">
            <v>OBESITY - Extended BMI category</v>
          </cell>
          <cell r="B689" t="str">
            <v>Obese Class II (35 ≥ BMI &lt; 40)</v>
          </cell>
          <cell r="C689" t="str">
            <v>Moira (S)</v>
          </cell>
          <cell r="D689">
            <v>13.204980000000001</v>
          </cell>
          <cell r="E689">
            <v>7.6562919999999997</v>
          </cell>
          <cell r="F689">
            <v>21.824549999999999</v>
          </cell>
        </row>
        <row r="690">
          <cell r="A690" t="str">
            <v>OBESITY - Extended BMI category</v>
          </cell>
          <cell r="B690" t="str">
            <v>Obese Class II (35 ≥ BMI &lt; 40)</v>
          </cell>
          <cell r="C690" t="str">
            <v>Monash (C)</v>
          </cell>
          <cell r="D690">
            <v>1.8377840000000001</v>
          </cell>
          <cell r="E690">
            <v>0.96923570000000003</v>
          </cell>
          <cell r="F690">
            <v>3.4574780000000001</v>
          </cell>
        </row>
        <row r="691">
          <cell r="A691" t="str">
            <v>OBESITY - Extended BMI category</v>
          </cell>
          <cell r="B691" t="str">
            <v>Obese Class II (35 ≥ BMI &lt; 40)</v>
          </cell>
          <cell r="C691" t="str">
            <v>Moonee Valley (C)</v>
          </cell>
          <cell r="D691">
            <v>3.4376250000000002</v>
          </cell>
          <cell r="E691">
            <v>1.7394050000000001</v>
          </cell>
          <cell r="F691">
            <v>6.6811199999999999</v>
          </cell>
        </row>
        <row r="692">
          <cell r="A692" t="str">
            <v>OBESITY - Extended BMI category</v>
          </cell>
          <cell r="B692" t="str">
            <v>Obese Class II (35 ≥ BMI &lt; 40)</v>
          </cell>
          <cell r="C692" t="str">
            <v>Moorabool (S)</v>
          </cell>
          <cell r="D692">
            <v>6.9598339999999999</v>
          </cell>
          <cell r="E692">
            <v>3.462431</v>
          </cell>
          <cell r="F692">
            <v>13.496079999999999</v>
          </cell>
        </row>
        <row r="693">
          <cell r="A693" t="str">
            <v>OBESITY - Extended BMI category</v>
          </cell>
          <cell r="B693" t="str">
            <v>Obese Class II (35 ≥ BMI &lt; 40)</v>
          </cell>
          <cell r="C693" t="str">
            <v>Moreland (C)</v>
          </cell>
          <cell r="D693">
            <v>5.2381380000000002</v>
          </cell>
          <cell r="E693">
            <v>2.743023</v>
          </cell>
          <cell r="F693">
            <v>9.7747580000000003</v>
          </cell>
        </row>
        <row r="694">
          <cell r="A694" t="str">
            <v>OBESITY - Extended BMI category</v>
          </cell>
          <cell r="B694" t="str">
            <v>Obese Class II (35 ≥ BMI &lt; 40)</v>
          </cell>
          <cell r="C694" t="str">
            <v>Mornington Peninsula (S)</v>
          </cell>
          <cell r="D694">
            <v>4.9681730000000002</v>
          </cell>
          <cell r="E694">
            <v>2.6096200000000001</v>
          </cell>
          <cell r="F694">
            <v>9.255782</v>
          </cell>
        </row>
        <row r="695">
          <cell r="A695" t="str">
            <v>OBESITY - Extended BMI category</v>
          </cell>
          <cell r="B695" t="str">
            <v>Obese Class II (35 ≥ BMI &lt; 40)</v>
          </cell>
          <cell r="C695" t="str">
            <v>Mount Alexander (S)</v>
          </cell>
          <cell r="D695" t="str">
            <v xml:space="preserve"> </v>
          </cell>
          <cell r="E695" t="str">
            <v xml:space="preserve"> </v>
          </cell>
          <cell r="F695" t="str">
            <v xml:space="preserve"> </v>
          </cell>
        </row>
        <row r="696">
          <cell r="A696" t="str">
            <v>OBESITY - Extended BMI category</v>
          </cell>
          <cell r="B696" t="str">
            <v>Obese Class II (35 ≥ BMI &lt; 40)</v>
          </cell>
          <cell r="C696" t="str">
            <v>Moyne (S)</v>
          </cell>
          <cell r="D696">
            <v>7.765155</v>
          </cell>
          <cell r="E696">
            <v>4.2278609999999999</v>
          </cell>
          <cell r="F696">
            <v>13.83446</v>
          </cell>
        </row>
        <row r="697">
          <cell r="A697" t="str">
            <v>OBESITY - Extended BMI category</v>
          </cell>
          <cell r="B697" t="str">
            <v>Obese Class II (35 ≥ BMI &lt; 40)</v>
          </cell>
          <cell r="C697" t="str">
            <v>Murrindindi (S)</v>
          </cell>
          <cell r="D697">
            <v>1.769517</v>
          </cell>
          <cell r="E697">
            <v>0.7918461</v>
          </cell>
          <cell r="F697">
            <v>3.9067560000000001</v>
          </cell>
        </row>
        <row r="698">
          <cell r="A698" t="str">
            <v>OBESITY - Extended BMI category</v>
          </cell>
          <cell r="B698" t="str">
            <v>Obese Class II (35 ≥ BMI &lt; 40)</v>
          </cell>
          <cell r="C698" t="str">
            <v>Nillumbik (S)</v>
          </cell>
          <cell r="D698">
            <v>3.44964</v>
          </cell>
          <cell r="E698">
            <v>1.576363</v>
          </cell>
          <cell r="F698">
            <v>7.3820649999999999</v>
          </cell>
        </row>
        <row r="699">
          <cell r="A699" t="str">
            <v>OBESITY - Extended BMI category</v>
          </cell>
          <cell r="B699" t="str">
            <v>Obese Class II (35 ≥ BMI &lt; 40)</v>
          </cell>
          <cell r="C699" t="str">
            <v>Northern Grampians (S)</v>
          </cell>
          <cell r="D699">
            <v>5.8671559999999996</v>
          </cell>
          <cell r="E699">
            <v>2.9329160000000001</v>
          </cell>
          <cell r="F699">
            <v>11.39242</v>
          </cell>
        </row>
        <row r="700">
          <cell r="A700" t="str">
            <v>OBESITY - Extended BMI category</v>
          </cell>
          <cell r="B700" t="str">
            <v>Obese Class II (35 ≥ BMI &lt; 40)</v>
          </cell>
          <cell r="C700" t="str">
            <v>Port Phillip (C)</v>
          </cell>
          <cell r="D700">
            <v>3.4703940000000002</v>
          </cell>
          <cell r="E700">
            <v>1.7264409999999999</v>
          </cell>
          <cell r="F700">
            <v>6.8531389999999996</v>
          </cell>
        </row>
        <row r="701">
          <cell r="A701" t="str">
            <v>OBESITY - Extended BMI category</v>
          </cell>
          <cell r="B701" t="str">
            <v>Obese Class II (35 ≥ BMI &lt; 40)</v>
          </cell>
          <cell r="C701" t="str">
            <v>Pyrenees (S)</v>
          </cell>
          <cell r="D701">
            <v>4.8176100000000002</v>
          </cell>
          <cell r="E701">
            <v>2.7822800000000001</v>
          </cell>
          <cell r="F701">
            <v>8.2160220000000006</v>
          </cell>
        </row>
        <row r="702">
          <cell r="A702" t="str">
            <v>OBESITY - Extended BMI category</v>
          </cell>
          <cell r="B702" t="str">
            <v>Obese Class II (35 ≥ BMI &lt; 40)</v>
          </cell>
          <cell r="C702" t="str">
            <v>Queenscliffe (B)</v>
          </cell>
          <cell r="D702" t="str">
            <v xml:space="preserve"> </v>
          </cell>
          <cell r="E702" t="str">
            <v xml:space="preserve"> </v>
          </cell>
          <cell r="F702" t="str">
            <v xml:space="preserve"> </v>
          </cell>
        </row>
        <row r="703">
          <cell r="A703" t="str">
            <v>OBESITY - Extended BMI category</v>
          </cell>
          <cell r="B703" t="str">
            <v>Obese Class II (35 ≥ BMI &lt; 40)</v>
          </cell>
          <cell r="C703" t="str">
            <v>South Gippsland (S)</v>
          </cell>
          <cell r="D703" t="str">
            <v xml:space="preserve"> </v>
          </cell>
          <cell r="E703" t="str">
            <v xml:space="preserve"> </v>
          </cell>
          <cell r="F703" t="str">
            <v xml:space="preserve"> </v>
          </cell>
        </row>
        <row r="704">
          <cell r="A704" t="str">
            <v>OBESITY - Extended BMI category</v>
          </cell>
          <cell r="B704" t="str">
            <v>Obese Class II (35 ≥ BMI &lt; 40)</v>
          </cell>
          <cell r="C704" t="str">
            <v>Southern Grampians (S)</v>
          </cell>
          <cell r="D704">
            <v>7.5719900000000004</v>
          </cell>
          <cell r="E704">
            <v>4.2078579999999999</v>
          </cell>
          <cell r="F704">
            <v>13.253579999999999</v>
          </cell>
        </row>
        <row r="705">
          <cell r="A705" t="str">
            <v>OBESITY - Extended BMI category</v>
          </cell>
          <cell r="B705" t="str">
            <v>Obese Class II (35 ≥ BMI &lt; 40)</v>
          </cell>
          <cell r="C705" t="str">
            <v>Stonnington (C)</v>
          </cell>
          <cell r="D705">
            <v>3.4415870000000002</v>
          </cell>
          <cell r="E705">
            <v>1.6791609999999999</v>
          </cell>
          <cell r="F705">
            <v>6.9235720000000001</v>
          </cell>
        </row>
        <row r="706">
          <cell r="A706" t="str">
            <v>OBESITY - Extended BMI category</v>
          </cell>
          <cell r="B706" t="str">
            <v>Obese Class II (35 ≥ BMI &lt; 40)</v>
          </cell>
          <cell r="C706" t="str">
            <v>Strathbogie (S)</v>
          </cell>
          <cell r="D706">
            <v>9.4445589999999999</v>
          </cell>
          <cell r="E706">
            <v>4.8722859999999999</v>
          </cell>
          <cell r="F706">
            <v>17.517440000000001</v>
          </cell>
        </row>
        <row r="707">
          <cell r="A707" t="str">
            <v>OBESITY - Extended BMI category</v>
          </cell>
          <cell r="B707" t="str">
            <v>Obese Class II (35 ≥ BMI &lt; 40)</v>
          </cell>
          <cell r="C707" t="str">
            <v>Surf Coast (S)</v>
          </cell>
          <cell r="D707">
            <v>2.483069</v>
          </cell>
          <cell r="E707">
            <v>1.183495</v>
          </cell>
          <cell r="F707">
            <v>5.1355180000000002</v>
          </cell>
        </row>
        <row r="708">
          <cell r="A708" t="str">
            <v>OBESITY - Extended BMI category</v>
          </cell>
          <cell r="B708" t="str">
            <v>Obese Class II (35 ≥ BMI &lt; 40)</v>
          </cell>
          <cell r="C708" t="str">
            <v>Swan Hill (RC)</v>
          </cell>
          <cell r="D708">
            <v>7.0145270000000002</v>
          </cell>
          <cell r="E708">
            <v>4.4609519999999998</v>
          </cell>
          <cell r="F708">
            <v>10.863630000000001</v>
          </cell>
        </row>
        <row r="709">
          <cell r="A709" t="str">
            <v>OBESITY - Extended BMI category</v>
          </cell>
          <cell r="B709" t="str">
            <v>Obese Class II (35 ≥ BMI &lt; 40)</v>
          </cell>
          <cell r="C709" t="str">
            <v>Towong (S)</v>
          </cell>
          <cell r="D709">
            <v>11.21505</v>
          </cell>
          <cell r="E709">
            <v>5.4465260000000004</v>
          </cell>
          <cell r="F709">
            <v>21.69153</v>
          </cell>
        </row>
        <row r="710">
          <cell r="A710" t="str">
            <v>OBESITY - Extended BMI category</v>
          </cell>
          <cell r="B710" t="str">
            <v>Obese Class II (35 ≥ BMI &lt; 40)</v>
          </cell>
          <cell r="C710" t="str">
            <v>Wangaratta (RC)</v>
          </cell>
          <cell r="D710">
            <v>5.293901</v>
          </cell>
          <cell r="E710">
            <v>2.3027229999999999</v>
          </cell>
          <cell r="F710">
            <v>11.705030000000001</v>
          </cell>
        </row>
        <row r="711">
          <cell r="A711" t="str">
            <v>OBESITY - Extended BMI category</v>
          </cell>
          <cell r="B711" t="str">
            <v>Obese Class II (35 ≥ BMI &lt; 40)</v>
          </cell>
          <cell r="C711" t="str">
            <v>Warrnambool (C)</v>
          </cell>
          <cell r="D711">
            <v>8.1637909999999998</v>
          </cell>
          <cell r="E711">
            <v>5.4883610000000003</v>
          </cell>
          <cell r="F711">
            <v>11.97813</v>
          </cell>
        </row>
        <row r="712">
          <cell r="A712" t="str">
            <v>OBESITY - Extended BMI category</v>
          </cell>
          <cell r="B712" t="str">
            <v>Obese Class II (35 ≥ BMI &lt; 40)</v>
          </cell>
          <cell r="C712" t="str">
            <v>Wellington (S)</v>
          </cell>
          <cell r="D712">
            <v>13.667949999999999</v>
          </cell>
          <cell r="E712">
            <v>8.8086260000000003</v>
          </cell>
          <cell r="F712">
            <v>20.602319999999999</v>
          </cell>
        </row>
        <row r="713">
          <cell r="A713" t="str">
            <v>OBESITY - Extended BMI category</v>
          </cell>
          <cell r="B713" t="str">
            <v>Obese Class II (35 ≥ BMI &lt; 40)</v>
          </cell>
          <cell r="C713" t="str">
            <v>West Wimmera (S)</v>
          </cell>
          <cell r="D713">
            <v>7.2610010000000003</v>
          </cell>
          <cell r="E713">
            <v>3.7933659999999998</v>
          </cell>
          <cell r="F713">
            <v>13.45518</v>
          </cell>
        </row>
        <row r="714">
          <cell r="A714" t="str">
            <v>OBESITY - Extended BMI category</v>
          </cell>
          <cell r="B714" t="str">
            <v>Obese Class II (35 ≥ BMI &lt; 40)</v>
          </cell>
          <cell r="C714" t="str">
            <v>Whitehorse (C)</v>
          </cell>
          <cell r="D714">
            <v>1.9464319999999999</v>
          </cell>
          <cell r="E714">
            <v>0.9039606</v>
          </cell>
          <cell r="F714">
            <v>4.1408719999999999</v>
          </cell>
        </row>
        <row r="715">
          <cell r="A715" t="str">
            <v>OBESITY - Extended BMI category</v>
          </cell>
          <cell r="B715" t="str">
            <v>Obese Class II (35 ≥ BMI &lt; 40)</v>
          </cell>
          <cell r="C715" t="str">
            <v>Whittlesea (C)</v>
          </cell>
          <cell r="D715">
            <v>4.986809</v>
          </cell>
          <cell r="E715">
            <v>2.7650540000000001</v>
          </cell>
          <cell r="F715">
            <v>8.8316239999999997</v>
          </cell>
        </row>
        <row r="716">
          <cell r="A716" t="str">
            <v>OBESITY - Extended BMI category</v>
          </cell>
          <cell r="B716" t="str">
            <v>Obese Class II (35 ≥ BMI &lt; 40)</v>
          </cell>
          <cell r="C716" t="str">
            <v>Wodonga (RC)</v>
          </cell>
          <cell r="D716">
            <v>5.634131</v>
          </cell>
          <cell r="E716">
            <v>3.1130230000000001</v>
          </cell>
          <cell r="F716">
            <v>9.9865290000000009</v>
          </cell>
        </row>
        <row r="717">
          <cell r="A717" t="str">
            <v>OBESITY - Extended BMI category</v>
          </cell>
          <cell r="B717" t="str">
            <v>Obese Class II (35 ≥ BMI &lt; 40)</v>
          </cell>
          <cell r="C717" t="str">
            <v>Wyndham (C)</v>
          </cell>
          <cell r="D717">
            <v>4.9109699999999998</v>
          </cell>
          <cell r="E717">
            <v>2.896325</v>
          </cell>
          <cell r="F717">
            <v>8.2085129999999999</v>
          </cell>
        </row>
        <row r="718">
          <cell r="A718" t="str">
            <v>OBESITY - Extended BMI category</v>
          </cell>
          <cell r="B718" t="str">
            <v>Obese Class II (35 ≥ BMI &lt; 40)</v>
          </cell>
          <cell r="C718" t="str">
            <v>Yarra (C)</v>
          </cell>
          <cell r="D718">
            <v>5.2181290000000002</v>
          </cell>
          <cell r="E718">
            <v>2.6803900000000001</v>
          </cell>
          <cell r="F718">
            <v>9.9137909999999998</v>
          </cell>
        </row>
        <row r="719">
          <cell r="A719" t="str">
            <v>OBESITY - Extended BMI category</v>
          </cell>
          <cell r="B719" t="str">
            <v>Obese Class II (35 ≥ BMI &lt; 40)</v>
          </cell>
          <cell r="C719" t="str">
            <v>Yarra Ranges (S)</v>
          </cell>
          <cell r="D719">
            <v>3.165613</v>
          </cell>
          <cell r="E719">
            <v>1.7416339999999999</v>
          </cell>
          <cell r="F719">
            <v>5.6864720000000002</v>
          </cell>
        </row>
        <row r="720">
          <cell r="A720" t="str">
            <v>OBESITY - Extended BMI category</v>
          </cell>
          <cell r="B720" t="str">
            <v>Obese Class II (35 ≥ BMI &lt; 40)</v>
          </cell>
          <cell r="C720" t="str">
            <v>Yarriambiack (S)</v>
          </cell>
          <cell r="D720">
            <v>15.19802</v>
          </cell>
          <cell r="E720">
            <v>8.5343830000000001</v>
          </cell>
          <cell r="F720">
            <v>25.60793</v>
          </cell>
        </row>
        <row r="721">
          <cell r="A721" t="str">
            <v>OBESITY - Extended BMI category</v>
          </cell>
          <cell r="B721" t="str">
            <v>Obese Class II (35 ≥ BMI &lt; 40)</v>
          </cell>
          <cell r="C721" t="str">
            <v>Victoria</v>
          </cell>
          <cell r="D721">
            <v>4.7304500000000003</v>
          </cell>
          <cell r="E721">
            <v>4.3368450000000003</v>
          </cell>
          <cell r="F721">
            <v>5.1578520000000001</v>
          </cell>
        </row>
        <row r="722">
          <cell r="A722" t="str">
            <v>OBESITY - Extended BMI category</v>
          </cell>
          <cell r="B722" t="str">
            <v>Obese Class III (BMI  ≥ 40)</v>
          </cell>
          <cell r="C722" t="str">
            <v>Alpine (S)</v>
          </cell>
          <cell r="D722">
            <v>4.9754709999999998</v>
          </cell>
          <cell r="E722">
            <v>1.8358909999999999</v>
          </cell>
          <cell r="F722">
            <v>12.78482</v>
          </cell>
        </row>
        <row r="723">
          <cell r="A723" t="str">
            <v>OBESITY - Extended BMI category</v>
          </cell>
          <cell r="B723" t="str">
            <v>Obese Class III (BMI  ≥ 40)</v>
          </cell>
          <cell r="C723" t="str">
            <v>Ararat (RC)</v>
          </cell>
          <cell r="D723">
            <v>4.999295</v>
          </cell>
          <cell r="E723">
            <v>2.6906249999999998</v>
          </cell>
          <cell r="F723">
            <v>9.1035789999999999</v>
          </cell>
        </row>
        <row r="724">
          <cell r="A724" t="str">
            <v>OBESITY - Extended BMI category</v>
          </cell>
          <cell r="B724" t="str">
            <v>Obese Class III (BMI  ≥ 40)</v>
          </cell>
          <cell r="C724" t="str">
            <v>Ballarat (C)</v>
          </cell>
          <cell r="D724">
            <v>6.2348020000000002</v>
          </cell>
          <cell r="E724">
            <v>3.7174239999999998</v>
          </cell>
          <cell r="F724">
            <v>10.274979999999999</v>
          </cell>
        </row>
        <row r="725">
          <cell r="A725" t="str">
            <v>OBESITY - Extended BMI category</v>
          </cell>
          <cell r="B725" t="str">
            <v>Obese Class III (BMI  ≥ 40)</v>
          </cell>
          <cell r="C725" t="str">
            <v>Banyule (C)</v>
          </cell>
          <cell r="D725">
            <v>2.408792</v>
          </cell>
          <cell r="E725">
            <v>1.0817950000000001</v>
          </cell>
          <cell r="F725">
            <v>5.2767340000000003</v>
          </cell>
        </row>
        <row r="726">
          <cell r="A726" t="str">
            <v>OBESITY - Extended BMI category</v>
          </cell>
          <cell r="B726" t="str">
            <v>Obese Class III (BMI  ≥ 40)</v>
          </cell>
          <cell r="C726" t="str">
            <v>Bass Coast (S)</v>
          </cell>
          <cell r="D726" t="str">
            <v xml:space="preserve"> </v>
          </cell>
          <cell r="E726" t="str">
            <v xml:space="preserve"> </v>
          </cell>
          <cell r="F726" t="str">
            <v xml:space="preserve"> </v>
          </cell>
        </row>
        <row r="727">
          <cell r="A727" t="str">
            <v>OBESITY - Extended BMI category</v>
          </cell>
          <cell r="B727" t="str">
            <v>Obese Class III (BMI  ≥ 40)</v>
          </cell>
          <cell r="C727" t="str">
            <v>Baw Baw (S)</v>
          </cell>
          <cell r="D727">
            <v>3.0962109999999998</v>
          </cell>
          <cell r="E727">
            <v>1.6448020000000001</v>
          </cell>
          <cell r="F727">
            <v>5.7534559999999999</v>
          </cell>
        </row>
        <row r="728">
          <cell r="A728" t="str">
            <v>OBESITY - Extended BMI category</v>
          </cell>
          <cell r="B728" t="str">
            <v>Obese Class III (BMI  ≥ 40)</v>
          </cell>
          <cell r="C728" t="str">
            <v>Bayside (C)</v>
          </cell>
          <cell r="D728" t="str">
            <v xml:space="preserve"> </v>
          </cell>
          <cell r="E728" t="str">
            <v xml:space="preserve"> </v>
          </cell>
          <cell r="F728" t="str">
            <v xml:space="preserve"> </v>
          </cell>
        </row>
        <row r="729">
          <cell r="A729" t="str">
            <v>OBESITY - Extended BMI category</v>
          </cell>
          <cell r="B729" t="str">
            <v>Obese Class III (BMI  ≥ 40)</v>
          </cell>
          <cell r="C729" t="str">
            <v>Benalla (RC)</v>
          </cell>
          <cell r="D729">
            <v>6.6375979999999997</v>
          </cell>
          <cell r="E729">
            <v>3.700466</v>
          </cell>
          <cell r="F729">
            <v>11.62458</v>
          </cell>
        </row>
        <row r="730">
          <cell r="A730" t="str">
            <v>OBESITY - Extended BMI category</v>
          </cell>
          <cell r="B730" t="str">
            <v>Obese Class III (BMI  ≥ 40)</v>
          </cell>
          <cell r="C730" t="str">
            <v>Boroondara (C)</v>
          </cell>
          <cell r="D730" t="str">
            <v xml:space="preserve"> </v>
          </cell>
          <cell r="E730" t="str">
            <v xml:space="preserve"> </v>
          </cell>
          <cell r="F730" t="str">
            <v xml:space="preserve"> </v>
          </cell>
        </row>
        <row r="731">
          <cell r="A731" t="str">
            <v>OBESITY - Extended BMI category</v>
          </cell>
          <cell r="B731" t="str">
            <v>Obese Class III (BMI  ≥ 40)</v>
          </cell>
          <cell r="C731" t="str">
            <v>Brimbank (C)</v>
          </cell>
          <cell r="D731">
            <v>3.854911</v>
          </cell>
          <cell r="E731">
            <v>1.9627790000000001</v>
          </cell>
          <cell r="F731">
            <v>7.4327819999999996</v>
          </cell>
        </row>
        <row r="732">
          <cell r="A732" t="str">
            <v>OBESITY - Extended BMI category</v>
          </cell>
          <cell r="B732" t="str">
            <v>Obese Class III (BMI  ≥ 40)</v>
          </cell>
          <cell r="C732" t="str">
            <v>Buloke (S)</v>
          </cell>
          <cell r="D732">
            <v>3.5819529999999999</v>
          </cell>
          <cell r="E732">
            <v>1.617961</v>
          </cell>
          <cell r="F732">
            <v>7.7423599999999997</v>
          </cell>
        </row>
        <row r="733">
          <cell r="A733" t="str">
            <v>OBESITY - Extended BMI category</v>
          </cell>
          <cell r="B733" t="str">
            <v>Obese Class III (BMI  ≥ 40)</v>
          </cell>
          <cell r="C733" t="str">
            <v>Campaspe (S)</v>
          </cell>
          <cell r="D733">
            <v>5.689845</v>
          </cell>
          <cell r="E733">
            <v>2.962145</v>
          </cell>
          <cell r="F733">
            <v>10.653589999999999</v>
          </cell>
        </row>
        <row r="734">
          <cell r="A734" t="str">
            <v>OBESITY - Extended BMI category</v>
          </cell>
          <cell r="B734" t="str">
            <v>Obese Class III (BMI  ≥ 40)</v>
          </cell>
          <cell r="C734" t="str">
            <v>Cardinia (S)</v>
          </cell>
          <cell r="D734">
            <v>3.9215390000000001</v>
          </cell>
          <cell r="E734">
            <v>2.271331</v>
          </cell>
          <cell r="F734">
            <v>6.6886270000000003</v>
          </cell>
        </row>
        <row r="735">
          <cell r="A735" t="str">
            <v>OBESITY - Extended BMI category</v>
          </cell>
          <cell r="B735" t="str">
            <v>Obese Class III (BMI  ≥ 40)</v>
          </cell>
          <cell r="C735" t="str">
            <v>Casey (C)</v>
          </cell>
          <cell r="D735">
            <v>3.517871</v>
          </cell>
          <cell r="E735">
            <v>1.79419</v>
          </cell>
          <cell r="F735">
            <v>6.7831159999999997</v>
          </cell>
        </row>
        <row r="736">
          <cell r="A736" t="str">
            <v>OBESITY - Extended BMI category</v>
          </cell>
          <cell r="B736" t="str">
            <v>Obese Class III (BMI  ≥ 40)</v>
          </cell>
          <cell r="C736" t="str">
            <v>Central Goldfields (S)</v>
          </cell>
          <cell r="D736">
            <v>5.6997090000000004</v>
          </cell>
          <cell r="E736">
            <v>2.854806</v>
          </cell>
          <cell r="F736">
            <v>11.05697</v>
          </cell>
        </row>
        <row r="737">
          <cell r="A737" t="str">
            <v>OBESITY - Extended BMI category</v>
          </cell>
          <cell r="B737" t="str">
            <v>Obese Class III (BMI  ≥ 40)</v>
          </cell>
          <cell r="C737" t="str">
            <v>Colac-Otway (S)</v>
          </cell>
          <cell r="D737">
            <v>6.2795249999999996</v>
          </cell>
          <cell r="E737">
            <v>3.568031</v>
          </cell>
          <cell r="F737">
            <v>10.82038</v>
          </cell>
        </row>
        <row r="738">
          <cell r="A738" t="str">
            <v>OBESITY - Extended BMI category</v>
          </cell>
          <cell r="B738" t="str">
            <v>Obese Class III (BMI  ≥ 40)</v>
          </cell>
          <cell r="C738" t="str">
            <v>Corangamite (S)</v>
          </cell>
          <cell r="D738">
            <v>5.2654160000000001</v>
          </cell>
          <cell r="E738">
            <v>2.702909</v>
          </cell>
          <cell r="F738">
            <v>10.00745</v>
          </cell>
        </row>
        <row r="739">
          <cell r="A739" t="str">
            <v>OBESITY - Extended BMI category</v>
          </cell>
          <cell r="B739" t="str">
            <v>Obese Class III (BMI  ≥ 40)</v>
          </cell>
          <cell r="C739" t="str">
            <v>Darebin (C)</v>
          </cell>
          <cell r="D739" t="str">
            <v xml:space="preserve"> </v>
          </cell>
          <cell r="E739" t="str">
            <v xml:space="preserve"> </v>
          </cell>
          <cell r="F739" t="str">
            <v xml:space="preserve"> </v>
          </cell>
        </row>
        <row r="740">
          <cell r="A740" t="str">
            <v>OBESITY - Extended BMI category</v>
          </cell>
          <cell r="B740" t="str">
            <v>Obese Class III (BMI  ≥ 40)</v>
          </cell>
          <cell r="C740" t="str">
            <v>East Gippsland (S)</v>
          </cell>
          <cell r="D740" t="str">
            <v xml:space="preserve"> </v>
          </cell>
          <cell r="E740" t="str">
            <v xml:space="preserve"> </v>
          </cell>
          <cell r="F740" t="str">
            <v xml:space="preserve"> </v>
          </cell>
        </row>
        <row r="741">
          <cell r="A741" t="str">
            <v>OBESITY - Extended BMI category</v>
          </cell>
          <cell r="B741" t="str">
            <v>Obese Class III (BMI  ≥ 40)</v>
          </cell>
          <cell r="C741" t="str">
            <v>Frankston (C)</v>
          </cell>
          <cell r="D741">
            <v>3.2604950000000001</v>
          </cell>
          <cell r="E741">
            <v>1.670981</v>
          </cell>
          <cell r="F741">
            <v>6.2656770000000002</v>
          </cell>
        </row>
        <row r="742">
          <cell r="A742" t="str">
            <v>OBESITY - Extended BMI category</v>
          </cell>
          <cell r="B742" t="str">
            <v>Obese Class III (BMI  ≥ 40)</v>
          </cell>
          <cell r="C742" t="str">
            <v>Gannawarra (S)</v>
          </cell>
          <cell r="D742">
            <v>2.7126649999999999</v>
          </cell>
          <cell r="E742">
            <v>1.1764110000000001</v>
          </cell>
          <cell r="F742">
            <v>6.1306310000000002</v>
          </cell>
        </row>
        <row r="743">
          <cell r="A743" t="str">
            <v>OBESITY - Extended BMI category</v>
          </cell>
          <cell r="B743" t="str">
            <v>Obese Class III (BMI  ≥ 40)</v>
          </cell>
          <cell r="C743" t="str">
            <v>Glen Eira (C)</v>
          </cell>
          <cell r="D743" t="str">
            <v xml:space="preserve"> </v>
          </cell>
          <cell r="E743" t="str">
            <v xml:space="preserve"> </v>
          </cell>
          <cell r="F743" t="str">
            <v xml:space="preserve"> </v>
          </cell>
        </row>
        <row r="744">
          <cell r="A744" t="str">
            <v>OBESITY - Extended BMI category</v>
          </cell>
          <cell r="B744" t="str">
            <v>Obese Class III (BMI  ≥ 40)</v>
          </cell>
          <cell r="C744" t="str">
            <v>Glenelg (S)</v>
          </cell>
          <cell r="D744">
            <v>9.5223420000000001</v>
          </cell>
          <cell r="E744">
            <v>3.9717639999999999</v>
          </cell>
          <cell r="F744">
            <v>21.12358</v>
          </cell>
        </row>
        <row r="745">
          <cell r="A745" t="str">
            <v>OBESITY - Extended BMI category</v>
          </cell>
          <cell r="B745" t="str">
            <v>Obese Class III (BMI  ≥ 40)</v>
          </cell>
          <cell r="C745" t="str">
            <v>Golden Plains (S)</v>
          </cell>
          <cell r="D745">
            <v>1.649078</v>
          </cell>
          <cell r="E745">
            <v>0.68617839999999997</v>
          </cell>
          <cell r="F745">
            <v>3.9099949999999999</v>
          </cell>
        </row>
        <row r="746">
          <cell r="A746" t="str">
            <v>OBESITY - Extended BMI category</v>
          </cell>
          <cell r="B746" t="str">
            <v>Obese Class III (BMI  ≥ 40)</v>
          </cell>
          <cell r="C746" t="str">
            <v>Greater Bendigo (C)</v>
          </cell>
          <cell r="D746">
            <v>3.536772</v>
          </cell>
          <cell r="E746">
            <v>1.903994</v>
          </cell>
          <cell r="F746">
            <v>6.4772910000000001</v>
          </cell>
        </row>
        <row r="747">
          <cell r="A747" t="str">
            <v>OBESITY - Extended BMI category</v>
          </cell>
          <cell r="B747" t="str">
            <v>Obese Class III (BMI  ≥ 40)</v>
          </cell>
          <cell r="C747" t="str">
            <v>Greater Dandenong (C)</v>
          </cell>
          <cell r="D747">
            <v>1.895529</v>
          </cell>
          <cell r="E747">
            <v>0.7890045</v>
          </cell>
          <cell r="F747">
            <v>4.4837449999999999</v>
          </cell>
        </row>
        <row r="748">
          <cell r="A748" t="str">
            <v>OBESITY - Extended BMI category</v>
          </cell>
          <cell r="B748" t="str">
            <v>Obese Class III (BMI  ≥ 40)</v>
          </cell>
          <cell r="C748" t="str">
            <v>Greater Geelong (C)</v>
          </cell>
          <cell r="D748">
            <v>2.931791</v>
          </cell>
          <cell r="E748">
            <v>1.2701340000000001</v>
          </cell>
          <cell r="F748">
            <v>6.6215219999999997</v>
          </cell>
        </row>
        <row r="749">
          <cell r="A749" t="str">
            <v>OBESITY - Extended BMI category</v>
          </cell>
          <cell r="B749" t="str">
            <v>Obese Class III (BMI  ≥ 40)</v>
          </cell>
          <cell r="C749" t="str">
            <v>Greater Shepparton (C)</v>
          </cell>
          <cell r="D749">
            <v>5.3522999999999996</v>
          </cell>
          <cell r="E749">
            <v>3.1631520000000002</v>
          </cell>
          <cell r="F749">
            <v>8.9169990000000006</v>
          </cell>
        </row>
        <row r="750">
          <cell r="A750" t="str">
            <v>OBESITY - Extended BMI category</v>
          </cell>
          <cell r="B750" t="str">
            <v>Obese Class III (BMI  ≥ 40)</v>
          </cell>
          <cell r="C750" t="str">
            <v>Hepburn (S)</v>
          </cell>
          <cell r="D750">
            <v>2.7922750000000001</v>
          </cell>
          <cell r="E750">
            <v>1.417926</v>
          </cell>
          <cell r="F750">
            <v>5.4254220000000002</v>
          </cell>
        </row>
        <row r="751">
          <cell r="A751" t="str">
            <v>OBESITY - Extended BMI category</v>
          </cell>
          <cell r="B751" t="str">
            <v>Obese Class III (BMI  ≥ 40)</v>
          </cell>
          <cell r="C751" t="str">
            <v>Hindmarsh (S)</v>
          </cell>
          <cell r="D751">
            <v>1.9401740000000001</v>
          </cell>
          <cell r="E751">
            <v>0.8393775</v>
          </cell>
          <cell r="F751">
            <v>4.4202500000000002</v>
          </cell>
        </row>
        <row r="752">
          <cell r="A752" t="str">
            <v>OBESITY - Extended BMI category</v>
          </cell>
          <cell r="B752" t="str">
            <v>Obese Class III (BMI  ≥ 40)</v>
          </cell>
          <cell r="C752" t="str">
            <v>Hobsons Bay (C)</v>
          </cell>
          <cell r="D752">
            <v>2.3618960000000002</v>
          </cell>
          <cell r="E752">
            <v>0.98246610000000001</v>
          </cell>
          <cell r="F752">
            <v>5.5691810000000004</v>
          </cell>
        </row>
        <row r="753">
          <cell r="A753" t="str">
            <v>OBESITY - Extended BMI category</v>
          </cell>
          <cell r="B753" t="str">
            <v>Obese Class III (BMI  ≥ 40)</v>
          </cell>
          <cell r="C753" t="str">
            <v>Horsham (RC)</v>
          </cell>
          <cell r="D753">
            <v>4.5595699999999999</v>
          </cell>
          <cell r="E753">
            <v>2.4782459999999999</v>
          </cell>
          <cell r="F753">
            <v>8.2411569999999994</v>
          </cell>
        </row>
        <row r="754">
          <cell r="A754" t="str">
            <v>OBESITY - Extended BMI category</v>
          </cell>
          <cell r="B754" t="str">
            <v>Obese Class III (BMI  ≥ 40)</v>
          </cell>
          <cell r="C754" t="str">
            <v>Hume (C)</v>
          </cell>
          <cell r="D754">
            <v>1.290681</v>
          </cell>
          <cell r="E754">
            <v>0.5266748</v>
          </cell>
          <cell r="F754">
            <v>3.1281189999999999</v>
          </cell>
        </row>
        <row r="755">
          <cell r="A755" t="str">
            <v>OBESITY - Extended BMI category</v>
          </cell>
          <cell r="B755" t="str">
            <v>Obese Class III (BMI  ≥ 40)</v>
          </cell>
          <cell r="C755" t="str">
            <v>Indigo (S)</v>
          </cell>
          <cell r="D755">
            <v>1.92466</v>
          </cell>
          <cell r="E755">
            <v>1.027137</v>
          </cell>
          <cell r="F755">
            <v>3.5780949999999998</v>
          </cell>
        </row>
        <row r="756">
          <cell r="A756" t="str">
            <v>OBESITY - Extended BMI category</v>
          </cell>
          <cell r="B756" t="str">
            <v>Obese Class III (BMI  ≥ 40)</v>
          </cell>
          <cell r="C756" t="str">
            <v>Kingston (C)</v>
          </cell>
          <cell r="D756">
            <v>0.90761890000000001</v>
          </cell>
          <cell r="E756">
            <v>0.39911170000000001</v>
          </cell>
          <cell r="F756">
            <v>2.050675</v>
          </cell>
        </row>
        <row r="757">
          <cell r="A757" t="str">
            <v>OBESITY - Extended BMI category</v>
          </cell>
          <cell r="B757" t="str">
            <v>Obese Class III (BMI  ≥ 40)</v>
          </cell>
          <cell r="C757" t="str">
            <v>Knox (C)</v>
          </cell>
          <cell r="D757">
            <v>2.106433</v>
          </cell>
          <cell r="E757">
            <v>0.87179810000000002</v>
          </cell>
          <cell r="F757">
            <v>5.0013350000000001</v>
          </cell>
        </row>
        <row r="758">
          <cell r="A758" t="str">
            <v>OBESITY - Extended BMI category</v>
          </cell>
          <cell r="B758" t="str">
            <v>Obese Class III (BMI  ≥ 40)</v>
          </cell>
          <cell r="C758" t="str">
            <v>Latrobe (C)</v>
          </cell>
          <cell r="D758">
            <v>7.5127090000000001</v>
          </cell>
          <cell r="E758">
            <v>4.6215029999999997</v>
          </cell>
          <cell r="F758">
            <v>11.98536</v>
          </cell>
        </row>
        <row r="759">
          <cell r="A759" t="str">
            <v>OBESITY - Extended BMI category</v>
          </cell>
          <cell r="B759" t="str">
            <v>Obese Class III (BMI  ≥ 40)</v>
          </cell>
          <cell r="C759" t="str">
            <v>Loddon (S)</v>
          </cell>
          <cell r="D759">
            <v>7.3326589999999996</v>
          </cell>
          <cell r="E759">
            <v>2.7523939999999998</v>
          </cell>
          <cell r="F759">
            <v>18.115130000000001</v>
          </cell>
        </row>
        <row r="760">
          <cell r="A760" t="str">
            <v>OBESITY - Extended BMI category</v>
          </cell>
          <cell r="B760" t="str">
            <v>Obese Class III (BMI  ≥ 40)</v>
          </cell>
          <cell r="C760" t="str">
            <v>Macedon Ranges (S)</v>
          </cell>
          <cell r="D760">
            <v>2.2384110000000002</v>
          </cell>
          <cell r="E760">
            <v>1.1288629999999999</v>
          </cell>
          <cell r="F760">
            <v>4.3900969999999999</v>
          </cell>
        </row>
        <row r="761">
          <cell r="A761" t="str">
            <v>OBESITY - Extended BMI category</v>
          </cell>
          <cell r="B761" t="str">
            <v>Obese Class III (BMI  ≥ 40)</v>
          </cell>
          <cell r="C761" t="str">
            <v>Manningham (C)</v>
          </cell>
          <cell r="D761">
            <v>0.854765</v>
          </cell>
          <cell r="E761">
            <v>0.36910850000000001</v>
          </cell>
          <cell r="F761">
            <v>1.966812</v>
          </cell>
        </row>
        <row r="762">
          <cell r="A762" t="str">
            <v>OBESITY - Extended BMI category</v>
          </cell>
          <cell r="B762" t="str">
            <v>Obese Class III (BMI  ≥ 40)</v>
          </cell>
          <cell r="C762" t="str">
            <v>Mansfield (S)</v>
          </cell>
          <cell r="D762">
            <v>1.9858290000000001</v>
          </cell>
          <cell r="E762">
            <v>0.92416529999999997</v>
          </cell>
          <cell r="F762">
            <v>4.2152240000000001</v>
          </cell>
        </row>
        <row r="763">
          <cell r="A763" t="str">
            <v>OBESITY - Extended BMI category</v>
          </cell>
          <cell r="B763" t="str">
            <v>Obese Class III (BMI  ≥ 40)</v>
          </cell>
          <cell r="C763" t="str">
            <v>Maribyrnong (C)</v>
          </cell>
          <cell r="D763">
            <v>0.83222490000000005</v>
          </cell>
          <cell r="E763">
            <v>0.35882809999999998</v>
          </cell>
          <cell r="F763">
            <v>1.918145</v>
          </cell>
        </row>
        <row r="764">
          <cell r="A764" t="str">
            <v>OBESITY - Extended BMI category</v>
          </cell>
          <cell r="B764" t="str">
            <v>Obese Class III (BMI  ≥ 40)</v>
          </cell>
          <cell r="C764" t="str">
            <v>Maroondah (C)</v>
          </cell>
          <cell r="D764">
            <v>3.8116989999999999</v>
          </cell>
          <cell r="E764">
            <v>1.9039410000000001</v>
          </cell>
          <cell r="F764">
            <v>7.4851780000000003</v>
          </cell>
        </row>
        <row r="765">
          <cell r="A765" t="str">
            <v>OBESITY - Extended BMI category</v>
          </cell>
          <cell r="B765" t="str">
            <v>Obese Class III (BMI  ≥ 40)</v>
          </cell>
          <cell r="C765" t="str">
            <v>Melbourne (C)</v>
          </cell>
          <cell r="D765" t="str">
            <v xml:space="preserve"> </v>
          </cell>
          <cell r="E765" t="str">
            <v xml:space="preserve"> </v>
          </cell>
          <cell r="F765" t="str">
            <v xml:space="preserve"> </v>
          </cell>
        </row>
        <row r="766">
          <cell r="A766" t="str">
            <v>OBESITY - Extended BMI category</v>
          </cell>
          <cell r="B766" t="str">
            <v>Obese Class III (BMI  ≥ 40)</v>
          </cell>
          <cell r="C766" t="str">
            <v>Melton (S)</v>
          </cell>
          <cell r="D766">
            <v>3.7640129999999998</v>
          </cell>
          <cell r="E766">
            <v>2.1159849999999998</v>
          </cell>
          <cell r="F766">
            <v>6.6089399999999996</v>
          </cell>
        </row>
        <row r="767">
          <cell r="A767" t="str">
            <v>OBESITY - Extended BMI category</v>
          </cell>
          <cell r="B767" t="str">
            <v>Obese Class III (BMI  ≥ 40)</v>
          </cell>
          <cell r="C767" t="str">
            <v>Mildura (RC)</v>
          </cell>
          <cell r="D767">
            <v>4.7166259999999998</v>
          </cell>
          <cell r="E767">
            <v>2.4261159999999999</v>
          </cell>
          <cell r="F767">
            <v>8.9708030000000001</v>
          </cell>
        </row>
        <row r="768">
          <cell r="A768" t="str">
            <v>OBESITY - Extended BMI category</v>
          </cell>
          <cell r="B768" t="str">
            <v>Obese Class III (BMI  ≥ 40)</v>
          </cell>
          <cell r="C768" t="str">
            <v>Mitchell (S)</v>
          </cell>
          <cell r="D768">
            <v>4.179354</v>
          </cell>
          <cell r="E768">
            <v>1.879956</v>
          </cell>
          <cell r="F768">
            <v>9.0322809999999993</v>
          </cell>
        </row>
        <row r="769">
          <cell r="A769" t="str">
            <v>OBESITY - Extended BMI category</v>
          </cell>
          <cell r="B769" t="str">
            <v>Obese Class III (BMI  ≥ 40)</v>
          </cell>
          <cell r="C769" t="str">
            <v>Moira (S)</v>
          </cell>
          <cell r="D769">
            <v>6.8445270000000002</v>
          </cell>
          <cell r="E769">
            <v>2.7828029999999999</v>
          </cell>
          <cell r="F769">
            <v>15.86707</v>
          </cell>
        </row>
        <row r="770">
          <cell r="A770" t="str">
            <v>OBESITY - Extended BMI category</v>
          </cell>
          <cell r="B770" t="str">
            <v>Obese Class III (BMI  ≥ 40)</v>
          </cell>
          <cell r="C770" t="str">
            <v>Monash (C)</v>
          </cell>
          <cell r="D770" t="str">
            <v xml:space="preserve"> </v>
          </cell>
          <cell r="E770" t="str">
            <v xml:space="preserve"> </v>
          </cell>
          <cell r="F770" t="str">
            <v xml:space="preserve"> </v>
          </cell>
        </row>
        <row r="771">
          <cell r="A771" t="str">
            <v>OBESITY - Extended BMI category</v>
          </cell>
          <cell r="B771" t="str">
            <v>Obese Class III (BMI  ≥ 40)</v>
          </cell>
          <cell r="C771" t="str">
            <v>Moonee Valley (C)</v>
          </cell>
          <cell r="D771" t="str">
            <v xml:space="preserve"> </v>
          </cell>
          <cell r="E771" t="str">
            <v xml:space="preserve"> </v>
          </cell>
          <cell r="F771" t="str">
            <v xml:space="preserve"> </v>
          </cell>
        </row>
        <row r="772">
          <cell r="A772" t="str">
            <v>OBESITY - Extended BMI category</v>
          </cell>
          <cell r="B772" t="str">
            <v>Obese Class III (BMI  ≥ 40)</v>
          </cell>
          <cell r="C772" t="str">
            <v>Moorabool (S)</v>
          </cell>
          <cell r="D772">
            <v>2.134493</v>
          </cell>
          <cell r="E772">
            <v>1.057793</v>
          </cell>
          <cell r="F772">
            <v>4.2599539999999996</v>
          </cell>
        </row>
        <row r="773">
          <cell r="A773" t="str">
            <v>OBESITY - Extended BMI category</v>
          </cell>
          <cell r="B773" t="str">
            <v>Obese Class III (BMI  ≥ 40)</v>
          </cell>
          <cell r="C773" t="str">
            <v>Moreland (C)</v>
          </cell>
          <cell r="D773">
            <v>1.63906</v>
          </cell>
          <cell r="E773">
            <v>0.66870649999999998</v>
          </cell>
          <cell r="F773">
            <v>3.9613299999999998</v>
          </cell>
        </row>
        <row r="774">
          <cell r="A774" t="str">
            <v>OBESITY - Extended BMI category</v>
          </cell>
          <cell r="B774" t="str">
            <v>Obese Class III (BMI  ≥ 40)</v>
          </cell>
          <cell r="C774" t="str">
            <v>Mornington Peninsula (S)</v>
          </cell>
          <cell r="D774" t="str">
            <v xml:space="preserve"> </v>
          </cell>
          <cell r="E774" t="str">
            <v xml:space="preserve"> </v>
          </cell>
          <cell r="F774" t="str">
            <v xml:space="preserve"> </v>
          </cell>
        </row>
        <row r="775">
          <cell r="A775" t="str">
            <v>OBESITY - Extended BMI category</v>
          </cell>
          <cell r="B775" t="str">
            <v>Obese Class III (BMI  ≥ 40)</v>
          </cell>
          <cell r="C775" t="str">
            <v>Mount Alexander (S)</v>
          </cell>
          <cell r="D775">
            <v>4.7078879999999996</v>
          </cell>
          <cell r="E775">
            <v>2.2004929999999998</v>
          </cell>
          <cell r="F775">
            <v>9.7864850000000008</v>
          </cell>
        </row>
        <row r="776">
          <cell r="A776" t="str">
            <v>OBESITY - Extended BMI category</v>
          </cell>
          <cell r="B776" t="str">
            <v>Obese Class III (BMI  ≥ 40)</v>
          </cell>
          <cell r="C776" t="str">
            <v>Moyne (S)</v>
          </cell>
          <cell r="D776">
            <v>2.8953850000000001</v>
          </cell>
          <cell r="E776">
            <v>1.586525</v>
          </cell>
          <cell r="F776">
            <v>5.2266909999999998</v>
          </cell>
        </row>
        <row r="777">
          <cell r="A777" t="str">
            <v>OBESITY - Extended BMI category</v>
          </cell>
          <cell r="B777" t="str">
            <v>Obese Class III (BMI  ≥ 40)</v>
          </cell>
          <cell r="C777" t="str">
            <v>Murrindindi (S)</v>
          </cell>
          <cell r="D777">
            <v>6.7173769999999999</v>
          </cell>
          <cell r="E777">
            <v>3.3696109999999999</v>
          </cell>
          <cell r="F777">
            <v>12.94561</v>
          </cell>
        </row>
        <row r="778">
          <cell r="A778" t="str">
            <v>OBESITY - Extended BMI category</v>
          </cell>
          <cell r="B778" t="str">
            <v>Obese Class III (BMI  ≥ 40)</v>
          </cell>
          <cell r="C778" t="str">
            <v>Nillumbik (S)</v>
          </cell>
          <cell r="D778">
            <v>2.9054199999999999</v>
          </cell>
          <cell r="E778">
            <v>1.1715930000000001</v>
          </cell>
          <cell r="F778">
            <v>7.0227830000000004</v>
          </cell>
        </row>
        <row r="779">
          <cell r="A779" t="str">
            <v>OBESITY - Extended BMI category</v>
          </cell>
          <cell r="B779" t="str">
            <v>Obese Class III (BMI  ≥ 40)</v>
          </cell>
          <cell r="C779" t="str">
            <v>Northern Grampians (S)</v>
          </cell>
          <cell r="D779">
            <v>2.493744</v>
          </cell>
          <cell r="E779">
            <v>1.3288610000000001</v>
          </cell>
          <cell r="F779">
            <v>4.6318320000000002</v>
          </cell>
        </row>
        <row r="780">
          <cell r="A780" t="str">
            <v>OBESITY - Extended BMI category</v>
          </cell>
          <cell r="B780" t="str">
            <v>Obese Class III (BMI  ≥ 40)</v>
          </cell>
          <cell r="C780" t="str">
            <v>Port Phillip (C)</v>
          </cell>
          <cell r="D780">
            <v>2.6775739999999999</v>
          </cell>
          <cell r="E780">
            <v>1.345391</v>
          </cell>
          <cell r="F780">
            <v>5.2585480000000002</v>
          </cell>
        </row>
        <row r="781">
          <cell r="A781" t="str">
            <v>OBESITY - Extended BMI category</v>
          </cell>
          <cell r="B781" t="str">
            <v>Obese Class III (BMI  ≥ 40)</v>
          </cell>
          <cell r="C781" t="str">
            <v>Pyrenees (S)</v>
          </cell>
          <cell r="D781" t="str">
            <v xml:space="preserve"> </v>
          </cell>
          <cell r="E781" t="str">
            <v xml:space="preserve"> </v>
          </cell>
          <cell r="F781" t="str">
            <v xml:space="preserve"> </v>
          </cell>
        </row>
        <row r="782">
          <cell r="A782" t="str">
            <v>OBESITY - Extended BMI category</v>
          </cell>
          <cell r="B782" t="str">
            <v>Obese Class III (BMI  ≥ 40)</v>
          </cell>
          <cell r="C782" t="str">
            <v>Queenscliffe (B)</v>
          </cell>
          <cell r="D782" t="str">
            <v xml:space="preserve"> </v>
          </cell>
          <cell r="E782" t="str">
            <v xml:space="preserve"> </v>
          </cell>
          <cell r="F782" t="str">
            <v xml:space="preserve"> </v>
          </cell>
        </row>
        <row r="783">
          <cell r="A783" t="str">
            <v>OBESITY - Extended BMI category</v>
          </cell>
          <cell r="B783" t="str">
            <v>Obese Class III (BMI  ≥ 40)</v>
          </cell>
          <cell r="C783" t="str">
            <v>South Gippsland (S)</v>
          </cell>
          <cell r="D783">
            <v>4.8432360000000001</v>
          </cell>
          <cell r="E783">
            <v>2.4115280000000001</v>
          </cell>
          <cell r="F783">
            <v>9.488588</v>
          </cell>
        </row>
        <row r="784">
          <cell r="A784" t="str">
            <v>OBESITY - Extended BMI category</v>
          </cell>
          <cell r="B784" t="str">
            <v>Obese Class III (BMI  ≥ 40)</v>
          </cell>
          <cell r="C784" t="str">
            <v>Southern Grampians (S)</v>
          </cell>
          <cell r="D784">
            <v>2.9134069999999999</v>
          </cell>
          <cell r="E784">
            <v>1.3957630000000001</v>
          </cell>
          <cell r="F784">
            <v>5.9811249999999996</v>
          </cell>
        </row>
        <row r="785">
          <cell r="A785" t="str">
            <v>OBESITY - Extended BMI category</v>
          </cell>
          <cell r="B785" t="str">
            <v>Obese Class III (BMI  ≥ 40)</v>
          </cell>
          <cell r="C785" t="str">
            <v>Stonnington (C)</v>
          </cell>
          <cell r="D785" t="str">
            <v xml:space="preserve"> </v>
          </cell>
          <cell r="E785" t="str">
            <v xml:space="preserve"> </v>
          </cell>
          <cell r="F785" t="str">
            <v xml:space="preserve"> </v>
          </cell>
        </row>
        <row r="786">
          <cell r="A786" t="str">
            <v>OBESITY - Extended BMI category</v>
          </cell>
          <cell r="B786" t="str">
            <v>Obese Class III (BMI  ≥ 40)</v>
          </cell>
          <cell r="C786" t="str">
            <v>Strathbogie (S)</v>
          </cell>
          <cell r="D786">
            <v>2.952153</v>
          </cell>
          <cell r="E786">
            <v>1.556152</v>
          </cell>
          <cell r="F786">
            <v>5.5301340000000003</v>
          </cell>
        </row>
        <row r="787">
          <cell r="A787" t="str">
            <v>OBESITY - Extended BMI category</v>
          </cell>
          <cell r="B787" t="str">
            <v>Obese Class III (BMI  ≥ 40)</v>
          </cell>
          <cell r="C787" t="str">
            <v>Surf Coast (S)</v>
          </cell>
          <cell r="D787">
            <v>0.96891020000000005</v>
          </cell>
          <cell r="E787">
            <v>0.37196709999999999</v>
          </cell>
          <cell r="F787">
            <v>2.4998070000000001</v>
          </cell>
        </row>
        <row r="788">
          <cell r="A788" t="str">
            <v>OBESITY - Extended BMI category</v>
          </cell>
          <cell r="B788" t="str">
            <v>Obese Class III (BMI  ≥ 40)</v>
          </cell>
          <cell r="C788" t="str">
            <v>Swan Hill (RC)</v>
          </cell>
          <cell r="D788">
            <v>6.6511040000000001</v>
          </cell>
          <cell r="E788">
            <v>3.460054</v>
          </cell>
          <cell r="F788">
            <v>12.4069</v>
          </cell>
        </row>
        <row r="789">
          <cell r="A789" t="str">
            <v>OBESITY - Extended BMI category</v>
          </cell>
          <cell r="B789" t="str">
            <v>Obese Class III (BMI  ≥ 40)</v>
          </cell>
          <cell r="C789" t="str">
            <v>Towong (S)</v>
          </cell>
          <cell r="D789">
            <v>1.7151639999999999</v>
          </cell>
          <cell r="E789">
            <v>0.66902430000000002</v>
          </cell>
          <cell r="F789">
            <v>4.3258910000000004</v>
          </cell>
        </row>
        <row r="790">
          <cell r="A790" t="str">
            <v>OBESITY - Extended BMI category</v>
          </cell>
          <cell r="B790" t="str">
            <v>Obese Class III (BMI  ≥ 40)</v>
          </cell>
          <cell r="C790" t="str">
            <v>Wangaratta (RC)</v>
          </cell>
          <cell r="D790">
            <v>1.617108</v>
          </cell>
          <cell r="E790">
            <v>0.76439120000000005</v>
          </cell>
          <cell r="F790">
            <v>3.3885900000000002</v>
          </cell>
        </row>
        <row r="791">
          <cell r="A791" t="str">
            <v>OBESITY - Extended BMI category</v>
          </cell>
          <cell r="B791" t="str">
            <v>Obese Class III (BMI  ≥ 40)</v>
          </cell>
          <cell r="C791" t="str">
            <v>Warrnambool (C)</v>
          </cell>
          <cell r="D791">
            <v>4.4134739999999999</v>
          </cell>
          <cell r="E791">
            <v>2.5234839999999998</v>
          </cell>
          <cell r="F791">
            <v>7.6085019999999997</v>
          </cell>
        </row>
        <row r="792">
          <cell r="A792" t="str">
            <v>OBESITY - Extended BMI category</v>
          </cell>
          <cell r="B792" t="str">
            <v>Obese Class III (BMI  ≥ 40)</v>
          </cell>
          <cell r="C792" t="str">
            <v>Wellington (S)</v>
          </cell>
          <cell r="D792">
            <v>3.0135710000000002</v>
          </cell>
          <cell r="E792">
            <v>1.278931</v>
          </cell>
          <cell r="F792">
            <v>6.9356479999999996</v>
          </cell>
        </row>
        <row r="793">
          <cell r="A793" t="str">
            <v>OBESITY - Extended BMI category</v>
          </cell>
          <cell r="B793" t="str">
            <v>Obese Class III (BMI  ≥ 40)</v>
          </cell>
          <cell r="C793" t="str">
            <v>West Wimmera (S)</v>
          </cell>
          <cell r="D793">
            <v>4.1108250000000002</v>
          </cell>
          <cell r="E793">
            <v>1.5359050000000001</v>
          </cell>
          <cell r="F793">
            <v>10.54045</v>
          </cell>
        </row>
        <row r="794">
          <cell r="A794" t="str">
            <v>OBESITY - Extended BMI category</v>
          </cell>
          <cell r="B794" t="str">
            <v>Obese Class III (BMI  ≥ 40)</v>
          </cell>
          <cell r="C794" t="str">
            <v>Whitehorse (C)</v>
          </cell>
          <cell r="D794" t="str">
            <v xml:space="preserve"> </v>
          </cell>
          <cell r="E794" t="str">
            <v xml:space="preserve"> </v>
          </cell>
          <cell r="F794" t="str">
            <v xml:space="preserve"> </v>
          </cell>
        </row>
        <row r="795">
          <cell r="A795" t="str">
            <v>OBESITY - Extended BMI category</v>
          </cell>
          <cell r="B795" t="str">
            <v>Obese Class III (BMI  ≥ 40)</v>
          </cell>
          <cell r="C795" t="str">
            <v>Whittlesea (C)</v>
          </cell>
          <cell r="D795">
            <v>3.5434570000000001</v>
          </cell>
          <cell r="E795">
            <v>1.8434280000000001</v>
          </cell>
          <cell r="F795">
            <v>6.7041880000000003</v>
          </cell>
        </row>
        <row r="796">
          <cell r="A796" t="str">
            <v>OBESITY - Extended BMI category</v>
          </cell>
          <cell r="B796" t="str">
            <v>Obese Class III (BMI  ≥ 40)</v>
          </cell>
          <cell r="C796" t="str">
            <v>Wodonga (RC)</v>
          </cell>
          <cell r="D796">
            <v>6.608117</v>
          </cell>
          <cell r="E796">
            <v>3.3912079999999998</v>
          </cell>
          <cell r="F796">
            <v>12.48232</v>
          </cell>
        </row>
        <row r="797">
          <cell r="A797" t="str">
            <v>OBESITY - Extended BMI category</v>
          </cell>
          <cell r="B797" t="str">
            <v>Obese Class III (BMI  ≥ 40)</v>
          </cell>
          <cell r="C797" t="str">
            <v>Wyndham (C)</v>
          </cell>
          <cell r="D797">
            <v>4.99709</v>
          </cell>
          <cell r="E797">
            <v>2.8809010000000002</v>
          </cell>
          <cell r="F797">
            <v>8.531193</v>
          </cell>
        </row>
        <row r="798">
          <cell r="A798" t="str">
            <v>OBESITY - Extended BMI category</v>
          </cell>
          <cell r="B798" t="str">
            <v>Obese Class III (BMI  ≥ 40)</v>
          </cell>
          <cell r="C798" t="str">
            <v>Yarra (C)</v>
          </cell>
          <cell r="D798" t="str">
            <v xml:space="preserve"> </v>
          </cell>
          <cell r="E798" t="str">
            <v xml:space="preserve"> </v>
          </cell>
          <cell r="F798" t="str">
            <v xml:space="preserve"> </v>
          </cell>
        </row>
        <row r="799">
          <cell r="A799" t="str">
            <v>OBESITY - Extended BMI category</v>
          </cell>
          <cell r="B799" t="str">
            <v>Obese Class III (BMI  ≥ 40)</v>
          </cell>
          <cell r="C799" t="str">
            <v>Yarra Ranges (S)</v>
          </cell>
          <cell r="D799" t="str">
            <v xml:space="preserve"> </v>
          </cell>
          <cell r="E799" t="str">
            <v xml:space="preserve"> </v>
          </cell>
          <cell r="F799" t="str">
            <v xml:space="preserve"> </v>
          </cell>
        </row>
        <row r="800">
          <cell r="A800" t="str">
            <v>OBESITY - Extended BMI category</v>
          </cell>
          <cell r="B800" t="str">
            <v>Obese Class III (BMI  ≥ 40)</v>
          </cell>
          <cell r="C800" t="str">
            <v>Yarriambiack (S)</v>
          </cell>
          <cell r="D800">
            <v>6.3527500000000003</v>
          </cell>
          <cell r="E800">
            <v>3.6350009999999999</v>
          </cell>
          <cell r="F800">
            <v>10.87318</v>
          </cell>
        </row>
        <row r="801">
          <cell r="A801" t="str">
            <v>OBESITY - Extended BMI category</v>
          </cell>
          <cell r="B801" t="str">
            <v>Obese Class III (BMI  ≥ 40)</v>
          </cell>
          <cell r="C801" t="str">
            <v>Victoria</v>
          </cell>
          <cell r="D801">
            <v>2.5995949999999999</v>
          </cell>
          <cell r="E801">
            <v>2.3073809999999999</v>
          </cell>
          <cell r="F801">
            <v>2.927708</v>
          </cell>
        </row>
        <row r="802">
          <cell r="A802" t="str">
            <v>OBESITY - Extended BMI category</v>
          </cell>
          <cell r="B802" t="str">
            <v>Don't know/Refused to answer</v>
          </cell>
          <cell r="C802" t="str">
            <v>Alpine (S)</v>
          </cell>
          <cell r="D802">
            <v>6.0364459999999998</v>
          </cell>
          <cell r="E802">
            <v>3.3989549999999999</v>
          </cell>
          <cell r="F802">
            <v>10.498139999999999</v>
          </cell>
        </row>
        <row r="803">
          <cell r="A803" t="str">
            <v>OBESITY - Extended BMI category</v>
          </cell>
          <cell r="B803" t="str">
            <v>Don't know/Refused to answer</v>
          </cell>
          <cell r="C803" t="str">
            <v>Ararat (RC)</v>
          </cell>
          <cell r="D803">
            <v>6.6662710000000001</v>
          </cell>
          <cell r="E803">
            <v>4.0572949999999999</v>
          </cell>
          <cell r="F803">
            <v>10.764670000000001</v>
          </cell>
        </row>
        <row r="804">
          <cell r="A804" t="str">
            <v>OBESITY - Extended BMI category</v>
          </cell>
          <cell r="B804" t="str">
            <v>Don't know/Refused to answer</v>
          </cell>
          <cell r="C804" t="str">
            <v>Ballarat (C)</v>
          </cell>
          <cell r="D804">
            <v>8.9667290000000008</v>
          </cell>
          <cell r="E804">
            <v>5.8799289999999997</v>
          </cell>
          <cell r="F804">
            <v>13.44257</v>
          </cell>
        </row>
        <row r="805">
          <cell r="A805" t="str">
            <v>OBESITY - Extended BMI category</v>
          </cell>
          <cell r="B805" t="str">
            <v>Don't know/Refused to answer</v>
          </cell>
          <cell r="C805" t="str">
            <v>Banyule (C)</v>
          </cell>
          <cell r="D805">
            <v>9.0444250000000004</v>
          </cell>
          <cell r="E805">
            <v>5.8300280000000004</v>
          </cell>
          <cell r="F805">
            <v>13.7719</v>
          </cell>
        </row>
        <row r="806">
          <cell r="A806" t="str">
            <v>OBESITY - Extended BMI category</v>
          </cell>
          <cell r="B806" t="str">
            <v>Don't know/Refused to answer</v>
          </cell>
          <cell r="C806" t="str">
            <v>Bass Coast (S)</v>
          </cell>
          <cell r="D806">
            <v>12.04622</v>
          </cell>
          <cell r="E806">
            <v>6.3376729999999997</v>
          </cell>
          <cell r="F806">
            <v>21.70506</v>
          </cell>
        </row>
        <row r="807">
          <cell r="A807" t="str">
            <v>OBESITY - Extended BMI category</v>
          </cell>
          <cell r="B807" t="str">
            <v>Don't know/Refused to answer</v>
          </cell>
          <cell r="C807" t="str">
            <v>Baw Baw (S)</v>
          </cell>
          <cell r="D807">
            <v>7.6982989999999996</v>
          </cell>
          <cell r="E807">
            <v>4.7199660000000003</v>
          </cell>
          <cell r="F807">
            <v>12.31311</v>
          </cell>
        </row>
        <row r="808">
          <cell r="A808" t="str">
            <v>OBESITY - Extended BMI category</v>
          </cell>
          <cell r="B808" t="str">
            <v>Don't know/Refused to answer</v>
          </cell>
          <cell r="C808" t="str">
            <v>Bayside (C)</v>
          </cell>
          <cell r="D808">
            <v>10.6837</v>
          </cell>
          <cell r="E808">
            <v>7.0261500000000003</v>
          </cell>
          <cell r="F808">
            <v>15.919219999999999</v>
          </cell>
        </row>
        <row r="809">
          <cell r="A809" t="str">
            <v>OBESITY - Extended BMI category</v>
          </cell>
          <cell r="B809" t="str">
            <v>Don't know/Refused to answer</v>
          </cell>
          <cell r="C809" t="str">
            <v>Benalla (RC)</v>
          </cell>
          <cell r="D809">
            <v>9.3538209999999999</v>
          </cell>
          <cell r="E809">
            <v>5.5958540000000001</v>
          </cell>
          <cell r="F809">
            <v>15.228400000000001</v>
          </cell>
        </row>
        <row r="810">
          <cell r="A810" t="str">
            <v>OBESITY - Extended BMI category</v>
          </cell>
          <cell r="B810" t="str">
            <v>Don't know/Refused to answer</v>
          </cell>
          <cell r="C810" t="str">
            <v>Boroondara (C)</v>
          </cell>
          <cell r="D810">
            <v>7.6298120000000003</v>
          </cell>
          <cell r="E810">
            <v>4.8055709999999996</v>
          </cell>
          <cell r="F810">
            <v>11.906269999999999</v>
          </cell>
        </row>
        <row r="811">
          <cell r="A811" t="str">
            <v>OBESITY - Extended BMI category</v>
          </cell>
          <cell r="B811" t="str">
            <v>Don't know/Refused to answer</v>
          </cell>
          <cell r="C811" t="str">
            <v>Brimbank (C)</v>
          </cell>
          <cell r="D811">
            <v>13.977119999999999</v>
          </cell>
          <cell r="E811">
            <v>9.7524239999999995</v>
          </cell>
          <cell r="F811">
            <v>19.633790000000001</v>
          </cell>
        </row>
        <row r="812">
          <cell r="A812" t="str">
            <v>OBESITY - Extended BMI category</v>
          </cell>
          <cell r="B812" t="str">
            <v>Don't know/Refused to answer</v>
          </cell>
          <cell r="C812" t="str">
            <v>Buloke (S)</v>
          </cell>
          <cell r="D812">
            <v>13.99427</v>
          </cell>
          <cell r="E812">
            <v>7.5035249999999998</v>
          </cell>
          <cell r="F812">
            <v>24.60604</v>
          </cell>
        </row>
        <row r="813">
          <cell r="A813" t="str">
            <v>OBESITY - Extended BMI category</v>
          </cell>
          <cell r="B813" t="str">
            <v>Don't know/Refused to answer</v>
          </cell>
          <cell r="C813" t="str">
            <v>Campaspe (S)</v>
          </cell>
          <cell r="D813">
            <v>11.07483</v>
          </cell>
          <cell r="E813">
            <v>7.0388450000000002</v>
          </cell>
          <cell r="F813">
            <v>17.001750000000001</v>
          </cell>
        </row>
        <row r="814">
          <cell r="A814" t="str">
            <v>OBESITY - Extended BMI category</v>
          </cell>
          <cell r="B814" t="str">
            <v>Don't know/Refused to answer</v>
          </cell>
          <cell r="C814" t="str">
            <v>Cardinia (S)</v>
          </cell>
          <cell r="D814">
            <v>12.063459999999999</v>
          </cell>
          <cell r="E814">
            <v>8.3082639999999994</v>
          </cell>
          <cell r="F814">
            <v>17.197600000000001</v>
          </cell>
        </row>
        <row r="815">
          <cell r="A815" t="str">
            <v>OBESITY - Extended BMI category</v>
          </cell>
          <cell r="B815" t="str">
            <v>Don't know/Refused to answer</v>
          </cell>
          <cell r="C815" t="str">
            <v>Casey (C)</v>
          </cell>
          <cell r="D815">
            <v>9.1913560000000007</v>
          </cell>
          <cell r="E815">
            <v>6.0587840000000002</v>
          </cell>
          <cell r="F815">
            <v>13.707229999999999</v>
          </cell>
        </row>
        <row r="816">
          <cell r="A816" t="str">
            <v>OBESITY - Extended BMI category</v>
          </cell>
          <cell r="B816" t="str">
            <v>Don't know/Refused to answer</v>
          </cell>
          <cell r="C816" t="str">
            <v>Central Goldfields (S)</v>
          </cell>
          <cell r="D816">
            <v>12.957240000000001</v>
          </cell>
          <cell r="E816">
            <v>8.3277239999999999</v>
          </cell>
          <cell r="F816">
            <v>19.609850000000002</v>
          </cell>
        </row>
        <row r="817">
          <cell r="A817" t="str">
            <v>OBESITY - Extended BMI category</v>
          </cell>
          <cell r="B817" t="str">
            <v>Don't know/Refused to answer</v>
          </cell>
          <cell r="C817" t="str">
            <v>Colac-Otway (S)</v>
          </cell>
          <cell r="D817">
            <v>12.68047</v>
          </cell>
          <cell r="E817">
            <v>8.3307359999999999</v>
          </cell>
          <cell r="F817">
            <v>18.834689999999998</v>
          </cell>
        </row>
        <row r="818">
          <cell r="A818" t="str">
            <v>OBESITY - Extended BMI category</v>
          </cell>
          <cell r="B818" t="str">
            <v>Don't know/Refused to answer</v>
          </cell>
          <cell r="C818" t="str">
            <v>Corangamite (S)</v>
          </cell>
          <cell r="D818">
            <v>11.78876</v>
          </cell>
          <cell r="E818">
            <v>7.4882780000000002</v>
          </cell>
          <cell r="F818">
            <v>18.0764</v>
          </cell>
        </row>
        <row r="819">
          <cell r="A819" t="str">
            <v>OBESITY - Extended BMI category</v>
          </cell>
          <cell r="B819" t="str">
            <v>Don't know/Refused to answer</v>
          </cell>
          <cell r="C819" t="str">
            <v>Darebin (C)</v>
          </cell>
          <cell r="D819">
            <v>7.874339</v>
          </cell>
          <cell r="E819">
            <v>5.2873060000000001</v>
          </cell>
          <cell r="F819">
            <v>11.572520000000001</v>
          </cell>
        </row>
        <row r="820">
          <cell r="A820" t="str">
            <v>OBESITY - Extended BMI category</v>
          </cell>
          <cell r="B820" t="str">
            <v>Don't know/Refused to answer</v>
          </cell>
          <cell r="C820" t="str">
            <v>East Gippsland (S)</v>
          </cell>
          <cell r="D820">
            <v>15.54453</v>
          </cell>
          <cell r="E820">
            <v>9.2290109999999999</v>
          </cell>
          <cell r="F820">
            <v>24.99193</v>
          </cell>
        </row>
        <row r="821">
          <cell r="A821" t="str">
            <v>OBESITY - Extended BMI category</v>
          </cell>
          <cell r="B821" t="str">
            <v>Don't know/Refused to answer</v>
          </cell>
          <cell r="C821" t="str">
            <v>Frankston (C)</v>
          </cell>
          <cell r="D821">
            <v>7.1226900000000004</v>
          </cell>
          <cell r="E821">
            <v>4.6105260000000001</v>
          </cell>
          <cell r="F821">
            <v>10.84801</v>
          </cell>
        </row>
        <row r="822">
          <cell r="A822" t="str">
            <v>OBESITY - Extended BMI category</v>
          </cell>
          <cell r="B822" t="str">
            <v>Don't know/Refused to answer</v>
          </cell>
          <cell r="C822" t="str">
            <v>Gannawarra (S)</v>
          </cell>
          <cell r="D822">
            <v>11.186970000000001</v>
          </cell>
          <cell r="E822">
            <v>5.3480410000000003</v>
          </cell>
          <cell r="F822">
            <v>21.92417</v>
          </cell>
        </row>
        <row r="823">
          <cell r="A823" t="str">
            <v>OBESITY - Extended BMI category</v>
          </cell>
          <cell r="B823" t="str">
            <v>Don't know/Refused to answer</v>
          </cell>
          <cell r="C823" t="str">
            <v>Glen Eira (C)</v>
          </cell>
          <cell r="D823">
            <v>10.322229999999999</v>
          </cell>
          <cell r="E823">
            <v>6.7447480000000004</v>
          </cell>
          <cell r="F823">
            <v>15.482229999999999</v>
          </cell>
        </row>
        <row r="824">
          <cell r="A824" t="str">
            <v>OBESITY - Extended BMI category</v>
          </cell>
          <cell r="B824" t="str">
            <v>Don't know/Refused to answer</v>
          </cell>
          <cell r="C824" t="str">
            <v>Glenelg (S)</v>
          </cell>
          <cell r="D824">
            <v>12.63537</v>
          </cell>
          <cell r="E824">
            <v>6.2383199999999999</v>
          </cell>
          <cell r="F824">
            <v>23.918800000000001</v>
          </cell>
        </row>
        <row r="825">
          <cell r="A825" t="str">
            <v>OBESITY - Extended BMI category</v>
          </cell>
          <cell r="B825" t="str">
            <v>Don't know/Refused to answer</v>
          </cell>
          <cell r="C825" t="str">
            <v>Golden Plains (S)</v>
          </cell>
          <cell r="D825">
            <v>9.5664540000000002</v>
          </cell>
          <cell r="E825">
            <v>4.6123250000000002</v>
          </cell>
          <cell r="F825">
            <v>18.79344</v>
          </cell>
        </row>
        <row r="826">
          <cell r="A826" t="str">
            <v>OBESITY - Extended BMI category</v>
          </cell>
          <cell r="B826" t="str">
            <v>Don't know/Refused to answer</v>
          </cell>
          <cell r="C826" t="str">
            <v>Greater Bendigo (C)</v>
          </cell>
          <cell r="D826">
            <v>16.538080000000001</v>
          </cell>
          <cell r="E826">
            <v>11.67184</v>
          </cell>
          <cell r="F826">
            <v>22.90701</v>
          </cell>
        </row>
        <row r="827">
          <cell r="A827" t="str">
            <v>OBESITY - Extended BMI category</v>
          </cell>
          <cell r="B827" t="str">
            <v>Don't know/Refused to answer</v>
          </cell>
          <cell r="C827" t="str">
            <v>Greater Dandenong (C)</v>
          </cell>
          <cell r="D827">
            <v>9.7186149999999998</v>
          </cell>
          <cell r="E827">
            <v>6.5671499999999998</v>
          </cell>
          <cell r="F827">
            <v>14.153320000000001</v>
          </cell>
        </row>
        <row r="828">
          <cell r="A828" t="str">
            <v>OBESITY - Extended BMI category</v>
          </cell>
          <cell r="B828" t="str">
            <v>Don't know/Refused to answer</v>
          </cell>
          <cell r="C828" t="str">
            <v>Greater Geelong (C)</v>
          </cell>
          <cell r="D828">
            <v>12.28262</v>
          </cell>
          <cell r="E828">
            <v>8.4455080000000002</v>
          </cell>
          <cell r="F828">
            <v>17.52928</v>
          </cell>
        </row>
        <row r="829">
          <cell r="A829" t="str">
            <v>OBESITY - Extended BMI category</v>
          </cell>
          <cell r="B829" t="str">
            <v>Don't know/Refused to answer</v>
          </cell>
          <cell r="C829" t="str">
            <v>Greater Shepparton (C)</v>
          </cell>
          <cell r="D829">
            <v>11.378640000000001</v>
          </cell>
          <cell r="E829">
            <v>7.7120040000000003</v>
          </cell>
          <cell r="F829">
            <v>16.4773</v>
          </cell>
        </row>
        <row r="830">
          <cell r="A830" t="str">
            <v>OBESITY - Extended BMI category</v>
          </cell>
          <cell r="B830" t="str">
            <v>Don't know/Refused to answer</v>
          </cell>
          <cell r="C830" t="str">
            <v>Hepburn (S)</v>
          </cell>
          <cell r="D830">
            <v>11.673249999999999</v>
          </cell>
          <cell r="E830">
            <v>7.0893660000000001</v>
          </cell>
          <cell r="F830">
            <v>18.626799999999999</v>
          </cell>
        </row>
        <row r="831">
          <cell r="A831" t="str">
            <v>OBESITY - Extended BMI category</v>
          </cell>
          <cell r="B831" t="str">
            <v>Don't know/Refused to answer</v>
          </cell>
          <cell r="C831" t="str">
            <v>Hindmarsh (S)</v>
          </cell>
          <cell r="D831">
            <v>17.284559999999999</v>
          </cell>
          <cell r="E831">
            <v>10.61354</v>
          </cell>
          <cell r="F831">
            <v>26.887319999999999</v>
          </cell>
        </row>
        <row r="832">
          <cell r="A832" t="str">
            <v>OBESITY - Extended BMI category</v>
          </cell>
          <cell r="B832" t="str">
            <v>Don't know/Refused to answer</v>
          </cell>
          <cell r="C832" t="str">
            <v>Hobsons Bay (C)</v>
          </cell>
          <cell r="D832">
            <v>11.293699999999999</v>
          </cell>
          <cell r="E832">
            <v>7.6172269999999997</v>
          </cell>
          <cell r="F832">
            <v>16.42906</v>
          </cell>
        </row>
        <row r="833">
          <cell r="A833" t="str">
            <v>OBESITY - Extended BMI category</v>
          </cell>
          <cell r="B833" t="str">
            <v>Don't know/Refused to answer</v>
          </cell>
          <cell r="C833" t="str">
            <v>Horsham (RC)</v>
          </cell>
          <cell r="D833">
            <v>11.69502</v>
          </cell>
          <cell r="E833">
            <v>7.6531339999999997</v>
          </cell>
          <cell r="F833">
            <v>17.467780000000001</v>
          </cell>
        </row>
        <row r="834">
          <cell r="A834" t="str">
            <v>OBESITY - Extended BMI category</v>
          </cell>
          <cell r="B834" t="str">
            <v>Don't know/Refused to answer</v>
          </cell>
          <cell r="C834" t="str">
            <v>Hume (C)</v>
          </cell>
          <cell r="D834">
            <v>11.10369</v>
          </cell>
          <cell r="E834">
            <v>7.5322930000000001</v>
          </cell>
          <cell r="F834">
            <v>16.074079999999999</v>
          </cell>
        </row>
        <row r="835">
          <cell r="A835" t="str">
            <v>OBESITY - Extended BMI category</v>
          </cell>
          <cell r="B835" t="str">
            <v>Don't know/Refused to answer</v>
          </cell>
          <cell r="C835" t="str">
            <v>Indigo (S)</v>
          </cell>
          <cell r="D835">
            <v>9.7596620000000005</v>
          </cell>
          <cell r="E835">
            <v>5.3453679999999997</v>
          </cell>
          <cell r="F835">
            <v>17.158529999999999</v>
          </cell>
        </row>
        <row r="836">
          <cell r="A836" t="str">
            <v>OBESITY - Extended BMI category</v>
          </cell>
          <cell r="B836" t="str">
            <v>Don't know/Refused to answer</v>
          </cell>
          <cell r="C836" t="str">
            <v>Kingston (C)</v>
          </cell>
          <cell r="D836">
            <v>9.6361740000000005</v>
          </cell>
          <cell r="E836">
            <v>6.3085959999999996</v>
          </cell>
          <cell r="F836">
            <v>14.448270000000001</v>
          </cell>
        </row>
        <row r="837">
          <cell r="A837" t="str">
            <v>OBESITY - Extended BMI category</v>
          </cell>
          <cell r="B837" t="str">
            <v>Don't know/Refused to answer</v>
          </cell>
          <cell r="C837" t="str">
            <v>Knox (C)</v>
          </cell>
          <cell r="D837">
            <v>14.604179999999999</v>
          </cell>
          <cell r="E837">
            <v>10.5128</v>
          </cell>
          <cell r="F837">
            <v>19.933160000000001</v>
          </cell>
        </row>
        <row r="838">
          <cell r="A838" t="str">
            <v>OBESITY - Extended BMI category</v>
          </cell>
          <cell r="B838" t="str">
            <v>Don't know/Refused to answer</v>
          </cell>
          <cell r="C838" t="str">
            <v>Latrobe (C)</v>
          </cell>
          <cell r="D838">
            <v>16.818339999999999</v>
          </cell>
          <cell r="E838">
            <v>12.07348</v>
          </cell>
          <cell r="F838">
            <v>22.941379999999999</v>
          </cell>
        </row>
        <row r="839">
          <cell r="A839" t="str">
            <v>OBESITY - Extended BMI category</v>
          </cell>
          <cell r="B839" t="str">
            <v>Don't know/Refused to answer</v>
          </cell>
          <cell r="C839" t="str">
            <v>Loddon (S)</v>
          </cell>
          <cell r="D839">
            <v>7.5715190000000003</v>
          </cell>
          <cell r="E839">
            <v>4.1167579999999999</v>
          </cell>
          <cell r="F839">
            <v>13.51679</v>
          </cell>
        </row>
        <row r="840">
          <cell r="A840" t="str">
            <v>OBESITY - Extended BMI category</v>
          </cell>
          <cell r="B840" t="str">
            <v>Don't know/Refused to answer</v>
          </cell>
          <cell r="C840" t="str">
            <v>Macedon Ranges (S)</v>
          </cell>
          <cell r="D840">
            <v>8.1097429999999999</v>
          </cell>
          <cell r="E840">
            <v>4.4478179999999998</v>
          </cell>
          <cell r="F840">
            <v>14.33428</v>
          </cell>
        </row>
        <row r="841">
          <cell r="A841" t="str">
            <v>OBESITY - Extended BMI category</v>
          </cell>
          <cell r="B841" t="str">
            <v>Don't know/Refused to answer</v>
          </cell>
          <cell r="C841" t="str">
            <v>Manningham (C)</v>
          </cell>
          <cell r="D841">
            <v>6.1947749999999999</v>
          </cell>
          <cell r="E841">
            <v>3.5347520000000001</v>
          </cell>
          <cell r="F841">
            <v>10.63585</v>
          </cell>
        </row>
        <row r="842">
          <cell r="A842" t="str">
            <v>OBESITY - Extended BMI category</v>
          </cell>
          <cell r="B842" t="str">
            <v>Don't know/Refused to answer</v>
          </cell>
          <cell r="C842" t="str">
            <v>Mansfield (S)</v>
          </cell>
          <cell r="D842">
            <v>8.9717549999999999</v>
          </cell>
          <cell r="E842">
            <v>5.6962640000000002</v>
          </cell>
          <cell r="F842">
            <v>13.85403</v>
          </cell>
        </row>
        <row r="843">
          <cell r="A843" t="str">
            <v>OBESITY - Extended BMI category</v>
          </cell>
          <cell r="B843" t="str">
            <v>Don't know/Refused to answer</v>
          </cell>
          <cell r="C843" t="str">
            <v>Maribyrnong (C)</v>
          </cell>
          <cell r="D843">
            <v>10.002739999999999</v>
          </cell>
          <cell r="E843">
            <v>6.5627810000000002</v>
          </cell>
          <cell r="F843">
            <v>14.95716</v>
          </cell>
        </row>
        <row r="844">
          <cell r="A844" t="str">
            <v>OBESITY - Extended BMI category</v>
          </cell>
          <cell r="B844" t="str">
            <v>Don't know/Refused to answer</v>
          </cell>
          <cell r="C844" t="str">
            <v>Maroondah (C)</v>
          </cell>
          <cell r="D844">
            <v>7.7882110000000004</v>
          </cell>
          <cell r="E844">
            <v>4.9483819999999996</v>
          </cell>
          <cell r="F844">
            <v>12.051159999999999</v>
          </cell>
        </row>
        <row r="845">
          <cell r="A845" t="str">
            <v>OBESITY - Extended BMI category</v>
          </cell>
          <cell r="B845" t="str">
            <v>Don't know/Refused to answer</v>
          </cell>
          <cell r="C845" t="str">
            <v>Melbourne (C)</v>
          </cell>
          <cell r="D845">
            <v>16.881740000000001</v>
          </cell>
          <cell r="E845">
            <v>11.75136</v>
          </cell>
          <cell r="F845">
            <v>23.65164</v>
          </cell>
        </row>
        <row r="846">
          <cell r="A846" t="str">
            <v>OBESITY - Extended BMI category</v>
          </cell>
          <cell r="B846" t="str">
            <v>Don't know/Refused to answer</v>
          </cell>
          <cell r="C846" t="str">
            <v>Melton (S)</v>
          </cell>
          <cell r="D846">
            <v>7.9832239999999999</v>
          </cell>
          <cell r="E846">
            <v>5.2761509999999996</v>
          </cell>
          <cell r="F846">
            <v>11.904680000000001</v>
          </cell>
        </row>
        <row r="847">
          <cell r="A847" t="str">
            <v>OBESITY - Extended BMI category</v>
          </cell>
          <cell r="B847" t="str">
            <v>Don't know/Refused to answer</v>
          </cell>
          <cell r="C847" t="str">
            <v>Mildura (RC)</v>
          </cell>
          <cell r="D847">
            <v>11.86683</v>
          </cell>
          <cell r="E847">
            <v>7.9264659999999996</v>
          </cell>
          <cell r="F847">
            <v>17.39593</v>
          </cell>
        </row>
        <row r="848">
          <cell r="A848" t="str">
            <v>OBESITY - Extended BMI category</v>
          </cell>
          <cell r="B848" t="str">
            <v>Don't know/Refused to answer</v>
          </cell>
          <cell r="C848" t="str">
            <v>Mitchell (S)</v>
          </cell>
          <cell r="D848">
            <v>5.5923970000000001</v>
          </cell>
          <cell r="E848">
            <v>3.4822709999999999</v>
          </cell>
          <cell r="F848">
            <v>8.8637549999999994</v>
          </cell>
        </row>
        <row r="849">
          <cell r="A849" t="str">
            <v>OBESITY - Extended BMI category</v>
          </cell>
          <cell r="B849" t="str">
            <v>Don't know/Refused to answer</v>
          </cell>
          <cell r="C849" t="str">
            <v>Moira (S)</v>
          </cell>
          <cell r="D849">
            <v>9.8651879999999998</v>
          </cell>
          <cell r="E849">
            <v>5.3953870000000004</v>
          </cell>
          <cell r="F849">
            <v>17.358540000000001</v>
          </cell>
        </row>
        <row r="850">
          <cell r="A850" t="str">
            <v>OBESITY - Extended BMI category</v>
          </cell>
          <cell r="B850" t="str">
            <v>Don't know/Refused to answer</v>
          </cell>
          <cell r="C850" t="str">
            <v>Monash (C)</v>
          </cell>
          <cell r="D850">
            <v>11.434240000000001</v>
          </cell>
          <cell r="E850">
            <v>7.2780370000000003</v>
          </cell>
          <cell r="F850">
            <v>17.515550000000001</v>
          </cell>
        </row>
        <row r="851">
          <cell r="A851" t="str">
            <v>OBESITY - Extended BMI category</v>
          </cell>
          <cell r="B851" t="str">
            <v>Don't know/Refused to answer</v>
          </cell>
          <cell r="C851" t="str">
            <v>Moonee Valley (C)</v>
          </cell>
          <cell r="D851">
            <v>11.665240000000001</v>
          </cell>
          <cell r="E851">
            <v>8.1271149999999999</v>
          </cell>
          <cell r="F851">
            <v>16.467600000000001</v>
          </cell>
        </row>
        <row r="852">
          <cell r="A852" t="str">
            <v>OBESITY - Extended BMI category</v>
          </cell>
          <cell r="B852" t="str">
            <v>Don't know/Refused to answer</v>
          </cell>
          <cell r="C852" t="str">
            <v>Moorabool (S)</v>
          </cell>
          <cell r="D852">
            <v>15.491009999999999</v>
          </cell>
          <cell r="E852">
            <v>10.064249999999999</v>
          </cell>
          <cell r="F852">
            <v>23.092590000000001</v>
          </cell>
        </row>
        <row r="853">
          <cell r="A853" t="str">
            <v>OBESITY - Extended BMI category</v>
          </cell>
          <cell r="B853" t="str">
            <v>Don't know/Refused to answer</v>
          </cell>
          <cell r="C853" t="str">
            <v>Moreland (C)</v>
          </cell>
          <cell r="D853">
            <v>6.6366529999999999</v>
          </cell>
          <cell r="E853">
            <v>4.0545929999999997</v>
          </cell>
          <cell r="F853">
            <v>10.67999</v>
          </cell>
        </row>
        <row r="854">
          <cell r="A854" t="str">
            <v>OBESITY - Extended BMI category</v>
          </cell>
          <cell r="B854" t="str">
            <v>Don't know/Refused to answer</v>
          </cell>
          <cell r="C854" t="str">
            <v>Mornington Peninsula (S)</v>
          </cell>
          <cell r="D854">
            <v>13.88644</v>
          </cell>
          <cell r="E854">
            <v>9.5137420000000006</v>
          </cell>
          <cell r="F854">
            <v>19.828489999999999</v>
          </cell>
        </row>
        <row r="855">
          <cell r="A855" t="str">
            <v>OBESITY - Extended BMI category</v>
          </cell>
          <cell r="B855" t="str">
            <v>Don't know/Refused to answer</v>
          </cell>
          <cell r="C855" t="str">
            <v>Mount Alexander (S)</v>
          </cell>
          <cell r="D855">
            <v>11.94768</v>
          </cell>
          <cell r="E855">
            <v>5.9980279999999997</v>
          </cell>
          <cell r="F855">
            <v>22.39311</v>
          </cell>
        </row>
        <row r="856">
          <cell r="A856" t="str">
            <v>OBESITY - Extended BMI category</v>
          </cell>
          <cell r="B856" t="str">
            <v>Don't know/Refused to answer</v>
          </cell>
          <cell r="C856" t="str">
            <v>Moyne (S)</v>
          </cell>
          <cell r="D856">
            <v>11.84943</v>
          </cell>
          <cell r="E856">
            <v>7.0783889999999996</v>
          </cell>
          <cell r="F856">
            <v>19.17277</v>
          </cell>
        </row>
        <row r="857">
          <cell r="A857" t="str">
            <v>OBESITY - Extended BMI category</v>
          </cell>
          <cell r="B857" t="str">
            <v>Don't know/Refused to answer</v>
          </cell>
          <cell r="C857" t="str">
            <v>Murrindindi (S)</v>
          </cell>
          <cell r="D857">
            <v>9.1589109999999998</v>
          </cell>
          <cell r="E857">
            <v>5.0783639999999997</v>
          </cell>
          <cell r="F857">
            <v>15.96672</v>
          </cell>
        </row>
        <row r="858">
          <cell r="A858" t="str">
            <v>OBESITY - Extended BMI category</v>
          </cell>
          <cell r="B858" t="str">
            <v>Don't know/Refused to answer</v>
          </cell>
          <cell r="C858" t="str">
            <v>Nillumbik (S)</v>
          </cell>
          <cell r="D858">
            <v>9.1632540000000002</v>
          </cell>
          <cell r="E858">
            <v>5.9866650000000003</v>
          </cell>
          <cell r="F858">
            <v>13.77835</v>
          </cell>
        </row>
        <row r="859">
          <cell r="A859" t="str">
            <v>OBESITY - Extended BMI category</v>
          </cell>
          <cell r="B859" t="str">
            <v>Don't know/Refused to answer</v>
          </cell>
          <cell r="C859" t="str">
            <v>Northern Grampians (S)</v>
          </cell>
          <cell r="D859">
            <v>11.819039999999999</v>
          </cell>
          <cell r="E859">
            <v>7.572514</v>
          </cell>
          <cell r="F859">
            <v>17.983599999999999</v>
          </cell>
        </row>
        <row r="860">
          <cell r="A860" t="str">
            <v>OBESITY - Extended BMI category</v>
          </cell>
          <cell r="B860" t="str">
            <v>Don't know/Refused to answer</v>
          </cell>
          <cell r="C860" t="str">
            <v>Port Phillip (C)</v>
          </cell>
          <cell r="D860">
            <v>11.47889</v>
          </cell>
          <cell r="E860">
            <v>7.6528400000000003</v>
          </cell>
          <cell r="F860">
            <v>16.868369999999999</v>
          </cell>
        </row>
        <row r="861">
          <cell r="A861" t="str">
            <v>OBESITY - Extended BMI category</v>
          </cell>
          <cell r="B861" t="str">
            <v>Don't know/Refused to answer</v>
          </cell>
          <cell r="C861" t="str">
            <v>Pyrenees (S)</v>
          </cell>
          <cell r="D861">
            <v>10.384080000000001</v>
          </cell>
          <cell r="E861">
            <v>5.415381</v>
          </cell>
          <cell r="F861">
            <v>18.99605</v>
          </cell>
        </row>
        <row r="862">
          <cell r="A862" t="str">
            <v>OBESITY - Extended BMI category</v>
          </cell>
          <cell r="B862" t="str">
            <v>Don't know/Refused to answer</v>
          </cell>
          <cell r="C862" t="str">
            <v>Queenscliffe (B)</v>
          </cell>
          <cell r="D862" t="str">
            <v xml:space="preserve"> </v>
          </cell>
          <cell r="E862" t="str">
            <v xml:space="preserve"> </v>
          </cell>
          <cell r="F862" t="str">
            <v xml:space="preserve"> </v>
          </cell>
        </row>
        <row r="863">
          <cell r="A863" t="str">
            <v>OBESITY - Extended BMI category</v>
          </cell>
          <cell r="B863" t="str">
            <v>Don't know/Refused to answer</v>
          </cell>
          <cell r="C863" t="str">
            <v>South Gippsland (S)</v>
          </cell>
          <cell r="D863">
            <v>12.994400000000001</v>
          </cell>
          <cell r="E863">
            <v>5.5265420000000001</v>
          </cell>
          <cell r="F863">
            <v>27.604780000000002</v>
          </cell>
        </row>
        <row r="864">
          <cell r="A864" t="str">
            <v>OBESITY - Extended BMI category</v>
          </cell>
          <cell r="B864" t="str">
            <v>Don't know/Refused to answer</v>
          </cell>
          <cell r="C864" t="str">
            <v>Southern Grampians (S)</v>
          </cell>
          <cell r="D864">
            <v>15.29008</v>
          </cell>
          <cell r="E864">
            <v>10.005739999999999</v>
          </cell>
          <cell r="F864">
            <v>22.66245</v>
          </cell>
        </row>
        <row r="865">
          <cell r="A865" t="str">
            <v>OBESITY - Extended BMI category</v>
          </cell>
          <cell r="B865" t="str">
            <v>Don't know/Refused to answer</v>
          </cell>
          <cell r="C865" t="str">
            <v>Stonnington (C)</v>
          </cell>
          <cell r="D865">
            <v>7.7684220000000002</v>
          </cell>
          <cell r="E865">
            <v>4.9605509999999997</v>
          </cell>
          <cell r="F865">
            <v>11.96556</v>
          </cell>
        </row>
        <row r="866">
          <cell r="A866" t="str">
            <v>OBESITY - Extended BMI category</v>
          </cell>
          <cell r="B866" t="str">
            <v>Don't know/Refused to answer</v>
          </cell>
          <cell r="C866" t="str">
            <v>Strathbogie (S)</v>
          </cell>
          <cell r="D866">
            <v>10.628349999999999</v>
          </cell>
          <cell r="E866">
            <v>6.1279450000000004</v>
          </cell>
          <cell r="F866">
            <v>17.806909999999998</v>
          </cell>
        </row>
        <row r="867">
          <cell r="A867" t="str">
            <v>OBESITY - Extended BMI category</v>
          </cell>
          <cell r="B867" t="str">
            <v>Don't know/Refused to answer</v>
          </cell>
          <cell r="C867" t="str">
            <v>Surf Coast (S)</v>
          </cell>
          <cell r="D867">
            <v>10.583539999999999</v>
          </cell>
          <cell r="E867">
            <v>6.3319210000000004</v>
          </cell>
          <cell r="F867">
            <v>17.166730000000001</v>
          </cell>
        </row>
        <row r="868">
          <cell r="A868" t="str">
            <v>OBESITY - Extended BMI category</v>
          </cell>
          <cell r="B868" t="str">
            <v>Don't know/Refused to answer</v>
          </cell>
          <cell r="C868" t="str">
            <v>Swan Hill (RC)</v>
          </cell>
          <cell r="D868">
            <v>9.9481210000000004</v>
          </cell>
          <cell r="E868">
            <v>6.4133680000000002</v>
          </cell>
          <cell r="F868">
            <v>15.116390000000001</v>
          </cell>
        </row>
        <row r="869">
          <cell r="A869" t="str">
            <v>OBESITY - Extended BMI category</v>
          </cell>
          <cell r="B869" t="str">
            <v>Don't know/Refused to answer</v>
          </cell>
          <cell r="C869" t="str">
            <v>Towong (S)</v>
          </cell>
          <cell r="D869">
            <v>16.36739</v>
          </cell>
          <cell r="E869">
            <v>9.1899560000000005</v>
          </cell>
          <cell r="F869">
            <v>27.455660000000002</v>
          </cell>
        </row>
        <row r="870">
          <cell r="A870" t="str">
            <v>OBESITY - Extended BMI category</v>
          </cell>
          <cell r="B870" t="str">
            <v>Don't know/Refused to answer</v>
          </cell>
          <cell r="C870" t="str">
            <v>Wangaratta (RC)</v>
          </cell>
          <cell r="D870">
            <v>12.854200000000001</v>
          </cell>
          <cell r="E870">
            <v>7.6347100000000001</v>
          </cell>
          <cell r="F870">
            <v>20.837019999999999</v>
          </cell>
        </row>
        <row r="871">
          <cell r="A871" t="str">
            <v>OBESITY - Extended BMI category</v>
          </cell>
          <cell r="B871" t="str">
            <v>Don't know/Refused to answer</v>
          </cell>
          <cell r="C871" t="str">
            <v>Warrnambool (C)</v>
          </cell>
          <cell r="D871">
            <v>7.7443600000000004</v>
          </cell>
          <cell r="E871">
            <v>4.7666719999999998</v>
          </cell>
          <cell r="F871">
            <v>12.34113</v>
          </cell>
        </row>
        <row r="872">
          <cell r="A872" t="str">
            <v>OBESITY - Extended BMI category</v>
          </cell>
          <cell r="B872" t="str">
            <v>Don't know/Refused to answer</v>
          </cell>
          <cell r="C872" t="str">
            <v>Wellington (S)</v>
          </cell>
          <cell r="D872">
            <v>8.1952909999999992</v>
          </cell>
          <cell r="E872">
            <v>5.4873000000000003</v>
          </cell>
          <cell r="F872">
            <v>12.06903</v>
          </cell>
        </row>
        <row r="873">
          <cell r="A873" t="str">
            <v>OBESITY - Extended BMI category</v>
          </cell>
          <cell r="B873" t="str">
            <v>Don't know/Refused to answer</v>
          </cell>
          <cell r="C873" t="str">
            <v>West Wimmera (S)</v>
          </cell>
          <cell r="D873">
            <v>15.1995</v>
          </cell>
          <cell r="E873">
            <v>9.4774729999999998</v>
          </cell>
          <cell r="F873">
            <v>23.4801</v>
          </cell>
        </row>
        <row r="874">
          <cell r="A874" t="str">
            <v>OBESITY - Extended BMI category</v>
          </cell>
          <cell r="B874" t="str">
            <v>Don't know/Refused to answer</v>
          </cell>
          <cell r="C874" t="str">
            <v>Whitehorse (C)</v>
          </cell>
          <cell r="D874">
            <v>5.9913179999999997</v>
          </cell>
          <cell r="E874">
            <v>3.5601690000000001</v>
          </cell>
          <cell r="F874">
            <v>9.9120059999999999</v>
          </cell>
        </row>
        <row r="875">
          <cell r="A875" t="str">
            <v>OBESITY - Extended BMI category</v>
          </cell>
          <cell r="B875" t="str">
            <v>Don't know/Refused to answer</v>
          </cell>
          <cell r="C875" t="str">
            <v>Whittlesea (C)</v>
          </cell>
          <cell r="D875">
            <v>8.2861220000000007</v>
          </cell>
          <cell r="E875">
            <v>5.380007</v>
          </cell>
          <cell r="F875">
            <v>12.55376</v>
          </cell>
        </row>
        <row r="876">
          <cell r="A876" t="str">
            <v>OBESITY - Extended BMI category</v>
          </cell>
          <cell r="B876" t="str">
            <v>Don't know/Refused to answer</v>
          </cell>
          <cell r="C876" t="str">
            <v>Wodonga (RC)</v>
          </cell>
          <cell r="D876">
            <v>12.941319999999999</v>
          </cell>
          <cell r="E876">
            <v>8.403454</v>
          </cell>
          <cell r="F876">
            <v>19.410350000000001</v>
          </cell>
        </row>
        <row r="877">
          <cell r="A877" t="str">
            <v>OBESITY - Extended BMI category</v>
          </cell>
          <cell r="B877" t="str">
            <v>Don't know/Refused to answer</v>
          </cell>
          <cell r="C877" t="str">
            <v>Wyndham (C)</v>
          </cell>
          <cell r="D877">
            <v>14.239380000000001</v>
          </cell>
          <cell r="E877">
            <v>10.257300000000001</v>
          </cell>
          <cell r="F877">
            <v>19.432639999999999</v>
          </cell>
        </row>
        <row r="878">
          <cell r="A878" t="str">
            <v>OBESITY - Extended BMI category</v>
          </cell>
          <cell r="B878" t="str">
            <v>Don't know/Refused to answer</v>
          </cell>
          <cell r="C878" t="str">
            <v>Yarra (C)</v>
          </cell>
          <cell r="D878">
            <v>7.780729</v>
          </cell>
          <cell r="E878">
            <v>5.1808829999999997</v>
          </cell>
          <cell r="F878">
            <v>11.526619999999999</v>
          </cell>
        </row>
        <row r="879">
          <cell r="A879" t="str">
            <v>OBESITY - Extended BMI category</v>
          </cell>
          <cell r="B879" t="str">
            <v>Don't know/Refused to answer</v>
          </cell>
          <cell r="C879" t="str">
            <v>Yarra Ranges (S)</v>
          </cell>
          <cell r="D879">
            <v>11.384259999999999</v>
          </cell>
          <cell r="E879">
            <v>7.5074120000000004</v>
          </cell>
          <cell r="F879">
            <v>16.897379999999998</v>
          </cell>
        </row>
        <row r="880">
          <cell r="A880" t="str">
            <v>OBESITY - Extended BMI category</v>
          </cell>
          <cell r="B880" t="str">
            <v>Don't know/Refused to answer</v>
          </cell>
          <cell r="C880" t="str">
            <v>Yarriambiack (S)</v>
          </cell>
          <cell r="D880">
            <v>14.71768</v>
          </cell>
          <cell r="E880">
            <v>8.6352910000000005</v>
          </cell>
          <cell r="F880">
            <v>23.960740000000001</v>
          </cell>
        </row>
        <row r="881">
          <cell r="A881" t="str">
            <v>OBESITY - Extended BMI category</v>
          </cell>
          <cell r="B881" t="str">
            <v>Don't know/Refused to answer</v>
          </cell>
          <cell r="C881" t="str">
            <v>Victoria</v>
          </cell>
          <cell r="D881">
            <v>10.500769999999999</v>
          </cell>
          <cell r="E881">
            <v>9.8603699999999996</v>
          </cell>
          <cell r="F881">
            <v>11.17761</v>
          </cell>
        </row>
        <row r="882">
          <cell r="A882" t="str">
            <v>SMOKING - Smoking status</v>
          </cell>
          <cell r="B882" t="str">
            <v>Daily smoker</v>
          </cell>
          <cell r="C882" t="str">
            <v>Alpine (S)</v>
          </cell>
          <cell r="D882">
            <v>10.55777</v>
          </cell>
          <cell r="E882">
            <v>7.0972229999999996</v>
          </cell>
          <cell r="F882">
            <v>15.42549</v>
          </cell>
        </row>
        <row r="883">
          <cell r="A883" t="str">
            <v>SMOKING - Smoking status</v>
          </cell>
          <cell r="B883" t="str">
            <v>Daily smoker</v>
          </cell>
          <cell r="C883" t="str">
            <v>Ararat (RC)</v>
          </cell>
          <cell r="D883">
            <v>12.874230000000001</v>
          </cell>
          <cell r="E883">
            <v>8.0702390000000008</v>
          </cell>
          <cell r="F883">
            <v>19.918310000000002</v>
          </cell>
        </row>
        <row r="884">
          <cell r="A884" t="str">
            <v>SMOKING - Smoking status</v>
          </cell>
          <cell r="B884" t="str">
            <v>Daily smoker</v>
          </cell>
          <cell r="C884" t="str">
            <v>Ballarat (C)</v>
          </cell>
          <cell r="D884">
            <v>12.71002</v>
          </cell>
          <cell r="E884">
            <v>8.8311799999999998</v>
          </cell>
          <cell r="F884">
            <v>17.956969999999998</v>
          </cell>
        </row>
        <row r="885">
          <cell r="A885" t="str">
            <v>SMOKING - Smoking status</v>
          </cell>
          <cell r="B885" t="str">
            <v>Daily smoker</v>
          </cell>
          <cell r="C885" t="str">
            <v>Banyule (C)</v>
          </cell>
          <cell r="D885">
            <v>7.6517419999999996</v>
          </cell>
          <cell r="E885">
            <v>4.7259779999999996</v>
          </cell>
          <cell r="F885">
            <v>12.15766</v>
          </cell>
        </row>
        <row r="886">
          <cell r="A886" t="str">
            <v>SMOKING - Smoking status</v>
          </cell>
          <cell r="B886" t="str">
            <v>Daily smoker</v>
          </cell>
          <cell r="C886" t="str">
            <v>Bass Coast (S)</v>
          </cell>
          <cell r="D886">
            <v>14.39024</v>
          </cell>
          <cell r="E886">
            <v>10.1114</v>
          </cell>
          <cell r="F886">
            <v>20.075369999999999</v>
          </cell>
        </row>
        <row r="887">
          <cell r="A887" t="str">
            <v>SMOKING - Smoking status</v>
          </cell>
          <cell r="B887" t="str">
            <v>Daily smoker</v>
          </cell>
          <cell r="C887" t="str">
            <v>Baw Baw (S)</v>
          </cell>
          <cell r="D887">
            <v>12.92266</v>
          </cell>
          <cell r="E887">
            <v>8.6446579999999997</v>
          </cell>
          <cell r="F887">
            <v>18.880210000000002</v>
          </cell>
        </row>
        <row r="888">
          <cell r="A888" t="str">
            <v>SMOKING - Smoking status</v>
          </cell>
          <cell r="B888" t="str">
            <v>Daily smoker</v>
          </cell>
          <cell r="C888" t="str">
            <v>Bayside (C)</v>
          </cell>
          <cell r="D888">
            <v>8.4486220000000003</v>
          </cell>
          <cell r="E888">
            <v>4.9170990000000003</v>
          </cell>
          <cell r="F888">
            <v>14.13936</v>
          </cell>
        </row>
        <row r="889">
          <cell r="A889" t="str">
            <v>SMOKING - Smoking status</v>
          </cell>
          <cell r="B889" t="str">
            <v>Daily smoker</v>
          </cell>
          <cell r="C889" t="str">
            <v>Benalla (RC)</v>
          </cell>
          <cell r="D889">
            <v>14.388350000000001</v>
          </cell>
          <cell r="E889">
            <v>9.1565329999999996</v>
          </cell>
          <cell r="F889">
            <v>21.889209999999999</v>
          </cell>
        </row>
        <row r="890">
          <cell r="A890" t="str">
            <v>SMOKING - Smoking status</v>
          </cell>
          <cell r="B890" t="str">
            <v>Daily smoker</v>
          </cell>
          <cell r="C890" t="str">
            <v>Boroondara (C)</v>
          </cell>
          <cell r="D890">
            <v>6.7456129999999996</v>
          </cell>
          <cell r="E890">
            <v>4.139367</v>
          </cell>
          <cell r="F890">
            <v>10.8078</v>
          </cell>
        </row>
        <row r="891">
          <cell r="A891" t="str">
            <v>SMOKING - Smoking status</v>
          </cell>
          <cell r="B891" t="str">
            <v>Daily smoker</v>
          </cell>
          <cell r="C891" t="str">
            <v>Brimbank (C)</v>
          </cell>
          <cell r="D891">
            <v>17.23404</v>
          </cell>
          <cell r="E891">
            <v>12.723319999999999</v>
          </cell>
          <cell r="F891">
            <v>22.92389</v>
          </cell>
        </row>
        <row r="892">
          <cell r="A892" t="str">
            <v>SMOKING - Smoking status</v>
          </cell>
          <cell r="B892" t="str">
            <v>Daily smoker</v>
          </cell>
          <cell r="C892" t="str">
            <v>Buloke (S)</v>
          </cell>
          <cell r="D892">
            <v>17.44191</v>
          </cell>
          <cell r="E892">
            <v>10.363009999999999</v>
          </cell>
          <cell r="F892">
            <v>27.853750000000002</v>
          </cell>
        </row>
        <row r="893">
          <cell r="A893" t="str">
            <v>SMOKING - Smoking status</v>
          </cell>
          <cell r="B893" t="str">
            <v>Daily smoker</v>
          </cell>
          <cell r="C893" t="str">
            <v>Campaspe (S)</v>
          </cell>
          <cell r="D893">
            <v>16.231819999999999</v>
          </cell>
          <cell r="E893">
            <v>11.245609999999999</v>
          </cell>
          <cell r="F893">
            <v>22.859459999999999</v>
          </cell>
        </row>
        <row r="894">
          <cell r="A894" t="str">
            <v>SMOKING - Smoking status</v>
          </cell>
          <cell r="B894" t="str">
            <v>Daily smoker</v>
          </cell>
          <cell r="C894" t="str">
            <v>Cardinia (S)</v>
          </cell>
          <cell r="D894">
            <v>11.894220000000001</v>
          </cell>
          <cell r="E894">
            <v>8.2481629999999999</v>
          </cell>
          <cell r="F894">
            <v>16.855889999999999</v>
          </cell>
        </row>
        <row r="895">
          <cell r="A895" t="str">
            <v>SMOKING - Smoking status</v>
          </cell>
          <cell r="B895" t="str">
            <v>Daily smoker</v>
          </cell>
          <cell r="C895" t="str">
            <v>Casey (C)</v>
          </cell>
          <cell r="D895">
            <v>14.41389</v>
          </cell>
          <cell r="E895">
            <v>10.53618</v>
          </cell>
          <cell r="F895">
            <v>19.409120000000001</v>
          </cell>
        </row>
        <row r="896">
          <cell r="A896" t="str">
            <v>SMOKING - Smoking status</v>
          </cell>
          <cell r="B896" t="str">
            <v>Daily smoker</v>
          </cell>
          <cell r="C896" t="str">
            <v>Central Goldfields (S)</v>
          </cell>
          <cell r="D896">
            <v>22.071909999999999</v>
          </cell>
          <cell r="E896">
            <v>15.818199999999999</v>
          </cell>
          <cell r="F896">
            <v>29.919309999999999</v>
          </cell>
        </row>
        <row r="897">
          <cell r="A897" t="str">
            <v>SMOKING - Smoking status</v>
          </cell>
          <cell r="B897" t="str">
            <v>Daily smoker</v>
          </cell>
          <cell r="C897" t="str">
            <v>Colac-Otway (S)</v>
          </cell>
          <cell r="D897">
            <v>14.46701</v>
          </cell>
          <cell r="E897">
            <v>10.12955</v>
          </cell>
          <cell r="F897">
            <v>20.243410000000001</v>
          </cell>
        </row>
        <row r="898">
          <cell r="A898" t="str">
            <v>SMOKING - Smoking status</v>
          </cell>
          <cell r="B898" t="str">
            <v>Daily smoker</v>
          </cell>
          <cell r="C898" t="str">
            <v>Corangamite (S)</v>
          </cell>
          <cell r="D898">
            <v>12.306480000000001</v>
          </cell>
          <cell r="E898">
            <v>8.3032970000000006</v>
          </cell>
          <cell r="F898">
            <v>17.863689999999998</v>
          </cell>
        </row>
        <row r="899">
          <cell r="A899" t="str">
            <v>SMOKING - Smoking status</v>
          </cell>
          <cell r="B899" t="str">
            <v>Daily smoker</v>
          </cell>
          <cell r="C899" t="str">
            <v>Darebin (C)</v>
          </cell>
          <cell r="D899">
            <v>13.983000000000001</v>
          </cell>
          <cell r="E899">
            <v>9.8750049999999998</v>
          </cell>
          <cell r="F899">
            <v>19.431460000000001</v>
          </cell>
        </row>
        <row r="900">
          <cell r="A900" t="str">
            <v>SMOKING - Smoking status</v>
          </cell>
          <cell r="B900" t="str">
            <v>Daily smoker</v>
          </cell>
          <cell r="C900" t="str">
            <v>East Gippsland (S)</v>
          </cell>
          <cell r="D900">
            <v>10.67277</v>
          </cell>
          <cell r="E900">
            <v>6.3745669999999999</v>
          </cell>
          <cell r="F900">
            <v>17.332609999999999</v>
          </cell>
        </row>
        <row r="901">
          <cell r="A901" t="str">
            <v>SMOKING - Smoking status</v>
          </cell>
          <cell r="B901" t="str">
            <v>Daily smoker</v>
          </cell>
          <cell r="C901" t="str">
            <v>Frankston (C)</v>
          </cell>
          <cell r="D901">
            <v>18.621659999999999</v>
          </cell>
          <cell r="E901">
            <v>14.40286</v>
          </cell>
          <cell r="F901">
            <v>23.73357</v>
          </cell>
        </row>
        <row r="902">
          <cell r="A902" t="str">
            <v>SMOKING - Smoking status</v>
          </cell>
          <cell r="B902" t="str">
            <v>Daily smoker</v>
          </cell>
          <cell r="C902" t="str">
            <v>Gannawarra (S)</v>
          </cell>
          <cell r="D902">
            <v>14.067500000000001</v>
          </cell>
          <cell r="E902">
            <v>9.4392040000000001</v>
          </cell>
          <cell r="F902">
            <v>20.452649999999998</v>
          </cell>
        </row>
        <row r="903">
          <cell r="A903" t="str">
            <v>SMOKING - Smoking status</v>
          </cell>
          <cell r="B903" t="str">
            <v>Daily smoker</v>
          </cell>
          <cell r="C903" t="str">
            <v>Glen Eira (C)</v>
          </cell>
          <cell r="D903">
            <v>4.9595700000000003</v>
          </cell>
          <cell r="E903">
            <v>2.827747</v>
          </cell>
          <cell r="F903">
            <v>8.5570330000000006</v>
          </cell>
        </row>
        <row r="904">
          <cell r="A904" t="str">
            <v>SMOKING - Smoking status</v>
          </cell>
          <cell r="B904" t="str">
            <v>Daily smoker</v>
          </cell>
          <cell r="C904" t="str">
            <v>Glenelg (S)</v>
          </cell>
          <cell r="D904">
            <v>12.89132</v>
          </cell>
          <cell r="E904">
            <v>6.8786529999999999</v>
          </cell>
          <cell r="F904">
            <v>22.868970000000001</v>
          </cell>
        </row>
        <row r="905">
          <cell r="A905" t="str">
            <v>SMOKING - Smoking status</v>
          </cell>
          <cell r="B905" t="str">
            <v>Daily smoker</v>
          </cell>
          <cell r="C905" t="str">
            <v>Golden Plains (S)</v>
          </cell>
          <cell r="D905">
            <v>12.86777</v>
          </cell>
          <cell r="E905">
            <v>6.6581080000000004</v>
          </cell>
          <cell r="F905">
            <v>23.415990000000001</v>
          </cell>
        </row>
        <row r="906">
          <cell r="A906" t="str">
            <v>SMOKING - Smoking status</v>
          </cell>
          <cell r="B906" t="str">
            <v>Daily smoker</v>
          </cell>
          <cell r="C906" t="str">
            <v>Greater Bendigo (C)</v>
          </cell>
          <cell r="D906">
            <v>14.30996</v>
          </cell>
          <cell r="E906">
            <v>9.8645709999999998</v>
          </cell>
          <cell r="F906">
            <v>20.307310000000001</v>
          </cell>
        </row>
        <row r="907">
          <cell r="A907" t="str">
            <v>SMOKING - Smoking status</v>
          </cell>
          <cell r="B907" t="str">
            <v>Daily smoker</v>
          </cell>
          <cell r="C907" t="str">
            <v>Greater Dandenong (C)</v>
          </cell>
          <cell r="D907">
            <v>13.05475</v>
          </cell>
          <cell r="E907">
            <v>9.4124359999999996</v>
          </cell>
          <cell r="F907">
            <v>17.82911</v>
          </cell>
        </row>
        <row r="908">
          <cell r="A908" t="str">
            <v>SMOKING - Smoking status</v>
          </cell>
          <cell r="B908" t="str">
            <v>Daily smoker</v>
          </cell>
          <cell r="C908" t="str">
            <v>Greater Geelong (C)</v>
          </cell>
          <cell r="D908">
            <v>16.643509999999999</v>
          </cell>
          <cell r="E908">
            <v>11.939030000000001</v>
          </cell>
          <cell r="F908">
            <v>22.723410000000001</v>
          </cell>
        </row>
        <row r="909">
          <cell r="A909" t="str">
            <v>SMOKING - Smoking status</v>
          </cell>
          <cell r="B909" t="str">
            <v>Daily smoker</v>
          </cell>
          <cell r="C909" t="str">
            <v>Greater Shepparton (C)</v>
          </cell>
          <cell r="D909">
            <v>14.231170000000001</v>
          </cell>
          <cell r="E909">
            <v>10.301920000000001</v>
          </cell>
          <cell r="F909">
            <v>19.335989999999999</v>
          </cell>
        </row>
        <row r="910">
          <cell r="A910" t="str">
            <v>SMOKING - Smoking status</v>
          </cell>
          <cell r="B910" t="str">
            <v>Daily smoker</v>
          </cell>
          <cell r="C910" t="str">
            <v>Hepburn (S)</v>
          </cell>
          <cell r="D910">
            <v>17.21172</v>
          </cell>
          <cell r="E910">
            <v>11.22667</v>
          </cell>
          <cell r="F910">
            <v>25.47194</v>
          </cell>
        </row>
        <row r="911">
          <cell r="A911" t="str">
            <v>SMOKING - Smoking status</v>
          </cell>
          <cell r="B911" t="str">
            <v>Daily smoker</v>
          </cell>
          <cell r="C911" t="str">
            <v>Hindmarsh (S)</v>
          </cell>
          <cell r="D911">
            <v>18.818960000000001</v>
          </cell>
          <cell r="E911">
            <v>11.40784</v>
          </cell>
          <cell r="F911">
            <v>29.44453</v>
          </cell>
        </row>
        <row r="912">
          <cell r="A912" t="str">
            <v>SMOKING - Smoking status</v>
          </cell>
          <cell r="B912" t="str">
            <v>Daily smoker</v>
          </cell>
          <cell r="C912" t="str">
            <v>Hobsons Bay (C)</v>
          </cell>
          <cell r="D912">
            <v>16.119319999999998</v>
          </cell>
          <cell r="E912">
            <v>11.57405</v>
          </cell>
          <cell r="F912">
            <v>22.00536</v>
          </cell>
        </row>
        <row r="913">
          <cell r="A913" t="str">
            <v>SMOKING - Smoking status</v>
          </cell>
          <cell r="B913" t="str">
            <v>Daily smoker</v>
          </cell>
          <cell r="C913" t="str">
            <v>Horsham (RC)</v>
          </cell>
          <cell r="D913">
            <v>13.19272</v>
          </cell>
          <cell r="E913">
            <v>9.4572789999999998</v>
          </cell>
          <cell r="F913">
            <v>18.108499999999999</v>
          </cell>
        </row>
        <row r="914">
          <cell r="A914" t="str">
            <v>SMOKING - Smoking status</v>
          </cell>
          <cell r="B914" t="str">
            <v>Daily smoker</v>
          </cell>
          <cell r="C914" t="str">
            <v>Hume (C)</v>
          </cell>
          <cell r="D914">
            <v>11.99498</v>
          </cell>
          <cell r="E914">
            <v>8.3585030000000007</v>
          </cell>
          <cell r="F914">
            <v>16.921410000000002</v>
          </cell>
        </row>
        <row r="915">
          <cell r="A915" t="str">
            <v>SMOKING - Smoking status</v>
          </cell>
          <cell r="B915" t="str">
            <v>Daily smoker</v>
          </cell>
          <cell r="C915" t="str">
            <v>Indigo (S)</v>
          </cell>
          <cell r="D915">
            <v>11.517749999999999</v>
          </cell>
          <cell r="E915">
            <v>6.8904540000000001</v>
          </cell>
          <cell r="F915">
            <v>18.63073</v>
          </cell>
        </row>
        <row r="916">
          <cell r="A916" t="str">
            <v>SMOKING - Smoking status</v>
          </cell>
          <cell r="B916" t="str">
            <v>Daily smoker</v>
          </cell>
          <cell r="C916" t="str">
            <v>Kingston (C)</v>
          </cell>
          <cell r="D916">
            <v>12.87899</v>
          </cell>
          <cell r="E916">
            <v>9.0695429999999995</v>
          </cell>
          <cell r="F916">
            <v>17.972249999999999</v>
          </cell>
        </row>
        <row r="917">
          <cell r="A917" t="str">
            <v>SMOKING - Smoking status</v>
          </cell>
          <cell r="B917" t="str">
            <v>Daily smoker</v>
          </cell>
          <cell r="C917" t="str">
            <v>Knox (C)</v>
          </cell>
          <cell r="D917">
            <v>16.226890000000001</v>
          </cell>
          <cell r="E917">
            <v>12.08376</v>
          </cell>
          <cell r="F917">
            <v>21.444089999999999</v>
          </cell>
        </row>
        <row r="918">
          <cell r="A918" t="str">
            <v>SMOKING - Smoking status</v>
          </cell>
          <cell r="B918" t="str">
            <v>Daily smoker</v>
          </cell>
          <cell r="C918" t="str">
            <v>Latrobe (C)</v>
          </cell>
          <cell r="D918">
            <v>16.008089999999999</v>
          </cell>
          <cell r="E918">
            <v>11.530620000000001</v>
          </cell>
          <cell r="F918">
            <v>21.795870000000001</v>
          </cell>
        </row>
        <row r="919">
          <cell r="A919" t="str">
            <v>SMOKING - Smoking status</v>
          </cell>
          <cell r="B919" t="str">
            <v>Daily smoker</v>
          </cell>
          <cell r="C919" t="str">
            <v>Loddon (S)</v>
          </cell>
          <cell r="D919">
            <v>11.942220000000001</v>
          </cell>
          <cell r="E919">
            <v>6.31412</v>
          </cell>
          <cell r="F919">
            <v>21.438939999999999</v>
          </cell>
        </row>
        <row r="920">
          <cell r="A920" t="str">
            <v>SMOKING - Smoking status</v>
          </cell>
          <cell r="B920" t="str">
            <v>Daily smoker</v>
          </cell>
          <cell r="C920" t="str">
            <v>Macedon Ranges (S)</v>
          </cell>
          <cell r="D920">
            <v>9.4189640000000008</v>
          </cell>
          <cell r="E920">
            <v>4.8149470000000001</v>
          </cell>
          <cell r="F920">
            <v>17.610800000000001</v>
          </cell>
        </row>
        <row r="921">
          <cell r="A921" t="str">
            <v>SMOKING - Smoking status</v>
          </cell>
          <cell r="B921" t="str">
            <v>Daily smoker</v>
          </cell>
          <cell r="C921" t="str">
            <v>Manningham (C)</v>
          </cell>
          <cell r="D921">
            <v>8.3752650000000006</v>
          </cell>
          <cell r="E921">
            <v>5.041588</v>
          </cell>
          <cell r="F921">
            <v>13.597630000000001</v>
          </cell>
        </row>
        <row r="922">
          <cell r="A922" t="str">
            <v>SMOKING - Smoking status</v>
          </cell>
          <cell r="B922" t="str">
            <v>Daily smoker</v>
          </cell>
          <cell r="C922" t="str">
            <v>Mansfield (S)</v>
          </cell>
          <cell r="D922">
            <v>8.1246690000000008</v>
          </cell>
          <cell r="E922">
            <v>5.1762090000000001</v>
          </cell>
          <cell r="F922">
            <v>12.53068</v>
          </cell>
        </row>
        <row r="923">
          <cell r="A923" t="str">
            <v>SMOKING - Smoking status</v>
          </cell>
          <cell r="B923" t="str">
            <v>Daily smoker</v>
          </cell>
          <cell r="C923" t="str">
            <v>Maribyrnong (C)</v>
          </cell>
          <cell r="D923">
            <v>10.19299</v>
          </cell>
          <cell r="E923">
            <v>6.6946490000000001</v>
          </cell>
          <cell r="F923">
            <v>15.22119</v>
          </cell>
        </row>
        <row r="924">
          <cell r="A924" t="str">
            <v>SMOKING - Smoking status</v>
          </cell>
          <cell r="B924" t="str">
            <v>Daily smoker</v>
          </cell>
          <cell r="C924" t="str">
            <v>Maroondah (C)</v>
          </cell>
          <cell r="D924">
            <v>7.4993800000000004</v>
          </cell>
          <cell r="E924">
            <v>4.7627769999999998</v>
          </cell>
          <cell r="F924">
            <v>11.61659</v>
          </cell>
        </row>
        <row r="925">
          <cell r="A925" t="str">
            <v>SMOKING - Smoking status</v>
          </cell>
          <cell r="B925" t="str">
            <v>Daily smoker</v>
          </cell>
          <cell r="C925" t="str">
            <v>Melbourne (C)</v>
          </cell>
          <cell r="D925">
            <v>7.9423589999999997</v>
          </cell>
          <cell r="E925">
            <v>4.9242410000000003</v>
          </cell>
          <cell r="F925">
            <v>12.56583</v>
          </cell>
        </row>
        <row r="926">
          <cell r="A926" t="str">
            <v>SMOKING - Smoking status</v>
          </cell>
          <cell r="B926" t="str">
            <v>Daily smoker</v>
          </cell>
          <cell r="C926" t="str">
            <v>Melton (S)</v>
          </cell>
          <cell r="D926">
            <v>13.174049999999999</v>
          </cell>
          <cell r="E926">
            <v>9.5845149999999997</v>
          </cell>
          <cell r="F926">
            <v>17.84262</v>
          </cell>
        </row>
        <row r="927">
          <cell r="A927" t="str">
            <v>SMOKING - Smoking status</v>
          </cell>
          <cell r="B927" t="str">
            <v>Daily smoker</v>
          </cell>
          <cell r="C927" t="str">
            <v>Mildura (RC)</v>
          </cell>
          <cell r="D927">
            <v>15.459540000000001</v>
          </cell>
          <cell r="E927">
            <v>10.95107</v>
          </cell>
          <cell r="F927">
            <v>21.378499999999999</v>
          </cell>
        </row>
        <row r="928">
          <cell r="A928" t="str">
            <v>SMOKING - Smoking status</v>
          </cell>
          <cell r="B928" t="str">
            <v>Daily smoker</v>
          </cell>
          <cell r="C928" t="str">
            <v>Mitchell (S)</v>
          </cell>
          <cell r="D928">
            <v>14.97301</v>
          </cell>
          <cell r="E928">
            <v>10.127470000000001</v>
          </cell>
          <cell r="F928">
            <v>21.580249999999999</v>
          </cell>
        </row>
        <row r="929">
          <cell r="A929" t="str">
            <v>SMOKING - Smoking status</v>
          </cell>
          <cell r="B929" t="str">
            <v>Daily smoker</v>
          </cell>
          <cell r="C929" t="str">
            <v>Moira (S)</v>
          </cell>
          <cell r="D929">
            <v>21.44942</v>
          </cell>
          <cell r="E929">
            <v>14.43308</v>
          </cell>
          <cell r="F929">
            <v>30.65465</v>
          </cell>
        </row>
        <row r="930">
          <cell r="A930" t="str">
            <v>SMOKING - Smoking status</v>
          </cell>
          <cell r="B930" t="str">
            <v>Daily smoker</v>
          </cell>
          <cell r="C930" t="str">
            <v>Monash (C)</v>
          </cell>
          <cell r="D930">
            <v>7.1185450000000001</v>
          </cell>
          <cell r="E930">
            <v>4.3313509999999997</v>
          </cell>
          <cell r="F930">
            <v>11.48399</v>
          </cell>
        </row>
        <row r="931">
          <cell r="A931" t="str">
            <v>SMOKING - Smoking status</v>
          </cell>
          <cell r="B931" t="str">
            <v>Daily smoker</v>
          </cell>
          <cell r="C931" t="str">
            <v>Moonee Valley (C)</v>
          </cell>
          <cell r="D931">
            <v>11.004440000000001</v>
          </cell>
          <cell r="E931">
            <v>7.5719979999999998</v>
          </cell>
          <cell r="F931">
            <v>15.72808</v>
          </cell>
        </row>
        <row r="932">
          <cell r="A932" t="str">
            <v>SMOKING - Smoking status</v>
          </cell>
          <cell r="B932" t="str">
            <v>Daily smoker</v>
          </cell>
          <cell r="C932" t="str">
            <v>Moorabool (S)</v>
          </cell>
          <cell r="D932">
            <v>13.767469999999999</v>
          </cell>
          <cell r="E932">
            <v>9.0315650000000005</v>
          </cell>
          <cell r="F932">
            <v>20.42906</v>
          </cell>
        </row>
        <row r="933">
          <cell r="A933" t="str">
            <v>SMOKING - Smoking status</v>
          </cell>
          <cell r="B933" t="str">
            <v>Daily smoker</v>
          </cell>
          <cell r="C933" t="str">
            <v>Moreland (C)</v>
          </cell>
          <cell r="D933">
            <v>8.7835819999999991</v>
          </cell>
          <cell r="E933">
            <v>5.582789</v>
          </cell>
          <cell r="F933">
            <v>13.556010000000001</v>
          </cell>
        </row>
        <row r="934">
          <cell r="A934" t="str">
            <v>SMOKING - Smoking status</v>
          </cell>
          <cell r="B934" t="str">
            <v>Daily smoker</v>
          </cell>
          <cell r="C934" t="str">
            <v>Mornington Peninsula (S)</v>
          </cell>
          <cell r="D934">
            <v>12.94014</v>
          </cell>
          <cell r="E934">
            <v>8.7289300000000001</v>
          </cell>
          <cell r="F934">
            <v>18.7653</v>
          </cell>
        </row>
        <row r="935">
          <cell r="A935" t="str">
            <v>SMOKING - Smoking status</v>
          </cell>
          <cell r="B935" t="str">
            <v>Daily smoker</v>
          </cell>
          <cell r="C935" t="str">
            <v>Mount Alexander (S)</v>
          </cell>
          <cell r="D935">
            <v>8.4579579999999996</v>
          </cell>
          <cell r="E935">
            <v>5.1611450000000003</v>
          </cell>
          <cell r="F935">
            <v>13.5596</v>
          </cell>
        </row>
        <row r="936">
          <cell r="A936" t="str">
            <v>SMOKING - Smoking status</v>
          </cell>
          <cell r="B936" t="str">
            <v>Daily smoker</v>
          </cell>
          <cell r="C936" t="str">
            <v>Moyne (S)</v>
          </cell>
          <cell r="D936">
            <v>13.544779999999999</v>
          </cell>
          <cell r="E936">
            <v>9.167662</v>
          </cell>
          <cell r="F936">
            <v>19.561689999999999</v>
          </cell>
        </row>
        <row r="937">
          <cell r="A937" t="str">
            <v>SMOKING - Smoking status</v>
          </cell>
          <cell r="B937" t="str">
            <v>Daily smoker</v>
          </cell>
          <cell r="C937" t="str">
            <v>Murrindindi (S)</v>
          </cell>
          <cell r="D937">
            <v>15.34796</v>
          </cell>
          <cell r="E937">
            <v>9.9724629999999994</v>
          </cell>
          <cell r="F937">
            <v>22.88448</v>
          </cell>
        </row>
        <row r="938">
          <cell r="A938" t="str">
            <v>SMOKING - Smoking status</v>
          </cell>
          <cell r="B938" t="str">
            <v>Daily smoker</v>
          </cell>
          <cell r="C938" t="str">
            <v>Nillumbik (S)</v>
          </cell>
          <cell r="D938">
            <v>9.4638620000000007</v>
          </cell>
          <cell r="E938">
            <v>5.752008</v>
          </cell>
          <cell r="F938">
            <v>15.1851</v>
          </cell>
        </row>
        <row r="939">
          <cell r="A939" t="str">
            <v>SMOKING - Smoking status</v>
          </cell>
          <cell r="B939" t="str">
            <v>Daily smoker</v>
          </cell>
          <cell r="C939" t="str">
            <v>Northern Grampians (S)</v>
          </cell>
          <cell r="D939">
            <v>15.74963</v>
          </cell>
          <cell r="E939">
            <v>10.266170000000001</v>
          </cell>
          <cell r="F939">
            <v>23.398260000000001</v>
          </cell>
        </row>
        <row r="940">
          <cell r="A940" t="str">
            <v>SMOKING - Smoking status</v>
          </cell>
          <cell r="B940" t="str">
            <v>Daily smoker</v>
          </cell>
          <cell r="C940" t="str">
            <v>Port Phillip (C)</v>
          </cell>
          <cell r="D940">
            <v>9.8476940000000006</v>
          </cell>
          <cell r="E940">
            <v>6.6546469999999998</v>
          </cell>
          <cell r="F940">
            <v>14.33751</v>
          </cell>
        </row>
        <row r="941">
          <cell r="A941" t="str">
            <v>SMOKING - Smoking status</v>
          </cell>
          <cell r="B941" t="str">
            <v>Daily smoker</v>
          </cell>
          <cell r="C941" t="str">
            <v>Pyrenees (S)</v>
          </cell>
          <cell r="D941">
            <v>11.17737</v>
          </cell>
          <cell r="E941">
            <v>6.0660030000000003</v>
          </cell>
          <cell r="F941">
            <v>19.692779999999999</v>
          </cell>
        </row>
        <row r="942">
          <cell r="A942" t="str">
            <v>SMOKING - Smoking status</v>
          </cell>
          <cell r="B942" t="str">
            <v>Daily smoker</v>
          </cell>
          <cell r="C942" t="str">
            <v>Queenscliffe (B)</v>
          </cell>
          <cell r="D942" t="str">
            <v xml:space="preserve"> </v>
          </cell>
          <cell r="E942" t="str">
            <v xml:space="preserve"> </v>
          </cell>
          <cell r="F942" t="str">
            <v xml:space="preserve"> </v>
          </cell>
        </row>
        <row r="943">
          <cell r="A943" t="str">
            <v>SMOKING - Smoking status</v>
          </cell>
          <cell r="B943" t="str">
            <v>Daily smoker</v>
          </cell>
          <cell r="C943" t="str">
            <v>South Gippsland (S)</v>
          </cell>
          <cell r="D943">
            <v>12.676220000000001</v>
          </cell>
          <cell r="E943">
            <v>8.5226659999999992</v>
          </cell>
          <cell r="F943">
            <v>18.44585</v>
          </cell>
        </row>
        <row r="944">
          <cell r="A944" t="str">
            <v>SMOKING - Smoking status</v>
          </cell>
          <cell r="B944" t="str">
            <v>Daily smoker</v>
          </cell>
          <cell r="C944" t="str">
            <v>Southern Grampians (S)</v>
          </cell>
          <cell r="D944">
            <v>10.123010000000001</v>
          </cell>
          <cell r="E944">
            <v>6.3976309999999996</v>
          </cell>
          <cell r="F944">
            <v>15.65489</v>
          </cell>
        </row>
        <row r="945">
          <cell r="A945" t="str">
            <v>SMOKING - Smoking status</v>
          </cell>
          <cell r="B945" t="str">
            <v>Daily smoker</v>
          </cell>
          <cell r="C945" t="str">
            <v>Stonnington (C)</v>
          </cell>
          <cell r="D945">
            <v>7.1177450000000002</v>
          </cell>
          <cell r="E945">
            <v>4.2025220000000001</v>
          </cell>
          <cell r="F945">
            <v>11.80599</v>
          </cell>
        </row>
        <row r="946">
          <cell r="A946" t="str">
            <v>SMOKING - Smoking status</v>
          </cell>
          <cell r="B946" t="str">
            <v>Daily smoker</v>
          </cell>
          <cell r="C946" t="str">
            <v>Strathbogie (S)</v>
          </cell>
          <cell r="D946">
            <v>11.072760000000001</v>
          </cell>
          <cell r="E946">
            <v>6.1833289999999996</v>
          </cell>
          <cell r="F946">
            <v>19.043679999999998</v>
          </cell>
        </row>
        <row r="947">
          <cell r="A947" t="str">
            <v>SMOKING - Smoking status</v>
          </cell>
          <cell r="B947" t="str">
            <v>Daily smoker</v>
          </cell>
          <cell r="C947" t="str">
            <v>Surf Coast (S)</v>
          </cell>
          <cell r="D947">
            <v>3.6224989999999999</v>
          </cell>
          <cell r="E947">
            <v>1.8597919999999999</v>
          </cell>
          <cell r="F947">
            <v>6.937792</v>
          </cell>
        </row>
        <row r="948">
          <cell r="A948" t="str">
            <v>SMOKING - Smoking status</v>
          </cell>
          <cell r="B948" t="str">
            <v>Daily smoker</v>
          </cell>
          <cell r="C948" t="str">
            <v>Swan Hill (RC)</v>
          </cell>
          <cell r="D948">
            <v>12.303140000000001</v>
          </cell>
          <cell r="E948">
            <v>7.9502670000000002</v>
          </cell>
          <cell r="F948">
            <v>18.558779999999999</v>
          </cell>
        </row>
        <row r="949">
          <cell r="A949" t="str">
            <v>SMOKING - Smoking status</v>
          </cell>
          <cell r="B949" t="str">
            <v>Daily smoker</v>
          </cell>
          <cell r="C949" t="str">
            <v>Towong (S)</v>
          </cell>
          <cell r="D949">
            <v>15.10623</v>
          </cell>
          <cell r="E949">
            <v>7.6494260000000001</v>
          </cell>
          <cell r="F949">
            <v>27.655290000000001</v>
          </cell>
        </row>
        <row r="950">
          <cell r="A950" t="str">
            <v>SMOKING - Smoking status</v>
          </cell>
          <cell r="B950" t="str">
            <v>Daily smoker</v>
          </cell>
          <cell r="C950" t="str">
            <v>Wangaratta (RC)</v>
          </cell>
          <cell r="D950">
            <v>16.141539999999999</v>
          </cell>
          <cell r="E950">
            <v>10.45829</v>
          </cell>
          <cell r="F950">
            <v>24.082560000000001</v>
          </cell>
        </row>
        <row r="951">
          <cell r="A951" t="str">
            <v>SMOKING - Smoking status</v>
          </cell>
          <cell r="B951" t="str">
            <v>Daily smoker</v>
          </cell>
          <cell r="C951" t="str">
            <v>Warrnambool (C)</v>
          </cell>
          <cell r="D951">
            <v>15.75651</v>
          </cell>
          <cell r="E951">
            <v>10.688599999999999</v>
          </cell>
          <cell r="F951">
            <v>22.618760000000002</v>
          </cell>
        </row>
        <row r="952">
          <cell r="A952" t="str">
            <v>SMOKING - Smoking status</v>
          </cell>
          <cell r="B952" t="str">
            <v>Daily smoker</v>
          </cell>
          <cell r="C952" t="str">
            <v>Wellington (S)</v>
          </cell>
          <cell r="D952">
            <v>15.21064</v>
          </cell>
          <cell r="E952">
            <v>10.27712</v>
          </cell>
          <cell r="F952">
            <v>21.933540000000001</v>
          </cell>
        </row>
        <row r="953">
          <cell r="A953" t="str">
            <v>SMOKING - Smoking status</v>
          </cell>
          <cell r="B953" t="str">
            <v>Daily smoker</v>
          </cell>
          <cell r="C953" t="str">
            <v>West Wimmera (S)</v>
          </cell>
          <cell r="D953">
            <v>11.41272</v>
          </cell>
          <cell r="E953">
            <v>6.1758930000000003</v>
          </cell>
          <cell r="F953">
            <v>20.137029999999999</v>
          </cell>
        </row>
        <row r="954">
          <cell r="A954" t="str">
            <v>SMOKING - Smoking status</v>
          </cell>
          <cell r="B954" t="str">
            <v>Daily smoker</v>
          </cell>
          <cell r="C954" t="str">
            <v>Whitehorse (C)</v>
          </cell>
          <cell r="D954">
            <v>6.6336690000000003</v>
          </cell>
          <cell r="E954">
            <v>3.662032</v>
          </cell>
          <cell r="F954">
            <v>11.723269999999999</v>
          </cell>
        </row>
        <row r="955">
          <cell r="A955" t="str">
            <v>SMOKING - Smoking status</v>
          </cell>
          <cell r="B955" t="str">
            <v>Daily smoker</v>
          </cell>
          <cell r="C955" t="str">
            <v>Whittlesea (C)</v>
          </cell>
          <cell r="D955">
            <v>16.64264</v>
          </cell>
          <cell r="E955">
            <v>12.353149999999999</v>
          </cell>
          <cell r="F955">
            <v>22.046939999999999</v>
          </cell>
        </row>
        <row r="956">
          <cell r="A956" t="str">
            <v>SMOKING - Smoking status</v>
          </cell>
          <cell r="B956" t="str">
            <v>Daily smoker</v>
          </cell>
          <cell r="C956" t="str">
            <v>Wodonga (RC)</v>
          </cell>
          <cell r="D956">
            <v>11.04617</v>
          </cell>
          <cell r="E956">
            <v>7.1105830000000001</v>
          </cell>
          <cell r="F956">
            <v>16.766850000000002</v>
          </cell>
        </row>
        <row r="957">
          <cell r="A957" t="str">
            <v>SMOKING - Smoking status</v>
          </cell>
          <cell r="B957" t="str">
            <v>Daily smoker</v>
          </cell>
          <cell r="C957" t="str">
            <v>Wyndham (C)</v>
          </cell>
          <cell r="D957">
            <v>15.884980000000001</v>
          </cell>
          <cell r="E957">
            <v>11.727539999999999</v>
          </cell>
          <cell r="F957">
            <v>21.1629</v>
          </cell>
        </row>
        <row r="958">
          <cell r="A958" t="str">
            <v>SMOKING - Smoking status</v>
          </cell>
          <cell r="B958" t="str">
            <v>Daily smoker</v>
          </cell>
          <cell r="C958" t="str">
            <v>Yarra (C)</v>
          </cell>
          <cell r="D958">
            <v>9.1893999999999991</v>
          </cell>
          <cell r="E958">
            <v>6.1101590000000003</v>
          </cell>
          <cell r="F958">
            <v>13.59573</v>
          </cell>
        </row>
        <row r="959">
          <cell r="A959" t="str">
            <v>SMOKING - Smoking status</v>
          </cell>
          <cell r="B959" t="str">
            <v>Daily smoker</v>
          </cell>
          <cell r="C959" t="str">
            <v>Yarra Ranges (S)</v>
          </cell>
          <cell r="D959">
            <v>11.23771</v>
          </cell>
          <cell r="E959">
            <v>7.5384840000000004</v>
          </cell>
          <cell r="F959">
            <v>16.42963</v>
          </cell>
        </row>
        <row r="960">
          <cell r="A960" t="str">
            <v>SMOKING - Smoking status</v>
          </cell>
          <cell r="B960" t="str">
            <v>Daily smoker</v>
          </cell>
          <cell r="C960" t="str">
            <v>Yarriambiack (S)</v>
          </cell>
          <cell r="D960">
            <v>20.754740000000002</v>
          </cell>
          <cell r="E960">
            <v>13.42751</v>
          </cell>
          <cell r="F960">
            <v>30.664110000000001</v>
          </cell>
        </row>
        <row r="961">
          <cell r="A961" t="str">
            <v>SMOKING - Smoking status</v>
          </cell>
          <cell r="B961" t="str">
            <v>Daily smoker</v>
          </cell>
          <cell r="C961" t="str">
            <v>Victoria</v>
          </cell>
          <cell r="D961">
            <v>12.02495</v>
          </cell>
          <cell r="E961">
            <v>11.362209999999999</v>
          </cell>
          <cell r="F961">
            <v>12.720789999999999</v>
          </cell>
        </row>
        <row r="962">
          <cell r="A962" t="str">
            <v>SMOKING - Smoking status</v>
          </cell>
          <cell r="B962" t="str">
            <v>Occasional smoker</v>
          </cell>
          <cell r="C962" t="str">
            <v>Alpine (S)</v>
          </cell>
          <cell r="D962">
            <v>2.1842570000000001</v>
          </cell>
          <cell r="E962">
            <v>0.94809509999999997</v>
          </cell>
          <cell r="F962">
            <v>4.9516010000000001</v>
          </cell>
        </row>
        <row r="963">
          <cell r="A963" t="str">
            <v>SMOKING - Smoking status</v>
          </cell>
          <cell r="B963" t="str">
            <v>Occasional smoker</v>
          </cell>
          <cell r="C963" t="str">
            <v>Ararat (RC)</v>
          </cell>
          <cell r="D963">
            <v>2.7099160000000002</v>
          </cell>
          <cell r="E963">
            <v>1.1753400000000001</v>
          </cell>
          <cell r="F963">
            <v>6.1239439999999998</v>
          </cell>
        </row>
        <row r="964">
          <cell r="A964" t="str">
            <v>SMOKING - Smoking status</v>
          </cell>
          <cell r="B964" t="str">
            <v>Occasional smoker</v>
          </cell>
          <cell r="C964" t="str">
            <v>Ballarat (C)</v>
          </cell>
          <cell r="D964">
            <v>3.3927870000000002</v>
          </cell>
          <cell r="E964">
            <v>1.7004889999999999</v>
          </cell>
          <cell r="F964">
            <v>6.6552119999999997</v>
          </cell>
        </row>
        <row r="965">
          <cell r="A965" t="str">
            <v>SMOKING - Smoking status</v>
          </cell>
          <cell r="B965" t="str">
            <v>Occasional smoker</v>
          </cell>
          <cell r="C965" t="str">
            <v>Banyule (C)</v>
          </cell>
          <cell r="D965">
            <v>2.2616010000000002</v>
          </cell>
          <cell r="E965">
            <v>0.99011570000000004</v>
          </cell>
          <cell r="F965">
            <v>5.0820920000000003</v>
          </cell>
        </row>
        <row r="966">
          <cell r="A966" t="str">
            <v>SMOKING - Smoking status</v>
          </cell>
          <cell r="B966" t="str">
            <v>Occasional smoker</v>
          </cell>
          <cell r="C966" t="str">
            <v>Bass Coast (S)</v>
          </cell>
          <cell r="D966">
            <v>3.6060569999999998</v>
          </cell>
          <cell r="E966">
            <v>1.6497409999999999</v>
          </cell>
          <cell r="F966">
            <v>7.7005970000000001</v>
          </cell>
        </row>
        <row r="967">
          <cell r="A967" t="str">
            <v>SMOKING - Smoking status</v>
          </cell>
          <cell r="B967" t="str">
            <v>Occasional smoker</v>
          </cell>
          <cell r="C967" t="str">
            <v>Baw Baw (S)</v>
          </cell>
          <cell r="D967" t="str">
            <v xml:space="preserve"> </v>
          </cell>
          <cell r="E967" t="str">
            <v xml:space="preserve"> </v>
          </cell>
          <cell r="F967" t="str">
            <v xml:space="preserve"> </v>
          </cell>
        </row>
        <row r="968">
          <cell r="A968" t="str">
            <v>SMOKING - Smoking status</v>
          </cell>
          <cell r="B968" t="str">
            <v>Occasional smoker</v>
          </cell>
          <cell r="C968" t="str">
            <v>Bayside (C)</v>
          </cell>
          <cell r="D968">
            <v>3.7796430000000001</v>
          </cell>
          <cell r="E968">
            <v>1.780894</v>
          </cell>
          <cell r="F968">
            <v>7.8425269999999996</v>
          </cell>
        </row>
        <row r="969">
          <cell r="A969" t="str">
            <v>SMOKING - Smoking status</v>
          </cell>
          <cell r="B969" t="str">
            <v>Occasional smoker</v>
          </cell>
          <cell r="C969" t="str">
            <v>Benalla (RC)</v>
          </cell>
          <cell r="D969">
            <v>4.7182380000000004</v>
          </cell>
          <cell r="E969">
            <v>1.905742</v>
          </cell>
          <cell r="F969">
            <v>11.2072</v>
          </cell>
        </row>
        <row r="970">
          <cell r="A970" t="str">
            <v>SMOKING - Smoking status</v>
          </cell>
          <cell r="B970" t="str">
            <v>Occasional smoker</v>
          </cell>
          <cell r="C970" t="str">
            <v>Boroondara (C)</v>
          </cell>
          <cell r="D970">
            <v>2.836122</v>
          </cell>
          <cell r="E970">
            <v>1.3005770000000001</v>
          </cell>
          <cell r="F970">
            <v>6.0730769999999996</v>
          </cell>
        </row>
        <row r="971">
          <cell r="A971" t="str">
            <v>SMOKING - Smoking status</v>
          </cell>
          <cell r="B971" t="str">
            <v>Occasional smoker</v>
          </cell>
          <cell r="C971" t="str">
            <v>Brimbank (C)</v>
          </cell>
          <cell r="D971">
            <v>3.8849649999999998</v>
          </cell>
          <cell r="E971">
            <v>2.2596790000000002</v>
          </cell>
          <cell r="F971">
            <v>6.6003049999999996</v>
          </cell>
        </row>
        <row r="972">
          <cell r="A972" t="str">
            <v>SMOKING - Smoking status</v>
          </cell>
          <cell r="B972" t="str">
            <v>Occasional smoker</v>
          </cell>
          <cell r="C972" t="str">
            <v>Buloke (S)</v>
          </cell>
          <cell r="D972" t="str">
            <v xml:space="preserve"> </v>
          </cell>
          <cell r="E972" t="str">
            <v xml:space="preserve"> </v>
          </cell>
          <cell r="F972" t="str">
            <v xml:space="preserve"> </v>
          </cell>
        </row>
        <row r="973">
          <cell r="A973" t="str">
            <v>SMOKING - Smoking status</v>
          </cell>
          <cell r="B973" t="str">
            <v>Occasional smoker</v>
          </cell>
          <cell r="C973" t="str">
            <v>Campaspe (S)</v>
          </cell>
          <cell r="D973">
            <v>6.1536530000000003</v>
          </cell>
          <cell r="E973">
            <v>3.0465460000000002</v>
          </cell>
          <cell r="F973">
            <v>12.036239999999999</v>
          </cell>
        </row>
        <row r="974">
          <cell r="A974" t="str">
            <v>SMOKING - Smoking status</v>
          </cell>
          <cell r="B974" t="str">
            <v>Occasional smoker</v>
          </cell>
          <cell r="C974" t="str">
            <v>Cardinia (S)</v>
          </cell>
          <cell r="D974">
            <v>3.3069449999999998</v>
          </cell>
          <cell r="E974">
            <v>1.594465</v>
          </cell>
          <cell r="F974">
            <v>6.7328169999999998</v>
          </cell>
        </row>
        <row r="975">
          <cell r="A975" t="str">
            <v>SMOKING - Smoking status</v>
          </cell>
          <cell r="B975" t="str">
            <v>Occasional smoker</v>
          </cell>
          <cell r="C975" t="str">
            <v>Casey (C)</v>
          </cell>
          <cell r="D975">
            <v>3.4552710000000002</v>
          </cell>
          <cell r="E975">
            <v>1.903624</v>
          </cell>
          <cell r="F975">
            <v>6.1918369999999996</v>
          </cell>
        </row>
        <row r="976">
          <cell r="A976" t="str">
            <v>SMOKING - Smoking status</v>
          </cell>
          <cell r="B976" t="str">
            <v>Occasional smoker</v>
          </cell>
          <cell r="C976" t="str">
            <v>Central Goldfields (S)</v>
          </cell>
          <cell r="D976">
            <v>6.4043510000000001</v>
          </cell>
          <cell r="E976">
            <v>3.0804649999999998</v>
          </cell>
          <cell r="F976">
            <v>12.839639999999999</v>
          </cell>
        </row>
        <row r="977">
          <cell r="A977" t="str">
            <v>SMOKING - Smoking status</v>
          </cell>
          <cell r="B977" t="str">
            <v>Occasional smoker</v>
          </cell>
          <cell r="C977" t="str">
            <v>Colac-Otway (S)</v>
          </cell>
          <cell r="D977">
            <v>6.7923099999999996</v>
          </cell>
          <cell r="E977">
            <v>3.8266849999999999</v>
          </cell>
          <cell r="F977">
            <v>11.77486</v>
          </cell>
        </row>
        <row r="978">
          <cell r="A978" t="str">
            <v>SMOKING - Smoking status</v>
          </cell>
          <cell r="B978" t="str">
            <v>Occasional smoker</v>
          </cell>
          <cell r="C978" t="str">
            <v>Corangamite (S)</v>
          </cell>
          <cell r="D978">
            <v>2.358304</v>
          </cell>
          <cell r="E978">
            <v>1.1639520000000001</v>
          </cell>
          <cell r="F978">
            <v>4.7196809999999996</v>
          </cell>
        </row>
        <row r="979">
          <cell r="A979" t="str">
            <v>SMOKING - Smoking status</v>
          </cell>
          <cell r="B979" t="str">
            <v>Occasional smoker</v>
          </cell>
          <cell r="C979" t="str">
            <v>Darebin (C)</v>
          </cell>
          <cell r="D979">
            <v>6.1168779999999998</v>
          </cell>
          <cell r="E979">
            <v>3.6420430000000001</v>
          </cell>
          <cell r="F979">
            <v>10.097189999999999</v>
          </cell>
        </row>
        <row r="980">
          <cell r="A980" t="str">
            <v>SMOKING - Smoking status</v>
          </cell>
          <cell r="B980" t="str">
            <v>Occasional smoker</v>
          </cell>
          <cell r="C980" t="str">
            <v>East Gippsland (S)</v>
          </cell>
          <cell r="D980" t="str">
            <v xml:space="preserve"> </v>
          </cell>
          <cell r="E980" t="str">
            <v xml:space="preserve"> </v>
          </cell>
          <cell r="F980" t="str">
            <v xml:space="preserve"> </v>
          </cell>
        </row>
        <row r="981">
          <cell r="A981" t="str">
            <v>SMOKING - Smoking status</v>
          </cell>
          <cell r="B981" t="str">
            <v>Occasional smoker</v>
          </cell>
          <cell r="C981" t="str">
            <v>Frankston (C)</v>
          </cell>
          <cell r="D981">
            <v>2.5555840000000001</v>
          </cell>
          <cell r="E981">
            <v>1.176002</v>
          </cell>
          <cell r="F981">
            <v>5.4640899999999997</v>
          </cell>
        </row>
        <row r="982">
          <cell r="A982" t="str">
            <v>SMOKING - Smoking status</v>
          </cell>
          <cell r="B982" t="str">
            <v>Occasional smoker</v>
          </cell>
          <cell r="C982" t="str">
            <v>Gannawarra (S)</v>
          </cell>
          <cell r="D982">
            <v>4.3050959999999998</v>
          </cell>
          <cell r="E982">
            <v>1.8130189999999999</v>
          </cell>
          <cell r="F982">
            <v>9.878031</v>
          </cell>
        </row>
        <row r="983">
          <cell r="A983" t="str">
            <v>SMOKING - Smoking status</v>
          </cell>
          <cell r="B983" t="str">
            <v>Occasional smoker</v>
          </cell>
          <cell r="C983" t="str">
            <v>Glen Eira (C)</v>
          </cell>
          <cell r="D983">
            <v>3.6147070000000001</v>
          </cell>
          <cell r="E983">
            <v>1.943387</v>
          </cell>
          <cell r="F983">
            <v>6.626239</v>
          </cell>
        </row>
        <row r="984">
          <cell r="A984" t="str">
            <v>SMOKING - Smoking status</v>
          </cell>
          <cell r="B984" t="str">
            <v>Occasional smoker</v>
          </cell>
          <cell r="C984" t="str">
            <v>Glenelg (S)</v>
          </cell>
          <cell r="D984" t="str">
            <v xml:space="preserve"> </v>
          </cell>
          <cell r="E984" t="str">
            <v xml:space="preserve"> </v>
          </cell>
          <cell r="F984" t="str">
            <v xml:space="preserve"> </v>
          </cell>
        </row>
        <row r="985">
          <cell r="A985" t="str">
            <v>SMOKING - Smoking status</v>
          </cell>
          <cell r="B985" t="str">
            <v>Occasional smoker</v>
          </cell>
          <cell r="C985" t="str">
            <v>Golden Plains (S)</v>
          </cell>
          <cell r="D985" t="str">
            <v xml:space="preserve"> </v>
          </cell>
          <cell r="E985" t="str">
            <v xml:space="preserve"> </v>
          </cell>
          <cell r="F985" t="str">
            <v xml:space="preserve"> </v>
          </cell>
        </row>
        <row r="986">
          <cell r="A986" t="str">
            <v>SMOKING - Smoking status</v>
          </cell>
          <cell r="B986" t="str">
            <v>Occasional smoker</v>
          </cell>
          <cell r="C986" t="str">
            <v>Greater Bendigo (C)</v>
          </cell>
          <cell r="D986">
            <v>6.3449980000000004</v>
          </cell>
          <cell r="E986">
            <v>3.2931940000000002</v>
          </cell>
          <cell r="F986">
            <v>11.877560000000001</v>
          </cell>
        </row>
        <row r="987">
          <cell r="A987" t="str">
            <v>SMOKING - Smoking status</v>
          </cell>
          <cell r="B987" t="str">
            <v>Occasional smoker</v>
          </cell>
          <cell r="C987" t="str">
            <v>Greater Dandenong (C)</v>
          </cell>
          <cell r="D987">
            <v>6.9988140000000003</v>
          </cell>
          <cell r="E987">
            <v>4.2949820000000001</v>
          </cell>
          <cell r="F987">
            <v>11.205500000000001</v>
          </cell>
        </row>
        <row r="988">
          <cell r="A988" t="str">
            <v>SMOKING - Smoking status</v>
          </cell>
          <cell r="B988" t="str">
            <v>Occasional smoker</v>
          </cell>
          <cell r="C988" t="str">
            <v>Greater Geelong (C)</v>
          </cell>
          <cell r="D988">
            <v>3.491339</v>
          </cell>
          <cell r="E988">
            <v>1.6154059999999999</v>
          </cell>
          <cell r="F988">
            <v>7.382288</v>
          </cell>
        </row>
        <row r="989">
          <cell r="A989" t="str">
            <v>SMOKING - Smoking status</v>
          </cell>
          <cell r="B989" t="str">
            <v>Occasional smoker</v>
          </cell>
          <cell r="C989" t="str">
            <v>Greater Shepparton (C)</v>
          </cell>
          <cell r="D989">
            <v>4.1998139999999999</v>
          </cell>
          <cell r="E989">
            <v>2.2475420000000002</v>
          </cell>
          <cell r="F989">
            <v>7.7140560000000002</v>
          </cell>
        </row>
        <row r="990">
          <cell r="A990" t="str">
            <v>SMOKING - Smoking status</v>
          </cell>
          <cell r="B990" t="str">
            <v>Occasional smoker</v>
          </cell>
          <cell r="C990" t="str">
            <v>Hepburn (S)</v>
          </cell>
          <cell r="D990">
            <v>7.0901759999999996</v>
          </cell>
          <cell r="E990">
            <v>3.5296340000000002</v>
          </cell>
          <cell r="F990">
            <v>13.731210000000001</v>
          </cell>
        </row>
        <row r="991">
          <cell r="A991" t="str">
            <v>SMOKING - Smoking status</v>
          </cell>
          <cell r="B991" t="str">
            <v>Occasional smoker</v>
          </cell>
          <cell r="C991" t="str">
            <v>Hindmarsh (S)</v>
          </cell>
          <cell r="D991" t="str">
            <v xml:space="preserve"> </v>
          </cell>
          <cell r="E991" t="str">
            <v xml:space="preserve"> </v>
          </cell>
          <cell r="F991" t="str">
            <v xml:space="preserve"> </v>
          </cell>
        </row>
        <row r="992">
          <cell r="A992" t="str">
            <v>SMOKING - Smoking status</v>
          </cell>
          <cell r="B992" t="str">
            <v>Occasional smoker</v>
          </cell>
          <cell r="C992" t="str">
            <v>Hobsons Bay (C)</v>
          </cell>
          <cell r="D992">
            <v>5.6542620000000001</v>
          </cell>
          <cell r="E992">
            <v>3.1685180000000002</v>
          </cell>
          <cell r="F992">
            <v>9.8909099999999999</v>
          </cell>
        </row>
        <row r="993">
          <cell r="A993" t="str">
            <v>SMOKING - Smoking status</v>
          </cell>
          <cell r="B993" t="str">
            <v>Occasional smoker</v>
          </cell>
          <cell r="C993" t="str">
            <v>Horsham (RC)</v>
          </cell>
          <cell r="D993">
            <v>1.980626</v>
          </cell>
          <cell r="E993">
            <v>0.86449189999999998</v>
          </cell>
          <cell r="F993">
            <v>4.4727699999999997</v>
          </cell>
        </row>
        <row r="994">
          <cell r="A994" t="str">
            <v>SMOKING - Smoking status</v>
          </cell>
          <cell r="B994" t="str">
            <v>Occasional smoker</v>
          </cell>
          <cell r="C994" t="str">
            <v>Hume (C)</v>
          </cell>
          <cell r="D994">
            <v>8.4818020000000001</v>
          </cell>
          <cell r="E994">
            <v>5.4207190000000001</v>
          </cell>
          <cell r="F994">
            <v>13.03328</v>
          </cell>
        </row>
        <row r="995">
          <cell r="A995" t="str">
            <v>SMOKING - Smoking status</v>
          </cell>
          <cell r="B995" t="str">
            <v>Occasional smoker</v>
          </cell>
          <cell r="C995" t="str">
            <v>Indigo (S)</v>
          </cell>
          <cell r="D995">
            <v>7.69231</v>
          </cell>
          <cell r="E995">
            <v>3.0836399999999999</v>
          </cell>
          <cell r="F995">
            <v>17.915610000000001</v>
          </cell>
        </row>
        <row r="996">
          <cell r="A996" t="str">
            <v>SMOKING - Smoking status</v>
          </cell>
          <cell r="B996" t="str">
            <v>Occasional smoker</v>
          </cell>
          <cell r="C996" t="str">
            <v>Kingston (C)</v>
          </cell>
          <cell r="D996">
            <v>2.7607789999999999</v>
          </cell>
          <cell r="E996">
            <v>1.322919</v>
          </cell>
          <cell r="F996">
            <v>5.6716009999999999</v>
          </cell>
        </row>
        <row r="997">
          <cell r="A997" t="str">
            <v>SMOKING - Smoking status</v>
          </cell>
          <cell r="B997" t="str">
            <v>Occasional smoker</v>
          </cell>
          <cell r="C997" t="str">
            <v>Knox (C)</v>
          </cell>
          <cell r="D997">
            <v>3.860338</v>
          </cell>
          <cell r="E997">
            <v>2.0517729999999998</v>
          </cell>
          <cell r="F997">
            <v>7.1467710000000002</v>
          </cell>
        </row>
        <row r="998">
          <cell r="A998" t="str">
            <v>SMOKING - Smoking status</v>
          </cell>
          <cell r="B998" t="str">
            <v>Occasional smoker</v>
          </cell>
          <cell r="C998" t="str">
            <v>Latrobe (C)</v>
          </cell>
          <cell r="D998">
            <v>6.0010820000000002</v>
          </cell>
          <cell r="E998">
            <v>3.0415909999999999</v>
          </cell>
          <cell r="F998">
            <v>11.498670000000001</v>
          </cell>
        </row>
        <row r="999">
          <cell r="A999" t="str">
            <v>SMOKING - Smoking status</v>
          </cell>
          <cell r="B999" t="str">
            <v>Occasional smoker</v>
          </cell>
          <cell r="C999" t="str">
            <v>Loddon (S)</v>
          </cell>
          <cell r="D999">
            <v>7.4109819999999997</v>
          </cell>
          <cell r="E999">
            <v>2.746413</v>
          </cell>
          <cell r="F999">
            <v>18.491610000000001</v>
          </cell>
        </row>
        <row r="1000">
          <cell r="A1000" t="str">
            <v>SMOKING - Smoking status</v>
          </cell>
          <cell r="B1000" t="str">
            <v>Occasional smoker</v>
          </cell>
          <cell r="C1000" t="str">
            <v>Macedon Ranges (S)</v>
          </cell>
          <cell r="D1000">
            <v>4.4927760000000001</v>
          </cell>
          <cell r="E1000">
            <v>1.829094</v>
          </cell>
          <cell r="F1000">
            <v>10.616059999999999</v>
          </cell>
        </row>
        <row r="1001">
          <cell r="A1001" t="str">
            <v>SMOKING - Smoking status</v>
          </cell>
          <cell r="B1001" t="str">
            <v>Occasional smoker</v>
          </cell>
          <cell r="C1001" t="str">
            <v>Manningham (C)</v>
          </cell>
          <cell r="D1001">
            <v>5.8800340000000002</v>
          </cell>
          <cell r="E1001">
            <v>3.0221789999999999</v>
          </cell>
          <cell r="F1001">
            <v>11.130190000000001</v>
          </cell>
        </row>
        <row r="1002">
          <cell r="A1002" t="str">
            <v>SMOKING - Smoking status</v>
          </cell>
          <cell r="B1002" t="str">
            <v>Occasional smoker</v>
          </cell>
          <cell r="C1002" t="str">
            <v>Mansfield (S)</v>
          </cell>
          <cell r="D1002">
            <v>4.2085900000000001</v>
          </cell>
          <cell r="E1002">
            <v>1.5655889999999999</v>
          </cell>
          <cell r="F1002">
            <v>10.82288</v>
          </cell>
        </row>
        <row r="1003">
          <cell r="A1003" t="str">
            <v>SMOKING - Smoking status</v>
          </cell>
          <cell r="B1003" t="str">
            <v>Occasional smoker</v>
          </cell>
          <cell r="C1003" t="str">
            <v>Maribyrnong (C)</v>
          </cell>
          <cell r="D1003">
            <v>4.9999039999999999</v>
          </cell>
          <cell r="E1003">
            <v>3.068098</v>
          </cell>
          <cell r="F1003">
            <v>8.0470790000000001</v>
          </cell>
        </row>
        <row r="1004">
          <cell r="A1004" t="str">
            <v>SMOKING - Smoking status</v>
          </cell>
          <cell r="B1004" t="str">
            <v>Occasional smoker</v>
          </cell>
          <cell r="C1004" t="str">
            <v>Maroondah (C)</v>
          </cell>
          <cell r="D1004">
            <v>2.9388320000000001</v>
          </cell>
          <cell r="E1004">
            <v>1.3451630000000001</v>
          </cell>
          <cell r="F1004">
            <v>6.300014</v>
          </cell>
        </row>
        <row r="1005">
          <cell r="A1005" t="str">
            <v>SMOKING - Smoking status</v>
          </cell>
          <cell r="B1005" t="str">
            <v>Occasional smoker</v>
          </cell>
          <cell r="C1005" t="str">
            <v>Melbourne (C)</v>
          </cell>
          <cell r="D1005">
            <v>4.5541159999999996</v>
          </cell>
          <cell r="E1005">
            <v>2.3203719999999999</v>
          </cell>
          <cell r="F1005">
            <v>8.7456809999999994</v>
          </cell>
        </row>
        <row r="1006">
          <cell r="A1006" t="str">
            <v>SMOKING - Smoking status</v>
          </cell>
          <cell r="B1006" t="str">
            <v>Occasional smoker</v>
          </cell>
          <cell r="C1006" t="str">
            <v>Melton (S)</v>
          </cell>
          <cell r="D1006">
            <v>2.868665</v>
          </cell>
          <cell r="E1006">
            <v>1.3681920000000001</v>
          </cell>
          <cell r="F1006">
            <v>5.9159769999999998</v>
          </cell>
        </row>
        <row r="1007">
          <cell r="A1007" t="str">
            <v>SMOKING - Smoking status</v>
          </cell>
          <cell r="B1007" t="str">
            <v>Occasional smoker</v>
          </cell>
          <cell r="C1007" t="str">
            <v>Mildura (RC)</v>
          </cell>
          <cell r="D1007">
            <v>5.4249749999999999</v>
          </cell>
          <cell r="E1007">
            <v>2.7738830000000001</v>
          </cell>
          <cell r="F1007">
            <v>10.34033</v>
          </cell>
        </row>
        <row r="1008">
          <cell r="A1008" t="str">
            <v>SMOKING - Smoking status</v>
          </cell>
          <cell r="B1008" t="str">
            <v>Occasional smoker</v>
          </cell>
          <cell r="C1008" t="str">
            <v>Mitchell (S)</v>
          </cell>
          <cell r="D1008">
            <v>5.6688559999999999</v>
          </cell>
          <cell r="E1008">
            <v>2.7236919999999998</v>
          </cell>
          <cell r="F1008">
            <v>11.42464</v>
          </cell>
        </row>
        <row r="1009">
          <cell r="A1009" t="str">
            <v>SMOKING - Smoking status</v>
          </cell>
          <cell r="B1009" t="str">
            <v>Occasional smoker</v>
          </cell>
          <cell r="C1009" t="str">
            <v>Moira (S)</v>
          </cell>
          <cell r="D1009">
            <v>3.380004</v>
          </cell>
          <cell r="E1009">
            <v>1.466361</v>
          </cell>
          <cell r="F1009">
            <v>7.5984220000000002</v>
          </cell>
        </row>
        <row r="1010">
          <cell r="A1010" t="str">
            <v>SMOKING - Smoking status</v>
          </cell>
          <cell r="B1010" t="str">
            <v>Occasional smoker</v>
          </cell>
          <cell r="C1010" t="str">
            <v>Monash (C)</v>
          </cell>
          <cell r="D1010">
            <v>3.3229739999999999</v>
          </cell>
          <cell r="E1010">
            <v>1.7517929999999999</v>
          </cell>
          <cell r="F1010">
            <v>6.2142119999999998</v>
          </cell>
        </row>
        <row r="1011">
          <cell r="A1011" t="str">
            <v>SMOKING - Smoking status</v>
          </cell>
          <cell r="B1011" t="str">
            <v>Occasional smoker</v>
          </cell>
          <cell r="C1011" t="str">
            <v>Moonee Valley (C)</v>
          </cell>
          <cell r="D1011">
            <v>3.022627</v>
          </cell>
          <cell r="E1011">
            <v>1.5766880000000001</v>
          </cell>
          <cell r="F1011">
            <v>5.7175649999999996</v>
          </cell>
        </row>
        <row r="1012">
          <cell r="A1012" t="str">
            <v>SMOKING - Smoking status</v>
          </cell>
          <cell r="B1012" t="str">
            <v>Occasional smoker</v>
          </cell>
          <cell r="C1012" t="str">
            <v>Moorabool (S)</v>
          </cell>
          <cell r="D1012" t="str">
            <v xml:space="preserve"> </v>
          </cell>
          <cell r="E1012" t="str">
            <v xml:space="preserve"> </v>
          </cell>
          <cell r="F1012" t="str">
            <v xml:space="preserve"> </v>
          </cell>
        </row>
        <row r="1013">
          <cell r="A1013" t="str">
            <v>SMOKING - Smoking status</v>
          </cell>
          <cell r="B1013" t="str">
            <v>Occasional smoker</v>
          </cell>
          <cell r="C1013" t="str">
            <v>Moreland (C)</v>
          </cell>
          <cell r="D1013">
            <v>6.4999219999999998</v>
          </cell>
          <cell r="E1013">
            <v>3.5655389999999998</v>
          </cell>
          <cell r="F1013">
            <v>11.55977</v>
          </cell>
        </row>
        <row r="1014">
          <cell r="A1014" t="str">
            <v>SMOKING - Smoking status</v>
          </cell>
          <cell r="B1014" t="str">
            <v>Occasional smoker</v>
          </cell>
          <cell r="C1014" t="str">
            <v>Mornington Peninsula (S)</v>
          </cell>
          <cell r="D1014">
            <v>4.276294</v>
          </cell>
          <cell r="E1014">
            <v>1.9760120000000001</v>
          </cell>
          <cell r="F1014">
            <v>9.0082579999999997</v>
          </cell>
        </row>
        <row r="1015">
          <cell r="A1015" t="str">
            <v>SMOKING - Smoking status</v>
          </cell>
          <cell r="B1015" t="str">
            <v>Occasional smoker</v>
          </cell>
          <cell r="C1015" t="str">
            <v>Mount Alexander (S)</v>
          </cell>
          <cell r="D1015">
            <v>5.2707870000000003</v>
          </cell>
          <cell r="E1015">
            <v>2.6707640000000001</v>
          </cell>
          <cell r="F1015">
            <v>10.138310000000001</v>
          </cell>
        </row>
        <row r="1016">
          <cell r="A1016" t="str">
            <v>SMOKING - Smoking status</v>
          </cell>
          <cell r="B1016" t="str">
            <v>Occasional smoker</v>
          </cell>
          <cell r="C1016" t="str">
            <v>Moyne (S)</v>
          </cell>
          <cell r="D1016">
            <v>2.803404</v>
          </cell>
          <cell r="E1016">
            <v>1.110633</v>
          </cell>
          <cell r="F1016">
            <v>6.8962820000000002</v>
          </cell>
        </row>
        <row r="1017">
          <cell r="A1017" t="str">
            <v>SMOKING - Smoking status</v>
          </cell>
          <cell r="B1017" t="str">
            <v>Occasional smoker</v>
          </cell>
          <cell r="C1017" t="str">
            <v>Murrindindi (S)</v>
          </cell>
          <cell r="D1017">
            <v>3.2454640000000001</v>
          </cell>
          <cell r="E1017">
            <v>1.2910790000000001</v>
          </cell>
          <cell r="F1017">
            <v>7.9209199999999997</v>
          </cell>
        </row>
        <row r="1018">
          <cell r="A1018" t="str">
            <v>SMOKING - Smoking status</v>
          </cell>
          <cell r="B1018" t="str">
            <v>Occasional smoker</v>
          </cell>
          <cell r="C1018" t="str">
            <v>Nillumbik (S)</v>
          </cell>
          <cell r="D1018">
            <v>5.2985369999999996</v>
          </cell>
          <cell r="E1018">
            <v>2.7384490000000001</v>
          </cell>
          <cell r="F1018">
            <v>10.00576</v>
          </cell>
        </row>
        <row r="1019">
          <cell r="A1019" t="str">
            <v>SMOKING - Smoking status</v>
          </cell>
          <cell r="B1019" t="str">
            <v>Occasional smoker</v>
          </cell>
          <cell r="C1019" t="str">
            <v>Northern Grampians (S)</v>
          </cell>
          <cell r="D1019">
            <v>1.8080080000000001</v>
          </cell>
          <cell r="E1019">
            <v>0.80837309999999996</v>
          </cell>
          <cell r="F1019">
            <v>3.9940180000000001</v>
          </cell>
        </row>
        <row r="1020">
          <cell r="A1020" t="str">
            <v>SMOKING - Smoking status</v>
          </cell>
          <cell r="B1020" t="str">
            <v>Occasional smoker</v>
          </cell>
          <cell r="C1020" t="str">
            <v>Port Phillip (C)</v>
          </cell>
          <cell r="D1020">
            <v>3.9051719999999999</v>
          </cell>
          <cell r="E1020">
            <v>1.9980850000000001</v>
          </cell>
          <cell r="F1020">
            <v>7.4933170000000002</v>
          </cell>
        </row>
        <row r="1021">
          <cell r="A1021" t="str">
            <v>SMOKING - Smoking status</v>
          </cell>
          <cell r="B1021" t="str">
            <v>Occasional smoker</v>
          </cell>
          <cell r="C1021" t="str">
            <v>Pyrenees (S)</v>
          </cell>
          <cell r="D1021" t="str">
            <v xml:space="preserve"> </v>
          </cell>
          <cell r="E1021" t="str">
            <v xml:space="preserve"> </v>
          </cell>
          <cell r="F1021" t="str">
            <v xml:space="preserve"> </v>
          </cell>
        </row>
        <row r="1022">
          <cell r="A1022" t="str">
            <v>SMOKING - Smoking status</v>
          </cell>
          <cell r="B1022" t="str">
            <v>Occasional smoker</v>
          </cell>
          <cell r="C1022" t="str">
            <v>Queenscliffe (B)</v>
          </cell>
          <cell r="D1022" t="str">
            <v xml:space="preserve"> </v>
          </cell>
          <cell r="E1022" t="str">
            <v xml:space="preserve"> </v>
          </cell>
          <cell r="F1022" t="str">
            <v xml:space="preserve"> </v>
          </cell>
        </row>
        <row r="1023">
          <cell r="A1023" t="str">
            <v>SMOKING - Smoking status</v>
          </cell>
          <cell r="B1023" t="str">
            <v>Occasional smoker</v>
          </cell>
          <cell r="C1023" t="str">
            <v>South Gippsland (S)</v>
          </cell>
          <cell r="D1023" t="str">
            <v xml:space="preserve"> </v>
          </cell>
          <cell r="E1023" t="str">
            <v xml:space="preserve"> </v>
          </cell>
          <cell r="F1023" t="str">
            <v xml:space="preserve"> </v>
          </cell>
        </row>
        <row r="1024">
          <cell r="A1024" t="str">
            <v>SMOKING - Smoking status</v>
          </cell>
          <cell r="B1024" t="str">
            <v>Occasional smoker</v>
          </cell>
          <cell r="C1024" t="str">
            <v>Southern Grampians (S)</v>
          </cell>
          <cell r="D1024">
            <v>3.662569</v>
          </cell>
          <cell r="E1024">
            <v>1.395875</v>
          </cell>
          <cell r="F1024">
            <v>9.2642199999999999</v>
          </cell>
        </row>
        <row r="1025">
          <cell r="A1025" t="str">
            <v>SMOKING - Smoking status</v>
          </cell>
          <cell r="B1025" t="str">
            <v>Occasional smoker</v>
          </cell>
          <cell r="C1025" t="str">
            <v>Stonnington (C)</v>
          </cell>
          <cell r="D1025">
            <v>4.7911440000000001</v>
          </cell>
          <cell r="E1025">
            <v>2.726216</v>
          </cell>
          <cell r="F1025">
            <v>8.2868750000000002</v>
          </cell>
        </row>
        <row r="1026">
          <cell r="A1026" t="str">
            <v>SMOKING - Smoking status</v>
          </cell>
          <cell r="B1026" t="str">
            <v>Occasional smoker</v>
          </cell>
          <cell r="C1026" t="str">
            <v>Strathbogie (S)</v>
          </cell>
          <cell r="D1026" t="str">
            <v xml:space="preserve"> </v>
          </cell>
          <cell r="E1026" t="str">
            <v xml:space="preserve"> </v>
          </cell>
          <cell r="F1026" t="str">
            <v xml:space="preserve"> </v>
          </cell>
        </row>
        <row r="1027">
          <cell r="A1027" t="str">
            <v>SMOKING - Smoking status</v>
          </cell>
          <cell r="B1027" t="str">
            <v>Occasional smoker</v>
          </cell>
          <cell r="C1027" t="str">
            <v>Surf Coast (S)</v>
          </cell>
          <cell r="D1027">
            <v>8.1607000000000003</v>
          </cell>
          <cell r="E1027">
            <v>3.8660230000000002</v>
          </cell>
          <cell r="F1027">
            <v>16.411770000000001</v>
          </cell>
        </row>
        <row r="1028">
          <cell r="A1028" t="str">
            <v>SMOKING - Smoking status</v>
          </cell>
          <cell r="B1028" t="str">
            <v>Occasional smoker</v>
          </cell>
          <cell r="C1028" t="str">
            <v>Swan Hill (RC)</v>
          </cell>
          <cell r="D1028">
            <v>4.947838</v>
          </cell>
          <cell r="E1028">
            <v>2.259274</v>
          </cell>
          <cell r="F1028">
            <v>10.492369999999999</v>
          </cell>
        </row>
        <row r="1029">
          <cell r="A1029" t="str">
            <v>SMOKING - Smoking status</v>
          </cell>
          <cell r="B1029" t="str">
            <v>Occasional smoker</v>
          </cell>
          <cell r="C1029" t="str">
            <v>Towong (S)</v>
          </cell>
          <cell r="D1029">
            <v>6.267112</v>
          </cell>
          <cell r="E1029">
            <v>2.9104290000000002</v>
          </cell>
          <cell r="F1029">
            <v>12.977679999999999</v>
          </cell>
        </row>
        <row r="1030">
          <cell r="A1030" t="str">
            <v>SMOKING - Smoking status</v>
          </cell>
          <cell r="B1030" t="str">
            <v>Occasional smoker</v>
          </cell>
          <cell r="C1030" t="str">
            <v>Wangaratta (RC)</v>
          </cell>
          <cell r="D1030">
            <v>2.3673139999999999</v>
          </cell>
          <cell r="E1030">
            <v>1.119294</v>
          </cell>
          <cell r="F1030">
            <v>4.9374000000000002</v>
          </cell>
        </row>
        <row r="1031">
          <cell r="A1031" t="str">
            <v>SMOKING - Smoking status</v>
          </cell>
          <cell r="B1031" t="str">
            <v>Occasional smoker</v>
          </cell>
          <cell r="C1031" t="str">
            <v>Warrnambool (C)</v>
          </cell>
          <cell r="D1031">
            <v>4.0866189999999998</v>
          </cell>
          <cell r="E1031">
            <v>2.208161</v>
          </cell>
          <cell r="F1031">
            <v>7.4414619999999996</v>
          </cell>
        </row>
        <row r="1032">
          <cell r="A1032" t="str">
            <v>SMOKING - Smoking status</v>
          </cell>
          <cell r="B1032" t="str">
            <v>Occasional smoker</v>
          </cell>
          <cell r="C1032" t="str">
            <v>Wellington (S)</v>
          </cell>
          <cell r="D1032">
            <v>6.231503</v>
          </cell>
          <cell r="E1032">
            <v>3.0514290000000002</v>
          </cell>
          <cell r="F1032">
            <v>12.305070000000001</v>
          </cell>
        </row>
        <row r="1033">
          <cell r="A1033" t="str">
            <v>SMOKING - Smoking status</v>
          </cell>
          <cell r="B1033" t="str">
            <v>Occasional smoker</v>
          </cell>
          <cell r="C1033" t="str">
            <v>West Wimmera (S)</v>
          </cell>
          <cell r="D1033" t="str">
            <v xml:space="preserve"> </v>
          </cell>
          <cell r="E1033" t="str">
            <v xml:space="preserve"> </v>
          </cell>
          <cell r="F1033" t="str">
            <v xml:space="preserve"> </v>
          </cell>
        </row>
        <row r="1034">
          <cell r="A1034" t="str">
            <v>SMOKING - Smoking status</v>
          </cell>
          <cell r="B1034" t="str">
            <v>Occasional smoker</v>
          </cell>
          <cell r="C1034" t="str">
            <v>Whitehorse (C)</v>
          </cell>
          <cell r="D1034">
            <v>1.574546</v>
          </cell>
          <cell r="E1034">
            <v>0.66016640000000004</v>
          </cell>
          <cell r="F1034">
            <v>3.7081360000000001</v>
          </cell>
        </row>
        <row r="1035">
          <cell r="A1035" t="str">
            <v>SMOKING - Smoking status</v>
          </cell>
          <cell r="B1035" t="str">
            <v>Occasional smoker</v>
          </cell>
          <cell r="C1035" t="str">
            <v>Whittlesea (C)</v>
          </cell>
          <cell r="D1035">
            <v>4.7554480000000003</v>
          </cell>
          <cell r="E1035">
            <v>2.540152</v>
          </cell>
          <cell r="F1035">
            <v>8.7296779999999998</v>
          </cell>
        </row>
        <row r="1036">
          <cell r="A1036" t="str">
            <v>SMOKING - Smoking status</v>
          </cell>
          <cell r="B1036" t="str">
            <v>Occasional smoker</v>
          </cell>
          <cell r="C1036" t="str">
            <v>Wodonga (RC)</v>
          </cell>
          <cell r="D1036">
            <v>3.4373520000000002</v>
          </cell>
          <cell r="E1036">
            <v>1.7619199999999999</v>
          </cell>
          <cell r="F1036">
            <v>6.5989550000000001</v>
          </cell>
        </row>
        <row r="1037">
          <cell r="A1037" t="str">
            <v>SMOKING - Smoking status</v>
          </cell>
          <cell r="B1037" t="str">
            <v>Occasional smoker</v>
          </cell>
          <cell r="C1037" t="str">
            <v>Wyndham (C)</v>
          </cell>
          <cell r="D1037">
            <v>3.4673440000000002</v>
          </cell>
          <cell r="E1037">
            <v>1.8110980000000001</v>
          </cell>
          <cell r="F1037">
            <v>6.5373799999999997</v>
          </cell>
        </row>
        <row r="1038">
          <cell r="A1038" t="str">
            <v>SMOKING - Smoking status</v>
          </cell>
          <cell r="B1038" t="str">
            <v>Occasional smoker</v>
          </cell>
          <cell r="C1038" t="str">
            <v>Yarra (C)</v>
          </cell>
          <cell r="D1038">
            <v>8.8675359999999994</v>
          </cell>
          <cell r="E1038">
            <v>6.0048060000000003</v>
          </cell>
          <cell r="F1038">
            <v>12.907629999999999</v>
          </cell>
        </row>
        <row r="1039">
          <cell r="A1039" t="str">
            <v>SMOKING - Smoking status</v>
          </cell>
          <cell r="B1039" t="str">
            <v>Occasional smoker</v>
          </cell>
          <cell r="C1039" t="str">
            <v>Yarra Ranges (S)</v>
          </cell>
          <cell r="D1039">
            <v>3.793256</v>
          </cell>
          <cell r="E1039">
            <v>1.762386</v>
          </cell>
          <cell r="F1039">
            <v>7.9744099999999998</v>
          </cell>
        </row>
        <row r="1040">
          <cell r="A1040" t="str">
            <v>SMOKING - Smoking status</v>
          </cell>
          <cell r="B1040" t="str">
            <v>Occasional smoker</v>
          </cell>
          <cell r="C1040" t="str">
            <v>Yarriambiack (S)</v>
          </cell>
          <cell r="D1040">
            <v>8.7177290000000003</v>
          </cell>
          <cell r="E1040">
            <v>3.6186780000000001</v>
          </cell>
          <cell r="F1040">
            <v>19.544789999999999</v>
          </cell>
        </row>
        <row r="1041">
          <cell r="A1041" t="str">
            <v>SMOKING - Smoking status</v>
          </cell>
          <cell r="B1041" t="str">
            <v>Occasional smoker</v>
          </cell>
          <cell r="C1041" t="str">
            <v>Victoria</v>
          </cell>
          <cell r="D1041">
            <v>4.4214849999999997</v>
          </cell>
          <cell r="E1041">
            <v>4.0027619999999997</v>
          </cell>
          <cell r="F1041">
            <v>4.8817830000000004</v>
          </cell>
        </row>
        <row r="1042">
          <cell r="A1042" t="str">
            <v>SMOKING - Smoking status</v>
          </cell>
          <cell r="B1042" t="str">
            <v>Ex-smoker</v>
          </cell>
          <cell r="C1042" t="str">
            <v>Alpine (S)</v>
          </cell>
          <cell r="D1042">
            <v>32.204680000000003</v>
          </cell>
          <cell r="E1042">
            <v>24.579429999999999</v>
          </cell>
          <cell r="F1042">
            <v>40.912289999999999</v>
          </cell>
        </row>
        <row r="1043">
          <cell r="A1043" t="str">
            <v>SMOKING - Smoking status</v>
          </cell>
          <cell r="B1043" t="str">
            <v>Ex-smoker</v>
          </cell>
          <cell r="C1043" t="str">
            <v>Ararat (RC)</v>
          </cell>
          <cell r="D1043">
            <v>25.894449999999999</v>
          </cell>
          <cell r="E1043">
            <v>20.36571</v>
          </cell>
          <cell r="F1043">
            <v>32.31503</v>
          </cell>
        </row>
        <row r="1044">
          <cell r="A1044" t="str">
            <v>SMOKING - Smoking status</v>
          </cell>
          <cell r="B1044" t="str">
            <v>Ex-smoker</v>
          </cell>
          <cell r="C1044" t="str">
            <v>Ballarat (C)</v>
          </cell>
          <cell r="D1044">
            <v>31.91066</v>
          </cell>
          <cell r="E1044">
            <v>26.478719999999999</v>
          </cell>
          <cell r="F1044">
            <v>37.882759999999998</v>
          </cell>
        </row>
        <row r="1045">
          <cell r="A1045" t="str">
            <v>SMOKING - Smoking status</v>
          </cell>
          <cell r="B1045" t="str">
            <v>Ex-smoker</v>
          </cell>
          <cell r="C1045" t="str">
            <v>Banyule (C)</v>
          </cell>
          <cell r="D1045">
            <v>24.448589999999999</v>
          </cell>
          <cell r="E1045">
            <v>19.79128</v>
          </cell>
          <cell r="F1045">
            <v>29.79476</v>
          </cell>
        </row>
        <row r="1046">
          <cell r="A1046" t="str">
            <v>SMOKING - Smoking status</v>
          </cell>
          <cell r="B1046" t="str">
            <v>Ex-smoker</v>
          </cell>
          <cell r="C1046" t="str">
            <v>Bass Coast (S)</v>
          </cell>
          <cell r="D1046">
            <v>40.249879999999997</v>
          </cell>
          <cell r="E1046">
            <v>31.75123</v>
          </cell>
          <cell r="F1046">
            <v>49.377510000000001</v>
          </cell>
        </row>
        <row r="1047">
          <cell r="A1047" t="str">
            <v>SMOKING - Smoking status</v>
          </cell>
          <cell r="B1047" t="str">
            <v>Ex-smoker</v>
          </cell>
          <cell r="C1047" t="str">
            <v>Baw Baw (S)</v>
          </cell>
          <cell r="D1047">
            <v>22.76614</v>
          </cell>
          <cell r="E1047">
            <v>18.165569999999999</v>
          </cell>
          <cell r="F1047">
            <v>28.131309999999999</v>
          </cell>
        </row>
        <row r="1048">
          <cell r="A1048" t="str">
            <v>SMOKING - Smoking status</v>
          </cell>
          <cell r="B1048" t="str">
            <v>Ex-smoker</v>
          </cell>
          <cell r="C1048" t="str">
            <v>Bayside (C)</v>
          </cell>
          <cell r="D1048">
            <v>21.276869999999999</v>
          </cell>
          <cell r="E1048">
            <v>16.712309999999999</v>
          </cell>
          <cell r="F1048">
            <v>26.688639999999999</v>
          </cell>
        </row>
        <row r="1049">
          <cell r="A1049" t="str">
            <v>SMOKING - Smoking status</v>
          </cell>
          <cell r="B1049" t="str">
            <v>Ex-smoker</v>
          </cell>
          <cell r="C1049" t="str">
            <v>Benalla (RC)</v>
          </cell>
          <cell r="D1049">
            <v>23.814499999999999</v>
          </cell>
          <cell r="E1049">
            <v>18.19604</v>
          </cell>
          <cell r="F1049">
            <v>30.520530000000001</v>
          </cell>
        </row>
        <row r="1050">
          <cell r="A1050" t="str">
            <v>SMOKING - Smoking status</v>
          </cell>
          <cell r="B1050" t="str">
            <v>Ex-smoker</v>
          </cell>
          <cell r="C1050" t="str">
            <v>Boroondara (C)</v>
          </cell>
          <cell r="D1050">
            <v>16.000209999999999</v>
          </cell>
          <cell r="E1050">
            <v>12.286619999999999</v>
          </cell>
          <cell r="F1050">
            <v>20.572959999999998</v>
          </cell>
        </row>
        <row r="1051">
          <cell r="A1051" t="str">
            <v>SMOKING - Smoking status</v>
          </cell>
          <cell r="B1051" t="str">
            <v>Ex-smoker</v>
          </cell>
          <cell r="C1051" t="str">
            <v>Brimbank (C)</v>
          </cell>
          <cell r="D1051">
            <v>16.572040000000001</v>
          </cell>
          <cell r="E1051">
            <v>12.39655</v>
          </cell>
          <cell r="F1051">
            <v>21.803909999999998</v>
          </cell>
        </row>
        <row r="1052">
          <cell r="A1052" t="str">
            <v>SMOKING - Smoking status</v>
          </cell>
          <cell r="B1052" t="str">
            <v>Ex-smoker</v>
          </cell>
          <cell r="C1052" t="str">
            <v>Buloke (S)</v>
          </cell>
          <cell r="D1052">
            <v>26.528839999999999</v>
          </cell>
          <cell r="E1052">
            <v>18.731529999999999</v>
          </cell>
          <cell r="F1052">
            <v>36.128970000000002</v>
          </cell>
        </row>
        <row r="1053">
          <cell r="A1053" t="str">
            <v>SMOKING - Smoking status</v>
          </cell>
          <cell r="B1053" t="str">
            <v>Ex-smoker</v>
          </cell>
          <cell r="C1053" t="str">
            <v>Campaspe (S)</v>
          </cell>
          <cell r="D1053">
            <v>27.74362</v>
          </cell>
          <cell r="E1053">
            <v>22.790430000000001</v>
          </cell>
          <cell r="F1053">
            <v>33.308889999999998</v>
          </cell>
        </row>
        <row r="1054">
          <cell r="A1054" t="str">
            <v>SMOKING - Smoking status</v>
          </cell>
          <cell r="B1054" t="str">
            <v>Ex-smoker</v>
          </cell>
          <cell r="C1054" t="str">
            <v>Cardinia (S)</v>
          </cell>
          <cell r="D1054">
            <v>28.6874</v>
          </cell>
          <cell r="E1054">
            <v>23.17502</v>
          </cell>
          <cell r="F1054">
            <v>34.915059999999997</v>
          </cell>
        </row>
        <row r="1055">
          <cell r="A1055" t="str">
            <v>SMOKING - Smoking status</v>
          </cell>
          <cell r="B1055" t="str">
            <v>Ex-smoker</v>
          </cell>
          <cell r="C1055" t="str">
            <v>Casey (C)</v>
          </cell>
          <cell r="D1055">
            <v>19.14479</v>
          </cell>
          <cell r="E1055">
            <v>14.876010000000001</v>
          </cell>
          <cell r="F1055">
            <v>24.289000000000001</v>
          </cell>
        </row>
        <row r="1056">
          <cell r="A1056" t="str">
            <v>SMOKING - Smoking status</v>
          </cell>
          <cell r="B1056" t="str">
            <v>Ex-smoker</v>
          </cell>
          <cell r="C1056" t="str">
            <v>Central Goldfields (S)</v>
          </cell>
          <cell r="D1056">
            <v>28.543150000000001</v>
          </cell>
          <cell r="E1056">
            <v>22.920570000000001</v>
          </cell>
          <cell r="F1056">
            <v>34.92013</v>
          </cell>
        </row>
        <row r="1057">
          <cell r="A1057" t="str">
            <v>SMOKING - Smoking status</v>
          </cell>
          <cell r="B1057" t="str">
            <v>Ex-smoker</v>
          </cell>
          <cell r="C1057" t="str">
            <v>Colac-Otway (S)</v>
          </cell>
          <cell r="D1057">
            <v>23.521000000000001</v>
          </cell>
          <cell r="E1057">
            <v>18.884550000000001</v>
          </cell>
          <cell r="F1057">
            <v>28.890350000000002</v>
          </cell>
        </row>
        <row r="1058">
          <cell r="A1058" t="str">
            <v>SMOKING - Smoking status</v>
          </cell>
          <cell r="B1058" t="str">
            <v>Ex-smoker</v>
          </cell>
          <cell r="C1058" t="str">
            <v>Corangamite (S)</v>
          </cell>
          <cell r="D1058">
            <v>26.368400000000001</v>
          </cell>
          <cell r="E1058">
            <v>21.170559999999998</v>
          </cell>
          <cell r="F1058">
            <v>32.319200000000002</v>
          </cell>
        </row>
        <row r="1059">
          <cell r="A1059" t="str">
            <v>SMOKING - Smoking status</v>
          </cell>
          <cell r="B1059" t="str">
            <v>Ex-smoker</v>
          </cell>
          <cell r="C1059" t="str">
            <v>Darebin (C)</v>
          </cell>
          <cell r="D1059">
            <v>21.534739999999999</v>
          </cell>
          <cell r="E1059">
            <v>16.05612</v>
          </cell>
          <cell r="F1059">
            <v>28.25356</v>
          </cell>
        </row>
        <row r="1060">
          <cell r="A1060" t="str">
            <v>SMOKING - Smoking status</v>
          </cell>
          <cell r="B1060" t="str">
            <v>Ex-smoker</v>
          </cell>
          <cell r="C1060" t="str">
            <v>East Gippsland (S)</v>
          </cell>
          <cell r="D1060">
            <v>37.773899999999998</v>
          </cell>
          <cell r="E1060">
            <v>29.075340000000001</v>
          </cell>
          <cell r="F1060">
            <v>47.337919999999997</v>
          </cell>
        </row>
        <row r="1061">
          <cell r="A1061" t="str">
            <v>SMOKING - Smoking status</v>
          </cell>
          <cell r="B1061" t="str">
            <v>Ex-smoker</v>
          </cell>
          <cell r="C1061" t="str">
            <v>Frankston (C)</v>
          </cell>
          <cell r="D1061">
            <v>28.1111</v>
          </cell>
          <cell r="E1061">
            <v>23.168119999999998</v>
          </cell>
          <cell r="F1061">
            <v>33.646839999999997</v>
          </cell>
        </row>
        <row r="1062">
          <cell r="A1062" t="str">
            <v>SMOKING - Smoking status</v>
          </cell>
          <cell r="B1062" t="str">
            <v>Ex-smoker</v>
          </cell>
          <cell r="C1062" t="str">
            <v>Gannawarra (S)</v>
          </cell>
          <cell r="D1062">
            <v>23.478940000000001</v>
          </cell>
          <cell r="E1062">
            <v>15.83526</v>
          </cell>
          <cell r="F1062">
            <v>33.350209999999997</v>
          </cell>
        </row>
        <row r="1063">
          <cell r="A1063" t="str">
            <v>SMOKING - Smoking status</v>
          </cell>
          <cell r="B1063" t="str">
            <v>Ex-smoker</v>
          </cell>
          <cell r="C1063" t="str">
            <v>Glen Eira (C)</v>
          </cell>
          <cell r="D1063">
            <v>22.281120000000001</v>
          </cell>
          <cell r="E1063">
            <v>17.287859999999998</v>
          </cell>
          <cell r="F1063">
            <v>28.224460000000001</v>
          </cell>
        </row>
        <row r="1064">
          <cell r="A1064" t="str">
            <v>SMOKING - Smoking status</v>
          </cell>
          <cell r="B1064" t="str">
            <v>Ex-smoker</v>
          </cell>
          <cell r="C1064" t="str">
            <v>Glenelg (S)</v>
          </cell>
          <cell r="D1064">
            <v>30.666270000000001</v>
          </cell>
          <cell r="E1064">
            <v>22.356190000000002</v>
          </cell>
          <cell r="F1064">
            <v>40.455829999999999</v>
          </cell>
        </row>
        <row r="1065">
          <cell r="A1065" t="str">
            <v>SMOKING - Smoking status</v>
          </cell>
          <cell r="B1065" t="str">
            <v>Ex-smoker</v>
          </cell>
          <cell r="C1065" t="str">
            <v>Golden Plains (S)</v>
          </cell>
          <cell r="D1065">
            <v>31.53453</v>
          </cell>
          <cell r="E1065">
            <v>26.775300000000001</v>
          </cell>
          <cell r="F1065">
            <v>36.715539999999997</v>
          </cell>
        </row>
        <row r="1066">
          <cell r="A1066" t="str">
            <v>SMOKING - Smoking status</v>
          </cell>
          <cell r="B1066" t="str">
            <v>Ex-smoker</v>
          </cell>
          <cell r="C1066" t="str">
            <v>Greater Bendigo (C)</v>
          </cell>
          <cell r="D1066">
            <v>24.129639999999998</v>
          </cell>
          <cell r="E1066">
            <v>19.22569</v>
          </cell>
          <cell r="F1066">
            <v>29.822610000000001</v>
          </cell>
        </row>
        <row r="1067">
          <cell r="A1067" t="str">
            <v>SMOKING - Smoking status</v>
          </cell>
          <cell r="B1067" t="str">
            <v>Ex-smoker</v>
          </cell>
          <cell r="C1067" t="str">
            <v>Greater Dandenong (C)</v>
          </cell>
          <cell r="D1067">
            <v>15.66333</v>
          </cell>
          <cell r="E1067">
            <v>11.7018</v>
          </cell>
          <cell r="F1067">
            <v>20.65232</v>
          </cell>
        </row>
        <row r="1068">
          <cell r="A1068" t="str">
            <v>SMOKING - Smoking status</v>
          </cell>
          <cell r="B1068" t="str">
            <v>Ex-smoker</v>
          </cell>
          <cell r="C1068" t="str">
            <v>Greater Geelong (C)</v>
          </cell>
          <cell r="D1068">
            <v>20.10557</v>
          </cell>
          <cell r="E1068">
            <v>15.7127</v>
          </cell>
          <cell r="F1068">
            <v>25.357099999999999</v>
          </cell>
        </row>
        <row r="1069">
          <cell r="A1069" t="str">
            <v>SMOKING - Smoking status</v>
          </cell>
          <cell r="B1069" t="str">
            <v>Ex-smoker</v>
          </cell>
          <cell r="C1069" t="str">
            <v>Greater Shepparton (C)</v>
          </cell>
          <cell r="D1069">
            <v>22.083179999999999</v>
          </cell>
          <cell r="E1069">
            <v>17.504349999999999</v>
          </cell>
          <cell r="F1069">
            <v>27.461040000000001</v>
          </cell>
        </row>
        <row r="1070">
          <cell r="A1070" t="str">
            <v>SMOKING - Smoking status</v>
          </cell>
          <cell r="B1070" t="str">
            <v>Ex-smoker</v>
          </cell>
          <cell r="C1070" t="str">
            <v>Hepburn (S)</v>
          </cell>
          <cell r="D1070">
            <v>26.614509999999999</v>
          </cell>
          <cell r="E1070">
            <v>21.275210000000001</v>
          </cell>
          <cell r="F1070">
            <v>32.736579999999996</v>
          </cell>
        </row>
        <row r="1071">
          <cell r="A1071" t="str">
            <v>SMOKING - Smoking status</v>
          </cell>
          <cell r="B1071" t="str">
            <v>Ex-smoker</v>
          </cell>
          <cell r="C1071" t="str">
            <v>Hindmarsh (S)</v>
          </cell>
          <cell r="D1071">
            <v>26.661490000000001</v>
          </cell>
          <cell r="E1071">
            <v>19.001300000000001</v>
          </cell>
          <cell r="F1071">
            <v>36.035919999999997</v>
          </cell>
        </row>
        <row r="1072">
          <cell r="A1072" t="str">
            <v>SMOKING - Smoking status</v>
          </cell>
          <cell r="B1072" t="str">
            <v>Ex-smoker</v>
          </cell>
          <cell r="C1072" t="str">
            <v>Hobsons Bay (C)</v>
          </cell>
          <cell r="D1072">
            <v>25.941089999999999</v>
          </cell>
          <cell r="E1072">
            <v>20.41808</v>
          </cell>
          <cell r="F1072">
            <v>32.350740000000002</v>
          </cell>
        </row>
        <row r="1073">
          <cell r="A1073" t="str">
            <v>SMOKING - Smoking status</v>
          </cell>
          <cell r="B1073" t="str">
            <v>Ex-smoker</v>
          </cell>
          <cell r="C1073" t="str">
            <v>Horsham (RC)</v>
          </cell>
          <cell r="D1073">
            <v>26.38458</v>
          </cell>
          <cell r="E1073">
            <v>21.05519</v>
          </cell>
          <cell r="F1073">
            <v>32.507460000000002</v>
          </cell>
        </row>
        <row r="1074">
          <cell r="A1074" t="str">
            <v>SMOKING - Smoking status</v>
          </cell>
          <cell r="B1074" t="str">
            <v>Ex-smoker</v>
          </cell>
          <cell r="C1074" t="str">
            <v>Hume (C)</v>
          </cell>
          <cell r="D1074">
            <v>20.779070000000001</v>
          </cell>
          <cell r="E1074">
            <v>16.016970000000001</v>
          </cell>
          <cell r="F1074">
            <v>26.510090000000002</v>
          </cell>
        </row>
        <row r="1075">
          <cell r="A1075" t="str">
            <v>SMOKING - Smoking status</v>
          </cell>
          <cell r="B1075" t="str">
            <v>Ex-smoker</v>
          </cell>
          <cell r="C1075" t="str">
            <v>Indigo (S)</v>
          </cell>
          <cell r="D1075">
            <v>22.262869999999999</v>
          </cell>
          <cell r="E1075">
            <v>17.303629999999998</v>
          </cell>
          <cell r="F1075">
            <v>28.15945</v>
          </cell>
        </row>
        <row r="1076">
          <cell r="A1076" t="str">
            <v>SMOKING - Smoking status</v>
          </cell>
          <cell r="B1076" t="str">
            <v>Ex-smoker</v>
          </cell>
          <cell r="C1076" t="str">
            <v>Kingston (C)</v>
          </cell>
          <cell r="D1076">
            <v>25.727889999999999</v>
          </cell>
          <cell r="E1076">
            <v>20.60155</v>
          </cell>
          <cell r="F1076">
            <v>31.6218</v>
          </cell>
        </row>
        <row r="1077">
          <cell r="A1077" t="str">
            <v>SMOKING - Smoking status</v>
          </cell>
          <cell r="B1077" t="str">
            <v>Ex-smoker</v>
          </cell>
          <cell r="C1077" t="str">
            <v>Knox (C)</v>
          </cell>
          <cell r="D1077">
            <v>23.12724</v>
          </cell>
          <cell r="E1077">
            <v>18.343830000000001</v>
          </cell>
          <cell r="F1077">
            <v>28.719290000000001</v>
          </cell>
        </row>
        <row r="1078">
          <cell r="A1078" t="str">
            <v>SMOKING - Smoking status</v>
          </cell>
          <cell r="B1078" t="str">
            <v>Ex-smoker</v>
          </cell>
          <cell r="C1078" t="str">
            <v>Latrobe (C)</v>
          </cell>
          <cell r="D1078">
            <v>26.62311</v>
          </cell>
          <cell r="E1078">
            <v>21.143820000000002</v>
          </cell>
          <cell r="F1078">
            <v>32.929400000000001</v>
          </cell>
        </row>
        <row r="1079">
          <cell r="A1079" t="str">
            <v>SMOKING - Smoking status</v>
          </cell>
          <cell r="B1079" t="str">
            <v>Ex-smoker</v>
          </cell>
          <cell r="C1079" t="str">
            <v>Loddon (S)</v>
          </cell>
          <cell r="D1079">
            <v>19.604299999999999</v>
          </cell>
          <cell r="E1079">
            <v>14.68984</v>
          </cell>
          <cell r="F1079">
            <v>25.668199999999999</v>
          </cell>
        </row>
        <row r="1080">
          <cell r="A1080" t="str">
            <v>SMOKING - Smoking status</v>
          </cell>
          <cell r="B1080" t="str">
            <v>Ex-smoker</v>
          </cell>
          <cell r="C1080" t="str">
            <v>Macedon Ranges (S)</v>
          </cell>
          <cell r="D1080">
            <v>26.105530000000002</v>
          </cell>
          <cell r="E1080">
            <v>19.867930000000001</v>
          </cell>
          <cell r="F1080">
            <v>33.483159999999998</v>
          </cell>
        </row>
        <row r="1081">
          <cell r="A1081" t="str">
            <v>SMOKING - Smoking status</v>
          </cell>
          <cell r="B1081" t="str">
            <v>Ex-smoker</v>
          </cell>
          <cell r="C1081" t="str">
            <v>Manningham (C)</v>
          </cell>
          <cell r="D1081">
            <v>19.583780000000001</v>
          </cell>
          <cell r="E1081">
            <v>14.86004</v>
          </cell>
          <cell r="F1081">
            <v>25.361820000000002</v>
          </cell>
        </row>
        <row r="1082">
          <cell r="A1082" t="str">
            <v>SMOKING - Smoking status</v>
          </cell>
          <cell r="B1082" t="str">
            <v>Ex-smoker</v>
          </cell>
          <cell r="C1082" t="str">
            <v>Mansfield (S)</v>
          </cell>
          <cell r="D1082">
            <v>31.37968</v>
          </cell>
          <cell r="E1082">
            <v>25.32198</v>
          </cell>
          <cell r="F1082">
            <v>38.14631</v>
          </cell>
        </row>
        <row r="1083">
          <cell r="A1083" t="str">
            <v>SMOKING - Smoking status</v>
          </cell>
          <cell r="B1083" t="str">
            <v>Ex-smoker</v>
          </cell>
          <cell r="C1083" t="str">
            <v>Maribyrnong (C)</v>
          </cell>
          <cell r="D1083">
            <v>21.674150000000001</v>
          </cell>
          <cell r="E1083">
            <v>16.727810000000002</v>
          </cell>
          <cell r="F1083">
            <v>27.59836</v>
          </cell>
        </row>
        <row r="1084">
          <cell r="A1084" t="str">
            <v>SMOKING - Smoking status</v>
          </cell>
          <cell r="B1084" t="str">
            <v>Ex-smoker</v>
          </cell>
          <cell r="C1084" t="str">
            <v>Maroondah (C)</v>
          </cell>
          <cell r="D1084">
            <v>21.978619999999999</v>
          </cell>
          <cell r="E1084">
            <v>17.30799</v>
          </cell>
          <cell r="F1084">
            <v>27.49062</v>
          </cell>
        </row>
        <row r="1085">
          <cell r="A1085" t="str">
            <v>SMOKING - Smoking status</v>
          </cell>
          <cell r="B1085" t="str">
            <v>Ex-smoker</v>
          </cell>
          <cell r="C1085" t="str">
            <v>Melbourne (C)</v>
          </cell>
          <cell r="D1085">
            <v>23.01529</v>
          </cell>
          <cell r="E1085">
            <v>17.208400000000001</v>
          </cell>
          <cell r="F1085">
            <v>30.069980000000001</v>
          </cell>
        </row>
        <row r="1086">
          <cell r="A1086" t="str">
            <v>SMOKING - Smoking status</v>
          </cell>
          <cell r="B1086" t="str">
            <v>Ex-smoker</v>
          </cell>
          <cell r="C1086" t="str">
            <v>Melton (S)</v>
          </cell>
          <cell r="D1086">
            <v>19.437429999999999</v>
          </cell>
          <cell r="E1086">
            <v>14.580159999999999</v>
          </cell>
          <cell r="F1086">
            <v>25.43111</v>
          </cell>
        </row>
        <row r="1087">
          <cell r="A1087" t="str">
            <v>SMOKING - Smoking status</v>
          </cell>
          <cell r="B1087" t="str">
            <v>Ex-smoker</v>
          </cell>
          <cell r="C1087" t="str">
            <v>Mildura (RC)</v>
          </cell>
          <cell r="D1087">
            <v>24.12256</v>
          </cell>
          <cell r="E1087">
            <v>19.158429999999999</v>
          </cell>
          <cell r="F1087">
            <v>29.897259999999999</v>
          </cell>
        </row>
        <row r="1088">
          <cell r="A1088" t="str">
            <v>SMOKING - Smoking status</v>
          </cell>
          <cell r="B1088" t="str">
            <v>Ex-smoker</v>
          </cell>
          <cell r="C1088" t="str">
            <v>Mitchell (S)</v>
          </cell>
          <cell r="D1088">
            <v>35.902859999999997</v>
          </cell>
          <cell r="E1088">
            <v>29.611219999999999</v>
          </cell>
          <cell r="F1088">
            <v>42.71998</v>
          </cell>
        </row>
        <row r="1089">
          <cell r="A1089" t="str">
            <v>SMOKING - Smoking status</v>
          </cell>
          <cell r="B1089" t="str">
            <v>Ex-smoker</v>
          </cell>
          <cell r="C1089" t="str">
            <v>Moira (S)</v>
          </cell>
          <cell r="D1089">
            <v>30.824079999999999</v>
          </cell>
          <cell r="E1089">
            <v>23.168240000000001</v>
          </cell>
          <cell r="F1089">
            <v>39.702480000000001</v>
          </cell>
        </row>
        <row r="1090">
          <cell r="A1090" t="str">
            <v>SMOKING - Smoking status</v>
          </cell>
          <cell r="B1090" t="str">
            <v>Ex-smoker</v>
          </cell>
          <cell r="C1090" t="str">
            <v>Monash (C)</v>
          </cell>
          <cell r="D1090">
            <v>20.620979999999999</v>
          </cell>
          <cell r="E1090">
            <v>15.50146</v>
          </cell>
          <cell r="F1090">
            <v>26.893139999999999</v>
          </cell>
        </row>
        <row r="1091">
          <cell r="A1091" t="str">
            <v>SMOKING - Smoking status</v>
          </cell>
          <cell r="B1091" t="str">
            <v>Ex-smoker</v>
          </cell>
          <cell r="C1091" t="str">
            <v>Moonee Valley (C)</v>
          </cell>
          <cell r="D1091">
            <v>24.525980000000001</v>
          </cell>
          <cell r="E1091">
            <v>19.46996</v>
          </cell>
          <cell r="F1091">
            <v>30.399339999999999</v>
          </cell>
        </row>
        <row r="1092">
          <cell r="A1092" t="str">
            <v>SMOKING - Smoking status</v>
          </cell>
          <cell r="B1092" t="str">
            <v>Ex-smoker</v>
          </cell>
          <cell r="C1092" t="str">
            <v>Moorabool (S)</v>
          </cell>
          <cell r="D1092">
            <v>31.490120000000001</v>
          </cell>
          <cell r="E1092">
            <v>24.74175</v>
          </cell>
          <cell r="F1092">
            <v>39.12229</v>
          </cell>
        </row>
        <row r="1093">
          <cell r="A1093" t="str">
            <v>SMOKING - Smoking status</v>
          </cell>
          <cell r="B1093" t="str">
            <v>Ex-smoker</v>
          </cell>
          <cell r="C1093" t="str">
            <v>Moreland (C)</v>
          </cell>
          <cell r="D1093">
            <v>29.313929999999999</v>
          </cell>
          <cell r="E1093">
            <v>23.27394</v>
          </cell>
          <cell r="F1093">
            <v>36.182220000000001</v>
          </cell>
        </row>
        <row r="1094">
          <cell r="A1094" t="str">
            <v>SMOKING - Smoking status</v>
          </cell>
          <cell r="B1094" t="str">
            <v>Ex-smoker</v>
          </cell>
          <cell r="C1094" t="str">
            <v>Mornington Peninsula (S)</v>
          </cell>
          <cell r="D1094">
            <v>22.70147</v>
          </cell>
          <cell r="E1094">
            <v>17.566759999999999</v>
          </cell>
          <cell r="F1094">
            <v>28.812449999999998</v>
          </cell>
        </row>
        <row r="1095">
          <cell r="A1095" t="str">
            <v>SMOKING - Smoking status</v>
          </cell>
          <cell r="B1095" t="str">
            <v>Ex-smoker</v>
          </cell>
          <cell r="C1095" t="str">
            <v>Mount Alexander (S)</v>
          </cell>
          <cell r="D1095">
            <v>27.56504</v>
          </cell>
          <cell r="E1095">
            <v>19.794</v>
          </cell>
          <cell r="F1095">
            <v>36.9803</v>
          </cell>
        </row>
        <row r="1096">
          <cell r="A1096" t="str">
            <v>SMOKING - Smoking status</v>
          </cell>
          <cell r="B1096" t="str">
            <v>Ex-smoker</v>
          </cell>
          <cell r="C1096" t="str">
            <v>Moyne (S)</v>
          </cell>
          <cell r="D1096">
            <v>23.519069999999999</v>
          </cell>
          <cell r="E1096">
            <v>18.798010000000001</v>
          </cell>
          <cell r="F1096">
            <v>29.002330000000001</v>
          </cell>
        </row>
        <row r="1097">
          <cell r="A1097" t="str">
            <v>SMOKING - Smoking status</v>
          </cell>
          <cell r="B1097" t="str">
            <v>Ex-smoker</v>
          </cell>
          <cell r="C1097" t="str">
            <v>Murrindindi (S)</v>
          </cell>
          <cell r="D1097">
            <v>26.752600000000001</v>
          </cell>
          <cell r="E1097">
            <v>20.959859999999999</v>
          </cell>
          <cell r="F1097">
            <v>33.468400000000003</v>
          </cell>
        </row>
        <row r="1098">
          <cell r="A1098" t="str">
            <v>SMOKING - Smoking status</v>
          </cell>
          <cell r="B1098" t="str">
            <v>Ex-smoker</v>
          </cell>
          <cell r="C1098" t="str">
            <v>Nillumbik (S)</v>
          </cell>
          <cell r="D1098">
            <v>28.73902</v>
          </cell>
          <cell r="E1098">
            <v>23.115020000000001</v>
          </cell>
          <cell r="F1098">
            <v>35.106580000000001</v>
          </cell>
        </row>
        <row r="1099">
          <cell r="A1099" t="str">
            <v>SMOKING - Smoking status</v>
          </cell>
          <cell r="B1099" t="str">
            <v>Ex-smoker</v>
          </cell>
          <cell r="C1099" t="str">
            <v>Northern Grampians (S)</v>
          </cell>
          <cell r="D1099">
            <v>27.087689999999998</v>
          </cell>
          <cell r="E1099">
            <v>21.139769999999999</v>
          </cell>
          <cell r="F1099">
            <v>33.987859999999998</v>
          </cell>
        </row>
        <row r="1100">
          <cell r="A1100" t="str">
            <v>SMOKING - Smoking status</v>
          </cell>
          <cell r="B1100" t="str">
            <v>Ex-smoker</v>
          </cell>
          <cell r="C1100" t="str">
            <v>Port Phillip (C)</v>
          </cell>
          <cell r="D1100">
            <v>29.64526</v>
          </cell>
          <cell r="E1100">
            <v>24.347370000000002</v>
          </cell>
          <cell r="F1100">
            <v>35.554160000000003</v>
          </cell>
        </row>
        <row r="1101">
          <cell r="A1101" t="str">
            <v>SMOKING - Smoking status</v>
          </cell>
          <cell r="B1101" t="str">
            <v>Ex-smoker</v>
          </cell>
          <cell r="C1101" t="str">
            <v>Pyrenees (S)</v>
          </cell>
          <cell r="D1101">
            <v>28.304510000000001</v>
          </cell>
          <cell r="E1101">
            <v>21.38776</v>
          </cell>
          <cell r="F1101">
            <v>36.421759999999999</v>
          </cell>
        </row>
        <row r="1102">
          <cell r="A1102" t="str">
            <v>SMOKING - Smoking status</v>
          </cell>
          <cell r="B1102" t="str">
            <v>Ex-smoker</v>
          </cell>
          <cell r="C1102" t="str">
            <v>Queenscliffe (B)</v>
          </cell>
          <cell r="D1102">
            <v>34.575890000000001</v>
          </cell>
          <cell r="E1102">
            <v>21.91272</v>
          </cell>
          <cell r="F1102">
            <v>49.882300000000001</v>
          </cell>
        </row>
        <row r="1103">
          <cell r="A1103" t="str">
            <v>SMOKING - Smoking status</v>
          </cell>
          <cell r="B1103" t="str">
            <v>Ex-smoker</v>
          </cell>
          <cell r="C1103" t="str">
            <v>South Gippsland (S)</v>
          </cell>
          <cell r="D1103">
            <v>20.02009</v>
          </cell>
          <cell r="E1103">
            <v>15.4872</v>
          </cell>
          <cell r="F1103">
            <v>25.479700000000001</v>
          </cell>
        </row>
        <row r="1104">
          <cell r="A1104" t="str">
            <v>SMOKING - Smoking status</v>
          </cell>
          <cell r="B1104" t="str">
            <v>Ex-smoker</v>
          </cell>
          <cell r="C1104" t="str">
            <v>Southern Grampians (S)</v>
          </cell>
          <cell r="D1104">
            <v>28.27094</v>
          </cell>
          <cell r="E1104">
            <v>22.032699999999998</v>
          </cell>
          <cell r="F1104">
            <v>35.471870000000003</v>
          </cell>
        </row>
        <row r="1105">
          <cell r="A1105" t="str">
            <v>SMOKING - Smoking status</v>
          </cell>
          <cell r="B1105" t="str">
            <v>Ex-smoker</v>
          </cell>
          <cell r="C1105" t="str">
            <v>Stonnington (C)</v>
          </cell>
          <cell r="D1105">
            <v>20.78754</v>
          </cell>
          <cell r="E1105">
            <v>16.225259999999999</v>
          </cell>
          <cell r="F1105">
            <v>26.230989999999998</v>
          </cell>
        </row>
        <row r="1106">
          <cell r="A1106" t="str">
            <v>SMOKING - Smoking status</v>
          </cell>
          <cell r="B1106" t="str">
            <v>Ex-smoker</v>
          </cell>
          <cell r="C1106" t="str">
            <v>Strathbogie (S)</v>
          </cell>
          <cell r="D1106">
            <v>30.036840000000002</v>
          </cell>
          <cell r="E1106">
            <v>24.52702</v>
          </cell>
          <cell r="F1106">
            <v>36.190890000000003</v>
          </cell>
        </row>
        <row r="1107">
          <cell r="A1107" t="str">
            <v>SMOKING - Smoking status</v>
          </cell>
          <cell r="B1107" t="str">
            <v>Ex-smoker</v>
          </cell>
          <cell r="C1107" t="str">
            <v>Surf Coast (S)</v>
          </cell>
          <cell r="D1107">
            <v>29.727409999999999</v>
          </cell>
          <cell r="E1107">
            <v>22.7652</v>
          </cell>
          <cell r="F1107">
            <v>37.777389999999997</v>
          </cell>
        </row>
        <row r="1108">
          <cell r="A1108" t="str">
            <v>SMOKING - Smoking status</v>
          </cell>
          <cell r="B1108" t="str">
            <v>Ex-smoker</v>
          </cell>
          <cell r="C1108" t="str">
            <v>Swan Hill (RC)</v>
          </cell>
          <cell r="D1108">
            <v>25.56148</v>
          </cell>
          <cell r="E1108">
            <v>19.953099999999999</v>
          </cell>
          <cell r="F1108">
            <v>32.113819999999997</v>
          </cell>
        </row>
        <row r="1109">
          <cell r="A1109" t="str">
            <v>SMOKING - Smoking status</v>
          </cell>
          <cell r="B1109" t="str">
            <v>Ex-smoker</v>
          </cell>
          <cell r="C1109" t="str">
            <v>Towong (S)</v>
          </cell>
          <cell r="D1109">
            <v>24.288029999999999</v>
          </cell>
          <cell r="E1109">
            <v>18.458950000000002</v>
          </cell>
          <cell r="F1109">
            <v>31.25235</v>
          </cell>
        </row>
        <row r="1110">
          <cell r="A1110" t="str">
            <v>SMOKING - Smoking status</v>
          </cell>
          <cell r="B1110" t="str">
            <v>Ex-smoker</v>
          </cell>
          <cell r="C1110" t="str">
            <v>Wangaratta (RC)</v>
          </cell>
          <cell r="D1110">
            <v>29.77853</v>
          </cell>
          <cell r="E1110">
            <v>22.956810000000001</v>
          </cell>
          <cell r="F1110">
            <v>37.637079999999997</v>
          </cell>
        </row>
        <row r="1111">
          <cell r="A1111" t="str">
            <v>SMOKING - Smoking status</v>
          </cell>
          <cell r="B1111" t="str">
            <v>Ex-smoker</v>
          </cell>
          <cell r="C1111" t="str">
            <v>Warrnambool (C)</v>
          </cell>
          <cell r="D1111">
            <v>24.056529999999999</v>
          </cell>
          <cell r="E1111">
            <v>19.069430000000001</v>
          </cell>
          <cell r="F1111">
            <v>29.86655</v>
          </cell>
        </row>
        <row r="1112">
          <cell r="A1112" t="str">
            <v>SMOKING - Smoking status</v>
          </cell>
          <cell r="B1112" t="str">
            <v>Ex-smoker</v>
          </cell>
          <cell r="C1112" t="str">
            <v>Wellington (S)</v>
          </cell>
          <cell r="D1112">
            <v>30.920439999999999</v>
          </cell>
          <cell r="E1112">
            <v>25.179179999999999</v>
          </cell>
          <cell r="F1112">
            <v>37.317880000000002</v>
          </cell>
        </row>
        <row r="1113">
          <cell r="A1113" t="str">
            <v>SMOKING - Smoking status</v>
          </cell>
          <cell r="B1113" t="str">
            <v>Ex-smoker</v>
          </cell>
          <cell r="C1113" t="str">
            <v>West Wimmera (S)</v>
          </cell>
          <cell r="D1113">
            <v>23.712260000000001</v>
          </cell>
          <cell r="E1113">
            <v>16.78032</v>
          </cell>
          <cell r="F1113">
            <v>32.393140000000002</v>
          </cell>
        </row>
        <row r="1114">
          <cell r="A1114" t="str">
            <v>SMOKING - Smoking status</v>
          </cell>
          <cell r="B1114" t="str">
            <v>Ex-smoker</v>
          </cell>
          <cell r="C1114" t="str">
            <v>Whitehorse (C)</v>
          </cell>
          <cell r="D1114">
            <v>13.60694</v>
          </cell>
          <cell r="E1114">
            <v>9.8275260000000006</v>
          </cell>
          <cell r="F1114">
            <v>18.540970000000002</v>
          </cell>
        </row>
        <row r="1115">
          <cell r="A1115" t="str">
            <v>SMOKING - Smoking status</v>
          </cell>
          <cell r="B1115" t="str">
            <v>Ex-smoker</v>
          </cell>
          <cell r="C1115" t="str">
            <v>Whittlesea (C)</v>
          </cell>
          <cell r="D1115">
            <v>20.523260000000001</v>
          </cell>
          <cell r="E1115">
            <v>15.76657</v>
          </cell>
          <cell r="F1115">
            <v>26.267489999999999</v>
          </cell>
        </row>
        <row r="1116">
          <cell r="A1116" t="str">
            <v>SMOKING - Smoking status</v>
          </cell>
          <cell r="B1116" t="str">
            <v>Ex-smoker</v>
          </cell>
          <cell r="C1116" t="str">
            <v>Wodonga (RC)</v>
          </cell>
          <cell r="D1116">
            <v>27.9587</v>
          </cell>
          <cell r="E1116">
            <v>22.83409</v>
          </cell>
          <cell r="F1116">
            <v>33.73068</v>
          </cell>
        </row>
        <row r="1117">
          <cell r="A1117" t="str">
            <v>SMOKING - Smoking status</v>
          </cell>
          <cell r="B1117" t="str">
            <v>Ex-smoker</v>
          </cell>
          <cell r="C1117" t="str">
            <v>Wyndham (C)</v>
          </cell>
          <cell r="D1117">
            <v>22.463380000000001</v>
          </cell>
          <cell r="E1117">
            <v>18.084330000000001</v>
          </cell>
          <cell r="F1117">
            <v>27.546230000000001</v>
          </cell>
        </row>
        <row r="1118">
          <cell r="A1118" t="str">
            <v>SMOKING - Smoking status</v>
          </cell>
          <cell r="B1118" t="str">
            <v>Ex-smoker</v>
          </cell>
          <cell r="C1118" t="str">
            <v>Yarra (C)</v>
          </cell>
          <cell r="D1118">
            <v>25.06073</v>
          </cell>
          <cell r="E1118">
            <v>19.64847</v>
          </cell>
          <cell r="F1118">
            <v>31.38158</v>
          </cell>
        </row>
        <row r="1119">
          <cell r="A1119" t="str">
            <v>SMOKING - Smoking status</v>
          </cell>
          <cell r="B1119" t="str">
            <v>Ex-smoker</v>
          </cell>
          <cell r="C1119" t="str">
            <v>Yarra Ranges (S)</v>
          </cell>
          <cell r="D1119">
            <v>30.066400000000002</v>
          </cell>
          <cell r="E1119">
            <v>24.416039999999999</v>
          </cell>
          <cell r="F1119">
            <v>36.394739999999999</v>
          </cell>
        </row>
        <row r="1120">
          <cell r="A1120" t="str">
            <v>SMOKING - Smoking status</v>
          </cell>
          <cell r="B1120" t="str">
            <v>Ex-smoker</v>
          </cell>
          <cell r="C1120" t="str">
            <v>Yarriambiack (S)</v>
          </cell>
          <cell r="D1120">
            <v>27.009029999999999</v>
          </cell>
          <cell r="E1120">
            <v>19.66947</v>
          </cell>
          <cell r="F1120">
            <v>35.864570000000001</v>
          </cell>
        </row>
        <row r="1121">
          <cell r="A1121" t="str">
            <v>SMOKING - Smoking status</v>
          </cell>
          <cell r="B1121" t="str">
            <v>Ex-smoker</v>
          </cell>
          <cell r="C1121" t="str">
            <v>Victoria</v>
          </cell>
          <cell r="D1121">
            <v>22.834160000000001</v>
          </cell>
          <cell r="E1121">
            <v>22.047920000000001</v>
          </cell>
          <cell r="F1121">
            <v>23.639939999999999</v>
          </cell>
        </row>
        <row r="1122">
          <cell r="A1122" t="str">
            <v>SMOKING - Smoking status</v>
          </cell>
          <cell r="B1122" t="str">
            <v>Non-smoker</v>
          </cell>
          <cell r="C1122" t="str">
            <v>Alpine (S)</v>
          </cell>
          <cell r="D1122">
            <v>54.56306</v>
          </cell>
          <cell r="E1122">
            <v>45.789119999999997</v>
          </cell>
          <cell r="F1122">
            <v>63.062480000000001</v>
          </cell>
        </row>
        <row r="1123">
          <cell r="A1123" t="str">
            <v>SMOKING - Smoking status</v>
          </cell>
          <cell r="B1123" t="str">
            <v>Non-smoker</v>
          </cell>
          <cell r="C1123" t="str">
            <v>Ararat (RC)</v>
          </cell>
          <cell r="D1123">
            <v>57.702910000000003</v>
          </cell>
          <cell r="E1123">
            <v>49.8902</v>
          </cell>
          <cell r="F1123">
            <v>65.148430000000005</v>
          </cell>
        </row>
        <row r="1124">
          <cell r="A1124" t="str">
            <v>SMOKING - Smoking status</v>
          </cell>
          <cell r="B1124" t="str">
            <v>Non-smoker</v>
          </cell>
          <cell r="C1124" t="str">
            <v>Ballarat (C)</v>
          </cell>
          <cell r="D1124">
            <v>51.826979999999999</v>
          </cell>
          <cell r="E1124">
            <v>45.466389999999997</v>
          </cell>
          <cell r="F1124">
            <v>58.128909999999998</v>
          </cell>
        </row>
        <row r="1125">
          <cell r="A1125" t="str">
            <v>SMOKING - Smoking status</v>
          </cell>
          <cell r="B1125" t="str">
            <v>Non-smoker</v>
          </cell>
          <cell r="C1125" t="str">
            <v>Banyule (C)</v>
          </cell>
          <cell r="D1125">
            <v>65.071789999999993</v>
          </cell>
          <cell r="E1125">
            <v>59.15531</v>
          </cell>
          <cell r="F1125">
            <v>70.5578</v>
          </cell>
        </row>
        <row r="1126">
          <cell r="A1126" t="str">
            <v>SMOKING - Smoking status</v>
          </cell>
          <cell r="B1126" t="str">
            <v>Non-smoker</v>
          </cell>
          <cell r="C1126" t="str">
            <v>Bass Coast (S)</v>
          </cell>
          <cell r="D1126">
            <v>40.613520000000001</v>
          </cell>
          <cell r="E1126">
            <v>32.298119999999997</v>
          </cell>
          <cell r="F1126">
            <v>49.504370000000002</v>
          </cell>
        </row>
        <row r="1127">
          <cell r="A1127" t="str">
            <v>SMOKING - Smoking status</v>
          </cell>
          <cell r="B1127" t="str">
            <v>Non-smoker</v>
          </cell>
          <cell r="C1127" t="str">
            <v>Baw Baw (S)</v>
          </cell>
          <cell r="D1127">
            <v>60.997599999999998</v>
          </cell>
          <cell r="E1127">
            <v>54.069809999999997</v>
          </cell>
          <cell r="F1127">
            <v>67.508369999999999</v>
          </cell>
        </row>
        <row r="1128">
          <cell r="A1128" t="str">
            <v>SMOKING - Smoking status</v>
          </cell>
          <cell r="B1128" t="str">
            <v>Non-smoker</v>
          </cell>
          <cell r="C1128" t="str">
            <v>Bayside (C)</v>
          </cell>
          <cell r="D1128">
            <v>62.83493</v>
          </cell>
          <cell r="E1128">
            <v>55.92642</v>
          </cell>
          <cell r="F1128">
            <v>69.255830000000003</v>
          </cell>
        </row>
        <row r="1129">
          <cell r="A1129" t="str">
            <v>SMOKING - Smoking status</v>
          </cell>
          <cell r="B1129" t="str">
            <v>Non-smoker</v>
          </cell>
          <cell r="C1129" t="str">
            <v>Benalla (RC)</v>
          </cell>
          <cell r="D1129">
            <v>56.193759999999997</v>
          </cell>
          <cell r="E1129">
            <v>47.790700000000001</v>
          </cell>
          <cell r="F1129">
            <v>64.255899999999997</v>
          </cell>
        </row>
        <row r="1130">
          <cell r="A1130" t="str">
            <v>SMOKING - Smoking status</v>
          </cell>
          <cell r="B1130" t="str">
            <v>Non-smoker</v>
          </cell>
          <cell r="C1130" t="str">
            <v>Boroondara (C)</v>
          </cell>
          <cell r="D1130">
            <v>73.430239999999998</v>
          </cell>
          <cell r="E1130">
            <v>67.725909999999999</v>
          </cell>
          <cell r="F1130">
            <v>78.447209999999998</v>
          </cell>
        </row>
        <row r="1131">
          <cell r="A1131" t="str">
            <v>SMOKING - Smoking status</v>
          </cell>
          <cell r="B1131" t="str">
            <v>Non-smoker</v>
          </cell>
          <cell r="C1131" t="str">
            <v>Brimbank (C)</v>
          </cell>
          <cell r="D1131">
            <v>60.659500000000001</v>
          </cell>
          <cell r="E1131">
            <v>54.223379999999999</v>
          </cell>
          <cell r="F1131">
            <v>66.745679999999993</v>
          </cell>
        </row>
        <row r="1132">
          <cell r="A1132" t="str">
            <v>SMOKING - Smoking status</v>
          </cell>
          <cell r="B1132" t="str">
            <v>Non-smoker</v>
          </cell>
          <cell r="C1132" t="str">
            <v>Buloke (S)</v>
          </cell>
          <cell r="D1132">
            <v>47.757429999999999</v>
          </cell>
          <cell r="E1132">
            <v>36.91771</v>
          </cell>
          <cell r="F1132">
            <v>58.812570000000001</v>
          </cell>
        </row>
        <row r="1133">
          <cell r="A1133" t="str">
            <v>SMOKING - Smoking status</v>
          </cell>
          <cell r="B1133" t="str">
            <v>Non-smoker</v>
          </cell>
          <cell r="C1133" t="str">
            <v>Campaspe (S)</v>
          </cell>
          <cell r="D1133">
            <v>49.693109999999997</v>
          </cell>
          <cell r="E1133">
            <v>42.334449999999997</v>
          </cell>
          <cell r="F1133">
            <v>57.065100000000001</v>
          </cell>
        </row>
        <row r="1134">
          <cell r="A1134" t="str">
            <v>SMOKING - Smoking status</v>
          </cell>
          <cell r="B1134" t="str">
            <v>Non-smoker</v>
          </cell>
          <cell r="C1134" t="str">
            <v>Cardinia (S)</v>
          </cell>
          <cell r="D1134">
            <v>55.998759999999997</v>
          </cell>
          <cell r="E1134">
            <v>49.537050000000001</v>
          </cell>
          <cell r="F1134">
            <v>62.263370000000002</v>
          </cell>
        </row>
        <row r="1135">
          <cell r="A1135" t="str">
            <v>SMOKING - Smoking status</v>
          </cell>
          <cell r="B1135" t="str">
            <v>Non-smoker</v>
          </cell>
          <cell r="C1135" t="str">
            <v>Casey (C)</v>
          </cell>
          <cell r="D1135">
            <v>61.911749999999998</v>
          </cell>
          <cell r="E1135">
            <v>55.78886</v>
          </cell>
          <cell r="F1135">
            <v>67.677959999999999</v>
          </cell>
        </row>
        <row r="1136">
          <cell r="A1136" t="str">
            <v>SMOKING - Smoking status</v>
          </cell>
          <cell r="B1136" t="str">
            <v>Non-smoker</v>
          </cell>
          <cell r="C1136" t="str">
            <v>Central Goldfields (S)</v>
          </cell>
          <cell r="D1136">
            <v>42.588610000000003</v>
          </cell>
          <cell r="E1136">
            <v>35.015369999999997</v>
          </cell>
          <cell r="F1136">
            <v>50.526290000000003</v>
          </cell>
        </row>
        <row r="1137">
          <cell r="A1137" t="str">
            <v>SMOKING - Smoking status</v>
          </cell>
          <cell r="B1137" t="str">
            <v>Non-smoker</v>
          </cell>
          <cell r="C1137" t="str">
            <v>Colac-Otway (S)</v>
          </cell>
          <cell r="D1137">
            <v>53.634909999999998</v>
          </cell>
          <cell r="E1137">
            <v>46.8491</v>
          </cell>
          <cell r="F1137">
            <v>60.288730000000001</v>
          </cell>
        </row>
        <row r="1138">
          <cell r="A1138" t="str">
            <v>SMOKING - Smoking status</v>
          </cell>
          <cell r="B1138" t="str">
            <v>Non-smoker</v>
          </cell>
          <cell r="C1138" t="str">
            <v>Corangamite (S)</v>
          </cell>
          <cell r="D1138">
            <v>58.433970000000002</v>
          </cell>
          <cell r="E1138">
            <v>51.944659999999999</v>
          </cell>
          <cell r="F1138">
            <v>64.643450000000001</v>
          </cell>
        </row>
        <row r="1139">
          <cell r="A1139" t="str">
            <v>SMOKING - Smoking status</v>
          </cell>
          <cell r="B1139" t="str">
            <v>Non-smoker</v>
          </cell>
          <cell r="C1139" t="str">
            <v>Darebin (C)</v>
          </cell>
          <cell r="D1139">
            <v>55.381309999999999</v>
          </cell>
          <cell r="E1139">
            <v>47.880470000000003</v>
          </cell>
          <cell r="F1139">
            <v>62.644849999999998</v>
          </cell>
        </row>
        <row r="1140">
          <cell r="A1140" t="str">
            <v>SMOKING - Smoking status</v>
          </cell>
          <cell r="B1140" t="str">
            <v>Non-smoker</v>
          </cell>
          <cell r="C1140" t="str">
            <v>East Gippsland (S)</v>
          </cell>
          <cell r="D1140">
            <v>46.998730000000002</v>
          </cell>
          <cell r="E1140">
            <v>37.821379999999998</v>
          </cell>
          <cell r="F1140">
            <v>56.383620000000001</v>
          </cell>
        </row>
        <row r="1141">
          <cell r="A1141" t="str">
            <v>SMOKING - Smoking status</v>
          </cell>
          <cell r="B1141" t="str">
            <v>Non-smoker</v>
          </cell>
          <cell r="C1141" t="str">
            <v>Frankston (C)</v>
          </cell>
          <cell r="D1141">
            <v>49.349110000000003</v>
          </cell>
          <cell r="E1141">
            <v>43.428840000000001</v>
          </cell>
          <cell r="F1141">
            <v>55.287689999999998</v>
          </cell>
        </row>
        <row r="1142">
          <cell r="A1142" t="str">
            <v>SMOKING - Smoking status</v>
          </cell>
          <cell r="B1142" t="str">
            <v>Non-smoker</v>
          </cell>
          <cell r="C1142" t="str">
            <v>Gannawarra (S)</v>
          </cell>
          <cell r="D1142">
            <v>57.583710000000004</v>
          </cell>
          <cell r="E1142">
            <v>47.706180000000003</v>
          </cell>
          <cell r="F1142">
            <v>66.890389999999996</v>
          </cell>
        </row>
        <row r="1143">
          <cell r="A1143" t="str">
            <v>SMOKING - Smoking status</v>
          </cell>
          <cell r="B1143" t="str">
            <v>Non-smoker</v>
          </cell>
          <cell r="C1143" t="str">
            <v>Glen Eira (C)</v>
          </cell>
          <cell r="D1143">
            <v>68.328689999999995</v>
          </cell>
          <cell r="E1143">
            <v>62.017589999999998</v>
          </cell>
          <cell r="F1143">
            <v>74.030270000000002</v>
          </cell>
        </row>
        <row r="1144">
          <cell r="A1144" t="str">
            <v>SMOKING - Smoking status</v>
          </cell>
          <cell r="B1144" t="str">
            <v>Non-smoker</v>
          </cell>
          <cell r="C1144" t="str">
            <v>Glenelg (S)</v>
          </cell>
          <cell r="D1144">
            <v>48.724739999999997</v>
          </cell>
          <cell r="E1144">
            <v>38.321689999999997</v>
          </cell>
          <cell r="F1144">
            <v>59.239460000000001</v>
          </cell>
        </row>
        <row r="1145">
          <cell r="A1145" t="str">
            <v>SMOKING - Smoking status</v>
          </cell>
          <cell r="B1145" t="str">
            <v>Non-smoker</v>
          </cell>
          <cell r="C1145" t="str">
            <v>Golden Plains (S)</v>
          </cell>
          <cell r="D1145">
            <v>54.851790000000001</v>
          </cell>
          <cell r="E1145">
            <v>45.637279999999997</v>
          </cell>
          <cell r="F1145">
            <v>63.745199999999997</v>
          </cell>
        </row>
        <row r="1146">
          <cell r="A1146" t="str">
            <v>SMOKING - Smoking status</v>
          </cell>
          <cell r="B1146" t="str">
            <v>Non-smoker</v>
          </cell>
          <cell r="C1146" t="str">
            <v>Greater Bendigo (C)</v>
          </cell>
          <cell r="D1146">
            <v>54.752540000000003</v>
          </cell>
          <cell r="E1146">
            <v>47.767159999999997</v>
          </cell>
          <cell r="F1146">
            <v>61.555599999999998</v>
          </cell>
        </row>
        <row r="1147">
          <cell r="A1147" t="str">
            <v>SMOKING - Smoking status</v>
          </cell>
          <cell r="B1147" t="str">
            <v>Non-smoker</v>
          </cell>
          <cell r="C1147" t="str">
            <v>Greater Dandenong (C)</v>
          </cell>
          <cell r="D1147">
            <v>62.807429999999997</v>
          </cell>
          <cell r="E1147">
            <v>56.482250000000001</v>
          </cell>
          <cell r="F1147">
            <v>68.722359999999995</v>
          </cell>
        </row>
        <row r="1148">
          <cell r="A1148" t="str">
            <v>SMOKING - Smoking status</v>
          </cell>
          <cell r="B1148" t="str">
            <v>Non-smoker</v>
          </cell>
          <cell r="C1148" t="str">
            <v>Greater Geelong (C)</v>
          </cell>
          <cell r="D1148">
            <v>59.75958</v>
          </cell>
          <cell r="E1148">
            <v>53.156350000000003</v>
          </cell>
          <cell r="F1148">
            <v>66.026899999999998</v>
          </cell>
        </row>
        <row r="1149">
          <cell r="A1149" t="str">
            <v>SMOKING - Smoking status</v>
          </cell>
          <cell r="B1149" t="str">
            <v>Non-smoker</v>
          </cell>
          <cell r="C1149" t="str">
            <v>Greater Shepparton (C)</v>
          </cell>
          <cell r="D1149">
            <v>58.061079999999997</v>
          </cell>
          <cell r="E1149">
            <v>51.560989999999997</v>
          </cell>
          <cell r="F1149">
            <v>64.292969999999997</v>
          </cell>
        </row>
        <row r="1150">
          <cell r="A1150" t="str">
            <v>SMOKING - Smoking status</v>
          </cell>
          <cell r="B1150" t="str">
            <v>Non-smoker</v>
          </cell>
          <cell r="C1150" t="str">
            <v>Hepburn (S)</v>
          </cell>
          <cell r="D1150">
            <v>47.228630000000003</v>
          </cell>
          <cell r="E1150">
            <v>38.48856</v>
          </cell>
          <cell r="F1150">
            <v>56.141939999999998</v>
          </cell>
        </row>
        <row r="1151">
          <cell r="A1151" t="str">
            <v>SMOKING - Smoking status</v>
          </cell>
          <cell r="B1151" t="str">
            <v>Non-smoker</v>
          </cell>
          <cell r="C1151" t="str">
            <v>Hindmarsh (S)</v>
          </cell>
          <cell r="D1151">
            <v>50.30256</v>
          </cell>
          <cell r="E1151">
            <v>40.94041</v>
          </cell>
          <cell r="F1151">
            <v>59.643529999999998</v>
          </cell>
        </row>
        <row r="1152">
          <cell r="A1152" t="str">
            <v>SMOKING - Smoking status</v>
          </cell>
          <cell r="B1152" t="str">
            <v>Non-smoker</v>
          </cell>
          <cell r="C1152" t="str">
            <v>Hobsons Bay (C)</v>
          </cell>
          <cell r="D1152">
            <v>51.79289</v>
          </cell>
          <cell r="E1152">
            <v>44.789630000000002</v>
          </cell>
          <cell r="F1152">
            <v>58.726410000000001</v>
          </cell>
        </row>
        <row r="1153">
          <cell r="A1153" t="str">
            <v>SMOKING - Smoking status</v>
          </cell>
          <cell r="B1153" t="str">
            <v>Non-smoker</v>
          </cell>
          <cell r="C1153" t="str">
            <v>Horsham (RC)</v>
          </cell>
          <cell r="D1153">
            <v>56.99532</v>
          </cell>
          <cell r="E1153">
            <v>50.422020000000003</v>
          </cell>
          <cell r="F1153">
            <v>63.330910000000003</v>
          </cell>
        </row>
        <row r="1154">
          <cell r="A1154" t="str">
            <v>SMOKING - Smoking status</v>
          </cell>
          <cell r="B1154" t="str">
            <v>Non-smoker</v>
          </cell>
          <cell r="C1154" t="str">
            <v>Hume (C)</v>
          </cell>
          <cell r="D1154">
            <v>57.559339999999999</v>
          </cell>
          <cell r="E1154">
            <v>50.9756</v>
          </cell>
          <cell r="F1154">
            <v>63.88532</v>
          </cell>
        </row>
        <row r="1155">
          <cell r="A1155" t="str">
            <v>SMOKING - Smoking status</v>
          </cell>
          <cell r="B1155" t="str">
            <v>Non-smoker</v>
          </cell>
          <cell r="C1155" t="str">
            <v>Indigo (S)</v>
          </cell>
          <cell r="D1155">
            <v>58.191310000000001</v>
          </cell>
          <cell r="E1155">
            <v>48.903530000000003</v>
          </cell>
          <cell r="F1155">
            <v>66.932400000000001</v>
          </cell>
        </row>
        <row r="1156">
          <cell r="A1156" t="str">
            <v>SMOKING - Smoking status</v>
          </cell>
          <cell r="B1156" t="str">
            <v>Non-smoker</v>
          </cell>
          <cell r="C1156" t="str">
            <v>Kingston (C)</v>
          </cell>
          <cell r="D1156">
            <v>58.075069999999997</v>
          </cell>
          <cell r="E1156">
            <v>51.434530000000002</v>
          </cell>
          <cell r="F1156">
            <v>64.435460000000006</v>
          </cell>
        </row>
        <row r="1157">
          <cell r="A1157" t="str">
            <v>SMOKING - Smoking status</v>
          </cell>
          <cell r="B1157" t="str">
            <v>Non-smoker</v>
          </cell>
          <cell r="C1157" t="str">
            <v>Knox (C)</v>
          </cell>
          <cell r="D1157">
            <v>55.484389999999998</v>
          </cell>
          <cell r="E1157">
            <v>49.372219999999999</v>
          </cell>
          <cell r="F1157">
            <v>61.435049999999997</v>
          </cell>
        </row>
        <row r="1158">
          <cell r="A1158" t="str">
            <v>SMOKING - Smoking status</v>
          </cell>
          <cell r="B1158" t="str">
            <v>Non-smoker</v>
          </cell>
          <cell r="C1158" t="str">
            <v>Latrobe (C)</v>
          </cell>
          <cell r="D1158">
            <v>51.245240000000003</v>
          </cell>
          <cell r="E1158">
            <v>44.39716</v>
          </cell>
          <cell r="F1158">
            <v>58.046889999999998</v>
          </cell>
        </row>
        <row r="1159">
          <cell r="A1159" t="str">
            <v>SMOKING - Smoking status</v>
          </cell>
          <cell r="B1159" t="str">
            <v>Non-smoker</v>
          </cell>
          <cell r="C1159" t="str">
            <v>Loddon (S)</v>
          </cell>
          <cell r="D1159">
            <v>59.570430000000002</v>
          </cell>
          <cell r="E1159">
            <v>49.382300000000001</v>
          </cell>
          <cell r="F1159">
            <v>68.995410000000007</v>
          </cell>
        </row>
        <row r="1160">
          <cell r="A1160" t="str">
            <v>SMOKING - Smoking status</v>
          </cell>
          <cell r="B1160" t="str">
            <v>Non-smoker</v>
          </cell>
          <cell r="C1160" t="str">
            <v>Macedon Ranges (S)</v>
          </cell>
          <cell r="D1160">
            <v>58.810470000000002</v>
          </cell>
          <cell r="E1160">
            <v>50.283900000000003</v>
          </cell>
          <cell r="F1160">
            <v>66.839070000000007</v>
          </cell>
        </row>
        <row r="1161">
          <cell r="A1161" t="str">
            <v>SMOKING - Smoking status</v>
          </cell>
          <cell r="B1161" t="str">
            <v>Non-smoker</v>
          </cell>
          <cell r="C1161" t="str">
            <v>Manningham (C)</v>
          </cell>
          <cell r="D1161">
            <v>65.668599999999998</v>
          </cell>
          <cell r="E1161">
            <v>58.494549999999997</v>
          </cell>
          <cell r="F1161">
            <v>72.192139999999995</v>
          </cell>
        </row>
        <row r="1162">
          <cell r="A1162" t="str">
            <v>SMOKING - Smoking status</v>
          </cell>
          <cell r="B1162" t="str">
            <v>Non-smoker</v>
          </cell>
          <cell r="C1162" t="str">
            <v>Mansfield (S)</v>
          </cell>
          <cell r="D1162">
            <v>53.567779999999999</v>
          </cell>
          <cell r="E1162">
            <v>45.528559999999999</v>
          </cell>
          <cell r="F1162">
            <v>61.42577</v>
          </cell>
        </row>
        <row r="1163">
          <cell r="A1163" t="str">
            <v>SMOKING - Smoking status</v>
          </cell>
          <cell r="B1163" t="str">
            <v>Non-smoker</v>
          </cell>
          <cell r="C1163" t="str">
            <v>Maribyrnong (C)</v>
          </cell>
          <cell r="D1163">
            <v>61.501350000000002</v>
          </cell>
          <cell r="E1163">
            <v>54.838459999999998</v>
          </cell>
          <cell r="F1163">
            <v>67.759159999999994</v>
          </cell>
        </row>
        <row r="1164">
          <cell r="A1164" t="str">
            <v>SMOKING - Smoking status</v>
          </cell>
          <cell r="B1164" t="str">
            <v>Non-smoker</v>
          </cell>
          <cell r="C1164" t="str">
            <v>Maroondah (C)</v>
          </cell>
          <cell r="D1164">
            <v>67.583169999999996</v>
          </cell>
          <cell r="E1164">
            <v>61.358870000000003</v>
          </cell>
          <cell r="F1164">
            <v>73.242090000000005</v>
          </cell>
        </row>
        <row r="1165">
          <cell r="A1165" t="str">
            <v>SMOKING - Smoking status</v>
          </cell>
          <cell r="B1165" t="str">
            <v>Non-smoker</v>
          </cell>
          <cell r="C1165" t="str">
            <v>Melbourne (C)</v>
          </cell>
          <cell r="D1165">
            <v>63.126449999999998</v>
          </cell>
          <cell r="E1165">
            <v>55.772060000000003</v>
          </cell>
          <cell r="F1165">
            <v>69.917540000000002</v>
          </cell>
        </row>
        <row r="1166">
          <cell r="A1166" t="str">
            <v>SMOKING - Smoking status</v>
          </cell>
          <cell r="B1166" t="str">
            <v>Non-smoker</v>
          </cell>
          <cell r="C1166" t="str">
            <v>Melton (S)</v>
          </cell>
          <cell r="D1166">
            <v>63.838880000000003</v>
          </cell>
          <cell r="E1166">
            <v>57.293999999999997</v>
          </cell>
          <cell r="F1166">
            <v>69.907550000000001</v>
          </cell>
        </row>
        <row r="1167">
          <cell r="A1167" t="str">
            <v>SMOKING - Smoking status</v>
          </cell>
          <cell r="B1167" t="str">
            <v>Non-smoker</v>
          </cell>
          <cell r="C1167" t="str">
            <v>Mildura (RC)</v>
          </cell>
          <cell r="D1167">
            <v>54.717399999999998</v>
          </cell>
          <cell r="E1167">
            <v>47.804830000000003</v>
          </cell>
          <cell r="F1167">
            <v>61.452689999999997</v>
          </cell>
        </row>
        <row r="1168">
          <cell r="A1168" t="str">
            <v>SMOKING - Smoking status</v>
          </cell>
          <cell r="B1168" t="str">
            <v>Non-smoker</v>
          </cell>
          <cell r="C1168" t="str">
            <v>Mitchell (S)</v>
          </cell>
          <cell r="D1168">
            <v>41.78163</v>
          </cell>
          <cell r="E1168">
            <v>34.48657</v>
          </cell>
          <cell r="F1168">
            <v>49.454940000000001</v>
          </cell>
        </row>
        <row r="1169">
          <cell r="A1169" t="str">
            <v>SMOKING - Smoking status</v>
          </cell>
          <cell r="B1169" t="str">
            <v>Non-smoker</v>
          </cell>
          <cell r="C1169" t="str">
            <v>Moira (S)</v>
          </cell>
          <cell r="D1169">
            <v>44.346499999999999</v>
          </cell>
          <cell r="E1169">
            <v>35.819459999999999</v>
          </cell>
          <cell r="F1169">
            <v>53.220190000000002</v>
          </cell>
        </row>
        <row r="1170">
          <cell r="A1170" t="str">
            <v>SMOKING - Smoking status</v>
          </cell>
          <cell r="B1170" t="str">
            <v>Non-smoker</v>
          </cell>
          <cell r="C1170" t="str">
            <v>Monash (C)</v>
          </cell>
          <cell r="D1170">
            <v>67.848590000000002</v>
          </cell>
          <cell r="E1170">
            <v>61.22871</v>
          </cell>
          <cell r="F1170">
            <v>73.821439999999996</v>
          </cell>
        </row>
        <row r="1171">
          <cell r="A1171" t="str">
            <v>SMOKING - Smoking status</v>
          </cell>
          <cell r="B1171" t="str">
            <v>Non-smoker</v>
          </cell>
          <cell r="C1171" t="str">
            <v>Moonee Valley (C)</v>
          </cell>
          <cell r="D1171">
            <v>60.88402</v>
          </cell>
          <cell r="E1171">
            <v>54.314790000000002</v>
          </cell>
          <cell r="F1171">
            <v>67.081149999999994</v>
          </cell>
        </row>
        <row r="1172">
          <cell r="A1172" t="str">
            <v>SMOKING - Smoking status</v>
          </cell>
          <cell r="B1172" t="str">
            <v>Non-smoker</v>
          </cell>
          <cell r="C1172" t="str">
            <v>Moorabool (S)</v>
          </cell>
          <cell r="D1172">
            <v>50.17445</v>
          </cell>
          <cell r="E1172">
            <v>41.812080000000002</v>
          </cell>
          <cell r="F1172">
            <v>58.527059999999999</v>
          </cell>
        </row>
        <row r="1173">
          <cell r="A1173" t="str">
            <v>SMOKING - Smoking status</v>
          </cell>
          <cell r="B1173" t="str">
            <v>Non-smoker</v>
          </cell>
          <cell r="C1173" t="str">
            <v>Moreland (C)</v>
          </cell>
          <cell r="D1173">
            <v>54.386090000000003</v>
          </cell>
          <cell r="E1173">
            <v>47.66968</v>
          </cell>
          <cell r="F1173">
            <v>60.946689999999997</v>
          </cell>
        </row>
        <row r="1174">
          <cell r="A1174" t="str">
            <v>SMOKING - Smoking status</v>
          </cell>
          <cell r="B1174" t="str">
            <v>Non-smoker</v>
          </cell>
          <cell r="C1174" t="str">
            <v>Mornington Peninsula (S)</v>
          </cell>
          <cell r="D1174">
            <v>59.26652</v>
          </cell>
          <cell r="E1174">
            <v>52.157499999999999</v>
          </cell>
          <cell r="F1174">
            <v>66.007630000000006</v>
          </cell>
        </row>
        <row r="1175">
          <cell r="A1175" t="str">
            <v>SMOKING - Smoking status</v>
          </cell>
          <cell r="B1175" t="str">
            <v>Non-smoker</v>
          </cell>
          <cell r="C1175" t="str">
            <v>Mount Alexander (S)</v>
          </cell>
          <cell r="D1175">
            <v>58.122010000000003</v>
          </cell>
          <cell r="E1175">
            <v>48.735419999999998</v>
          </cell>
          <cell r="F1175">
            <v>66.955250000000007</v>
          </cell>
        </row>
        <row r="1176">
          <cell r="A1176" t="str">
            <v>SMOKING - Smoking status</v>
          </cell>
          <cell r="B1176" t="str">
            <v>Non-smoker</v>
          </cell>
          <cell r="C1176" t="str">
            <v>Moyne (S)</v>
          </cell>
          <cell r="D1176">
            <v>58.668909999999997</v>
          </cell>
          <cell r="E1176">
            <v>52.078400000000002</v>
          </cell>
          <cell r="F1176">
            <v>64.962829999999997</v>
          </cell>
        </row>
        <row r="1177">
          <cell r="A1177" t="str">
            <v>SMOKING - Smoking status</v>
          </cell>
          <cell r="B1177" t="str">
            <v>Non-smoker</v>
          </cell>
          <cell r="C1177" t="str">
            <v>Murrindindi (S)</v>
          </cell>
          <cell r="D1177">
            <v>53.538040000000002</v>
          </cell>
          <cell r="E1177">
            <v>45.228360000000002</v>
          </cell>
          <cell r="F1177">
            <v>61.655839999999998</v>
          </cell>
        </row>
        <row r="1178">
          <cell r="A1178" t="str">
            <v>SMOKING - Smoking status</v>
          </cell>
          <cell r="B1178" t="str">
            <v>Non-smoker</v>
          </cell>
          <cell r="C1178" t="str">
            <v>Nillumbik (S)</v>
          </cell>
          <cell r="D1178">
            <v>56.425890000000003</v>
          </cell>
          <cell r="E1178">
            <v>49.347099999999998</v>
          </cell>
          <cell r="F1178">
            <v>63.252110000000002</v>
          </cell>
        </row>
        <row r="1179">
          <cell r="A1179" t="str">
            <v>SMOKING - Smoking status</v>
          </cell>
          <cell r="B1179" t="str">
            <v>Non-smoker</v>
          </cell>
          <cell r="C1179" t="str">
            <v>Northern Grampians (S)</v>
          </cell>
          <cell r="D1179">
            <v>54.244810000000001</v>
          </cell>
          <cell r="E1179">
            <v>46.216119999999997</v>
          </cell>
          <cell r="F1179">
            <v>62.058900000000001</v>
          </cell>
        </row>
        <row r="1180">
          <cell r="A1180" t="str">
            <v>SMOKING - Smoking status</v>
          </cell>
          <cell r="B1180" t="str">
            <v>Non-smoker</v>
          </cell>
          <cell r="C1180" t="str">
            <v>Port Phillip (C)</v>
          </cell>
          <cell r="D1180">
            <v>55.228490000000001</v>
          </cell>
          <cell r="E1180">
            <v>49.105409999999999</v>
          </cell>
          <cell r="F1180">
            <v>61.197020000000002</v>
          </cell>
        </row>
        <row r="1181">
          <cell r="A1181" t="str">
            <v>SMOKING - Smoking status</v>
          </cell>
          <cell r="B1181" t="str">
            <v>Non-smoker</v>
          </cell>
          <cell r="C1181" t="str">
            <v>Pyrenees (S)</v>
          </cell>
          <cell r="D1181">
            <v>57.93242</v>
          </cell>
          <cell r="E1181">
            <v>48.577660000000002</v>
          </cell>
          <cell r="F1181">
            <v>66.750190000000003</v>
          </cell>
        </row>
        <row r="1182">
          <cell r="A1182" t="str">
            <v>SMOKING - Smoking status</v>
          </cell>
          <cell r="B1182" t="str">
            <v>Non-smoker</v>
          </cell>
          <cell r="C1182" t="str">
            <v>Queenscliffe (B)</v>
          </cell>
          <cell r="D1182">
            <v>58.800370000000001</v>
          </cell>
          <cell r="E1182">
            <v>44.585590000000003</v>
          </cell>
          <cell r="F1182">
            <v>71.684520000000006</v>
          </cell>
        </row>
        <row r="1183">
          <cell r="A1183" t="str">
            <v>SMOKING - Smoking status</v>
          </cell>
          <cell r="B1183" t="str">
            <v>Non-smoker</v>
          </cell>
          <cell r="C1183" t="str">
            <v>South Gippsland (S)</v>
          </cell>
          <cell r="D1183">
            <v>61.866500000000002</v>
          </cell>
          <cell r="E1183">
            <v>54.026850000000003</v>
          </cell>
          <cell r="F1183">
            <v>69.13306</v>
          </cell>
        </row>
        <row r="1184">
          <cell r="A1184" t="str">
            <v>SMOKING - Smoking status</v>
          </cell>
          <cell r="B1184" t="str">
            <v>Non-smoker</v>
          </cell>
          <cell r="C1184" t="str">
            <v>Southern Grampians (S)</v>
          </cell>
          <cell r="D1184">
            <v>56.26652</v>
          </cell>
          <cell r="E1184">
            <v>48.483139999999999</v>
          </cell>
          <cell r="F1184">
            <v>63.753120000000003</v>
          </cell>
        </row>
        <row r="1185">
          <cell r="A1185" t="str">
            <v>SMOKING - Smoking status</v>
          </cell>
          <cell r="B1185" t="str">
            <v>Non-smoker</v>
          </cell>
          <cell r="C1185" t="str">
            <v>Stonnington (C)</v>
          </cell>
          <cell r="D1185">
            <v>67.04177</v>
          </cell>
          <cell r="E1185">
            <v>60.640459999999997</v>
          </cell>
          <cell r="F1185">
            <v>72.867800000000003</v>
          </cell>
        </row>
        <row r="1186">
          <cell r="A1186" t="str">
            <v>SMOKING - Smoking status</v>
          </cell>
          <cell r="B1186" t="str">
            <v>Non-smoker</v>
          </cell>
          <cell r="C1186" t="str">
            <v>Strathbogie (S)</v>
          </cell>
          <cell r="D1186">
            <v>54.270040000000002</v>
          </cell>
          <cell r="E1186">
            <v>45.83784</v>
          </cell>
          <cell r="F1186">
            <v>62.464469999999999</v>
          </cell>
        </row>
        <row r="1187">
          <cell r="A1187" t="str">
            <v>SMOKING - Smoking status</v>
          </cell>
          <cell r="B1187" t="str">
            <v>Non-smoker</v>
          </cell>
          <cell r="C1187" t="str">
            <v>Surf Coast (S)</v>
          </cell>
          <cell r="D1187">
            <v>57.971080000000001</v>
          </cell>
          <cell r="E1187">
            <v>49.384320000000002</v>
          </cell>
          <cell r="F1187">
            <v>66.101050000000001</v>
          </cell>
        </row>
        <row r="1188">
          <cell r="A1188" t="str">
            <v>SMOKING - Smoking status</v>
          </cell>
          <cell r="B1188" t="str">
            <v>Non-smoker</v>
          </cell>
          <cell r="C1188" t="str">
            <v>Swan Hill (RC)</v>
          </cell>
          <cell r="D1188">
            <v>56.863340000000001</v>
          </cell>
          <cell r="E1188">
            <v>49.125839999999997</v>
          </cell>
          <cell r="F1188">
            <v>64.279709999999994</v>
          </cell>
        </row>
        <row r="1189">
          <cell r="A1189" t="str">
            <v>SMOKING - Smoking status</v>
          </cell>
          <cell r="B1189" t="str">
            <v>Non-smoker</v>
          </cell>
          <cell r="C1189" t="str">
            <v>Towong (S)</v>
          </cell>
          <cell r="D1189">
            <v>52.540619999999997</v>
          </cell>
          <cell r="E1189">
            <v>41.076909999999998</v>
          </cell>
          <cell r="F1189">
            <v>63.742649999999998</v>
          </cell>
        </row>
        <row r="1190">
          <cell r="A1190" t="str">
            <v>SMOKING - Smoking status</v>
          </cell>
          <cell r="B1190" t="str">
            <v>Non-smoker</v>
          </cell>
          <cell r="C1190" t="str">
            <v>Wangaratta (RC)</v>
          </cell>
          <cell r="D1190">
            <v>50.773479999999999</v>
          </cell>
          <cell r="E1190">
            <v>42.28116</v>
          </cell>
          <cell r="F1190">
            <v>59.22139</v>
          </cell>
        </row>
        <row r="1191">
          <cell r="A1191" t="str">
            <v>SMOKING - Smoking status</v>
          </cell>
          <cell r="B1191" t="str">
            <v>Non-smoker</v>
          </cell>
          <cell r="C1191" t="str">
            <v>Warrnambool (C)</v>
          </cell>
          <cell r="D1191">
            <v>55.713180000000001</v>
          </cell>
          <cell r="E1191">
            <v>48.636789999999998</v>
          </cell>
          <cell r="F1191">
            <v>62.56503</v>
          </cell>
        </row>
        <row r="1192">
          <cell r="A1192" t="str">
            <v>SMOKING - Smoking status</v>
          </cell>
          <cell r="B1192" t="str">
            <v>Non-smoker</v>
          </cell>
          <cell r="C1192" t="str">
            <v>Wellington (S)</v>
          </cell>
          <cell r="D1192">
            <v>46.768880000000003</v>
          </cell>
          <cell r="E1192">
            <v>39.302219999999998</v>
          </cell>
          <cell r="F1192">
            <v>54.383110000000002</v>
          </cell>
        </row>
        <row r="1193">
          <cell r="A1193" t="str">
            <v>SMOKING - Smoking status</v>
          </cell>
          <cell r="B1193" t="str">
            <v>Non-smoker</v>
          </cell>
          <cell r="C1193" t="str">
            <v>West Wimmera (S)</v>
          </cell>
          <cell r="D1193">
            <v>64.035650000000004</v>
          </cell>
          <cell r="E1193">
            <v>54.689540000000001</v>
          </cell>
          <cell r="F1193">
            <v>72.425939999999997</v>
          </cell>
        </row>
        <row r="1194">
          <cell r="A1194" t="str">
            <v>SMOKING - Smoking status</v>
          </cell>
          <cell r="B1194" t="str">
            <v>Non-smoker</v>
          </cell>
          <cell r="C1194" t="str">
            <v>Whitehorse (C)</v>
          </cell>
          <cell r="D1194">
            <v>76.831059999999994</v>
          </cell>
          <cell r="E1194">
            <v>70.625010000000003</v>
          </cell>
          <cell r="F1194">
            <v>82.059039999999996</v>
          </cell>
        </row>
        <row r="1195">
          <cell r="A1195" t="str">
            <v>SMOKING - Smoking status</v>
          </cell>
          <cell r="B1195" t="str">
            <v>Non-smoker</v>
          </cell>
          <cell r="C1195" t="str">
            <v>Whittlesea (C)</v>
          </cell>
          <cell r="D1195">
            <v>57.57535</v>
          </cell>
          <cell r="E1195">
            <v>50.914960000000001</v>
          </cell>
          <cell r="F1195">
            <v>63.971499999999999</v>
          </cell>
        </row>
        <row r="1196">
          <cell r="A1196" t="str">
            <v>SMOKING - Smoking status</v>
          </cell>
          <cell r="B1196" t="str">
            <v>Non-smoker</v>
          </cell>
          <cell r="C1196" t="str">
            <v>Wodonga (RC)</v>
          </cell>
          <cell r="D1196">
            <v>56.109340000000003</v>
          </cell>
          <cell r="E1196">
            <v>49.794699999999999</v>
          </cell>
          <cell r="F1196">
            <v>62.23216</v>
          </cell>
        </row>
        <row r="1197">
          <cell r="A1197" t="str">
            <v>SMOKING - Smoking status</v>
          </cell>
          <cell r="B1197" t="str">
            <v>Non-smoker</v>
          </cell>
          <cell r="C1197" t="str">
            <v>Wyndham (C)</v>
          </cell>
          <cell r="D1197">
            <v>58.012630000000001</v>
          </cell>
          <cell r="E1197">
            <v>51.996830000000003</v>
          </cell>
          <cell r="F1197">
            <v>63.799399999999999</v>
          </cell>
        </row>
        <row r="1198">
          <cell r="A1198" t="str">
            <v>SMOKING - Smoking status</v>
          </cell>
          <cell r="B1198" t="str">
            <v>Non-smoker</v>
          </cell>
          <cell r="C1198" t="str">
            <v>Yarra (C)</v>
          </cell>
          <cell r="D1198">
            <v>55.01876</v>
          </cell>
          <cell r="E1198">
            <v>48.286670000000001</v>
          </cell>
          <cell r="F1198">
            <v>61.571919999999999</v>
          </cell>
        </row>
        <row r="1199">
          <cell r="A1199" t="str">
            <v>SMOKING - Smoking status</v>
          </cell>
          <cell r="B1199" t="str">
            <v>Non-smoker</v>
          </cell>
          <cell r="C1199" t="str">
            <v>Yarra Ranges (S)</v>
          </cell>
          <cell r="D1199">
            <v>54.902639999999998</v>
          </cell>
          <cell r="E1199">
            <v>48.1404</v>
          </cell>
          <cell r="F1199">
            <v>61.488509999999998</v>
          </cell>
        </row>
        <row r="1200">
          <cell r="A1200" t="str">
            <v>SMOKING - Smoking status</v>
          </cell>
          <cell r="B1200" t="str">
            <v>Non-smoker</v>
          </cell>
          <cell r="C1200" t="str">
            <v>Yarriambiack (S)</v>
          </cell>
          <cell r="D1200">
            <v>43.335909999999998</v>
          </cell>
          <cell r="E1200">
            <v>33.618429999999996</v>
          </cell>
          <cell r="F1200">
            <v>53.594450000000002</v>
          </cell>
        </row>
        <row r="1201">
          <cell r="A1201" t="str">
            <v>SMOKING - Smoking status</v>
          </cell>
          <cell r="B1201" t="str">
            <v>Non-smoker</v>
          </cell>
          <cell r="C1201" t="str">
            <v>Victoria</v>
          </cell>
          <cell r="D1201">
            <v>59.794510000000002</v>
          </cell>
          <cell r="E1201">
            <v>58.808399999999999</v>
          </cell>
          <cell r="F1201">
            <v>60.772759999999998</v>
          </cell>
        </row>
        <row r="1202">
          <cell r="A1202" t="str">
            <v>SMOKING - Smoking status</v>
          </cell>
          <cell r="B1202" t="str">
            <v>e-cigarettes only with/without nicotine</v>
          </cell>
          <cell r="C1202" t="str">
            <v>Alpine (S)</v>
          </cell>
          <cell r="D1202" t="str">
            <v xml:space="preserve"> </v>
          </cell>
          <cell r="E1202" t="str">
            <v xml:space="preserve"> </v>
          </cell>
          <cell r="F1202" t="str">
            <v xml:space="preserve"> </v>
          </cell>
        </row>
        <row r="1203">
          <cell r="A1203" t="str">
            <v>SMOKING - Smoking status</v>
          </cell>
          <cell r="B1203" t="str">
            <v>e-cigarettes only with/without nicotine</v>
          </cell>
          <cell r="C1203" t="str">
            <v>Ararat (RC)</v>
          </cell>
          <cell r="D1203" t="str">
            <v xml:space="preserve"> </v>
          </cell>
          <cell r="E1203" t="str">
            <v xml:space="preserve"> </v>
          </cell>
          <cell r="F1203" t="str">
            <v xml:space="preserve"> </v>
          </cell>
        </row>
        <row r="1204">
          <cell r="A1204" t="str">
            <v>SMOKING - Smoking status</v>
          </cell>
          <cell r="B1204" t="str">
            <v>e-cigarettes only with/without nicotine</v>
          </cell>
          <cell r="C1204" t="str">
            <v>Ballarat (C)</v>
          </cell>
          <cell r="D1204" t="str">
            <v xml:space="preserve"> </v>
          </cell>
          <cell r="E1204" t="str">
            <v xml:space="preserve"> </v>
          </cell>
          <cell r="F1204" t="str">
            <v xml:space="preserve"> </v>
          </cell>
        </row>
        <row r="1205">
          <cell r="A1205" t="str">
            <v>SMOKING - Smoking status</v>
          </cell>
          <cell r="B1205" t="str">
            <v>e-cigarettes only with/without nicotine</v>
          </cell>
          <cell r="C1205" t="str">
            <v>Banyule (C)</v>
          </cell>
          <cell r="D1205" t="str">
            <v xml:space="preserve"> </v>
          </cell>
          <cell r="E1205" t="str">
            <v xml:space="preserve"> </v>
          </cell>
          <cell r="F1205" t="str">
            <v xml:space="preserve"> </v>
          </cell>
        </row>
        <row r="1206">
          <cell r="A1206" t="str">
            <v>SMOKING - Smoking status</v>
          </cell>
          <cell r="B1206" t="str">
            <v>e-cigarettes only with/without nicotine</v>
          </cell>
          <cell r="C1206" t="str">
            <v>Bass Coast (S)</v>
          </cell>
          <cell r="D1206" t="str">
            <v xml:space="preserve"> </v>
          </cell>
          <cell r="E1206" t="str">
            <v xml:space="preserve"> </v>
          </cell>
          <cell r="F1206" t="str">
            <v xml:space="preserve"> </v>
          </cell>
        </row>
        <row r="1207">
          <cell r="A1207" t="str">
            <v>SMOKING - Smoking status</v>
          </cell>
          <cell r="B1207" t="str">
            <v>e-cigarettes only with/without nicotine</v>
          </cell>
          <cell r="C1207" t="str">
            <v>Baw Baw (S)</v>
          </cell>
          <cell r="D1207" t="str">
            <v xml:space="preserve"> </v>
          </cell>
          <cell r="E1207" t="str">
            <v xml:space="preserve"> </v>
          </cell>
          <cell r="F1207" t="str">
            <v xml:space="preserve"> </v>
          </cell>
        </row>
        <row r="1208">
          <cell r="A1208" t="str">
            <v>SMOKING - Smoking status</v>
          </cell>
          <cell r="B1208" t="str">
            <v>e-cigarettes only with/without nicotine</v>
          </cell>
          <cell r="C1208" t="str">
            <v>Bayside (C)</v>
          </cell>
          <cell r="D1208" t="str">
            <v xml:space="preserve"> </v>
          </cell>
          <cell r="E1208" t="str">
            <v xml:space="preserve"> </v>
          </cell>
          <cell r="F1208" t="str">
            <v xml:space="preserve"> </v>
          </cell>
        </row>
        <row r="1209">
          <cell r="A1209" t="str">
            <v>SMOKING - Smoking status</v>
          </cell>
          <cell r="B1209" t="str">
            <v>e-cigarettes only with/without nicotine</v>
          </cell>
          <cell r="C1209" t="str">
            <v>Benalla (RC)</v>
          </cell>
          <cell r="D1209" t="str">
            <v xml:space="preserve"> </v>
          </cell>
          <cell r="E1209" t="str">
            <v xml:space="preserve"> </v>
          </cell>
          <cell r="F1209" t="str">
            <v xml:space="preserve"> </v>
          </cell>
        </row>
        <row r="1210">
          <cell r="A1210" t="str">
            <v>SMOKING - Smoking status</v>
          </cell>
          <cell r="B1210" t="str">
            <v>e-cigarettes only with/without nicotine</v>
          </cell>
          <cell r="C1210" t="str">
            <v>Boroondara (C)</v>
          </cell>
          <cell r="D1210" t="str">
            <v xml:space="preserve"> </v>
          </cell>
          <cell r="E1210" t="str">
            <v xml:space="preserve"> </v>
          </cell>
          <cell r="F1210" t="str">
            <v xml:space="preserve"> </v>
          </cell>
        </row>
        <row r="1211">
          <cell r="A1211" t="str">
            <v>SMOKING - Smoking status</v>
          </cell>
          <cell r="B1211" t="str">
            <v>e-cigarettes only with/without nicotine</v>
          </cell>
          <cell r="C1211" t="str">
            <v>Brimbank (C)</v>
          </cell>
          <cell r="D1211" t="str">
            <v xml:space="preserve"> </v>
          </cell>
          <cell r="E1211" t="str">
            <v xml:space="preserve"> </v>
          </cell>
          <cell r="F1211" t="str">
            <v xml:space="preserve"> </v>
          </cell>
        </row>
        <row r="1212">
          <cell r="A1212" t="str">
            <v>SMOKING - Smoking status</v>
          </cell>
          <cell r="B1212" t="str">
            <v>e-cigarettes only with/without nicotine</v>
          </cell>
          <cell r="C1212" t="str">
            <v>Buloke (S)</v>
          </cell>
          <cell r="D1212" t="str">
            <v xml:space="preserve"> </v>
          </cell>
          <cell r="E1212" t="str">
            <v xml:space="preserve"> </v>
          </cell>
          <cell r="F1212" t="str">
            <v xml:space="preserve"> </v>
          </cell>
        </row>
        <row r="1213">
          <cell r="A1213" t="str">
            <v>SMOKING - Smoking status</v>
          </cell>
          <cell r="B1213" t="str">
            <v>e-cigarettes only with/without nicotine</v>
          </cell>
          <cell r="C1213" t="str">
            <v>Campaspe (S)</v>
          </cell>
          <cell r="D1213" t="str">
            <v xml:space="preserve"> </v>
          </cell>
          <cell r="E1213" t="str">
            <v xml:space="preserve"> </v>
          </cell>
          <cell r="F1213" t="str">
            <v xml:space="preserve"> </v>
          </cell>
        </row>
        <row r="1214">
          <cell r="A1214" t="str">
            <v>SMOKING - Smoking status</v>
          </cell>
          <cell r="B1214" t="str">
            <v>e-cigarettes only with/without nicotine</v>
          </cell>
          <cell r="C1214" t="str">
            <v>Cardinia (S)</v>
          </cell>
          <cell r="D1214" t="str">
            <v xml:space="preserve"> </v>
          </cell>
          <cell r="E1214" t="str">
            <v xml:space="preserve"> </v>
          </cell>
          <cell r="F1214" t="str">
            <v xml:space="preserve"> </v>
          </cell>
        </row>
        <row r="1215">
          <cell r="A1215" t="str">
            <v>SMOKING - Smoking status</v>
          </cell>
          <cell r="B1215" t="str">
            <v>e-cigarettes only with/without nicotine</v>
          </cell>
          <cell r="C1215" t="str">
            <v>Casey (C)</v>
          </cell>
          <cell r="D1215" t="str">
            <v xml:space="preserve"> </v>
          </cell>
          <cell r="E1215" t="str">
            <v xml:space="preserve"> </v>
          </cell>
          <cell r="F1215" t="str">
            <v xml:space="preserve"> </v>
          </cell>
        </row>
        <row r="1216">
          <cell r="A1216" t="str">
            <v>SMOKING - Smoking status</v>
          </cell>
          <cell r="B1216" t="str">
            <v>e-cigarettes only with/without nicotine</v>
          </cell>
          <cell r="C1216" t="str">
            <v>Central Goldfields (S)</v>
          </cell>
          <cell r="D1216" t="str">
            <v xml:space="preserve"> </v>
          </cell>
          <cell r="E1216" t="str">
            <v xml:space="preserve"> </v>
          </cell>
          <cell r="F1216" t="str">
            <v xml:space="preserve"> </v>
          </cell>
        </row>
        <row r="1217">
          <cell r="A1217" t="str">
            <v>SMOKING - Smoking status</v>
          </cell>
          <cell r="B1217" t="str">
            <v>e-cigarettes only with/without nicotine</v>
          </cell>
          <cell r="C1217" t="str">
            <v>Colac-Otway (S)</v>
          </cell>
          <cell r="D1217" t="str">
            <v xml:space="preserve"> </v>
          </cell>
          <cell r="E1217" t="str">
            <v xml:space="preserve"> </v>
          </cell>
          <cell r="F1217" t="str">
            <v xml:space="preserve"> </v>
          </cell>
        </row>
        <row r="1218">
          <cell r="A1218" t="str">
            <v>SMOKING - Smoking status</v>
          </cell>
          <cell r="B1218" t="str">
            <v>e-cigarettes only with/without nicotine</v>
          </cell>
          <cell r="C1218" t="str">
            <v>Corangamite (S)</v>
          </cell>
          <cell r="D1218" t="str">
            <v xml:space="preserve"> </v>
          </cell>
          <cell r="E1218" t="str">
            <v xml:space="preserve"> </v>
          </cell>
          <cell r="F1218" t="str">
            <v xml:space="preserve"> </v>
          </cell>
        </row>
        <row r="1219">
          <cell r="A1219" t="str">
            <v>SMOKING - Smoking status</v>
          </cell>
          <cell r="B1219" t="str">
            <v>e-cigarettes only with/without nicotine</v>
          </cell>
          <cell r="C1219" t="str">
            <v>Darebin (C)</v>
          </cell>
          <cell r="D1219" t="str">
            <v xml:space="preserve"> </v>
          </cell>
          <cell r="E1219" t="str">
            <v xml:space="preserve"> </v>
          </cell>
          <cell r="F1219" t="str">
            <v xml:space="preserve"> </v>
          </cell>
        </row>
        <row r="1220">
          <cell r="A1220" t="str">
            <v>SMOKING - Smoking status</v>
          </cell>
          <cell r="B1220" t="str">
            <v>e-cigarettes only with/without nicotine</v>
          </cell>
          <cell r="C1220" t="str">
            <v>East Gippsland (S)</v>
          </cell>
          <cell r="D1220" t="str">
            <v xml:space="preserve"> </v>
          </cell>
          <cell r="E1220" t="str">
            <v xml:space="preserve"> </v>
          </cell>
          <cell r="F1220" t="str">
            <v xml:space="preserve"> </v>
          </cell>
        </row>
        <row r="1221">
          <cell r="A1221" t="str">
            <v>SMOKING - Smoking status</v>
          </cell>
          <cell r="B1221" t="str">
            <v>e-cigarettes only with/without nicotine</v>
          </cell>
          <cell r="C1221" t="str">
            <v>Frankston (C)</v>
          </cell>
          <cell r="D1221" t="str">
            <v xml:space="preserve"> </v>
          </cell>
          <cell r="E1221" t="str">
            <v xml:space="preserve"> </v>
          </cell>
          <cell r="F1221" t="str">
            <v xml:space="preserve"> </v>
          </cell>
        </row>
        <row r="1222">
          <cell r="A1222" t="str">
            <v>SMOKING - Smoking status</v>
          </cell>
          <cell r="B1222" t="str">
            <v>e-cigarettes only with/without nicotine</v>
          </cell>
          <cell r="C1222" t="str">
            <v>Gannawarra (S)</v>
          </cell>
          <cell r="D1222" t="str">
            <v xml:space="preserve"> </v>
          </cell>
          <cell r="E1222" t="str">
            <v xml:space="preserve"> </v>
          </cell>
          <cell r="F1222" t="str">
            <v xml:space="preserve"> </v>
          </cell>
        </row>
        <row r="1223">
          <cell r="A1223" t="str">
            <v>SMOKING - Smoking status</v>
          </cell>
          <cell r="B1223" t="str">
            <v>e-cigarettes only with/without nicotine</v>
          </cell>
          <cell r="C1223" t="str">
            <v>Glen Eira (C)</v>
          </cell>
          <cell r="D1223" t="str">
            <v xml:space="preserve"> </v>
          </cell>
          <cell r="E1223" t="str">
            <v xml:space="preserve"> </v>
          </cell>
          <cell r="F1223" t="str">
            <v xml:space="preserve"> </v>
          </cell>
        </row>
        <row r="1224">
          <cell r="A1224" t="str">
            <v>SMOKING - Smoking status</v>
          </cell>
          <cell r="B1224" t="str">
            <v>e-cigarettes only with/without nicotine</v>
          </cell>
          <cell r="C1224" t="str">
            <v>Glenelg (S)</v>
          </cell>
          <cell r="D1224" t="str">
            <v xml:space="preserve"> </v>
          </cell>
          <cell r="E1224" t="str">
            <v xml:space="preserve"> </v>
          </cell>
          <cell r="F1224" t="str">
            <v xml:space="preserve"> </v>
          </cell>
        </row>
        <row r="1225">
          <cell r="A1225" t="str">
            <v>SMOKING - Smoking status</v>
          </cell>
          <cell r="B1225" t="str">
            <v>e-cigarettes only with/without nicotine</v>
          </cell>
          <cell r="C1225" t="str">
            <v>Golden Plains (S)</v>
          </cell>
          <cell r="D1225" t="str">
            <v xml:space="preserve"> </v>
          </cell>
          <cell r="E1225" t="str">
            <v xml:space="preserve"> </v>
          </cell>
          <cell r="F1225" t="str">
            <v xml:space="preserve"> </v>
          </cell>
        </row>
        <row r="1226">
          <cell r="A1226" t="str">
            <v>SMOKING - Smoking status</v>
          </cell>
          <cell r="B1226" t="str">
            <v>e-cigarettes only with/without nicotine</v>
          </cell>
          <cell r="C1226" t="str">
            <v>Greater Bendigo (C)</v>
          </cell>
          <cell r="D1226" t="str">
            <v xml:space="preserve"> </v>
          </cell>
          <cell r="E1226" t="str">
            <v xml:space="preserve"> </v>
          </cell>
          <cell r="F1226" t="str">
            <v xml:space="preserve"> </v>
          </cell>
        </row>
        <row r="1227">
          <cell r="A1227" t="str">
            <v>SMOKING - Smoking status</v>
          </cell>
          <cell r="B1227" t="str">
            <v>e-cigarettes only with/without nicotine</v>
          </cell>
          <cell r="C1227" t="str">
            <v>Greater Dandenong (C)</v>
          </cell>
          <cell r="D1227" t="str">
            <v xml:space="preserve"> </v>
          </cell>
          <cell r="E1227" t="str">
            <v xml:space="preserve"> </v>
          </cell>
          <cell r="F1227" t="str">
            <v xml:space="preserve"> </v>
          </cell>
        </row>
        <row r="1228">
          <cell r="A1228" t="str">
            <v>SMOKING - Smoking status</v>
          </cell>
          <cell r="B1228" t="str">
            <v>e-cigarettes only with/without nicotine</v>
          </cell>
          <cell r="C1228" t="str">
            <v>Greater Geelong (C)</v>
          </cell>
          <cell r="D1228" t="str">
            <v xml:space="preserve"> </v>
          </cell>
          <cell r="E1228" t="str">
            <v xml:space="preserve"> </v>
          </cell>
          <cell r="F1228" t="str">
            <v xml:space="preserve"> </v>
          </cell>
        </row>
        <row r="1229">
          <cell r="A1229" t="str">
            <v>SMOKING - Smoking status</v>
          </cell>
          <cell r="B1229" t="str">
            <v>e-cigarettes only with/without nicotine</v>
          </cell>
          <cell r="C1229" t="str">
            <v>Greater Shepparton (C)</v>
          </cell>
          <cell r="D1229" t="str">
            <v xml:space="preserve"> </v>
          </cell>
          <cell r="E1229" t="str">
            <v xml:space="preserve"> </v>
          </cell>
          <cell r="F1229" t="str">
            <v xml:space="preserve"> </v>
          </cell>
        </row>
        <row r="1230">
          <cell r="A1230" t="str">
            <v>SMOKING - Smoking status</v>
          </cell>
          <cell r="B1230" t="str">
            <v>e-cigarettes only with/without nicotine</v>
          </cell>
          <cell r="C1230" t="str">
            <v>Hepburn (S)</v>
          </cell>
          <cell r="D1230" t="str">
            <v xml:space="preserve"> </v>
          </cell>
          <cell r="E1230" t="str">
            <v xml:space="preserve"> </v>
          </cell>
          <cell r="F1230" t="str">
            <v xml:space="preserve"> </v>
          </cell>
        </row>
        <row r="1231">
          <cell r="A1231" t="str">
            <v>SMOKING - Smoking status</v>
          </cell>
          <cell r="B1231" t="str">
            <v>e-cigarettes only with/without nicotine</v>
          </cell>
          <cell r="C1231" t="str">
            <v>Hindmarsh (S)</v>
          </cell>
          <cell r="D1231" t="str">
            <v xml:space="preserve"> </v>
          </cell>
          <cell r="E1231" t="str">
            <v xml:space="preserve"> </v>
          </cell>
          <cell r="F1231" t="str">
            <v xml:space="preserve"> </v>
          </cell>
        </row>
        <row r="1232">
          <cell r="A1232" t="str">
            <v>SMOKING - Smoking status</v>
          </cell>
          <cell r="B1232" t="str">
            <v>e-cigarettes only with/without nicotine</v>
          </cell>
          <cell r="C1232" t="str">
            <v>Hobsons Bay (C)</v>
          </cell>
          <cell r="D1232" t="str">
            <v xml:space="preserve"> </v>
          </cell>
          <cell r="E1232" t="str">
            <v xml:space="preserve"> </v>
          </cell>
          <cell r="F1232" t="str">
            <v xml:space="preserve"> </v>
          </cell>
        </row>
        <row r="1233">
          <cell r="A1233" t="str">
            <v>SMOKING - Smoking status</v>
          </cell>
          <cell r="B1233" t="str">
            <v>e-cigarettes only with/without nicotine</v>
          </cell>
          <cell r="C1233" t="str">
            <v>Horsham (RC)</v>
          </cell>
          <cell r="D1233" t="str">
            <v xml:space="preserve"> </v>
          </cell>
          <cell r="E1233" t="str">
            <v xml:space="preserve"> </v>
          </cell>
          <cell r="F1233" t="str">
            <v xml:space="preserve"> </v>
          </cell>
        </row>
        <row r="1234">
          <cell r="A1234" t="str">
            <v>SMOKING - Smoking status</v>
          </cell>
          <cell r="B1234" t="str">
            <v>e-cigarettes only with/without nicotine</v>
          </cell>
          <cell r="C1234" t="str">
            <v>Hume (C)</v>
          </cell>
          <cell r="D1234" t="str">
            <v xml:space="preserve"> </v>
          </cell>
          <cell r="E1234" t="str">
            <v xml:space="preserve"> </v>
          </cell>
          <cell r="F1234" t="str">
            <v xml:space="preserve"> </v>
          </cell>
        </row>
        <row r="1235">
          <cell r="A1235" t="str">
            <v>SMOKING - Smoking status</v>
          </cell>
          <cell r="B1235" t="str">
            <v>e-cigarettes only with/without nicotine</v>
          </cell>
          <cell r="C1235" t="str">
            <v>Indigo (S)</v>
          </cell>
          <cell r="D1235" t="str">
            <v xml:space="preserve"> </v>
          </cell>
          <cell r="E1235" t="str">
            <v xml:space="preserve"> </v>
          </cell>
          <cell r="F1235" t="str">
            <v xml:space="preserve"> </v>
          </cell>
        </row>
        <row r="1236">
          <cell r="A1236" t="str">
            <v>SMOKING - Smoking status</v>
          </cell>
          <cell r="B1236" t="str">
            <v>e-cigarettes only with/without nicotine</v>
          </cell>
          <cell r="C1236" t="str">
            <v>Kingston (C)</v>
          </cell>
          <cell r="D1236" t="str">
            <v xml:space="preserve"> </v>
          </cell>
          <cell r="E1236" t="str">
            <v xml:space="preserve"> </v>
          </cell>
          <cell r="F1236" t="str">
            <v xml:space="preserve"> </v>
          </cell>
        </row>
        <row r="1237">
          <cell r="A1237" t="str">
            <v>SMOKING - Smoking status</v>
          </cell>
          <cell r="B1237" t="str">
            <v>e-cigarettes only with/without nicotine</v>
          </cell>
          <cell r="C1237" t="str">
            <v>Knox (C)</v>
          </cell>
          <cell r="D1237" t="str">
            <v xml:space="preserve"> </v>
          </cell>
          <cell r="E1237" t="str">
            <v xml:space="preserve"> </v>
          </cell>
          <cell r="F1237" t="str">
            <v xml:space="preserve"> </v>
          </cell>
        </row>
        <row r="1238">
          <cell r="A1238" t="str">
            <v>SMOKING - Smoking status</v>
          </cell>
          <cell r="B1238" t="str">
            <v>e-cigarettes only with/without nicotine</v>
          </cell>
          <cell r="C1238" t="str">
            <v>Latrobe (C)</v>
          </cell>
          <cell r="D1238" t="str">
            <v xml:space="preserve"> </v>
          </cell>
          <cell r="E1238" t="str">
            <v xml:space="preserve"> </v>
          </cell>
          <cell r="F1238" t="str">
            <v xml:space="preserve"> </v>
          </cell>
        </row>
        <row r="1239">
          <cell r="A1239" t="str">
            <v>SMOKING - Smoking status</v>
          </cell>
          <cell r="B1239" t="str">
            <v>e-cigarettes only with/without nicotine</v>
          </cell>
          <cell r="C1239" t="str">
            <v>Loddon (S)</v>
          </cell>
          <cell r="D1239" t="str">
            <v xml:space="preserve"> </v>
          </cell>
          <cell r="E1239" t="str">
            <v xml:space="preserve"> </v>
          </cell>
          <cell r="F1239" t="str">
            <v xml:space="preserve"> </v>
          </cell>
        </row>
        <row r="1240">
          <cell r="A1240" t="str">
            <v>SMOKING - Smoking status</v>
          </cell>
          <cell r="B1240" t="str">
            <v>e-cigarettes only with/without nicotine</v>
          </cell>
          <cell r="C1240" t="str">
            <v>Macedon Ranges (S)</v>
          </cell>
          <cell r="D1240" t="str">
            <v xml:space="preserve"> </v>
          </cell>
          <cell r="E1240" t="str">
            <v xml:space="preserve"> </v>
          </cell>
          <cell r="F1240" t="str">
            <v xml:space="preserve"> </v>
          </cell>
        </row>
        <row r="1241">
          <cell r="A1241" t="str">
            <v>SMOKING - Smoking status</v>
          </cell>
          <cell r="B1241" t="str">
            <v>e-cigarettes only with/without nicotine</v>
          </cell>
          <cell r="C1241" t="str">
            <v>Manningham (C)</v>
          </cell>
          <cell r="D1241" t="str">
            <v xml:space="preserve"> </v>
          </cell>
          <cell r="E1241" t="str">
            <v xml:space="preserve"> </v>
          </cell>
          <cell r="F1241" t="str">
            <v xml:space="preserve"> </v>
          </cell>
        </row>
        <row r="1242">
          <cell r="A1242" t="str">
            <v>SMOKING - Smoking status</v>
          </cell>
          <cell r="B1242" t="str">
            <v>e-cigarettes only with/without nicotine</v>
          </cell>
          <cell r="C1242" t="str">
            <v>Mansfield (S)</v>
          </cell>
          <cell r="D1242" t="str">
            <v xml:space="preserve"> </v>
          </cell>
          <cell r="E1242" t="str">
            <v xml:space="preserve"> </v>
          </cell>
          <cell r="F1242" t="str">
            <v xml:space="preserve"> </v>
          </cell>
        </row>
        <row r="1243">
          <cell r="A1243" t="str">
            <v>SMOKING - Smoking status</v>
          </cell>
          <cell r="B1243" t="str">
            <v>e-cigarettes only with/without nicotine</v>
          </cell>
          <cell r="C1243" t="str">
            <v>Maribyrnong (C)</v>
          </cell>
          <cell r="D1243" t="str">
            <v xml:space="preserve"> </v>
          </cell>
          <cell r="E1243" t="str">
            <v xml:space="preserve"> </v>
          </cell>
          <cell r="F1243" t="str">
            <v xml:space="preserve"> </v>
          </cell>
        </row>
        <row r="1244">
          <cell r="A1244" t="str">
            <v>SMOKING - Smoking status</v>
          </cell>
          <cell r="B1244" t="str">
            <v>e-cigarettes only with/without nicotine</v>
          </cell>
          <cell r="C1244" t="str">
            <v>Maroondah (C)</v>
          </cell>
          <cell r="D1244" t="str">
            <v xml:space="preserve"> </v>
          </cell>
          <cell r="E1244" t="str">
            <v xml:space="preserve"> </v>
          </cell>
          <cell r="F1244" t="str">
            <v xml:space="preserve"> </v>
          </cell>
        </row>
        <row r="1245">
          <cell r="A1245" t="str">
            <v>SMOKING - Smoking status</v>
          </cell>
          <cell r="B1245" t="str">
            <v>e-cigarettes only with/without nicotine</v>
          </cell>
          <cell r="C1245" t="str">
            <v>Melbourne (C)</v>
          </cell>
          <cell r="D1245" t="str">
            <v xml:space="preserve"> </v>
          </cell>
          <cell r="E1245" t="str">
            <v xml:space="preserve"> </v>
          </cell>
          <cell r="F1245" t="str">
            <v xml:space="preserve"> </v>
          </cell>
        </row>
        <row r="1246">
          <cell r="A1246" t="str">
            <v>SMOKING - Smoking status</v>
          </cell>
          <cell r="B1246" t="str">
            <v>e-cigarettes only with/without nicotine</v>
          </cell>
          <cell r="C1246" t="str">
            <v>Melton (S)</v>
          </cell>
          <cell r="D1246" t="str">
            <v xml:space="preserve"> </v>
          </cell>
          <cell r="E1246" t="str">
            <v xml:space="preserve"> </v>
          </cell>
          <cell r="F1246" t="str">
            <v xml:space="preserve"> </v>
          </cell>
        </row>
        <row r="1247">
          <cell r="A1247" t="str">
            <v>SMOKING - Smoking status</v>
          </cell>
          <cell r="B1247" t="str">
            <v>e-cigarettes only with/without nicotine</v>
          </cell>
          <cell r="C1247" t="str">
            <v>Mildura (RC)</v>
          </cell>
          <cell r="D1247" t="str">
            <v xml:space="preserve"> </v>
          </cell>
          <cell r="E1247" t="str">
            <v xml:space="preserve"> </v>
          </cell>
          <cell r="F1247" t="str">
            <v xml:space="preserve"> </v>
          </cell>
        </row>
        <row r="1248">
          <cell r="A1248" t="str">
            <v>SMOKING - Smoking status</v>
          </cell>
          <cell r="B1248" t="str">
            <v>e-cigarettes only with/without nicotine</v>
          </cell>
          <cell r="C1248" t="str">
            <v>Mitchell (S)</v>
          </cell>
          <cell r="D1248" t="str">
            <v xml:space="preserve"> </v>
          </cell>
          <cell r="E1248" t="str">
            <v xml:space="preserve"> </v>
          </cell>
          <cell r="F1248" t="str">
            <v xml:space="preserve"> </v>
          </cell>
        </row>
        <row r="1249">
          <cell r="A1249" t="str">
            <v>SMOKING - Smoking status</v>
          </cell>
          <cell r="B1249" t="str">
            <v>e-cigarettes only with/without nicotine</v>
          </cell>
          <cell r="C1249" t="str">
            <v>Moira (S)</v>
          </cell>
          <cell r="D1249" t="str">
            <v xml:space="preserve"> </v>
          </cell>
          <cell r="E1249" t="str">
            <v xml:space="preserve"> </v>
          </cell>
          <cell r="F1249" t="str">
            <v xml:space="preserve"> </v>
          </cell>
        </row>
        <row r="1250">
          <cell r="A1250" t="str">
            <v>SMOKING - Smoking status</v>
          </cell>
          <cell r="B1250" t="str">
            <v>e-cigarettes only with/without nicotine</v>
          </cell>
          <cell r="C1250" t="str">
            <v>Monash (C)</v>
          </cell>
          <cell r="D1250" t="str">
            <v xml:space="preserve"> </v>
          </cell>
          <cell r="E1250" t="str">
            <v xml:space="preserve"> </v>
          </cell>
          <cell r="F1250" t="str">
            <v xml:space="preserve"> </v>
          </cell>
        </row>
        <row r="1251">
          <cell r="A1251" t="str">
            <v>SMOKING - Smoking status</v>
          </cell>
          <cell r="B1251" t="str">
            <v>e-cigarettes only with/without nicotine</v>
          </cell>
          <cell r="C1251" t="str">
            <v>Moonee Valley (C)</v>
          </cell>
          <cell r="D1251" t="str">
            <v xml:space="preserve"> </v>
          </cell>
          <cell r="E1251" t="str">
            <v xml:space="preserve"> </v>
          </cell>
          <cell r="F1251" t="str">
            <v xml:space="preserve"> </v>
          </cell>
        </row>
        <row r="1252">
          <cell r="A1252" t="str">
            <v>SMOKING - Smoking status</v>
          </cell>
          <cell r="B1252" t="str">
            <v>e-cigarettes only with/without nicotine</v>
          </cell>
          <cell r="C1252" t="str">
            <v>Moorabool (S)</v>
          </cell>
          <cell r="D1252" t="str">
            <v xml:space="preserve"> </v>
          </cell>
          <cell r="E1252" t="str">
            <v xml:space="preserve"> </v>
          </cell>
          <cell r="F1252" t="str">
            <v xml:space="preserve"> </v>
          </cell>
        </row>
        <row r="1253">
          <cell r="A1253" t="str">
            <v>SMOKING - Smoking status</v>
          </cell>
          <cell r="B1253" t="str">
            <v>e-cigarettes only with/without nicotine</v>
          </cell>
          <cell r="C1253" t="str">
            <v>Moreland (C)</v>
          </cell>
          <cell r="D1253" t="str">
            <v xml:space="preserve"> </v>
          </cell>
          <cell r="E1253" t="str">
            <v xml:space="preserve"> </v>
          </cell>
          <cell r="F1253" t="str">
            <v xml:space="preserve"> </v>
          </cell>
        </row>
        <row r="1254">
          <cell r="A1254" t="str">
            <v>SMOKING - Smoking status</v>
          </cell>
          <cell r="B1254" t="str">
            <v>e-cigarettes only with/without nicotine</v>
          </cell>
          <cell r="C1254" t="str">
            <v>Mornington Peninsula (S)</v>
          </cell>
          <cell r="D1254" t="str">
            <v xml:space="preserve"> </v>
          </cell>
          <cell r="E1254" t="str">
            <v xml:space="preserve"> </v>
          </cell>
          <cell r="F1254" t="str">
            <v xml:space="preserve"> </v>
          </cell>
        </row>
        <row r="1255">
          <cell r="A1255" t="str">
            <v>SMOKING - Smoking status</v>
          </cell>
          <cell r="B1255" t="str">
            <v>e-cigarettes only with/without nicotine</v>
          </cell>
          <cell r="C1255" t="str">
            <v>Mount Alexander (S)</v>
          </cell>
          <cell r="D1255" t="str">
            <v xml:space="preserve"> </v>
          </cell>
          <cell r="E1255" t="str">
            <v xml:space="preserve"> </v>
          </cell>
          <cell r="F1255" t="str">
            <v xml:space="preserve"> </v>
          </cell>
        </row>
        <row r="1256">
          <cell r="A1256" t="str">
            <v>SMOKING - Smoking status</v>
          </cell>
          <cell r="B1256" t="str">
            <v>e-cigarettes only with/without nicotine</v>
          </cell>
          <cell r="C1256" t="str">
            <v>Moyne (S)</v>
          </cell>
          <cell r="D1256" t="str">
            <v xml:space="preserve"> </v>
          </cell>
          <cell r="E1256" t="str">
            <v xml:space="preserve"> </v>
          </cell>
          <cell r="F1256" t="str">
            <v xml:space="preserve"> </v>
          </cell>
        </row>
        <row r="1257">
          <cell r="A1257" t="str">
            <v>SMOKING - Smoking status</v>
          </cell>
          <cell r="B1257" t="str">
            <v>e-cigarettes only with/without nicotine</v>
          </cell>
          <cell r="C1257" t="str">
            <v>Murrindindi (S)</v>
          </cell>
          <cell r="D1257" t="str">
            <v xml:space="preserve"> </v>
          </cell>
          <cell r="E1257" t="str">
            <v xml:space="preserve"> </v>
          </cell>
          <cell r="F1257" t="str">
            <v xml:space="preserve"> </v>
          </cell>
        </row>
        <row r="1258">
          <cell r="A1258" t="str">
            <v>SMOKING - Smoking status</v>
          </cell>
          <cell r="B1258" t="str">
            <v>e-cigarettes only with/without nicotine</v>
          </cell>
          <cell r="C1258" t="str">
            <v>Nillumbik (S)</v>
          </cell>
          <cell r="D1258" t="str">
            <v xml:space="preserve"> </v>
          </cell>
          <cell r="E1258" t="str">
            <v xml:space="preserve"> </v>
          </cell>
          <cell r="F1258" t="str">
            <v xml:space="preserve"> </v>
          </cell>
        </row>
        <row r="1259">
          <cell r="A1259" t="str">
            <v>SMOKING - Smoking status</v>
          </cell>
          <cell r="B1259" t="str">
            <v>e-cigarettes only with/without nicotine</v>
          </cell>
          <cell r="C1259" t="str">
            <v>Northern Grampians (S)</v>
          </cell>
          <cell r="D1259" t="str">
            <v xml:space="preserve"> </v>
          </cell>
          <cell r="E1259" t="str">
            <v xml:space="preserve"> </v>
          </cell>
          <cell r="F1259" t="str">
            <v xml:space="preserve"> </v>
          </cell>
        </row>
        <row r="1260">
          <cell r="A1260" t="str">
            <v>SMOKING - Smoking status</v>
          </cell>
          <cell r="B1260" t="str">
            <v>e-cigarettes only with/without nicotine</v>
          </cell>
          <cell r="C1260" t="str">
            <v>Port Phillip (C)</v>
          </cell>
          <cell r="D1260" t="str">
            <v xml:space="preserve"> </v>
          </cell>
          <cell r="E1260" t="str">
            <v xml:space="preserve"> </v>
          </cell>
          <cell r="F1260" t="str">
            <v xml:space="preserve"> </v>
          </cell>
        </row>
        <row r="1261">
          <cell r="A1261" t="str">
            <v>SMOKING - Smoking status</v>
          </cell>
          <cell r="B1261" t="str">
            <v>e-cigarettes only with/without nicotine</v>
          </cell>
          <cell r="C1261" t="str">
            <v>Pyrenees (S)</v>
          </cell>
          <cell r="D1261" t="str">
            <v xml:space="preserve"> </v>
          </cell>
          <cell r="E1261" t="str">
            <v xml:space="preserve"> </v>
          </cell>
          <cell r="F1261" t="str">
            <v xml:space="preserve"> </v>
          </cell>
        </row>
        <row r="1262">
          <cell r="A1262" t="str">
            <v>SMOKING - Smoking status</v>
          </cell>
          <cell r="B1262" t="str">
            <v>e-cigarettes only with/without nicotine</v>
          </cell>
          <cell r="C1262" t="str">
            <v>Queenscliffe (B)</v>
          </cell>
          <cell r="D1262" t="str">
            <v xml:space="preserve"> </v>
          </cell>
          <cell r="E1262" t="str">
            <v xml:space="preserve"> </v>
          </cell>
          <cell r="F1262" t="str">
            <v xml:space="preserve"> </v>
          </cell>
        </row>
        <row r="1263">
          <cell r="A1263" t="str">
            <v>SMOKING - Smoking status</v>
          </cell>
          <cell r="B1263" t="str">
            <v>e-cigarettes only with/without nicotine</v>
          </cell>
          <cell r="C1263" t="str">
            <v>South Gippsland (S)</v>
          </cell>
          <cell r="D1263" t="str">
            <v xml:space="preserve"> </v>
          </cell>
          <cell r="E1263" t="str">
            <v xml:space="preserve"> </v>
          </cell>
          <cell r="F1263" t="str">
            <v xml:space="preserve"> </v>
          </cell>
        </row>
        <row r="1264">
          <cell r="A1264" t="str">
            <v>SMOKING - Smoking status</v>
          </cell>
          <cell r="B1264" t="str">
            <v>e-cigarettes only with/without nicotine</v>
          </cell>
          <cell r="C1264" t="str">
            <v>Southern Grampians (S)</v>
          </cell>
          <cell r="D1264" t="str">
            <v xml:space="preserve"> </v>
          </cell>
          <cell r="E1264" t="str">
            <v xml:space="preserve"> </v>
          </cell>
          <cell r="F1264" t="str">
            <v xml:space="preserve"> </v>
          </cell>
        </row>
        <row r="1265">
          <cell r="A1265" t="str">
            <v>SMOKING - Smoking status</v>
          </cell>
          <cell r="B1265" t="str">
            <v>e-cigarettes only with/without nicotine</v>
          </cell>
          <cell r="C1265" t="str">
            <v>Stonnington (C)</v>
          </cell>
          <cell r="D1265" t="str">
            <v xml:space="preserve"> </v>
          </cell>
          <cell r="E1265" t="str">
            <v xml:space="preserve"> </v>
          </cell>
          <cell r="F1265" t="str">
            <v xml:space="preserve"> </v>
          </cell>
        </row>
        <row r="1266">
          <cell r="A1266" t="str">
            <v>SMOKING - Smoking status</v>
          </cell>
          <cell r="B1266" t="str">
            <v>e-cigarettes only with/without nicotine</v>
          </cell>
          <cell r="C1266" t="str">
            <v>Strathbogie (S)</v>
          </cell>
          <cell r="D1266" t="str">
            <v xml:space="preserve"> </v>
          </cell>
          <cell r="E1266" t="str">
            <v xml:space="preserve"> </v>
          </cell>
          <cell r="F1266" t="str">
            <v xml:space="preserve"> </v>
          </cell>
        </row>
        <row r="1267">
          <cell r="A1267" t="str">
            <v>SMOKING - Smoking status</v>
          </cell>
          <cell r="B1267" t="str">
            <v>e-cigarettes only with/without nicotine</v>
          </cell>
          <cell r="C1267" t="str">
            <v>Surf Coast (S)</v>
          </cell>
          <cell r="D1267" t="str">
            <v xml:space="preserve"> </v>
          </cell>
          <cell r="E1267" t="str">
            <v xml:space="preserve"> </v>
          </cell>
          <cell r="F1267" t="str">
            <v xml:space="preserve"> </v>
          </cell>
        </row>
        <row r="1268">
          <cell r="A1268" t="str">
            <v>SMOKING - Smoking status</v>
          </cell>
          <cell r="B1268" t="str">
            <v>e-cigarettes only with/without nicotine</v>
          </cell>
          <cell r="C1268" t="str">
            <v>Swan Hill (RC)</v>
          </cell>
          <cell r="D1268" t="str">
            <v xml:space="preserve"> </v>
          </cell>
          <cell r="E1268" t="str">
            <v xml:space="preserve"> </v>
          </cell>
          <cell r="F1268" t="str">
            <v xml:space="preserve"> </v>
          </cell>
        </row>
        <row r="1269">
          <cell r="A1269" t="str">
            <v>SMOKING - Smoking status</v>
          </cell>
          <cell r="B1269" t="str">
            <v>e-cigarettes only with/without nicotine</v>
          </cell>
          <cell r="C1269" t="str">
            <v>Towong (S)</v>
          </cell>
          <cell r="D1269" t="str">
            <v xml:space="preserve"> </v>
          </cell>
          <cell r="E1269" t="str">
            <v xml:space="preserve"> </v>
          </cell>
          <cell r="F1269" t="str">
            <v xml:space="preserve"> </v>
          </cell>
        </row>
        <row r="1270">
          <cell r="A1270" t="str">
            <v>SMOKING - Smoking status</v>
          </cell>
          <cell r="B1270" t="str">
            <v>e-cigarettes only with/without nicotine</v>
          </cell>
          <cell r="C1270" t="str">
            <v>Wangaratta (RC)</v>
          </cell>
          <cell r="D1270" t="str">
            <v xml:space="preserve"> </v>
          </cell>
          <cell r="E1270" t="str">
            <v xml:space="preserve"> </v>
          </cell>
          <cell r="F1270" t="str">
            <v xml:space="preserve"> </v>
          </cell>
        </row>
        <row r="1271">
          <cell r="A1271" t="str">
            <v>SMOKING - Smoking status</v>
          </cell>
          <cell r="B1271" t="str">
            <v>e-cigarettes only with/without nicotine</v>
          </cell>
          <cell r="C1271" t="str">
            <v>Warrnambool (C)</v>
          </cell>
          <cell r="D1271" t="str">
            <v xml:space="preserve"> </v>
          </cell>
          <cell r="E1271" t="str">
            <v xml:space="preserve"> </v>
          </cell>
          <cell r="F1271" t="str">
            <v xml:space="preserve"> </v>
          </cell>
        </row>
        <row r="1272">
          <cell r="A1272" t="str">
            <v>SMOKING - Smoking status</v>
          </cell>
          <cell r="B1272" t="str">
            <v>e-cigarettes only with/without nicotine</v>
          </cell>
          <cell r="C1272" t="str">
            <v>Wellington (S)</v>
          </cell>
          <cell r="D1272" t="str">
            <v xml:space="preserve"> </v>
          </cell>
          <cell r="E1272" t="str">
            <v xml:space="preserve"> </v>
          </cell>
          <cell r="F1272" t="str">
            <v xml:space="preserve"> </v>
          </cell>
        </row>
        <row r="1273">
          <cell r="A1273" t="str">
            <v>SMOKING - Smoking status</v>
          </cell>
          <cell r="B1273" t="str">
            <v>e-cigarettes only with/without nicotine</v>
          </cell>
          <cell r="C1273" t="str">
            <v>West Wimmera (S)</v>
          </cell>
          <cell r="D1273" t="str">
            <v xml:space="preserve"> </v>
          </cell>
          <cell r="E1273" t="str">
            <v xml:space="preserve"> </v>
          </cell>
          <cell r="F1273" t="str">
            <v xml:space="preserve"> </v>
          </cell>
        </row>
        <row r="1274">
          <cell r="A1274" t="str">
            <v>SMOKING - Smoking status</v>
          </cell>
          <cell r="B1274" t="str">
            <v>e-cigarettes only with/without nicotine</v>
          </cell>
          <cell r="C1274" t="str">
            <v>Whitehorse (C)</v>
          </cell>
          <cell r="D1274" t="str">
            <v xml:space="preserve"> </v>
          </cell>
          <cell r="E1274" t="str">
            <v xml:space="preserve"> </v>
          </cell>
          <cell r="F1274" t="str">
            <v xml:space="preserve"> </v>
          </cell>
        </row>
        <row r="1275">
          <cell r="A1275" t="str">
            <v>SMOKING - Smoking status</v>
          </cell>
          <cell r="B1275" t="str">
            <v>e-cigarettes only with/without nicotine</v>
          </cell>
          <cell r="C1275" t="str">
            <v>Whittlesea (C)</v>
          </cell>
          <cell r="D1275" t="str">
            <v xml:space="preserve"> </v>
          </cell>
          <cell r="E1275" t="str">
            <v xml:space="preserve"> </v>
          </cell>
          <cell r="F1275" t="str">
            <v xml:space="preserve"> </v>
          </cell>
        </row>
        <row r="1276">
          <cell r="A1276" t="str">
            <v>SMOKING - Smoking status</v>
          </cell>
          <cell r="B1276" t="str">
            <v>e-cigarettes only with/without nicotine</v>
          </cell>
          <cell r="C1276" t="str">
            <v>Wodonga (RC)</v>
          </cell>
          <cell r="D1276" t="str">
            <v xml:space="preserve"> </v>
          </cell>
          <cell r="E1276" t="str">
            <v xml:space="preserve"> </v>
          </cell>
          <cell r="F1276" t="str">
            <v xml:space="preserve"> </v>
          </cell>
        </row>
        <row r="1277">
          <cell r="A1277" t="str">
            <v>SMOKING - Smoking status</v>
          </cell>
          <cell r="B1277" t="str">
            <v>e-cigarettes only with/without nicotine</v>
          </cell>
          <cell r="C1277" t="str">
            <v>Wyndham (C)</v>
          </cell>
          <cell r="D1277" t="str">
            <v xml:space="preserve"> </v>
          </cell>
          <cell r="E1277" t="str">
            <v xml:space="preserve"> </v>
          </cell>
          <cell r="F1277" t="str">
            <v xml:space="preserve"> </v>
          </cell>
        </row>
        <row r="1278">
          <cell r="A1278" t="str">
            <v>SMOKING - Smoking status</v>
          </cell>
          <cell r="B1278" t="str">
            <v>e-cigarettes only with/without nicotine</v>
          </cell>
          <cell r="C1278" t="str">
            <v>Yarra (C)</v>
          </cell>
          <cell r="D1278" t="str">
            <v xml:space="preserve"> </v>
          </cell>
          <cell r="E1278" t="str">
            <v xml:space="preserve"> </v>
          </cell>
          <cell r="F1278" t="str">
            <v xml:space="preserve"> </v>
          </cell>
        </row>
        <row r="1279">
          <cell r="A1279" t="str">
            <v>SMOKING - Smoking status</v>
          </cell>
          <cell r="B1279" t="str">
            <v>e-cigarettes only with/without nicotine</v>
          </cell>
          <cell r="C1279" t="str">
            <v>Yarra Ranges (S)</v>
          </cell>
          <cell r="D1279" t="str">
            <v xml:space="preserve"> </v>
          </cell>
          <cell r="E1279" t="str">
            <v xml:space="preserve"> </v>
          </cell>
          <cell r="F1279" t="str">
            <v xml:space="preserve"> </v>
          </cell>
        </row>
        <row r="1280">
          <cell r="A1280" t="str">
            <v>SMOKING - Smoking status</v>
          </cell>
          <cell r="B1280" t="str">
            <v>e-cigarettes only with/without nicotine</v>
          </cell>
          <cell r="C1280" t="str">
            <v>Yarriambiack (S)</v>
          </cell>
          <cell r="D1280" t="str">
            <v xml:space="preserve"> </v>
          </cell>
          <cell r="E1280" t="str">
            <v xml:space="preserve"> </v>
          </cell>
          <cell r="F1280" t="str">
            <v xml:space="preserve"> </v>
          </cell>
        </row>
        <row r="1281">
          <cell r="A1281" t="str">
            <v>SMOKING - Smoking status</v>
          </cell>
          <cell r="B1281" t="str">
            <v>e-cigarettes only with/without nicotine</v>
          </cell>
          <cell r="C1281" t="str">
            <v>Victoria</v>
          </cell>
          <cell r="D1281">
            <v>0.2002371</v>
          </cell>
          <cell r="E1281">
            <v>0.13055839999999999</v>
          </cell>
          <cell r="F1281">
            <v>0.30698880000000001</v>
          </cell>
        </row>
        <row r="1282">
          <cell r="A1282" t="str">
            <v>SMOKING - Smoking status</v>
          </cell>
          <cell r="B1282" t="str">
            <v>Don't know/Refused to answer</v>
          </cell>
          <cell r="C1282" t="str">
            <v>Alpine (S)</v>
          </cell>
          <cell r="D1282" t="str">
            <v xml:space="preserve"> </v>
          </cell>
          <cell r="E1282" t="str">
            <v xml:space="preserve"> </v>
          </cell>
          <cell r="F1282" t="str">
            <v xml:space="preserve"> </v>
          </cell>
        </row>
        <row r="1283">
          <cell r="A1283" t="str">
            <v>SMOKING - Smoking status</v>
          </cell>
          <cell r="B1283" t="str">
            <v>Don't know/Refused to answer</v>
          </cell>
          <cell r="C1283" t="str">
            <v>Ararat (RC)</v>
          </cell>
          <cell r="D1283" t="str">
            <v xml:space="preserve"> </v>
          </cell>
          <cell r="E1283" t="str">
            <v xml:space="preserve"> </v>
          </cell>
          <cell r="F1283" t="str">
            <v xml:space="preserve"> </v>
          </cell>
        </row>
        <row r="1284">
          <cell r="A1284" t="str">
            <v>SMOKING - Smoking status</v>
          </cell>
          <cell r="B1284" t="str">
            <v>Don't know/Refused to answer</v>
          </cell>
          <cell r="C1284" t="str">
            <v>Ballarat (C)</v>
          </cell>
          <cell r="D1284" t="str">
            <v xml:space="preserve"> </v>
          </cell>
          <cell r="E1284" t="str">
            <v xml:space="preserve"> </v>
          </cell>
          <cell r="F1284" t="str">
            <v xml:space="preserve"> </v>
          </cell>
        </row>
        <row r="1285">
          <cell r="A1285" t="str">
            <v>SMOKING - Smoking status</v>
          </cell>
          <cell r="B1285" t="str">
            <v>Don't know/Refused to answer</v>
          </cell>
          <cell r="C1285" t="str">
            <v>Banyule (C)</v>
          </cell>
          <cell r="D1285" t="str">
            <v xml:space="preserve"> </v>
          </cell>
          <cell r="E1285" t="str">
            <v xml:space="preserve"> </v>
          </cell>
          <cell r="F1285" t="str">
            <v xml:space="preserve"> </v>
          </cell>
        </row>
        <row r="1286">
          <cell r="A1286" t="str">
            <v>SMOKING - Smoking status</v>
          </cell>
          <cell r="B1286" t="str">
            <v>Don't know/Refused to answer</v>
          </cell>
          <cell r="C1286" t="str">
            <v>Bass Coast (S)</v>
          </cell>
          <cell r="D1286">
            <v>1.140301</v>
          </cell>
          <cell r="E1286">
            <v>0.43215680000000001</v>
          </cell>
          <cell r="F1286">
            <v>2.974167</v>
          </cell>
        </row>
        <row r="1287">
          <cell r="A1287" t="str">
            <v>SMOKING - Smoking status</v>
          </cell>
          <cell r="B1287" t="str">
            <v>Don't know/Refused to answer</v>
          </cell>
          <cell r="C1287" t="str">
            <v>Baw Baw (S)</v>
          </cell>
          <cell r="D1287" t="str">
            <v xml:space="preserve"> </v>
          </cell>
          <cell r="E1287" t="str">
            <v xml:space="preserve"> </v>
          </cell>
          <cell r="F1287" t="str">
            <v xml:space="preserve"> </v>
          </cell>
        </row>
        <row r="1288">
          <cell r="A1288" t="str">
            <v>SMOKING - Smoking status</v>
          </cell>
          <cell r="B1288" t="str">
            <v>Don't know/Refused to answer</v>
          </cell>
          <cell r="C1288" t="str">
            <v>Bayside (C)</v>
          </cell>
          <cell r="D1288" t="str">
            <v xml:space="preserve"> </v>
          </cell>
          <cell r="E1288" t="str">
            <v xml:space="preserve"> </v>
          </cell>
          <cell r="F1288" t="str">
            <v xml:space="preserve"> </v>
          </cell>
        </row>
        <row r="1289">
          <cell r="A1289" t="str">
            <v>SMOKING - Smoking status</v>
          </cell>
          <cell r="B1289" t="str">
            <v>Don't know/Refused to answer</v>
          </cell>
          <cell r="C1289" t="str">
            <v>Benalla (RC)</v>
          </cell>
          <cell r="D1289" t="str">
            <v xml:space="preserve"> </v>
          </cell>
          <cell r="E1289" t="str">
            <v xml:space="preserve"> </v>
          </cell>
          <cell r="F1289" t="str">
            <v xml:space="preserve"> </v>
          </cell>
        </row>
        <row r="1290">
          <cell r="A1290" t="str">
            <v>SMOKING - Smoking status</v>
          </cell>
          <cell r="B1290" t="str">
            <v>Don't know/Refused to answer</v>
          </cell>
          <cell r="C1290" t="str">
            <v>Boroondara (C)</v>
          </cell>
          <cell r="D1290" t="str">
            <v xml:space="preserve"> </v>
          </cell>
          <cell r="E1290" t="str">
            <v xml:space="preserve"> </v>
          </cell>
          <cell r="F1290" t="str">
            <v xml:space="preserve"> </v>
          </cell>
        </row>
        <row r="1291">
          <cell r="A1291" t="str">
            <v>SMOKING - Smoking status</v>
          </cell>
          <cell r="B1291" t="str">
            <v>Don't know/Refused to answer</v>
          </cell>
          <cell r="C1291" t="str">
            <v>Brimbank (C)</v>
          </cell>
          <cell r="D1291" t="str">
            <v xml:space="preserve"> </v>
          </cell>
          <cell r="E1291" t="str">
            <v xml:space="preserve"> </v>
          </cell>
          <cell r="F1291" t="str">
            <v xml:space="preserve"> </v>
          </cell>
        </row>
        <row r="1292">
          <cell r="A1292" t="str">
            <v>SMOKING - Smoking status</v>
          </cell>
          <cell r="B1292" t="str">
            <v>Don't know/Refused to answer</v>
          </cell>
          <cell r="C1292" t="str">
            <v>Buloke (S)</v>
          </cell>
          <cell r="D1292" t="str">
            <v xml:space="preserve"> </v>
          </cell>
          <cell r="E1292" t="str">
            <v xml:space="preserve"> </v>
          </cell>
          <cell r="F1292" t="str">
            <v xml:space="preserve"> </v>
          </cell>
        </row>
        <row r="1293">
          <cell r="A1293" t="str">
            <v>SMOKING - Smoking status</v>
          </cell>
          <cell r="B1293" t="str">
            <v>Don't know/Refused to answer</v>
          </cell>
          <cell r="C1293" t="str">
            <v>Campaspe (S)</v>
          </cell>
          <cell r="D1293" t="str">
            <v xml:space="preserve"> </v>
          </cell>
          <cell r="E1293" t="str">
            <v xml:space="preserve"> </v>
          </cell>
          <cell r="F1293" t="str">
            <v xml:space="preserve"> </v>
          </cell>
        </row>
        <row r="1294">
          <cell r="A1294" t="str">
            <v>SMOKING - Smoking status</v>
          </cell>
          <cell r="B1294" t="str">
            <v>Don't know/Refused to answer</v>
          </cell>
          <cell r="C1294" t="str">
            <v>Cardinia (S)</v>
          </cell>
          <cell r="D1294" t="str">
            <v xml:space="preserve"> </v>
          </cell>
          <cell r="E1294" t="str">
            <v xml:space="preserve"> </v>
          </cell>
          <cell r="F1294" t="str">
            <v xml:space="preserve"> </v>
          </cell>
        </row>
        <row r="1295">
          <cell r="A1295" t="str">
            <v>SMOKING - Smoking status</v>
          </cell>
          <cell r="B1295" t="str">
            <v>Don't know/Refused to answer</v>
          </cell>
          <cell r="C1295" t="str">
            <v>Casey (C)</v>
          </cell>
          <cell r="D1295" t="str">
            <v xml:space="preserve"> </v>
          </cell>
          <cell r="E1295" t="str">
            <v xml:space="preserve"> </v>
          </cell>
          <cell r="F1295" t="str">
            <v xml:space="preserve"> </v>
          </cell>
        </row>
        <row r="1296">
          <cell r="A1296" t="str">
            <v>SMOKING - Smoking status</v>
          </cell>
          <cell r="B1296" t="str">
            <v>Don't know/Refused to answer</v>
          </cell>
          <cell r="C1296" t="str">
            <v>Central Goldfields (S)</v>
          </cell>
          <cell r="D1296" t="str">
            <v xml:space="preserve"> </v>
          </cell>
          <cell r="E1296" t="str">
            <v xml:space="preserve"> </v>
          </cell>
          <cell r="F1296" t="str">
            <v xml:space="preserve"> </v>
          </cell>
        </row>
        <row r="1297">
          <cell r="A1297" t="str">
            <v>SMOKING - Smoking status</v>
          </cell>
          <cell r="B1297" t="str">
            <v>Don't know/Refused to answer</v>
          </cell>
          <cell r="C1297" t="str">
            <v>Colac-Otway (S)</v>
          </cell>
          <cell r="D1297" t="str">
            <v xml:space="preserve"> </v>
          </cell>
          <cell r="E1297" t="str">
            <v xml:space="preserve"> </v>
          </cell>
          <cell r="F1297" t="str">
            <v xml:space="preserve"> </v>
          </cell>
        </row>
        <row r="1298">
          <cell r="A1298" t="str">
            <v>SMOKING - Smoking status</v>
          </cell>
          <cell r="B1298" t="str">
            <v>Don't know/Refused to answer</v>
          </cell>
          <cell r="C1298" t="str">
            <v>Corangamite (S)</v>
          </cell>
          <cell r="D1298" t="str">
            <v xml:space="preserve"> </v>
          </cell>
          <cell r="E1298" t="str">
            <v xml:space="preserve"> </v>
          </cell>
          <cell r="F1298" t="str">
            <v xml:space="preserve"> </v>
          </cell>
        </row>
        <row r="1299">
          <cell r="A1299" t="str">
            <v>SMOKING - Smoking status</v>
          </cell>
          <cell r="B1299" t="str">
            <v>Don't know/Refused to answer</v>
          </cell>
          <cell r="C1299" t="str">
            <v>Darebin (C)</v>
          </cell>
          <cell r="D1299" t="str">
            <v xml:space="preserve"> </v>
          </cell>
          <cell r="E1299" t="str">
            <v xml:space="preserve"> </v>
          </cell>
          <cell r="F1299" t="str">
            <v xml:space="preserve"> </v>
          </cell>
        </row>
        <row r="1300">
          <cell r="A1300" t="str">
            <v>SMOKING - Smoking status</v>
          </cell>
          <cell r="B1300" t="str">
            <v>Don't know/Refused to answer</v>
          </cell>
          <cell r="C1300" t="str">
            <v>East Gippsland (S)</v>
          </cell>
          <cell r="D1300" t="str">
            <v xml:space="preserve"> </v>
          </cell>
          <cell r="E1300" t="str">
            <v xml:space="preserve"> </v>
          </cell>
          <cell r="F1300" t="str">
            <v xml:space="preserve"> </v>
          </cell>
        </row>
        <row r="1301">
          <cell r="A1301" t="str">
            <v>SMOKING - Smoking status</v>
          </cell>
          <cell r="B1301" t="str">
            <v>Don't know/Refused to answer</v>
          </cell>
          <cell r="C1301" t="str">
            <v>Frankston (C)</v>
          </cell>
          <cell r="D1301" t="str">
            <v xml:space="preserve"> </v>
          </cell>
          <cell r="E1301" t="str">
            <v xml:space="preserve"> </v>
          </cell>
          <cell r="F1301" t="str">
            <v xml:space="preserve"> </v>
          </cell>
        </row>
        <row r="1302">
          <cell r="A1302" t="str">
            <v>SMOKING - Smoking status</v>
          </cell>
          <cell r="B1302" t="str">
            <v>Don't know/Refused to answer</v>
          </cell>
          <cell r="C1302" t="str">
            <v>Gannawarra (S)</v>
          </cell>
          <cell r="D1302" t="str">
            <v xml:space="preserve"> </v>
          </cell>
          <cell r="E1302" t="str">
            <v xml:space="preserve"> </v>
          </cell>
          <cell r="F1302" t="str">
            <v xml:space="preserve"> </v>
          </cell>
        </row>
        <row r="1303">
          <cell r="A1303" t="str">
            <v>SMOKING - Smoking status</v>
          </cell>
          <cell r="B1303" t="str">
            <v>Don't know/Refused to answer</v>
          </cell>
          <cell r="C1303" t="str">
            <v>Glen Eira (C)</v>
          </cell>
          <cell r="D1303" t="str">
            <v xml:space="preserve"> </v>
          </cell>
          <cell r="E1303" t="str">
            <v xml:space="preserve"> </v>
          </cell>
          <cell r="F1303" t="str">
            <v xml:space="preserve"> </v>
          </cell>
        </row>
        <row r="1304">
          <cell r="A1304" t="str">
            <v>SMOKING - Smoking status</v>
          </cell>
          <cell r="B1304" t="str">
            <v>Don't know/Refused to answer</v>
          </cell>
          <cell r="C1304" t="str">
            <v>Glenelg (S)</v>
          </cell>
          <cell r="D1304" t="str">
            <v xml:space="preserve"> </v>
          </cell>
          <cell r="E1304" t="str">
            <v xml:space="preserve"> </v>
          </cell>
          <cell r="F1304" t="str">
            <v xml:space="preserve"> </v>
          </cell>
        </row>
        <row r="1305">
          <cell r="A1305" t="str">
            <v>SMOKING - Smoking status</v>
          </cell>
          <cell r="B1305" t="str">
            <v>Don't know/Refused to answer</v>
          </cell>
          <cell r="C1305" t="str">
            <v>Golden Plains (S)</v>
          </cell>
          <cell r="D1305" t="str">
            <v xml:space="preserve"> </v>
          </cell>
          <cell r="E1305" t="str">
            <v xml:space="preserve"> </v>
          </cell>
          <cell r="F1305" t="str">
            <v xml:space="preserve"> </v>
          </cell>
        </row>
        <row r="1306">
          <cell r="A1306" t="str">
            <v>SMOKING - Smoking status</v>
          </cell>
          <cell r="B1306" t="str">
            <v>Don't know/Refused to answer</v>
          </cell>
          <cell r="C1306" t="str">
            <v>Greater Bendigo (C)</v>
          </cell>
          <cell r="D1306" t="str">
            <v xml:space="preserve"> </v>
          </cell>
          <cell r="E1306" t="str">
            <v xml:space="preserve"> </v>
          </cell>
          <cell r="F1306" t="str">
            <v xml:space="preserve"> </v>
          </cell>
        </row>
        <row r="1307">
          <cell r="A1307" t="str">
            <v>SMOKING - Smoking status</v>
          </cell>
          <cell r="B1307" t="str">
            <v>Don't know/Refused to answer</v>
          </cell>
          <cell r="C1307" t="str">
            <v>Greater Dandenong (C)</v>
          </cell>
          <cell r="D1307" t="str">
            <v xml:space="preserve"> </v>
          </cell>
          <cell r="E1307" t="str">
            <v xml:space="preserve"> </v>
          </cell>
          <cell r="F1307" t="str">
            <v xml:space="preserve"> </v>
          </cell>
        </row>
        <row r="1308">
          <cell r="A1308" t="str">
            <v>SMOKING - Smoking status</v>
          </cell>
          <cell r="B1308" t="str">
            <v>Don't know/Refused to answer</v>
          </cell>
          <cell r="C1308" t="str">
            <v>Greater Geelong (C)</v>
          </cell>
          <cell r="D1308" t="str">
            <v xml:space="preserve"> </v>
          </cell>
          <cell r="E1308" t="str">
            <v xml:space="preserve"> </v>
          </cell>
          <cell r="F1308" t="str">
            <v xml:space="preserve"> </v>
          </cell>
        </row>
        <row r="1309">
          <cell r="A1309" t="str">
            <v>SMOKING - Smoking status</v>
          </cell>
          <cell r="B1309" t="str">
            <v>Don't know/Refused to answer</v>
          </cell>
          <cell r="C1309" t="str">
            <v>Greater Shepparton (C)</v>
          </cell>
          <cell r="D1309" t="str">
            <v xml:space="preserve"> </v>
          </cell>
          <cell r="E1309" t="str">
            <v xml:space="preserve"> </v>
          </cell>
          <cell r="F1309" t="str">
            <v xml:space="preserve"> </v>
          </cell>
        </row>
        <row r="1310">
          <cell r="A1310" t="str">
            <v>SMOKING - Smoking status</v>
          </cell>
          <cell r="B1310" t="str">
            <v>Don't know/Refused to answer</v>
          </cell>
          <cell r="C1310" t="str">
            <v>Hepburn (S)</v>
          </cell>
          <cell r="D1310" t="str">
            <v xml:space="preserve"> </v>
          </cell>
          <cell r="E1310" t="str">
            <v xml:space="preserve"> </v>
          </cell>
          <cell r="F1310" t="str">
            <v xml:space="preserve"> </v>
          </cell>
        </row>
        <row r="1311">
          <cell r="A1311" t="str">
            <v>SMOKING - Smoking status</v>
          </cell>
          <cell r="B1311" t="str">
            <v>Don't know/Refused to answer</v>
          </cell>
          <cell r="C1311" t="str">
            <v>Hindmarsh (S)</v>
          </cell>
          <cell r="D1311">
            <v>1.3006800000000001</v>
          </cell>
          <cell r="E1311">
            <v>0.56487759999999998</v>
          </cell>
          <cell r="F1311">
            <v>2.9663390000000001</v>
          </cell>
        </row>
        <row r="1312">
          <cell r="A1312" t="str">
            <v>SMOKING - Smoking status</v>
          </cell>
          <cell r="B1312" t="str">
            <v>Don't know/Refused to answer</v>
          </cell>
          <cell r="C1312" t="str">
            <v>Hobsons Bay (C)</v>
          </cell>
          <cell r="D1312" t="str">
            <v xml:space="preserve"> </v>
          </cell>
          <cell r="E1312" t="str">
            <v xml:space="preserve"> </v>
          </cell>
          <cell r="F1312" t="str">
            <v xml:space="preserve"> </v>
          </cell>
        </row>
        <row r="1313">
          <cell r="A1313" t="str">
            <v>SMOKING - Smoking status</v>
          </cell>
          <cell r="B1313" t="str">
            <v>Don't know/Refused to answer</v>
          </cell>
          <cell r="C1313" t="str">
            <v>Horsham (RC)</v>
          </cell>
          <cell r="D1313" t="str">
            <v xml:space="preserve"> </v>
          </cell>
          <cell r="E1313" t="str">
            <v xml:space="preserve"> </v>
          </cell>
          <cell r="F1313" t="str">
            <v xml:space="preserve"> </v>
          </cell>
        </row>
        <row r="1314">
          <cell r="A1314" t="str">
            <v>SMOKING - Smoking status</v>
          </cell>
          <cell r="B1314" t="str">
            <v>Don't know/Refused to answer</v>
          </cell>
          <cell r="C1314" t="str">
            <v>Hume (C)</v>
          </cell>
          <cell r="D1314" t="str">
            <v xml:space="preserve"> </v>
          </cell>
          <cell r="E1314" t="str">
            <v xml:space="preserve"> </v>
          </cell>
          <cell r="F1314" t="str">
            <v xml:space="preserve"> </v>
          </cell>
        </row>
        <row r="1315">
          <cell r="A1315" t="str">
            <v>SMOKING - Smoking status</v>
          </cell>
          <cell r="B1315" t="str">
            <v>Don't know/Refused to answer</v>
          </cell>
          <cell r="C1315" t="str">
            <v>Indigo (S)</v>
          </cell>
          <cell r="D1315" t="str">
            <v xml:space="preserve"> </v>
          </cell>
          <cell r="E1315" t="str">
            <v xml:space="preserve"> </v>
          </cell>
          <cell r="F1315" t="str">
            <v xml:space="preserve"> </v>
          </cell>
        </row>
        <row r="1316">
          <cell r="A1316" t="str">
            <v>SMOKING - Smoking status</v>
          </cell>
          <cell r="B1316" t="str">
            <v>Don't know/Refused to answer</v>
          </cell>
          <cell r="C1316" t="str">
            <v>Kingston (C)</v>
          </cell>
          <cell r="D1316" t="str">
            <v xml:space="preserve"> </v>
          </cell>
          <cell r="E1316" t="str">
            <v xml:space="preserve"> </v>
          </cell>
          <cell r="F1316" t="str">
            <v xml:space="preserve"> </v>
          </cell>
        </row>
        <row r="1317">
          <cell r="A1317" t="str">
            <v>SMOKING - Smoking status</v>
          </cell>
          <cell r="B1317" t="str">
            <v>Don't know/Refused to answer</v>
          </cell>
          <cell r="C1317" t="str">
            <v>Knox (C)</v>
          </cell>
          <cell r="D1317" t="str">
            <v xml:space="preserve"> </v>
          </cell>
          <cell r="E1317" t="str">
            <v xml:space="preserve"> </v>
          </cell>
          <cell r="F1317" t="str">
            <v xml:space="preserve"> </v>
          </cell>
        </row>
        <row r="1318">
          <cell r="A1318" t="str">
            <v>SMOKING - Smoking status</v>
          </cell>
          <cell r="B1318" t="str">
            <v>Don't know/Refused to answer</v>
          </cell>
          <cell r="C1318" t="str">
            <v>Latrobe (C)</v>
          </cell>
          <cell r="D1318" t="str">
            <v xml:space="preserve"> </v>
          </cell>
          <cell r="E1318" t="str">
            <v xml:space="preserve"> </v>
          </cell>
          <cell r="F1318" t="str">
            <v xml:space="preserve"> </v>
          </cell>
        </row>
        <row r="1319">
          <cell r="A1319" t="str">
            <v>SMOKING - Smoking status</v>
          </cell>
          <cell r="B1319" t="str">
            <v>Don't know/Refused to answer</v>
          </cell>
          <cell r="C1319" t="str">
            <v>Loddon (S)</v>
          </cell>
          <cell r="D1319" t="str">
            <v xml:space="preserve"> </v>
          </cell>
          <cell r="E1319" t="str">
            <v xml:space="preserve"> </v>
          </cell>
          <cell r="F1319" t="str">
            <v xml:space="preserve"> </v>
          </cell>
        </row>
        <row r="1320">
          <cell r="A1320" t="str">
            <v>SMOKING - Smoking status</v>
          </cell>
          <cell r="B1320" t="str">
            <v>Don't know/Refused to answer</v>
          </cell>
          <cell r="C1320" t="str">
            <v>Macedon Ranges (S)</v>
          </cell>
          <cell r="D1320" t="str">
            <v xml:space="preserve"> </v>
          </cell>
          <cell r="E1320" t="str">
            <v xml:space="preserve"> </v>
          </cell>
          <cell r="F1320" t="str">
            <v xml:space="preserve"> </v>
          </cell>
        </row>
        <row r="1321">
          <cell r="A1321" t="str">
            <v>SMOKING - Smoking status</v>
          </cell>
          <cell r="B1321" t="str">
            <v>Don't know/Refused to answer</v>
          </cell>
          <cell r="C1321" t="str">
            <v>Manningham (C)</v>
          </cell>
          <cell r="D1321" t="str">
            <v xml:space="preserve"> </v>
          </cell>
          <cell r="E1321" t="str">
            <v xml:space="preserve"> </v>
          </cell>
          <cell r="F1321" t="str">
            <v xml:space="preserve"> </v>
          </cell>
        </row>
        <row r="1322">
          <cell r="A1322" t="str">
            <v>SMOKING - Smoking status</v>
          </cell>
          <cell r="B1322" t="str">
            <v>Don't know/Refused to answer</v>
          </cell>
          <cell r="C1322" t="str">
            <v>Mansfield (S)</v>
          </cell>
          <cell r="D1322" t="str">
            <v xml:space="preserve"> </v>
          </cell>
          <cell r="E1322" t="str">
            <v xml:space="preserve"> </v>
          </cell>
          <cell r="F1322" t="str">
            <v xml:space="preserve"> </v>
          </cell>
        </row>
        <row r="1323">
          <cell r="A1323" t="str">
            <v>SMOKING - Smoking status</v>
          </cell>
          <cell r="B1323" t="str">
            <v>Don't know/Refused to answer</v>
          </cell>
          <cell r="C1323" t="str">
            <v>Maribyrnong (C)</v>
          </cell>
          <cell r="D1323" t="str">
            <v xml:space="preserve"> </v>
          </cell>
          <cell r="E1323" t="str">
            <v xml:space="preserve"> </v>
          </cell>
          <cell r="F1323" t="str">
            <v xml:space="preserve"> </v>
          </cell>
        </row>
        <row r="1324">
          <cell r="A1324" t="str">
            <v>SMOKING - Smoking status</v>
          </cell>
          <cell r="B1324" t="str">
            <v>Don't know/Refused to answer</v>
          </cell>
          <cell r="C1324" t="str">
            <v>Maroondah (C)</v>
          </cell>
          <cell r="D1324" t="str">
            <v xml:space="preserve"> </v>
          </cell>
          <cell r="E1324" t="str">
            <v xml:space="preserve"> </v>
          </cell>
          <cell r="F1324" t="str">
            <v xml:space="preserve"> </v>
          </cell>
        </row>
        <row r="1325">
          <cell r="A1325" t="str">
            <v>SMOKING - Smoking status</v>
          </cell>
          <cell r="B1325" t="str">
            <v>Don't know/Refused to answer</v>
          </cell>
          <cell r="C1325" t="str">
            <v>Melbourne (C)</v>
          </cell>
          <cell r="D1325" t="str">
            <v xml:space="preserve"> </v>
          </cell>
          <cell r="E1325" t="str">
            <v xml:space="preserve"> </v>
          </cell>
          <cell r="F1325" t="str">
            <v xml:space="preserve"> </v>
          </cell>
        </row>
        <row r="1326">
          <cell r="A1326" t="str">
            <v>SMOKING - Smoking status</v>
          </cell>
          <cell r="B1326" t="str">
            <v>Don't know/Refused to answer</v>
          </cell>
          <cell r="C1326" t="str">
            <v>Melton (S)</v>
          </cell>
          <cell r="D1326" t="str">
            <v xml:space="preserve"> </v>
          </cell>
          <cell r="E1326" t="str">
            <v xml:space="preserve"> </v>
          </cell>
          <cell r="F1326" t="str">
            <v xml:space="preserve"> </v>
          </cell>
        </row>
        <row r="1327">
          <cell r="A1327" t="str">
            <v>SMOKING - Smoking status</v>
          </cell>
          <cell r="B1327" t="str">
            <v>Don't know/Refused to answer</v>
          </cell>
          <cell r="C1327" t="str">
            <v>Mildura (RC)</v>
          </cell>
          <cell r="D1327" t="str">
            <v xml:space="preserve"> </v>
          </cell>
          <cell r="E1327" t="str">
            <v xml:space="preserve"> </v>
          </cell>
          <cell r="F1327" t="str">
            <v xml:space="preserve"> </v>
          </cell>
        </row>
        <row r="1328">
          <cell r="A1328" t="str">
            <v>SMOKING - Smoking status</v>
          </cell>
          <cell r="B1328" t="str">
            <v>Don't know/Refused to answer</v>
          </cell>
          <cell r="C1328" t="str">
            <v>Mitchell (S)</v>
          </cell>
          <cell r="D1328" t="str">
            <v xml:space="preserve"> </v>
          </cell>
          <cell r="E1328" t="str">
            <v xml:space="preserve"> </v>
          </cell>
          <cell r="F1328" t="str">
            <v xml:space="preserve"> </v>
          </cell>
        </row>
        <row r="1329">
          <cell r="A1329" t="str">
            <v>SMOKING - Smoking status</v>
          </cell>
          <cell r="B1329" t="str">
            <v>Don't know/Refused to answer</v>
          </cell>
          <cell r="C1329" t="str">
            <v>Moira (S)</v>
          </cell>
          <cell r="D1329" t="str">
            <v xml:space="preserve"> </v>
          </cell>
          <cell r="E1329" t="str">
            <v xml:space="preserve"> </v>
          </cell>
          <cell r="F1329" t="str">
            <v xml:space="preserve"> </v>
          </cell>
        </row>
        <row r="1330">
          <cell r="A1330" t="str">
            <v>SMOKING - Smoking status</v>
          </cell>
          <cell r="B1330" t="str">
            <v>Don't know/Refused to answer</v>
          </cell>
          <cell r="C1330" t="str">
            <v>Monash (C)</v>
          </cell>
          <cell r="D1330" t="str">
            <v xml:space="preserve"> </v>
          </cell>
          <cell r="E1330" t="str">
            <v xml:space="preserve"> </v>
          </cell>
          <cell r="F1330" t="str">
            <v xml:space="preserve"> </v>
          </cell>
        </row>
        <row r="1331">
          <cell r="A1331" t="str">
            <v>SMOKING - Smoking status</v>
          </cell>
          <cell r="B1331" t="str">
            <v>Don't know/Refused to answer</v>
          </cell>
          <cell r="C1331" t="str">
            <v>Moonee Valley (C)</v>
          </cell>
          <cell r="D1331" t="str">
            <v xml:space="preserve"> </v>
          </cell>
          <cell r="E1331" t="str">
            <v xml:space="preserve"> </v>
          </cell>
          <cell r="F1331" t="str">
            <v xml:space="preserve"> </v>
          </cell>
        </row>
        <row r="1332">
          <cell r="A1332" t="str">
            <v>SMOKING - Smoking status</v>
          </cell>
          <cell r="B1332" t="str">
            <v>Don't know/Refused to answer</v>
          </cell>
          <cell r="C1332" t="str">
            <v>Moorabool (S)</v>
          </cell>
          <cell r="D1332" t="str">
            <v xml:space="preserve"> </v>
          </cell>
          <cell r="E1332" t="str">
            <v xml:space="preserve"> </v>
          </cell>
          <cell r="F1332" t="str">
            <v xml:space="preserve"> </v>
          </cell>
        </row>
        <row r="1333">
          <cell r="A1333" t="str">
            <v>SMOKING - Smoking status</v>
          </cell>
          <cell r="B1333" t="str">
            <v>Don't know/Refused to answer</v>
          </cell>
          <cell r="C1333" t="str">
            <v>Moreland (C)</v>
          </cell>
          <cell r="D1333" t="str">
            <v xml:space="preserve"> </v>
          </cell>
          <cell r="E1333" t="str">
            <v xml:space="preserve"> </v>
          </cell>
          <cell r="F1333" t="str">
            <v xml:space="preserve"> </v>
          </cell>
        </row>
        <row r="1334">
          <cell r="A1334" t="str">
            <v>SMOKING - Smoking status</v>
          </cell>
          <cell r="B1334" t="str">
            <v>Don't know/Refused to answer</v>
          </cell>
          <cell r="C1334" t="str">
            <v>Mornington Peninsula (S)</v>
          </cell>
          <cell r="D1334" t="str">
            <v xml:space="preserve"> </v>
          </cell>
          <cell r="E1334" t="str">
            <v xml:space="preserve"> </v>
          </cell>
          <cell r="F1334" t="str">
            <v xml:space="preserve"> </v>
          </cell>
        </row>
        <row r="1335">
          <cell r="A1335" t="str">
            <v>SMOKING - Smoking status</v>
          </cell>
          <cell r="B1335" t="str">
            <v>Don't know/Refused to answer</v>
          </cell>
          <cell r="C1335" t="str">
            <v>Mount Alexander (S)</v>
          </cell>
          <cell r="D1335" t="str">
            <v xml:space="preserve"> </v>
          </cell>
          <cell r="E1335" t="str">
            <v xml:space="preserve"> </v>
          </cell>
          <cell r="F1335" t="str">
            <v xml:space="preserve"> </v>
          </cell>
        </row>
        <row r="1336">
          <cell r="A1336" t="str">
            <v>SMOKING - Smoking status</v>
          </cell>
          <cell r="B1336" t="str">
            <v>Don't know/Refused to answer</v>
          </cell>
          <cell r="C1336" t="str">
            <v>Moyne (S)</v>
          </cell>
          <cell r="D1336" t="str">
            <v xml:space="preserve"> </v>
          </cell>
          <cell r="E1336" t="str">
            <v xml:space="preserve"> </v>
          </cell>
          <cell r="F1336" t="str">
            <v xml:space="preserve"> </v>
          </cell>
        </row>
        <row r="1337">
          <cell r="A1337" t="str">
            <v>SMOKING - Smoking status</v>
          </cell>
          <cell r="B1337" t="str">
            <v>Don't know/Refused to answer</v>
          </cell>
          <cell r="C1337" t="str">
            <v>Murrindindi (S)</v>
          </cell>
          <cell r="D1337" t="str">
            <v xml:space="preserve"> </v>
          </cell>
          <cell r="E1337" t="str">
            <v xml:space="preserve"> </v>
          </cell>
          <cell r="F1337" t="str">
            <v xml:space="preserve"> </v>
          </cell>
        </row>
        <row r="1338">
          <cell r="A1338" t="str">
            <v>SMOKING - Smoking status</v>
          </cell>
          <cell r="B1338" t="str">
            <v>Don't know/Refused to answer</v>
          </cell>
          <cell r="C1338" t="str">
            <v>Nillumbik (S)</v>
          </cell>
          <cell r="D1338" t="str">
            <v xml:space="preserve"> </v>
          </cell>
          <cell r="E1338" t="str">
            <v xml:space="preserve"> </v>
          </cell>
          <cell r="F1338" t="str">
            <v xml:space="preserve"> </v>
          </cell>
        </row>
        <row r="1339">
          <cell r="A1339" t="str">
            <v>SMOKING - Smoking status</v>
          </cell>
          <cell r="B1339" t="str">
            <v>Don't know/Refused to answer</v>
          </cell>
          <cell r="C1339" t="str">
            <v>Northern Grampians (S)</v>
          </cell>
          <cell r="D1339" t="str">
            <v xml:space="preserve"> </v>
          </cell>
          <cell r="E1339" t="str">
            <v xml:space="preserve"> </v>
          </cell>
          <cell r="F1339" t="str">
            <v xml:space="preserve"> </v>
          </cell>
        </row>
        <row r="1340">
          <cell r="A1340" t="str">
            <v>SMOKING - Smoking status</v>
          </cell>
          <cell r="B1340" t="str">
            <v>Don't know/Refused to answer</v>
          </cell>
          <cell r="C1340" t="str">
            <v>Port Phillip (C)</v>
          </cell>
          <cell r="D1340" t="str">
            <v xml:space="preserve"> </v>
          </cell>
          <cell r="E1340" t="str">
            <v xml:space="preserve"> </v>
          </cell>
          <cell r="F1340" t="str">
            <v xml:space="preserve"> </v>
          </cell>
        </row>
        <row r="1341">
          <cell r="A1341" t="str">
            <v>SMOKING - Smoking status</v>
          </cell>
          <cell r="B1341" t="str">
            <v>Don't know/Refused to answer</v>
          </cell>
          <cell r="C1341" t="str">
            <v>Pyrenees (S)</v>
          </cell>
          <cell r="D1341" t="str">
            <v xml:space="preserve"> </v>
          </cell>
          <cell r="E1341" t="str">
            <v xml:space="preserve"> </v>
          </cell>
          <cell r="F1341" t="str">
            <v xml:space="preserve"> </v>
          </cell>
        </row>
        <row r="1342">
          <cell r="A1342" t="str">
            <v>SMOKING - Smoking status</v>
          </cell>
          <cell r="B1342" t="str">
            <v>Don't know/Refused to answer</v>
          </cell>
          <cell r="C1342" t="str">
            <v>Queenscliffe (B)</v>
          </cell>
          <cell r="D1342" t="str">
            <v xml:space="preserve"> </v>
          </cell>
          <cell r="E1342" t="str">
            <v xml:space="preserve"> </v>
          </cell>
          <cell r="F1342" t="str">
            <v xml:space="preserve"> </v>
          </cell>
        </row>
        <row r="1343">
          <cell r="A1343" t="str">
            <v>SMOKING - Smoking status</v>
          </cell>
          <cell r="B1343" t="str">
            <v>Don't know/Refused to answer</v>
          </cell>
          <cell r="C1343" t="str">
            <v>South Gippsland (S)</v>
          </cell>
          <cell r="D1343" t="str">
            <v xml:space="preserve"> </v>
          </cell>
          <cell r="E1343" t="str">
            <v xml:space="preserve"> </v>
          </cell>
          <cell r="F1343" t="str">
            <v xml:space="preserve"> </v>
          </cell>
        </row>
        <row r="1344">
          <cell r="A1344" t="str">
            <v>SMOKING - Smoking status</v>
          </cell>
          <cell r="B1344" t="str">
            <v>Don't know/Refused to answer</v>
          </cell>
          <cell r="C1344" t="str">
            <v>Southern Grampians (S)</v>
          </cell>
          <cell r="D1344" t="str">
            <v xml:space="preserve"> </v>
          </cell>
          <cell r="E1344" t="str">
            <v xml:space="preserve"> </v>
          </cell>
          <cell r="F1344" t="str">
            <v xml:space="preserve"> </v>
          </cell>
        </row>
        <row r="1345">
          <cell r="A1345" t="str">
            <v>SMOKING - Smoking status</v>
          </cell>
          <cell r="B1345" t="str">
            <v>Don't know/Refused to answer</v>
          </cell>
          <cell r="C1345" t="str">
            <v>Stonnington (C)</v>
          </cell>
          <cell r="D1345" t="str">
            <v xml:space="preserve"> </v>
          </cell>
          <cell r="E1345" t="str">
            <v xml:space="preserve"> </v>
          </cell>
          <cell r="F1345" t="str">
            <v xml:space="preserve"> </v>
          </cell>
        </row>
        <row r="1346">
          <cell r="A1346" t="str">
            <v>SMOKING - Smoking status</v>
          </cell>
          <cell r="B1346" t="str">
            <v>Don't know/Refused to answer</v>
          </cell>
          <cell r="C1346" t="str">
            <v>Strathbogie (S)</v>
          </cell>
          <cell r="D1346" t="str">
            <v xml:space="preserve"> </v>
          </cell>
          <cell r="E1346" t="str">
            <v xml:space="preserve"> </v>
          </cell>
          <cell r="F1346" t="str">
            <v xml:space="preserve"> </v>
          </cell>
        </row>
        <row r="1347">
          <cell r="A1347" t="str">
            <v>SMOKING - Smoking status</v>
          </cell>
          <cell r="B1347" t="str">
            <v>Don't know/Refused to answer</v>
          </cell>
          <cell r="C1347" t="str">
            <v>Surf Coast (S)</v>
          </cell>
          <cell r="D1347" t="str">
            <v xml:space="preserve"> </v>
          </cell>
          <cell r="E1347" t="str">
            <v xml:space="preserve"> </v>
          </cell>
          <cell r="F1347" t="str">
            <v xml:space="preserve"> </v>
          </cell>
        </row>
        <row r="1348">
          <cell r="A1348" t="str">
            <v>SMOKING - Smoking status</v>
          </cell>
          <cell r="B1348" t="str">
            <v>Don't know/Refused to answer</v>
          </cell>
          <cell r="C1348" t="str">
            <v>Swan Hill (RC)</v>
          </cell>
          <cell r="D1348" t="str">
            <v xml:space="preserve"> </v>
          </cell>
          <cell r="E1348" t="str">
            <v xml:space="preserve"> </v>
          </cell>
          <cell r="F1348" t="str">
            <v xml:space="preserve"> </v>
          </cell>
        </row>
        <row r="1349">
          <cell r="A1349" t="str">
            <v>SMOKING - Smoking status</v>
          </cell>
          <cell r="B1349" t="str">
            <v>Don't know/Refused to answer</v>
          </cell>
          <cell r="C1349" t="str">
            <v>Towong (S)</v>
          </cell>
          <cell r="D1349" t="str">
            <v xml:space="preserve"> </v>
          </cell>
          <cell r="E1349" t="str">
            <v xml:space="preserve"> </v>
          </cell>
          <cell r="F1349" t="str">
            <v xml:space="preserve"> </v>
          </cell>
        </row>
        <row r="1350">
          <cell r="A1350" t="str">
            <v>SMOKING - Smoking status</v>
          </cell>
          <cell r="B1350" t="str">
            <v>Don't know/Refused to answer</v>
          </cell>
          <cell r="C1350" t="str">
            <v>Wangaratta (RC)</v>
          </cell>
          <cell r="D1350" t="str">
            <v xml:space="preserve"> </v>
          </cell>
          <cell r="E1350" t="str">
            <v xml:space="preserve"> </v>
          </cell>
          <cell r="F1350" t="str">
            <v xml:space="preserve"> </v>
          </cell>
        </row>
        <row r="1351">
          <cell r="A1351" t="str">
            <v>SMOKING - Smoking status</v>
          </cell>
          <cell r="B1351" t="str">
            <v>Don't know/Refused to answer</v>
          </cell>
          <cell r="C1351" t="str">
            <v>Warrnambool (C)</v>
          </cell>
          <cell r="D1351" t="str">
            <v xml:space="preserve"> </v>
          </cell>
          <cell r="E1351" t="str">
            <v xml:space="preserve"> </v>
          </cell>
          <cell r="F1351" t="str">
            <v xml:space="preserve"> </v>
          </cell>
        </row>
        <row r="1352">
          <cell r="A1352" t="str">
            <v>SMOKING - Smoking status</v>
          </cell>
          <cell r="B1352" t="str">
            <v>Don't know/Refused to answer</v>
          </cell>
          <cell r="C1352" t="str">
            <v>Wellington (S)</v>
          </cell>
          <cell r="D1352" t="str">
            <v xml:space="preserve"> </v>
          </cell>
          <cell r="E1352" t="str">
            <v xml:space="preserve"> </v>
          </cell>
          <cell r="F1352" t="str">
            <v xml:space="preserve"> </v>
          </cell>
        </row>
        <row r="1353">
          <cell r="A1353" t="str">
            <v>SMOKING - Smoking status</v>
          </cell>
          <cell r="B1353" t="str">
            <v>Don't know/Refused to answer</v>
          </cell>
          <cell r="C1353" t="str">
            <v>West Wimmera (S)</v>
          </cell>
          <cell r="D1353" t="str">
            <v xml:space="preserve"> </v>
          </cell>
          <cell r="E1353" t="str">
            <v xml:space="preserve"> </v>
          </cell>
          <cell r="F1353" t="str">
            <v xml:space="preserve"> </v>
          </cell>
        </row>
        <row r="1354">
          <cell r="A1354" t="str">
            <v>SMOKING - Smoking status</v>
          </cell>
          <cell r="B1354" t="str">
            <v>Don't know/Refused to answer</v>
          </cell>
          <cell r="C1354" t="str">
            <v>Whitehorse (C)</v>
          </cell>
          <cell r="D1354" t="str">
            <v xml:space="preserve"> </v>
          </cell>
          <cell r="E1354" t="str">
            <v xml:space="preserve"> </v>
          </cell>
          <cell r="F1354" t="str">
            <v xml:space="preserve"> </v>
          </cell>
        </row>
        <row r="1355">
          <cell r="A1355" t="str">
            <v>SMOKING - Smoking status</v>
          </cell>
          <cell r="B1355" t="str">
            <v>Don't know/Refused to answer</v>
          </cell>
          <cell r="C1355" t="str">
            <v>Whittlesea (C)</v>
          </cell>
          <cell r="D1355" t="str">
            <v xml:space="preserve"> </v>
          </cell>
          <cell r="E1355" t="str">
            <v xml:space="preserve"> </v>
          </cell>
          <cell r="F1355" t="str">
            <v xml:space="preserve"> </v>
          </cell>
        </row>
        <row r="1356">
          <cell r="A1356" t="str">
            <v>SMOKING - Smoking status</v>
          </cell>
          <cell r="B1356" t="str">
            <v>Don't know/Refused to answer</v>
          </cell>
          <cell r="C1356" t="str">
            <v>Wodonga (RC)</v>
          </cell>
          <cell r="D1356">
            <v>1.4484360000000001</v>
          </cell>
          <cell r="E1356">
            <v>0.54235739999999999</v>
          </cell>
          <cell r="F1356">
            <v>3.810244</v>
          </cell>
        </row>
        <row r="1357">
          <cell r="A1357" t="str">
            <v>SMOKING - Smoking status</v>
          </cell>
          <cell r="B1357" t="str">
            <v>Don't know/Refused to answer</v>
          </cell>
          <cell r="C1357" t="str">
            <v>Wyndham (C)</v>
          </cell>
          <cell r="D1357" t="str">
            <v xml:space="preserve"> </v>
          </cell>
          <cell r="E1357" t="str">
            <v xml:space="preserve"> </v>
          </cell>
          <cell r="F1357" t="str">
            <v xml:space="preserve"> </v>
          </cell>
        </row>
        <row r="1358">
          <cell r="A1358" t="str">
            <v>SMOKING - Smoking status</v>
          </cell>
          <cell r="B1358" t="str">
            <v>Don't know/Refused to answer</v>
          </cell>
          <cell r="C1358" t="str">
            <v>Yarra (C)</v>
          </cell>
          <cell r="D1358">
            <v>1.863572</v>
          </cell>
          <cell r="E1358">
            <v>0.74964839999999999</v>
          </cell>
          <cell r="F1358">
            <v>4.556711</v>
          </cell>
        </row>
        <row r="1359">
          <cell r="A1359" t="str">
            <v>SMOKING - Smoking status</v>
          </cell>
          <cell r="B1359" t="str">
            <v>Don't know/Refused to answer</v>
          </cell>
          <cell r="C1359" t="str">
            <v>Yarra Ranges (S)</v>
          </cell>
          <cell r="D1359" t="str">
            <v xml:space="preserve"> </v>
          </cell>
          <cell r="E1359" t="str">
            <v xml:space="preserve"> </v>
          </cell>
          <cell r="F1359" t="str">
            <v xml:space="preserve"> </v>
          </cell>
        </row>
        <row r="1360">
          <cell r="A1360" t="str">
            <v>SMOKING - Smoking status</v>
          </cell>
          <cell r="B1360" t="str">
            <v>Don't know/Refused to answer</v>
          </cell>
          <cell r="C1360" t="str">
            <v>Yarriambiack (S)</v>
          </cell>
          <cell r="D1360" t="str">
            <v xml:space="preserve"> </v>
          </cell>
          <cell r="E1360" t="str">
            <v xml:space="preserve"> </v>
          </cell>
          <cell r="F1360" t="str">
            <v xml:space="preserve"> </v>
          </cell>
        </row>
        <row r="1361">
          <cell r="A1361" t="str">
            <v>SMOKING - Smoking status</v>
          </cell>
          <cell r="B1361" t="str">
            <v>Don't know/Refused to answer</v>
          </cell>
          <cell r="C1361" t="str">
            <v>Victoria</v>
          </cell>
          <cell r="D1361">
            <v>0.72466169999999996</v>
          </cell>
          <cell r="E1361">
            <v>0.56990609999999997</v>
          </cell>
          <cell r="F1361">
            <v>0.92105110000000001</v>
          </cell>
        </row>
        <row r="1362">
          <cell r="A1362" t="str">
            <v>SMOKING - Smoking status</v>
          </cell>
          <cell r="B1362" t="str">
            <v>Current smoker (Daily + Occassional)</v>
          </cell>
          <cell r="C1362" t="str">
            <v>Alpine (S)</v>
          </cell>
          <cell r="D1362">
            <v>12.74203</v>
          </cell>
          <cell r="E1362">
            <v>8.9487869999999994</v>
          </cell>
          <cell r="F1362">
            <v>17.828330000000001</v>
          </cell>
        </row>
        <row r="1363">
          <cell r="A1363" t="str">
            <v>SMOKING - Smoking status</v>
          </cell>
          <cell r="B1363" t="str">
            <v>Current smoker (Daily + Occassional)</v>
          </cell>
          <cell r="C1363" t="str">
            <v>Ararat (RC)</v>
          </cell>
          <cell r="D1363">
            <v>15.584149999999999</v>
          </cell>
          <cell r="E1363">
            <v>10.40896</v>
          </cell>
          <cell r="F1363">
            <v>22.680980000000002</v>
          </cell>
        </row>
        <row r="1364">
          <cell r="A1364" t="str">
            <v>SMOKING - Smoking status</v>
          </cell>
          <cell r="B1364" t="str">
            <v>Current smoker (Daily + Occassional)</v>
          </cell>
          <cell r="C1364" t="str">
            <v>Ballarat (C)</v>
          </cell>
          <cell r="D1364">
            <v>16.102810000000002</v>
          </cell>
          <cell r="E1364">
            <v>11.757759999999999</v>
          </cell>
          <cell r="F1364">
            <v>21.65943</v>
          </cell>
        </row>
        <row r="1365">
          <cell r="A1365" t="str">
            <v>SMOKING - Smoking status</v>
          </cell>
          <cell r="B1365" t="str">
            <v>Current smoker (Daily + Occassional)</v>
          </cell>
          <cell r="C1365" t="str">
            <v>Banyule (C)</v>
          </cell>
          <cell r="D1365">
            <v>9.9133429999999993</v>
          </cell>
          <cell r="E1365">
            <v>6.5863670000000001</v>
          </cell>
          <cell r="F1365">
            <v>14.65719</v>
          </cell>
        </row>
        <row r="1366">
          <cell r="A1366" t="str">
            <v>SMOKING - Smoking status</v>
          </cell>
          <cell r="B1366" t="str">
            <v>Current smoker (Daily + Occassional)</v>
          </cell>
          <cell r="C1366" t="str">
            <v>Bass Coast (S)</v>
          </cell>
          <cell r="D1366">
            <v>17.996300000000002</v>
          </cell>
          <cell r="E1366">
            <v>13.384919999999999</v>
          </cell>
          <cell r="F1366">
            <v>23.760570000000001</v>
          </cell>
        </row>
        <row r="1367">
          <cell r="A1367" t="str">
            <v>SMOKING - Smoking status</v>
          </cell>
          <cell r="B1367" t="str">
            <v>Current smoker (Daily + Occassional)</v>
          </cell>
          <cell r="C1367" t="str">
            <v>Baw Baw (S)</v>
          </cell>
          <cell r="D1367">
            <v>15.67989</v>
          </cell>
          <cell r="E1367">
            <v>10.9473</v>
          </cell>
          <cell r="F1367">
            <v>21.954029999999999</v>
          </cell>
        </row>
        <row r="1368">
          <cell r="A1368" t="str">
            <v>SMOKING - Smoking status</v>
          </cell>
          <cell r="B1368" t="str">
            <v>Current smoker (Daily + Occassional)</v>
          </cell>
          <cell r="C1368" t="str">
            <v>Bayside (C)</v>
          </cell>
          <cell r="D1368">
            <v>12.22827</v>
          </cell>
          <cell r="E1368">
            <v>7.9178009999999999</v>
          </cell>
          <cell r="F1368">
            <v>18.416039999999999</v>
          </cell>
        </row>
        <row r="1369">
          <cell r="A1369" t="str">
            <v>SMOKING - Smoking status</v>
          </cell>
          <cell r="B1369" t="str">
            <v>Current smoker (Daily + Occassional)</v>
          </cell>
          <cell r="C1369" t="str">
            <v>Benalla (RC)</v>
          </cell>
          <cell r="D1369">
            <v>19.106590000000001</v>
          </cell>
          <cell r="E1369">
            <v>12.96377</v>
          </cell>
          <cell r="F1369">
            <v>27.24887</v>
          </cell>
        </row>
        <row r="1370">
          <cell r="A1370" t="str">
            <v>SMOKING - Smoking status</v>
          </cell>
          <cell r="B1370" t="str">
            <v>Current smoker (Daily + Occassional)</v>
          </cell>
          <cell r="C1370" t="str">
            <v>Boroondara (C)</v>
          </cell>
          <cell r="D1370">
            <v>9.5817340000000009</v>
          </cell>
          <cell r="E1370">
            <v>6.3810529999999996</v>
          </cell>
          <cell r="F1370">
            <v>14.14528</v>
          </cell>
        </row>
        <row r="1371">
          <cell r="A1371" t="str">
            <v>SMOKING - Smoking status</v>
          </cell>
          <cell r="B1371" t="str">
            <v>Current smoker (Daily + Occassional)</v>
          </cell>
          <cell r="C1371" t="str">
            <v>Brimbank (C)</v>
          </cell>
          <cell r="D1371">
            <v>21.119009999999999</v>
          </cell>
          <cell r="E1371">
            <v>16.23903</v>
          </cell>
          <cell r="F1371">
            <v>26.99287</v>
          </cell>
        </row>
        <row r="1372">
          <cell r="A1372" t="str">
            <v>SMOKING - Smoking status</v>
          </cell>
          <cell r="B1372" t="str">
            <v>Current smoker (Daily + Occassional)</v>
          </cell>
          <cell r="C1372" t="str">
            <v>Buloke (S)</v>
          </cell>
          <cell r="D1372">
            <v>24.329650000000001</v>
          </cell>
          <cell r="E1372">
            <v>15.524900000000001</v>
          </cell>
          <cell r="F1372">
            <v>35.999870000000001</v>
          </cell>
        </row>
        <row r="1373">
          <cell r="A1373" t="str">
            <v>SMOKING - Smoking status</v>
          </cell>
          <cell r="B1373" t="str">
            <v>Current smoker (Daily + Occassional)</v>
          </cell>
          <cell r="C1373" t="str">
            <v>Campaspe (S)</v>
          </cell>
          <cell r="D1373">
            <v>22.385480000000001</v>
          </cell>
          <cell r="E1373">
            <v>16.551680000000001</v>
          </cell>
          <cell r="F1373">
            <v>29.5474</v>
          </cell>
        </row>
        <row r="1374">
          <cell r="A1374" t="str">
            <v>SMOKING - Smoking status</v>
          </cell>
          <cell r="B1374" t="str">
            <v>Current smoker (Daily + Occassional)</v>
          </cell>
          <cell r="C1374" t="str">
            <v>Cardinia (S)</v>
          </cell>
          <cell r="D1374">
            <v>15.20116</v>
          </cell>
          <cell r="E1374">
            <v>11.006069999999999</v>
          </cell>
          <cell r="F1374">
            <v>20.624680000000001</v>
          </cell>
        </row>
        <row r="1375">
          <cell r="A1375" t="str">
            <v>SMOKING - Smoking status</v>
          </cell>
          <cell r="B1375" t="str">
            <v>Current smoker (Daily + Occassional)</v>
          </cell>
          <cell r="C1375" t="str">
            <v>Casey (C)</v>
          </cell>
          <cell r="D1375">
            <v>17.869160000000001</v>
          </cell>
          <cell r="E1375">
            <v>13.64728</v>
          </cell>
          <cell r="F1375">
            <v>23.048500000000001</v>
          </cell>
        </row>
        <row r="1376">
          <cell r="A1376" t="str">
            <v>SMOKING - Smoking status</v>
          </cell>
          <cell r="B1376" t="str">
            <v>Current smoker (Daily + Occassional)</v>
          </cell>
          <cell r="C1376" t="str">
            <v>Central Goldfields (S)</v>
          </cell>
          <cell r="D1376">
            <v>28.47626</v>
          </cell>
          <cell r="E1376">
            <v>21.615459999999999</v>
          </cell>
          <cell r="F1376">
            <v>36.500660000000003</v>
          </cell>
        </row>
        <row r="1377">
          <cell r="A1377" t="str">
            <v>SMOKING - Smoking status</v>
          </cell>
          <cell r="B1377" t="str">
            <v>Current smoker (Daily + Occassional)</v>
          </cell>
          <cell r="C1377" t="str">
            <v>Colac-Otway (S)</v>
          </cell>
          <cell r="D1377">
            <v>21.259319999999999</v>
          </cell>
          <cell r="E1377">
            <v>15.9155</v>
          </cell>
          <cell r="F1377">
            <v>27.804099999999998</v>
          </cell>
        </row>
        <row r="1378">
          <cell r="A1378" t="str">
            <v>SMOKING - Smoking status</v>
          </cell>
          <cell r="B1378" t="str">
            <v>Current smoker (Daily + Occassional)</v>
          </cell>
          <cell r="C1378" t="str">
            <v>Corangamite (S)</v>
          </cell>
          <cell r="D1378">
            <v>14.66479</v>
          </cell>
          <cell r="E1378">
            <v>10.42231</v>
          </cell>
          <cell r="F1378">
            <v>20.243919999999999</v>
          </cell>
        </row>
        <row r="1379">
          <cell r="A1379" t="str">
            <v>SMOKING - Smoking status</v>
          </cell>
          <cell r="B1379" t="str">
            <v>Current smoker (Daily + Occassional)</v>
          </cell>
          <cell r="C1379" t="str">
            <v>Darebin (C)</v>
          </cell>
          <cell r="D1379">
            <v>20.099879999999999</v>
          </cell>
          <cell r="E1379">
            <v>15.15821</v>
          </cell>
          <cell r="F1379">
            <v>26.155889999999999</v>
          </cell>
        </row>
        <row r="1380">
          <cell r="A1380" t="str">
            <v>SMOKING - Smoking status</v>
          </cell>
          <cell r="B1380" t="str">
            <v>Current smoker (Daily + Occassional)</v>
          </cell>
          <cell r="C1380" t="str">
            <v>East Gippsland (S)</v>
          </cell>
          <cell r="D1380">
            <v>14.781000000000001</v>
          </cell>
          <cell r="E1380">
            <v>9.2471519999999998</v>
          </cell>
          <cell r="F1380">
            <v>22.794699999999999</v>
          </cell>
        </row>
        <row r="1381">
          <cell r="A1381" t="str">
            <v>SMOKING - Smoking status</v>
          </cell>
          <cell r="B1381" t="str">
            <v>Current smoker (Daily + Occassional)</v>
          </cell>
          <cell r="C1381" t="str">
            <v>Frankston (C)</v>
          </cell>
          <cell r="D1381">
            <v>21.177240000000001</v>
          </cell>
          <cell r="E1381">
            <v>16.66516</v>
          </cell>
          <cell r="F1381">
            <v>26.522169999999999</v>
          </cell>
        </row>
        <row r="1382">
          <cell r="A1382" t="str">
            <v>SMOKING - Smoking status</v>
          </cell>
          <cell r="B1382" t="str">
            <v>Current smoker (Daily + Occassional)</v>
          </cell>
          <cell r="C1382" t="str">
            <v>Gannawarra (S)</v>
          </cell>
          <cell r="D1382">
            <v>18.372599999999998</v>
          </cell>
          <cell r="E1382">
            <v>13.150650000000001</v>
          </cell>
          <cell r="F1382">
            <v>25.069569999999999</v>
          </cell>
        </row>
        <row r="1383">
          <cell r="A1383" t="str">
            <v>SMOKING - Smoking status</v>
          </cell>
          <cell r="B1383" t="str">
            <v>Current smoker (Daily + Occassional)</v>
          </cell>
          <cell r="C1383" t="str">
            <v>Glen Eira (C)</v>
          </cell>
          <cell r="D1383">
            <v>8.5742770000000004</v>
          </cell>
          <cell r="E1383">
            <v>5.6665109999999999</v>
          </cell>
          <cell r="F1383">
            <v>12.77214</v>
          </cell>
        </row>
        <row r="1384">
          <cell r="A1384" t="str">
            <v>SMOKING - Smoking status</v>
          </cell>
          <cell r="B1384" t="str">
            <v>Current smoker (Daily + Occassional)</v>
          </cell>
          <cell r="C1384" t="str">
            <v>Glenelg (S)</v>
          </cell>
          <cell r="D1384">
            <v>19.56991</v>
          </cell>
          <cell r="E1384">
            <v>11.810219999999999</v>
          </cell>
          <cell r="F1384">
            <v>30.655740000000002</v>
          </cell>
        </row>
        <row r="1385">
          <cell r="A1385" t="str">
            <v>SMOKING - Smoking status</v>
          </cell>
          <cell r="B1385" t="str">
            <v>Current smoker (Daily + Occassional)</v>
          </cell>
          <cell r="C1385" t="str">
            <v>Golden Plains (S)</v>
          </cell>
          <cell r="D1385">
            <v>13.61368</v>
          </cell>
          <cell r="E1385">
            <v>7.2816530000000004</v>
          </cell>
          <cell r="F1385">
            <v>24.025179999999999</v>
          </cell>
        </row>
        <row r="1386">
          <cell r="A1386" t="str">
            <v>SMOKING - Smoking status</v>
          </cell>
          <cell r="B1386" t="str">
            <v>Current smoker (Daily + Occassional)</v>
          </cell>
          <cell r="C1386" t="str">
            <v>Greater Bendigo (C)</v>
          </cell>
          <cell r="D1386">
            <v>20.654959999999999</v>
          </cell>
          <cell r="E1386">
            <v>15.0893</v>
          </cell>
          <cell r="F1386">
            <v>27.606069999999999</v>
          </cell>
        </row>
        <row r="1387">
          <cell r="A1387" t="str">
            <v>SMOKING - Smoking status</v>
          </cell>
          <cell r="B1387" t="str">
            <v>Current smoker (Daily + Occassional)</v>
          </cell>
          <cell r="C1387" t="str">
            <v>Greater Dandenong (C)</v>
          </cell>
          <cell r="D1387">
            <v>20.053560000000001</v>
          </cell>
          <cell r="E1387">
            <v>15.452640000000001</v>
          </cell>
          <cell r="F1387">
            <v>25.60943</v>
          </cell>
        </row>
        <row r="1388">
          <cell r="A1388" t="str">
            <v>SMOKING - Smoking status</v>
          </cell>
          <cell r="B1388" t="str">
            <v>Current smoker (Daily + Occassional)</v>
          </cell>
          <cell r="C1388" t="str">
            <v>Greater Geelong (C)</v>
          </cell>
          <cell r="D1388">
            <v>20.13485</v>
          </cell>
          <cell r="E1388">
            <v>15.01427</v>
          </cell>
          <cell r="F1388">
            <v>26.458100000000002</v>
          </cell>
        </row>
        <row r="1389">
          <cell r="A1389" t="str">
            <v>SMOKING - Smoking status</v>
          </cell>
          <cell r="B1389" t="str">
            <v>Current smoker (Daily + Occassional)</v>
          </cell>
          <cell r="C1389" t="str">
            <v>Greater Shepparton (C)</v>
          </cell>
          <cell r="D1389">
            <v>18.430980000000002</v>
          </cell>
          <cell r="E1389">
            <v>13.92681</v>
          </cell>
          <cell r="F1389">
            <v>23.985939999999999</v>
          </cell>
        </row>
        <row r="1390">
          <cell r="A1390" t="str">
            <v>SMOKING - Smoking status</v>
          </cell>
          <cell r="B1390" t="str">
            <v>Current smoker (Daily + Occassional)</v>
          </cell>
          <cell r="C1390" t="str">
            <v>Hepburn (S)</v>
          </cell>
          <cell r="D1390">
            <v>24.30189</v>
          </cell>
          <cell r="E1390">
            <v>17.27073</v>
          </cell>
          <cell r="F1390">
            <v>33.051920000000003</v>
          </cell>
        </row>
        <row r="1391">
          <cell r="A1391" t="str">
            <v>SMOKING - Smoking status</v>
          </cell>
          <cell r="B1391" t="str">
            <v>Current smoker (Daily + Occassional)</v>
          </cell>
          <cell r="C1391" t="str">
            <v>Hindmarsh (S)</v>
          </cell>
          <cell r="D1391">
            <v>21.273530000000001</v>
          </cell>
          <cell r="E1391">
            <v>13.458170000000001</v>
          </cell>
          <cell r="F1391">
            <v>31.951750000000001</v>
          </cell>
        </row>
        <row r="1392">
          <cell r="A1392" t="str">
            <v>SMOKING - Smoking status</v>
          </cell>
          <cell r="B1392" t="str">
            <v>Current smoker (Daily + Occassional)</v>
          </cell>
          <cell r="C1392" t="str">
            <v>Hobsons Bay (C)</v>
          </cell>
          <cell r="D1392">
            <v>21.773579999999999</v>
          </cell>
          <cell r="E1392">
            <v>16.573969999999999</v>
          </cell>
          <cell r="F1392">
            <v>28.05584</v>
          </cell>
        </row>
        <row r="1393">
          <cell r="A1393" t="str">
            <v>SMOKING - Smoking status</v>
          </cell>
          <cell r="B1393" t="str">
            <v>Current smoker (Daily + Occassional)</v>
          </cell>
          <cell r="C1393" t="str">
            <v>Horsham (RC)</v>
          </cell>
          <cell r="D1393">
            <v>15.17334</v>
          </cell>
          <cell r="E1393">
            <v>11.22851</v>
          </cell>
          <cell r="F1393">
            <v>20.188890000000001</v>
          </cell>
        </row>
        <row r="1394">
          <cell r="A1394" t="str">
            <v>SMOKING - Smoking status</v>
          </cell>
          <cell r="B1394" t="str">
            <v>Current smoker (Daily + Occassional)</v>
          </cell>
          <cell r="C1394" t="str">
            <v>Hume (C)</v>
          </cell>
          <cell r="D1394">
            <v>20.476780000000002</v>
          </cell>
          <cell r="E1394">
            <v>15.77455</v>
          </cell>
          <cell r="F1394">
            <v>26.145569999999999</v>
          </cell>
        </row>
        <row r="1395">
          <cell r="A1395" t="str">
            <v>SMOKING - Smoking status</v>
          </cell>
          <cell r="B1395" t="str">
            <v>Current smoker (Daily + Occassional)</v>
          </cell>
          <cell r="C1395" t="str">
            <v>Indigo (S)</v>
          </cell>
          <cell r="D1395">
            <v>19.210059999999999</v>
          </cell>
          <cell r="E1395">
            <v>11.983779999999999</v>
          </cell>
          <cell r="F1395">
            <v>29.34121</v>
          </cell>
        </row>
        <row r="1396">
          <cell r="A1396" t="str">
            <v>SMOKING - Smoking status</v>
          </cell>
          <cell r="B1396" t="str">
            <v>Current smoker (Daily + Occassional)</v>
          </cell>
          <cell r="C1396" t="str">
            <v>Kingston (C)</v>
          </cell>
          <cell r="D1396">
            <v>15.63977</v>
          </cell>
          <cell r="E1396">
            <v>11.5273</v>
          </cell>
          <cell r="F1396">
            <v>20.873259999999998</v>
          </cell>
        </row>
        <row r="1397">
          <cell r="A1397" t="str">
            <v>SMOKING - Smoking status</v>
          </cell>
          <cell r="B1397" t="str">
            <v>Current smoker (Daily + Occassional)</v>
          </cell>
          <cell r="C1397" t="str">
            <v>Knox (C)</v>
          </cell>
          <cell r="D1397">
            <v>20.087230000000002</v>
          </cell>
          <cell r="E1397">
            <v>15.54542</v>
          </cell>
          <cell r="F1397">
            <v>25.554480000000002</v>
          </cell>
        </row>
        <row r="1398">
          <cell r="A1398" t="str">
            <v>SMOKING - Smoking status</v>
          </cell>
          <cell r="B1398" t="str">
            <v>Current smoker (Daily + Occassional)</v>
          </cell>
          <cell r="C1398" t="str">
            <v>Latrobe (C)</v>
          </cell>
          <cell r="D1398">
            <v>22.009170000000001</v>
          </cell>
          <cell r="E1398">
            <v>16.581019999999999</v>
          </cell>
          <cell r="F1398">
            <v>28.604990000000001</v>
          </cell>
        </row>
        <row r="1399">
          <cell r="A1399" t="str">
            <v>SMOKING - Smoking status</v>
          </cell>
          <cell r="B1399" t="str">
            <v>Current smoker (Daily + Occassional)</v>
          </cell>
          <cell r="C1399" t="str">
            <v>Loddon (S)</v>
          </cell>
          <cell r="D1399">
            <v>19.353200000000001</v>
          </cell>
          <cell r="E1399">
            <v>11.74668</v>
          </cell>
          <cell r="F1399">
            <v>30.1998</v>
          </cell>
        </row>
        <row r="1400">
          <cell r="A1400" t="str">
            <v>SMOKING - Smoking status</v>
          </cell>
          <cell r="B1400" t="str">
            <v>Current smoker (Daily + Occassional)</v>
          </cell>
          <cell r="C1400" t="str">
            <v>Macedon Ranges (S)</v>
          </cell>
          <cell r="D1400">
            <v>13.91174</v>
          </cell>
          <cell r="E1400">
            <v>8.1936750000000007</v>
          </cell>
          <cell r="F1400">
            <v>22.636330000000001</v>
          </cell>
        </row>
        <row r="1401">
          <cell r="A1401" t="str">
            <v>SMOKING - Smoking status</v>
          </cell>
          <cell r="B1401" t="str">
            <v>Current smoker (Daily + Occassional)</v>
          </cell>
          <cell r="C1401" t="str">
            <v>Manningham (C)</v>
          </cell>
          <cell r="D1401">
            <v>14.2553</v>
          </cell>
          <cell r="E1401">
            <v>9.735042</v>
          </cell>
          <cell r="F1401">
            <v>20.400089999999999</v>
          </cell>
        </row>
        <row r="1402">
          <cell r="A1402" t="str">
            <v>SMOKING - Smoking status</v>
          </cell>
          <cell r="B1402" t="str">
            <v>Current smoker (Daily + Occassional)</v>
          </cell>
          <cell r="C1402" t="str">
            <v>Mansfield (S)</v>
          </cell>
          <cell r="D1402">
            <v>12.333259999999999</v>
          </cell>
          <cell r="E1402">
            <v>7.9010699999999998</v>
          </cell>
          <cell r="F1402">
            <v>18.74568</v>
          </cell>
        </row>
        <row r="1403">
          <cell r="A1403" t="str">
            <v>SMOKING - Smoking status</v>
          </cell>
          <cell r="B1403" t="str">
            <v>Current smoker (Daily + Occassional)</v>
          </cell>
          <cell r="C1403" t="str">
            <v>Maribyrnong (C)</v>
          </cell>
          <cell r="D1403">
            <v>15.19289</v>
          </cell>
          <cell r="E1403">
            <v>11.03687</v>
          </cell>
          <cell r="F1403">
            <v>20.552350000000001</v>
          </cell>
        </row>
        <row r="1404">
          <cell r="A1404" t="str">
            <v>SMOKING - Smoking status</v>
          </cell>
          <cell r="B1404" t="str">
            <v>Current smoker (Daily + Occassional)</v>
          </cell>
          <cell r="C1404" t="str">
            <v>Maroondah (C)</v>
          </cell>
          <cell r="D1404">
            <v>10.43821</v>
          </cell>
          <cell r="E1404">
            <v>7.0975890000000001</v>
          </cell>
          <cell r="F1404">
            <v>15.09568</v>
          </cell>
        </row>
        <row r="1405">
          <cell r="A1405" t="str">
            <v>SMOKING - Smoking status</v>
          </cell>
          <cell r="B1405" t="str">
            <v>Current smoker (Daily + Occassional)</v>
          </cell>
          <cell r="C1405" t="str">
            <v>Melbourne (C)</v>
          </cell>
          <cell r="D1405">
            <v>12.49648</v>
          </cell>
          <cell r="E1405">
            <v>8.6246949999999991</v>
          </cell>
          <cell r="F1405">
            <v>17.768380000000001</v>
          </cell>
        </row>
        <row r="1406">
          <cell r="A1406" t="str">
            <v>SMOKING - Smoking status</v>
          </cell>
          <cell r="B1406" t="str">
            <v>Current smoker (Daily + Occassional)</v>
          </cell>
          <cell r="C1406" t="str">
            <v>Melton (S)</v>
          </cell>
          <cell r="D1406">
            <v>16.04271</v>
          </cell>
          <cell r="E1406">
            <v>12.050039999999999</v>
          </cell>
          <cell r="F1406">
            <v>21.041810000000002</v>
          </cell>
        </row>
        <row r="1407">
          <cell r="A1407" t="str">
            <v>SMOKING - Smoking status</v>
          </cell>
          <cell r="B1407" t="str">
            <v>Current smoker (Daily + Occassional)</v>
          </cell>
          <cell r="C1407" t="str">
            <v>Mildura (RC)</v>
          </cell>
          <cell r="D1407">
            <v>20.884509999999999</v>
          </cell>
          <cell r="E1407">
            <v>15.599830000000001</v>
          </cell>
          <cell r="F1407">
            <v>27.378720000000001</v>
          </cell>
        </row>
        <row r="1408">
          <cell r="A1408" t="str">
            <v>SMOKING - Smoking status</v>
          </cell>
          <cell r="B1408" t="str">
            <v>Current smoker (Daily + Occassional)</v>
          </cell>
          <cell r="C1408" t="str">
            <v>Mitchell (S)</v>
          </cell>
          <cell r="D1408">
            <v>20.641870000000001</v>
          </cell>
          <cell r="E1408">
            <v>14.981730000000001</v>
          </cell>
          <cell r="F1408">
            <v>27.742629999999998</v>
          </cell>
        </row>
        <row r="1409">
          <cell r="A1409" t="str">
            <v>SMOKING - Smoking status</v>
          </cell>
          <cell r="B1409" t="str">
            <v>Current smoker (Daily + Occassional)</v>
          </cell>
          <cell r="C1409" t="str">
            <v>Moira (S)</v>
          </cell>
          <cell r="D1409">
            <v>24.829419999999999</v>
          </cell>
          <cell r="E1409">
            <v>17.440550000000002</v>
          </cell>
          <cell r="F1409">
            <v>34.05733</v>
          </cell>
        </row>
        <row r="1410">
          <cell r="A1410" t="str">
            <v>SMOKING - Smoking status</v>
          </cell>
          <cell r="B1410" t="str">
            <v>Current smoker (Daily + Occassional)</v>
          </cell>
          <cell r="C1410" t="str">
            <v>Monash (C)</v>
          </cell>
          <cell r="D1410">
            <v>10.441520000000001</v>
          </cell>
          <cell r="E1410">
            <v>7.1003999999999996</v>
          </cell>
          <cell r="F1410">
            <v>15.09928</v>
          </cell>
        </row>
        <row r="1411">
          <cell r="A1411" t="str">
            <v>SMOKING - Smoking status</v>
          </cell>
          <cell r="B1411" t="str">
            <v>Current smoker (Daily + Occassional)</v>
          </cell>
          <cell r="C1411" t="str">
            <v>Moonee Valley (C)</v>
          </cell>
          <cell r="D1411">
            <v>14.02707</v>
          </cell>
          <cell r="E1411">
            <v>10.19849</v>
          </cell>
          <cell r="F1411">
            <v>18.98901</v>
          </cell>
        </row>
        <row r="1412">
          <cell r="A1412" t="str">
            <v>SMOKING - Smoking status</v>
          </cell>
          <cell r="B1412" t="str">
            <v>Current smoker (Daily + Occassional)</v>
          </cell>
          <cell r="C1412" t="str">
            <v>Moorabool (S)</v>
          </cell>
          <cell r="D1412">
            <v>17.7011</v>
          </cell>
          <cell r="E1412">
            <v>11.950530000000001</v>
          </cell>
          <cell r="F1412">
            <v>25.41995</v>
          </cell>
        </row>
        <row r="1413">
          <cell r="A1413" t="str">
            <v>SMOKING - Smoking status</v>
          </cell>
          <cell r="B1413" t="str">
            <v>Current smoker (Daily + Occassional)</v>
          </cell>
          <cell r="C1413" t="str">
            <v>Moreland (C)</v>
          </cell>
          <cell r="D1413">
            <v>15.2835</v>
          </cell>
          <cell r="E1413">
            <v>10.79585</v>
          </cell>
          <cell r="F1413">
            <v>21.19341</v>
          </cell>
        </row>
        <row r="1414">
          <cell r="A1414" t="str">
            <v>SMOKING - Smoking status</v>
          </cell>
          <cell r="B1414" t="str">
            <v>Current smoker (Daily + Occassional)</v>
          </cell>
          <cell r="C1414" t="str">
            <v>Mornington Peninsula (S)</v>
          </cell>
          <cell r="D1414">
            <v>17.216429999999999</v>
          </cell>
          <cell r="E1414">
            <v>12.270490000000001</v>
          </cell>
          <cell r="F1414">
            <v>23.619230000000002</v>
          </cell>
        </row>
        <row r="1415">
          <cell r="A1415" t="str">
            <v>SMOKING - Smoking status</v>
          </cell>
          <cell r="B1415" t="str">
            <v>Current smoker (Daily + Occassional)</v>
          </cell>
          <cell r="C1415" t="str">
            <v>Mount Alexander (S)</v>
          </cell>
          <cell r="D1415">
            <v>13.72875</v>
          </cell>
          <cell r="E1415">
            <v>9.4280120000000007</v>
          </cell>
          <cell r="F1415">
            <v>19.56748</v>
          </cell>
        </row>
        <row r="1416">
          <cell r="A1416" t="str">
            <v>SMOKING - Smoking status</v>
          </cell>
          <cell r="B1416" t="str">
            <v>Current smoker (Daily + Occassional)</v>
          </cell>
          <cell r="C1416" t="str">
            <v>Moyne (S)</v>
          </cell>
          <cell r="D1416">
            <v>16.348179999999999</v>
          </cell>
          <cell r="E1416">
            <v>11.54632</v>
          </cell>
          <cell r="F1416">
            <v>22.635999999999999</v>
          </cell>
        </row>
        <row r="1417">
          <cell r="A1417" t="str">
            <v>SMOKING - Smoking status</v>
          </cell>
          <cell r="B1417" t="str">
            <v>Current smoker (Daily + Occassional)</v>
          </cell>
          <cell r="C1417" t="str">
            <v>Murrindindi (S)</v>
          </cell>
          <cell r="D1417">
            <v>18.593419999999998</v>
          </cell>
          <cell r="E1417">
            <v>12.60338</v>
          </cell>
          <cell r="F1417">
            <v>26.56503</v>
          </cell>
        </row>
        <row r="1418">
          <cell r="A1418" t="str">
            <v>SMOKING - Smoking status</v>
          </cell>
          <cell r="B1418" t="str">
            <v>Current smoker (Daily + Occassional)</v>
          </cell>
          <cell r="C1418" t="str">
            <v>Nillumbik (S)</v>
          </cell>
          <cell r="D1418">
            <v>14.7624</v>
          </cell>
          <cell r="E1418">
            <v>10.06892</v>
          </cell>
          <cell r="F1418">
            <v>21.129639999999998</v>
          </cell>
        </row>
        <row r="1419">
          <cell r="A1419" t="str">
            <v>SMOKING - Smoking status</v>
          </cell>
          <cell r="B1419" t="str">
            <v>Current smoker (Daily + Occassional)</v>
          </cell>
          <cell r="C1419" t="str">
            <v>Northern Grampians (S)</v>
          </cell>
          <cell r="D1419">
            <v>17.557639999999999</v>
          </cell>
          <cell r="E1419">
            <v>11.88679</v>
          </cell>
          <cell r="F1419">
            <v>25.161339999999999</v>
          </cell>
        </row>
        <row r="1420">
          <cell r="A1420" t="str">
            <v>SMOKING - Smoking status</v>
          </cell>
          <cell r="B1420" t="str">
            <v>Current smoker (Daily + Occassional)</v>
          </cell>
          <cell r="C1420" t="str">
            <v>Port Phillip (C)</v>
          </cell>
          <cell r="D1420">
            <v>13.75287</v>
          </cell>
          <cell r="E1420">
            <v>9.9307949999999998</v>
          </cell>
          <cell r="F1420">
            <v>18.739879999999999</v>
          </cell>
        </row>
        <row r="1421">
          <cell r="A1421" t="str">
            <v>SMOKING - Smoking status</v>
          </cell>
          <cell r="B1421" t="str">
            <v>Current smoker (Daily + Occassional)</v>
          </cell>
          <cell r="C1421" t="str">
            <v>Pyrenees (S)</v>
          </cell>
          <cell r="D1421">
            <v>13.763070000000001</v>
          </cell>
          <cell r="E1421">
            <v>8.0932840000000006</v>
          </cell>
          <cell r="F1421">
            <v>22.43525</v>
          </cell>
        </row>
        <row r="1422">
          <cell r="A1422" t="str">
            <v>SMOKING - Smoking status</v>
          </cell>
          <cell r="B1422" t="str">
            <v>Current smoker (Daily + Occassional)</v>
          </cell>
          <cell r="C1422" t="str">
            <v>Queenscliffe (B)</v>
          </cell>
          <cell r="D1422" t="str">
            <v xml:space="preserve"> </v>
          </cell>
          <cell r="E1422" t="str">
            <v xml:space="preserve"> </v>
          </cell>
          <cell r="F1422" t="str">
            <v xml:space="preserve"> </v>
          </cell>
        </row>
        <row r="1423">
          <cell r="A1423" t="str">
            <v>SMOKING - Smoking status</v>
          </cell>
          <cell r="B1423" t="str">
            <v>Current smoker (Daily + Occassional)</v>
          </cell>
          <cell r="C1423" t="str">
            <v>South Gippsland (S)</v>
          </cell>
          <cell r="D1423">
            <v>17.877579999999998</v>
          </cell>
          <cell r="E1423">
            <v>11.954359999999999</v>
          </cell>
          <cell r="F1423">
            <v>25.87322</v>
          </cell>
        </row>
        <row r="1424">
          <cell r="A1424" t="str">
            <v>SMOKING - Smoking status</v>
          </cell>
          <cell r="B1424" t="str">
            <v>Current smoker (Daily + Occassional)</v>
          </cell>
          <cell r="C1424" t="str">
            <v>Southern Grampians (S)</v>
          </cell>
          <cell r="D1424">
            <v>13.78558</v>
          </cell>
          <cell r="E1424">
            <v>9.0817069999999998</v>
          </cell>
          <cell r="F1424">
            <v>20.379709999999999</v>
          </cell>
        </row>
        <row r="1425">
          <cell r="A1425" t="str">
            <v>SMOKING - Smoking status</v>
          </cell>
          <cell r="B1425" t="str">
            <v>Current smoker (Daily + Occassional)</v>
          </cell>
          <cell r="C1425" t="str">
            <v>Stonnington (C)</v>
          </cell>
          <cell r="D1425">
            <v>11.90889</v>
          </cell>
          <cell r="E1425">
            <v>8.1576889999999995</v>
          </cell>
          <cell r="F1425">
            <v>17.064530000000001</v>
          </cell>
        </row>
        <row r="1426">
          <cell r="A1426" t="str">
            <v>SMOKING - Smoking status</v>
          </cell>
          <cell r="B1426" t="str">
            <v>Current smoker (Daily + Occassional)</v>
          </cell>
          <cell r="C1426" t="str">
            <v>Strathbogie (S)</v>
          </cell>
          <cell r="D1426">
            <v>14.2746</v>
          </cell>
          <cell r="E1426">
            <v>8.5942340000000002</v>
          </cell>
          <cell r="F1426">
            <v>22.773959999999999</v>
          </cell>
        </row>
        <row r="1427">
          <cell r="A1427" t="str">
            <v>SMOKING - Smoking status</v>
          </cell>
          <cell r="B1427" t="str">
            <v>Current smoker (Daily + Occassional)</v>
          </cell>
          <cell r="C1427" t="str">
            <v>Surf Coast (S)</v>
          </cell>
          <cell r="D1427">
            <v>11.783200000000001</v>
          </cell>
          <cell r="E1427">
            <v>6.7820580000000001</v>
          </cell>
          <cell r="F1427">
            <v>19.69312</v>
          </cell>
        </row>
        <row r="1428">
          <cell r="A1428" t="str">
            <v>SMOKING - Smoking status</v>
          </cell>
          <cell r="B1428" t="str">
            <v>Current smoker (Daily + Occassional)</v>
          </cell>
          <cell r="C1428" t="str">
            <v>Swan Hill (RC)</v>
          </cell>
          <cell r="D1428">
            <v>17.250979999999998</v>
          </cell>
          <cell r="E1428">
            <v>11.898149999999999</v>
          </cell>
          <cell r="F1428">
            <v>24.346509999999999</v>
          </cell>
        </row>
        <row r="1429">
          <cell r="A1429" t="str">
            <v>SMOKING - Smoking status</v>
          </cell>
          <cell r="B1429" t="str">
            <v>Current smoker (Daily + Occassional)</v>
          </cell>
          <cell r="C1429" t="str">
            <v>Towong (S)</v>
          </cell>
          <cell r="D1429">
            <v>21.373339999999999</v>
          </cell>
          <cell r="E1429">
            <v>12.46378</v>
          </cell>
          <cell r="F1429">
            <v>34.165959999999998</v>
          </cell>
        </row>
        <row r="1430">
          <cell r="A1430" t="str">
            <v>SMOKING - Smoking status</v>
          </cell>
          <cell r="B1430" t="str">
            <v>Current smoker (Daily + Occassional)</v>
          </cell>
          <cell r="C1430" t="str">
            <v>Wangaratta (RC)</v>
          </cell>
          <cell r="D1430">
            <v>18.508849999999999</v>
          </cell>
          <cell r="E1430">
            <v>12.568110000000001</v>
          </cell>
          <cell r="F1430">
            <v>26.409490000000002</v>
          </cell>
        </row>
        <row r="1431">
          <cell r="A1431" t="str">
            <v>SMOKING - Smoking status</v>
          </cell>
          <cell r="B1431" t="str">
            <v>Current smoker (Daily + Occassional)</v>
          </cell>
          <cell r="C1431" t="str">
            <v>Warrnambool (C)</v>
          </cell>
          <cell r="D1431">
            <v>19.843129999999999</v>
          </cell>
          <cell r="E1431">
            <v>14.32934</v>
          </cell>
          <cell r="F1431">
            <v>26.814499999999999</v>
          </cell>
        </row>
        <row r="1432">
          <cell r="A1432" t="str">
            <v>SMOKING - Smoking status</v>
          </cell>
          <cell r="B1432" t="str">
            <v>Current smoker (Daily + Occassional)</v>
          </cell>
          <cell r="C1432" t="str">
            <v>Wellington (S)</v>
          </cell>
          <cell r="D1432">
            <v>21.442139999999998</v>
          </cell>
          <cell r="E1432">
            <v>15.457800000000001</v>
          </cell>
          <cell r="F1432">
            <v>28.949919999999999</v>
          </cell>
        </row>
        <row r="1433">
          <cell r="A1433" t="str">
            <v>SMOKING - Smoking status</v>
          </cell>
          <cell r="B1433" t="str">
            <v>Current smoker (Daily + Occassional)</v>
          </cell>
          <cell r="C1433" t="str">
            <v>West Wimmera (S)</v>
          </cell>
          <cell r="D1433">
            <v>12.203340000000001</v>
          </cell>
          <cell r="E1433">
            <v>6.8520529999999997</v>
          </cell>
          <cell r="F1433">
            <v>20.800609999999999</v>
          </cell>
        </row>
        <row r="1434">
          <cell r="A1434" t="str">
            <v>SMOKING - Smoking status</v>
          </cell>
          <cell r="B1434" t="str">
            <v>Current smoker (Daily + Occassional)</v>
          </cell>
          <cell r="C1434" t="str">
            <v>Whitehorse (C)</v>
          </cell>
          <cell r="D1434">
            <v>8.2082149999999992</v>
          </cell>
          <cell r="E1434">
            <v>4.9578629999999997</v>
          </cell>
          <cell r="F1434">
            <v>13.29148</v>
          </cell>
        </row>
        <row r="1435">
          <cell r="A1435" t="str">
            <v>SMOKING - Smoking status</v>
          </cell>
          <cell r="B1435" t="str">
            <v>Current smoker (Daily + Occassional)</v>
          </cell>
          <cell r="C1435" t="str">
            <v>Whittlesea (C)</v>
          </cell>
          <cell r="D1435">
            <v>21.39809</v>
          </cell>
          <cell r="E1435">
            <v>16.605540000000001</v>
          </cell>
          <cell r="F1435">
            <v>27.123950000000001</v>
          </cell>
        </row>
        <row r="1436">
          <cell r="A1436" t="str">
            <v>SMOKING - Smoking status</v>
          </cell>
          <cell r="B1436" t="str">
            <v>Current smoker (Daily + Occassional)</v>
          </cell>
          <cell r="C1436" t="str">
            <v>Wodonga (RC)</v>
          </cell>
          <cell r="D1436">
            <v>14.48352</v>
          </cell>
          <cell r="E1436">
            <v>10.08236</v>
          </cell>
          <cell r="F1436">
            <v>20.370640000000002</v>
          </cell>
        </row>
        <row r="1437">
          <cell r="A1437" t="str">
            <v>SMOKING - Smoking status</v>
          </cell>
          <cell r="B1437" t="str">
            <v>Current smoker (Daily + Occassional)</v>
          </cell>
          <cell r="C1437" t="str">
            <v>Wyndham (C)</v>
          </cell>
          <cell r="D1437">
            <v>19.352319999999999</v>
          </cell>
          <cell r="E1437">
            <v>14.80728</v>
          </cell>
          <cell r="F1437">
            <v>24.88494</v>
          </cell>
        </row>
        <row r="1438">
          <cell r="A1438" t="str">
            <v>SMOKING - Smoking status</v>
          </cell>
          <cell r="B1438" t="str">
            <v>Current smoker (Daily + Occassional)</v>
          </cell>
          <cell r="C1438" t="str">
            <v>Yarra (C)</v>
          </cell>
          <cell r="D1438">
            <v>18.056940000000001</v>
          </cell>
          <cell r="E1438">
            <v>13.83677</v>
          </cell>
          <cell r="F1438">
            <v>23.217410000000001</v>
          </cell>
        </row>
        <row r="1439">
          <cell r="A1439" t="str">
            <v>SMOKING - Smoking status</v>
          </cell>
          <cell r="B1439" t="str">
            <v>Current smoker (Daily + Occassional)</v>
          </cell>
          <cell r="C1439" t="str">
            <v>Yarra Ranges (S)</v>
          </cell>
          <cell r="D1439">
            <v>15.03096</v>
          </cell>
          <cell r="E1439">
            <v>10.627090000000001</v>
          </cell>
          <cell r="F1439">
            <v>20.83437</v>
          </cell>
        </row>
        <row r="1440">
          <cell r="A1440" t="str">
            <v>SMOKING - Smoking status</v>
          </cell>
          <cell r="B1440" t="str">
            <v>Current smoker (Daily + Occassional)</v>
          </cell>
          <cell r="C1440" t="str">
            <v>Yarriambiack (S)</v>
          </cell>
          <cell r="D1440">
            <v>29.472470000000001</v>
          </cell>
          <cell r="E1440">
            <v>20.574929999999998</v>
          </cell>
          <cell r="F1440">
            <v>40.26699</v>
          </cell>
        </row>
        <row r="1441">
          <cell r="A1441" t="str">
            <v>SMOKING - Smoking status</v>
          </cell>
          <cell r="B1441" t="str">
            <v>Current smoker (Daily + Occassional)</v>
          </cell>
          <cell r="C1441" t="str">
            <v>Victoria</v>
          </cell>
          <cell r="D1441">
            <v>16.446429999999999</v>
          </cell>
          <cell r="E1441">
            <v>15.688330000000001</v>
          </cell>
          <cell r="F1441">
            <v>17.23368</v>
          </cell>
        </row>
        <row r="1442">
          <cell r="A1442" t="str">
            <v>MENTAL HEALTH and WELLBEING - Level of psychological distress</v>
          </cell>
          <cell r="B1442" t="str">
            <v>High (K10 22–29)</v>
          </cell>
          <cell r="C1442" t="str">
            <v>Alpine (S)</v>
          </cell>
          <cell r="D1442">
            <v>7.5126860000000004</v>
          </cell>
          <cell r="E1442">
            <v>3.7520709999999999</v>
          </cell>
          <cell r="F1442">
            <v>14.4756</v>
          </cell>
        </row>
        <row r="1443">
          <cell r="A1443" t="str">
            <v>MENTAL HEALTH and WELLBEING - Level of psychological distress</v>
          </cell>
          <cell r="B1443" t="str">
            <v>High (K10 22–29)</v>
          </cell>
          <cell r="C1443" t="str">
            <v>Ararat (RC)</v>
          </cell>
          <cell r="D1443">
            <v>12.920170000000001</v>
          </cell>
          <cell r="E1443">
            <v>8.0658150000000006</v>
          </cell>
          <cell r="F1443">
            <v>20.05864</v>
          </cell>
        </row>
        <row r="1444">
          <cell r="A1444" t="str">
            <v>MENTAL HEALTH and WELLBEING - Level of psychological distress</v>
          </cell>
          <cell r="B1444" t="str">
            <v>High (K10 22–29)</v>
          </cell>
          <cell r="C1444" t="str">
            <v>Ballarat (C)</v>
          </cell>
          <cell r="D1444">
            <v>16.893820000000002</v>
          </cell>
          <cell r="E1444">
            <v>12.51193</v>
          </cell>
          <cell r="F1444">
            <v>22.417120000000001</v>
          </cell>
        </row>
        <row r="1445">
          <cell r="A1445" t="str">
            <v>MENTAL HEALTH and WELLBEING - Level of psychological distress</v>
          </cell>
          <cell r="B1445" t="str">
            <v>High (K10 22–29)</v>
          </cell>
          <cell r="C1445" t="str">
            <v>Banyule (C)</v>
          </cell>
          <cell r="D1445">
            <v>15.77046</v>
          </cell>
          <cell r="E1445">
            <v>11.770799999999999</v>
          </cell>
          <cell r="F1445">
            <v>20.80865</v>
          </cell>
        </row>
        <row r="1446">
          <cell r="A1446" t="str">
            <v>MENTAL HEALTH and WELLBEING - Level of psychological distress</v>
          </cell>
          <cell r="B1446" t="str">
            <v>High (K10 22–29)</v>
          </cell>
          <cell r="C1446" t="str">
            <v>Bass Coast (S)</v>
          </cell>
          <cell r="D1446">
            <v>11.37257</v>
          </cell>
          <cell r="E1446">
            <v>6.2805160000000004</v>
          </cell>
          <cell r="F1446">
            <v>19.724229999999999</v>
          </cell>
        </row>
        <row r="1447">
          <cell r="A1447" t="str">
            <v>MENTAL HEALTH and WELLBEING - Level of psychological distress</v>
          </cell>
          <cell r="B1447" t="str">
            <v>High (K10 22–29)</v>
          </cell>
          <cell r="C1447" t="str">
            <v>Baw Baw (S)</v>
          </cell>
          <cell r="D1447">
            <v>15.04349</v>
          </cell>
          <cell r="E1447">
            <v>10.396990000000001</v>
          </cell>
          <cell r="F1447">
            <v>21.273530000000001</v>
          </cell>
        </row>
        <row r="1448">
          <cell r="A1448" t="str">
            <v>MENTAL HEALTH and WELLBEING - Level of psychological distress</v>
          </cell>
          <cell r="B1448" t="str">
            <v>High (K10 22–29)</v>
          </cell>
          <cell r="C1448" t="str">
            <v>Bayside (C)</v>
          </cell>
          <cell r="D1448">
            <v>7.2214689999999999</v>
          </cell>
          <cell r="E1448">
            <v>4.8090619999999999</v>
          </cell>
          <cell r="F1448">
            <v>10.7079</v>
          </cell>
        </row>
        <row r="1449">
          <cell r="A1449" t="str">
            <v>MENTAL HEALTH and WELLBEING - Level of psychological distress</v>
          </cell>
          <cell r="B1449" t="str">
            <v>High (K10 22–29)</v>
          </cell>
          <cell r="C1449" t="str">
            <v>Benalla (RC)</v>
          </cell>
          <cell r="D1449">
            <v>9.2120049999999996</v>
          </cell>
          <cell r="E1449">
            <v>5.2704269999999998</v>
          </cell>
          <cell r="F1449">
            <v>15.61544</v>
          </cell>
        </row>
        <row r="1450">
          <cell r="A1450" t="str">
            <v>MENTAL HEALTH and WELLBEING - Level of psychological distress</v>
          </cell>
          <cell r="B1450" t="str">
            <v>High (K10 22–29)</v>
          </cell>
          <cell r="C1450" t="str">
            <v>Boroondara (C)</v>
          </cell>
          <cell r="D1450">
            <v>14.98536</v>
          </cell>
          <cell r="E1450">
            <v>10.95665</v>
          </cell>
          <cell r="F1450">
            <v>20.160019999999999</v>
          </cell>
        </row>
        <row r="1451">
          <cell r="A1451" t="str">
            <v>MENTAL HEALTH and WELLBEING - Level of psychological distress</v>
          </cell>
          <cell r="B1451" t="str">
            <v>High (K10 22–29)</v>
          </cell>
          <cell r="C1451" t="str">
            <v>Brimbank (C)</v>
          </cell>
          <cell r="D1451">
            <v>16.701460000000001</v>
          </cell>
          <cell r="E1451">
            <v>12.37757</v>
          </cell>
          <cell r="F1451">
            <v>22.153929999999999</v>
          </cell>
        </row>
        <row r="1452">
          <cell r="A1452" t="str">
            <v>MENTAL HEALTH and WELLBEING - Level of psychological distress</v>
          </cell>
          <cell r="B1452" t="str">
            <v>High (K10 22–29)</v>
          </cell>
          <cell r="C1452" t="str">
            <v>Buloke (S)</v>
          </cell>
          <cell r="D1452">
            <v>9.2730960000000007</v>
          </cell>
          <cell r="E1452">
            <v>5.7298660000000003</v>
          </cell>
          <cell r="F1452">
            <v>14.666499999999999</v>
          </cell>
        </row>
        <row r="1453">
          <cell r="A1453" t="str">
            <v>MENTAL HEALTH and WELLBEING - Level of psychological distress</v>
          </cell>
          <cell r="B1453" t="str">
            <v>High (K10 22–29)</v>
          </cell>
          <cell r="C1453" t="str">
            <v>Campaspe (S)</v>
          </cell>
          <cell r="D1453">
            <v>14.87711</v>
          </cell>
          <cell r="E1453">
            <v>9.922288</v>
          </cell>
          <cell r="F1453">
            <v>21.709849999999999</v>
          </cell>
        </row>
        <row r="1454">
          <cell r="A1454" t="str">
            <v>MENTAL HEALTH and WELLBEING - Level of psychological distress</v>
          </cell>
          <cell r="B1454" t="str">
            <v>High (K10 22–29)</v>
          </cell>
          <cell r="C1454" t="str">
            <v>Cardinia (S)</v>
          </cell>
          <cell r="D1454">
            <v>13.56926</v>
          </cell>
          <cell r="E1454">
            <v>9.559628</v>
          </cell>
          <cell r="F1454">
            <v>18.909050000000001</v>
          </cell>
        </row>
        <row r="1455">
          <cell r="A1455" t="str">
            <v>MENTAL HEALTH and WELLBEING - Level of psychological distress</v>
          </cell>
          <cell r="B1455" t="str">
            <v>High (K10 22–29)</v>
          </cell>
          <cell r="C1455" t="str">
            <v>Casey (C)</v>
          </cell>
          <cell r="D1455">
            <v>12.90653</v>
          </cell>
          <cell r="E1455">
            <v>9.222664</v>
          </cell>
          <cell r="F1455">
            <v>17.773759999999999</v>
          </cell>
        </row>
        <row r="1456">
          <cell r="A1456" t="str">
            <v>MENTAL HEALTH and WELLBEING - Level of psychological distress</v>
          </cell>
          <cell r="B1456" t="str">
            <v>High (K10 22–29)</v>
          </cell>
          <cell r="C1456" t="str">
            <v>Central Goldfields (S)</v>
          </cell>
          <cell r="D1456">
            <v>13.0532</v>
          </cell>
          <cell r="E1456">
            <v>8.6052129999999991</v>
          </cell>
          <cell r="F1456">
            <v>19.314450000000001</v>
          </cell>
        </row>
        <row r="1457">
          <cell r="A1457" t="str">
            <v>MENTAL HEALTH and WELLBEING - Level of psychological distress</v>
          </cell>
          <cell r="B1457" t="str">
            <v>High (K10 22–29)</v>
          </cell>
          <cell r="C1457" t="str">
            <v>Colac-Otway (S)</v>
          </cell>
          <cell r="D1457">
            <v>10.628489999999999</v>
          </cell>
          <cell r="E1457">
            <v>7.1396639999999998</v>
          </cell>
          <cell r="F1457">
            <v>15.536910000000001</v>
          </cell>
        </row>
        <row r="1458">
          <cell r="A1458" t="str">
            <v>MENTAL HEALTH and WELLBEING - Level of psychological distress</v>
          </cell>
          <cell r="B1458" t="str">
            <v>High (K10 22–29)</v>
          </cell>
          <cell r="C1458" t="str">
            <v>Corangamite (S)</v>
          </cell>
          <cell r="D1458">
            <v>7.7450869999999998</v>
          </cell>
          <cell r="E1458">
            <v>4.9107640000000004</v>
          </cell>
          <cell r="F1458">
            <v>12.00869</v>
          </cell>
        </row>
        <row r="1459">
          <cell r="A1459" t="str">
            <v>MENTAL HEALTH and WELLBEING - Level of psychological distress</v>
          </cell>
          <cell r="B1459" t="str">
            <v>High (K10 22–29)</v>
          </cell>
          <cell r="C1459" t="str">
            <v>Darebin (C)</v>
          </cell>
          <cell r="D1459">
            <v>20.72626</v>
          </cell>
          <cell r="E1459">
            <v>15.26089</v>
          </cell>
          <cell r="F1459">
            <v>27.513439999999999</v>
          </cell>
        </row>
        <row r="1460">
          <cell r="A1460" t="str">
            <v>MENTAL HEALTH and WELLBEING - Level of psychological distress</v>
          </cell>
          <cell r="B1460" t="str">
            <v>High (K10 22–29)</v>
          </cell>
          <cell r="C1460" t="str">
            <v>East Gippsland (S)</v>
          </cell>
          <cell r="D1460">
            <v>15.528879999999999</v>
          </cell>
          <cell r="E1460">
            <v>9.9752270000000003</v>
          </cell>
          <cell r="F1460">
            <v>23.371780000000001</v>
          </cell>
        </row>
        <row r="1461">
          <cell r="A1461" t="str">
            <v>MENTAL HEALTH and WELLBEING - Level of psychological distress</v>
          </cell>
          <cell r="B1461" t="str">
            <v>High (K10 22–29)</v>
          </cell>
          <cell r="C1461" t="str">
            <v>Frankston (C)</v>
          </cell>
          <cell r="D1461">
            <v>12.187329999999999</v>
          </cell>
          <cell r="E1461">
            <v>8.8938220000000001</v>
          </cell>
          <cell r="F1461">
            <v>16.479849999999999</v>
          </cell>
        </row>
        <row r="1462">
          <cell r="A1462" t="str">
            <v>MENTAL HEALTH and WELLBEING - Level of psychological distress</v>
          </cell>
          <cell r="B1462" t="str">
            <v>High (K10 22–29)</v>
          </cell>
          <cell r="C1462" t="str">
            <v>Gannawarra (S)</v>
          </cell>
          <cell r="D1462">
            <v>10.48915</v>
          </cell>
          <cell r="E1462">
            <v>5.9550229999999997</v>
          </cell>
          <cell r="F1462">
            <v>17.821349999999999</v>
          </cell>
        </row>
        <row r="1463">
          <cell r="A1463" t="str">
            <v>MENTAL HEALTH and WELLBEING - Level of psychological distress</v>
          </cell>
          <cell r="B1463" t="str">
            <v>High (K10 22–29)</v>
          </cell>
          <cell r="C1463" t="str">
            <v>Glen Eira (C)</v>
          </cell>
          <cell r="D1463">
            <v>15.43291</v>
          </cell>
          <cell r="E1463">
            <v>11.340479999999999</v>
          </cell>
          <cell r="F1463">
            <v>20.658069999999999</v>
          </cell>
        </row>
        <row r="1464">
          <cell r="A1464" t="str">
            <v>MENTAL HEALTH and WELLBEING - Level of psychological distress</v>
          </cell>
          <cell r="B1464" t="str">
            <v>High (K10 22–29)</v>
          </cell>
          <cell r="C1464" t="str">
            <v>Glenelg (S)</v>
          </cell>
          <cell r="D1464">
            <v>17.31268</v>
          </cell>
          <cell r="E1464">
            <v>10.119619999999999</v>
          </cell>
          <cell r="F1464">
            <v>28.024419999999999</v>
          </cell>
        </row>
        <row r="1465">
          <cell r="A1465" t="str">
            <v>MENTAL HEALTH and WELLBEING - Level of psychological distress</v>
          </cell>
          <cell r="B1465" t="str">
            <v>High (K10 22–29)</v>
          </cell>
          <cell r="C1465" t="str">
            <v>Golden Plains (S)</v>
          </cell>
          <cell r="D1465">
            <v>7.0345769999999996</v>
          </cell>
          <cell r="E1465">
            <v>4.4518389999999997</v>
          </cell>
          <cell r="F1465">
            <v>10.94407</v>
          </cell>
        </row>
        <row r="1466">
          <cell r="A1466" t="str">
            <v>MENTAL HEALTH and WELLBEING - Level of psychological distress</v>
          </cell>
          <cell r="B1466" t="str">
            <v>High (K10 22–29)</v>
          </cell>
          <cell r="C1466" t="str">
            <v>Greater Bendigo (C)</v>
          </cell>
          <cell r="D1466">
            <v>15.248609999999999</v>
          </cell>
          <cell r="E1466">
            <v>10.7561</v>
          </cell>
          <cell r="F1466">
            <v>21.172339999999998</v>
          </cell>
        </row>
        <row r="1467">
          <cell r="A1467" t="str">
            <v>MENTAL HEALTH and WELLBEING - Level of psychological distress</v>
          </cell>
          <cell r="B1467" t="str">
            <v>High (K10 22–29)</v>
          </cell>
          <cell r="C1467" t="str">
            <v>Greater Dandenong (C)</v>
          </cell>
          <cell r="D1467">
            <v>16.366589999999999</v>
          </cell>
          <cell r="E1467">
            <v>12.296900000000001</v>
          </cell>
          <cell r="F1467">
            <v>21.453679999999999</v>
          </cell>
        </row>
        <row r="1468">
          <cell r="A1468" t="str">
            <v>MENTAL HEALTH and WELLBEING - Level of psychological distress</v>
          </cell>
          <cell r="B1468" t="str">
            <v>High (K10 22–29)</v>
          </cell>
          <cell r="C1468" t="str">
            <v>Greater Geelong (C)</v>
          </cell>
          <cell r="D1468">
            <v>15.724819999999999</v>
          </cell>
          <cell r="E1468">
            <v>11.227589999999999</v>
          </cell>
          <cell r="F1468">
            <v>21.5854</v>
          </cell>
        </row>
        <row r="1469">
          <cell r="A1469" t="str">
            <v>MENTAL HEALTH and WELLBEING - Level of psychological distress</v>
          </cell>
          <cell r="B1469" t="str">
            <v>High (K10 22–29)</v>
          </cell>
          <cell r="C1469" t="str">
            <v>Greater Shepparton (C)</v>
          </cell>
          <cell r="D1469">
            <v>10.51013</v>
          </cell>
          <cell r="E1469">
            <v>7.1532730000000004</v>
          </cell>
          <cell r="F1469">
            <v>15.184659999999999</v>
          </cell>
        </row>
        <row r="1470">
          <cell r="A1470" t="str">
            <v>MENTAL HEALTH and WELLBEING - Level of psychological distress</v>
          </cell>
          <cell r="B1470" t="str">
            <v>High (K10 22–29)</v>
          </cell>
          <cell r="C1470" t="str">
            <v>Hepburn (S)</v>
          </cell>
          <cell r="D1470">
            <v>9.1903799999999993</v>
          </cell>
          <cell r="E1470">
            <v>5.7196559999999996</v>
          </cell>
          <cell r="F1470">
            <v>14.4445</v>
          </cell>
        </row>
        <row r="1471">
          <cell r="A1471" t="str">
            <v>MENTAL HEALTH and WELLBEING - Level of psychological distress</v>
          </cell>
          <cell r="B1471" t="str">
            <v>High (K10 22–29)</v>
          </cell>
          <cell r="C1471" t="str">
            <v>Hindmarsh (S)</v>
          </cell>
          <cell r="D1471">
            <v>13.86279</v>
          </cell>
          <cell r="E1471">
            <v>7.8555770000000003</v>
          </cell>
          <cell r="F1471">
            <v>23.302050000000001</v>
          </cell>
        </row>
        <row r="1472">
          <cell r="A1472" t="str">
            <v>MENTAL HEALTH and WELLBEING - Level of psychological distress</v>
          </cell>
          <cell r="B1472" t="str">
            <v>High (K10 22–29)</v>
          </cell>
          <cell r="C1472" t="str">
            <v>Hobsons Bay (C)</v>
          </cell>
          <cell r="D1472">
            <v>18.18543</v>
          </cell>
          <cell r="E1472">
            <v>13.57329</v>
          </cell>
          <cell r="F1472">
            <v>23.930810000000001</v>
          </cell>
        </row>
        <row r="1473">
          <cell r="A1473" t="str">
            <v>MENTAL HEALTH and WELLBEING - Level of psychological distress</v>
          </cell>
          <cell r="B1473" t="str">
            <v>High (K10 22–29)</v>
          </cell>
          <cell r="C1473" t="str">
            <v>Horsham (RC)</v>
          </cell>
          <cell r="D1473">
            <v>12.956569999999999</v>
          </cell>
          <cell r="E1473">
            <v>8.9758949999999995</v>
          </cell>
          <cell r="F1473">
            <v>18.346779999999999</v>
          </cell>
        </row>
        <row r="1474">
          <cell r="A1474" t="str">
            <v>MENTAL HEALTH and WELLBEING - Level of psychological distress</v>
          </cell>
          <cell r="B1474" t="str">
            <v>High (K10 22–29)</v>
          </cell>
          <cell r="C1474" t="str">
            <v>Hume (C)</v>
          </cell>
          <cell r="D1474">
            <v>13.25027</v>
          </cell>
          <cell r="E1474">
            <v>9.6183080000000007</v>
          </cell>
          <cell r="F1474">
            <v>17.98085</v>
          </cell>
        </row>
        <row r="1475">
          <cell r="A1475" t="str">
            <v>MENTAL HEALTH and WELLBEING - Level of psychological distress</v>
          </cell>
          <cell r="B1475" t="str">
            <v>High (K10 22–29)</v>
          </cell>
          <cell r="C1475" t="str">
            <v>Indigo (S)</v>
          </cell>
          <cell r="D1475">
            <v>10.92094</v>
          </cell>
          <cell r="E1475">
            <v>6.4370070000000004</v>
          </cell>
          <cell r="F1475">
            <v>17.929760000000002</v>
          </cell>
        </row>
        <row r="1476">
          <cell r="A1476" t="str">
            <v>MENTAL HEALTH and WELLBEING - Level of psychological distress</v>
          </cell>
          <cell r="B1476" t="str">
            <v>High (K10 22–29)</v>
          </cell>
          <cell r="C1476" t="str">
            <v>Kingston (C)</v>
          </cell>
          <cell r="D1476">
            <v>16.486999999999998</v>
          </cell>
          <cell r="E1476">
            <v>12.04196</v>
          </cell>
          <cell r="F1476">
            <v>22.159469999999999</v>
          </cell>
        </row>
        <row r="1477">
          <cell r="A1477" t="str">
            <v>MENTAL HEALTH and WELLBEING - Level of psychological distress</v>
          </cell>
          <cell r="B1477" t="str">
            <v>High (K10 22–29)</v>
          </cell>
          <cell r="C1477" t="str">
            <v>Knox (C)</v>
          </cell>
          <cell r="D1477">
            <v>16.395289999999999</v>
          </cell>
          <cell r="E1477">
            <v>12.33267</v>
          </cell>
          <cell r="F1477">
            <v>21.46848</v>
          </cell>
        </row>
        <row r="1478">
          <cell r="A1478" t="str">
            <v>MENTAL HEALTH and WELLBEING - Level of psychological distress</v>
          </cell>
          <cell r="B1478" t="str">
            <v>High (K10 22–29)</v>
          </cell>
          <cell r="C1478" t="str">
            <v>Latrobe (C)</v>
          </cell>
          <cell r="D1478">
            <v>13.336679999999999</v>
          </cell>
          <cell r="E1478">
            <v>9.0941179999999999</v>
          </cell>
          <cell r="F1478">
            <v>19.141719999999999</v>
          </cell>
        </row>
        <row r="1479">
          <cell r="A1479" t="str">
            <v>MENTAL HEALTH and WELLBEING - Level of psychological distress</v>
          </cell>
          <cell r="B1479" t="str">
            <v>High (K10 22–29)</v>
          </cell>
          <cell r="C1479" t="str">
            <v>Loddon (S)</v>
          </cell>
          <cell r="D1479">
            <v>16.009499999999999</v>
          </cell>
          <cell r="E1479">
            <v>8.8604880000000001</v>
          </cell>
          <cell r="F1479">
            <v>27.20487</v>
          </cell>
        </row>
        <row r="1480">
          <cell r="A1480" t="str">
            <v>MENTAL HEALTH and WELLBEING - Level of psychological distress</v>
          </cell>
          <cell r="B1480" t="str">
            <v>High (K10 22–29)</v>
          </cell>
          <cell r="C1480" t="str">
            <v>Macedon Ranges (S)</v>
          </cell>
          <cell r="D1480">
            <v>11.967309999999999</v>
          </cell>
          <cell r="E1480">
            <v>7.1112270000000004</v>
          </cell>
          <cell r="F1480">
            <v>19.44529</v>
          </cell>
        </row>
        <row r="1481">
          <cell r="A1481" t="str">
            <v>MENTAL HEALTH and WELLBEING - Level of psychological distress</v>
          </cell>
          <cell r="B1481" t="str">
            <v>High (K10 22–29)</v>
          </cell>
          <cell r="C1481" t="str">
            <v>Manningham (C)</v>
          </cell>
          <cell r="D1481">
            <v>16.113510000000002</v>
          </cell>
          <cell r="E1481">
            <v>11.38782</v>
          </cell>
          <cell r="F1481">
            <v>22.30659</v>
          </cell>
        </row>
        <row r="1482">
          <cell r="A1482" t="str">
            <v>MENTAL HEALTH and WELLBEING - Level of psychological distress</v>
          </cell>
          <cell r="B1482" t="str">
            <v>High (K10 22–29)</v>
          </cell>
          <cell r="C1482" t="str">
            <v>Mansfield (S)</v>
          </cell>
          <cell r="D1482">
            <v>9.5341319999999996</v>
          </cell>
          <cell r="E1482">
            <v>5.5619050000000003</v>
          </cell>
          <cell r="F1482">
            <v>15.866630000000001</v>
          </cell>
        </row>
        <row r="1483">
          <cell r="A1483" t="str">
            <v>MENTAL HEALTH and WELLBEING - Level of psychological distress</v>
          </cell>
          <cell r="B1483" t="str">
            <v>High (K10 22–29)</v>
          </cell>
          <cell r="C1483" t="str">
            <v>Maribyrnong (C)</v>
          </cell>
          <cell r="D1483">
            <v>12.378310000000001</v>
          </cell>
          <cell r="E1483">
            <v>8.6214010000000005</v>
          </cell>
          <cell r="F1483">
            <v>17.45955</v>
          </cell>
        </row>
        <row r="1484">
          <cell r="A1484" t="str">
            <v>MENTAL HEALTH and WELLBEING - Level of psychological distress</v>
          </cell>
          <cell r="B1484" t="str">
            <v>High (K10 22–29)</v>
          </cell>
          <cell r="C1484" t="str">
            <v>Maroondah (C)</v>
          </cell>
          <cell r="D1484">
            <v>17.450389999999999</v>
          </cell>
          <cell r="E1484">
            <v>13.22508</v>
          </cell>
          <cell r="F1484">
            <v>22.672930000000001</v>
          </cell>
        </row>
        <row r="1485">
          <cell r="A1485" t="str">
            <v>MENTAL HEALTH and WELLBEING - Level of psychological distress</v>
          </cell>
          <cell r="B1485" t="str">
            <v>High (K10 22–29)</v>
          </cell>
          <cell r="C1485" t="str">
            <v>Melbourne (C)</v>
          </cell>
          <cell r="D1485">
            <v>14.78607</v>
          </cell>
          <cell r="E1485">
            <v>10.97045</v>
          </cell>
          <cell r="F1485">
            <v>19.636099999999999</v>
          </cell>
        </row>
        <row r="1486">
          <cell r="A1486" t="str">
            <v>MENTAL HEALTH and WELLBEING - Level of psychological distress</v>
          </cell>
          <cell r="B1486" t="str">
            <v>High (K10 22–29)</v>
          </cell>
          <cell r="C1486" t="str">
            <v>Melton (S)</v>
          </cell>
          <cell r="D1486">
            <v>13.6754</v>
          </cell>
          <cell r="E1486">
            <v>10.09206</v>
          </cell>
          <cell r="F1486">
            <v>18.272500000000001</v>
          </cell>
        </row>
        <row r="1487">
          <cell r="A1487" t="str">
            <v>MENTAL HEALTH and WELLBEING - Level of psychological distress</v>
          </cell>
          <cell r="B1487" t="str">
            <v>High (K10 22–29)</v>
          </cell>
          <cell r="C1487" t="str">
            <v>Mildura (RC)</v>
          </cell>
          <cell r="D1487">
            <v>11.20504</v>
          </cell>
          <cell r="E1487">
            <v>7.7517829999999996</v>
          </cell>
          <cell r="F1487">
            <v>15.93097</v>
          </cell>
        </row>
        <row r="1488">
          <cell r="A1488" t="str">
            <v>MENTAL HEALTH and WELLBEING - Level of psychological distress</v>
          </cell>
          <cell r="B1488" t="str">
            <v>High (K10 22–29)</v>
          </cell>
          <cell r="C1488" t="str">
            <v>Mitchell (S)</v>
          </cell>
          <cell r="D1488">
            <v>16.977080000000001</v>
          </cell>
          <cell r="E1488">
            <v>11.78899</v>
          </cell>
          <cell r="F1488">
            <v>23.831499999999998</v>
          </cell>
        </row>
        <row r="1489">
          <cell r="A1489" t="str">
            <v>MENTAL HEALTH and WELLBEING - Level of psychological distress</v>
          </cell>
          <cell r="B1489" t="str">
            <v>High (K10 22–29)</v>
          </cell>
          <cell r="C1489" t="str">
            <v>Moira (S)</v>
          </cell>
          <cell r="D1489">
            <v>9.4003910000000008</v>
          </cell>
          <cell r="E1489">
            <v>5.1501530000000004</v>
          </cell>
          <cell r="F1489">
            <v>16.546309999999998</v>
          </cell>
        </row>
        <row r="1490">
          <cell r="A1490" t="str">
            <v>MENTAL HEALTH and WELLBEING - Level of psychological distress</v>
          </cell>
          <cell r="B1490" t="str">
            <v>High (K10 22–29)</v>
          </cell>
          <cell r="C1490" t="str">
            <v>Monash (C)</v>
          </cell>
          <cell r="D1490">
            <v>16.201820000000001</v>
          </cell>
          <cell r="E1490">
            <v>11.876060000000001</v>
          </cell>
          <cell r="F1490">
            <v>21.714939999999999</v>
          </cell>
        </row>
        <row r="1491">
          <cell r="A1491" t="str">
            <v>MENTAL HEALTH and WELLBEING - Level of psychological distress</v>
          </cell>
          <cell r="B1491" t="str">
            <v>High (K10 22–29)</v>
          </cell>
          <cell r="C1491" t="str">
            <v>Moonee Valley (C)</v>
          </cell>
          <cell r="D1491">
            <v>14.96194</v>
          </cell>
          <cell r="E1491">
            <v>10.67267</v>
          </cell>
          <cell r="F1491">
            <v>20.577919999999999</v>
          </cell>
        </row>
        <row r="1492">
          <cell r="A1492" t="str">
            <v>MENTAL HEALTH and WELLBEING - Level of psychological distress</v>
          </cell>
          <cell r="B1492" t="str">
            <v>High (K10 22–29)</v>
          </cell>
          <cell r="C1492" t="str">
            <v>Moorabool (S)</v>
          </cell>
          <cell r="D1492">
            <v>14.75543</v>
          </cell>
          <cell r="E1492">
            <v>9.1189470000000004</v>
          </cell>
          <cell r="F1492">
            <v>22.99436</v>
          </cell>
        </row>
        <row r="1493">
          <cell r="A1493" t="str">
            <v>MENTAL HEALTH and WELLBEING - Level of psychological distress</v>
          </cell>
          <cell r="B1493" t="str">
            <v>High (K10 22–29)</v>
          </cell>
          <cell r="C1493" t="str">
            <v>Moreland (C)</v>
          </cell>
          <cell r="D1493">
            <v>15.68581</v>
          </cell>
          <cell r="E1493">
            <v>11.84923</v>
          </cell>
          <cell r="F1493">
            <v>20.47607</v>
          </cell>
        </row>
        <row r="1494">
          <cell r="A1494" t="str">
            <v>MENTAL HEALTH and WELLBEING - Level of psychological distress</v>
          </cell>
          <cell r="B1494" t="str">
            <v>High (K10 22–29)</v>
          </cell>
          <cell r="C1494" t="str">
            <v>Mornington Peninsula (S)</v>
          </cell>
          <cell r="D1494">
            <v>12.985189999999999</v>
          </cell>
          <cell r="E1494">
            <v>8.8991819999999997</v>
          </cell>
          <cell r="F1494">
            <v>18.564959999999999</v>
          </cell>
        </row>
        <row r="1495">
          <cell r="A1495" t="str">
            <v>MENTAL HEALTH and WELLBEING - Level of psychological distress</v>
          </cell>
          <cell r="B1495" t="str">
            <v>High (K10 22–29)</v>
          </cell>
          <cell r="C1495" t="str">
            <v>Mount Alexander (S)</v>
          </cell>
          <cell r="D1495">
            <v>13.361980000000001</v>
          </cell>
          <cell r="E1495">
            <v>8.081925</v>
          </cell>
          <cell r="F1495">
            <v>21.2925</v>
          </cell>
        </row>
        <row r="1496">
          <cell r="A1496" t="str">
            <v>MENTAL HEALTH and WELLBEING - Level of psychological distress</v>
          </cell>
          <cell r="B1496" t="str">
            <v>High (K10 22–29)</v>
          </cell>
          <cell r="C1496" t="str">
            <v>Moyne (S)</v>
          </cell>
          <cell r="D1496">
            <v>9.7947140000000008</v>
          </cell>
          <cell r="E1496">
            <v>6.4789669999999999</v>
          </cell>
          <cell r="F1496">
            <v>14.543480000000001</v>
          </cell>
        </row>
        <row r="1497">
          <cell r="A1497" t="str">
            <v>MENTAL HEALTH and WELLBEING - Level of psychological distress</v>
          </cell>
          <cell r="B1497" t="str">
            <v>High (K10 22–29)</v>
          </cell>
          <cell r="C1497" t="str">
            <v>Murrindindi (S)</v>
          </cell>
          <cell r="D1497">
            <v>10.78748</v>
          </cell>
          <cell r="E1497">
            <v>6.363613</v>
          </cell>
          <cell r="F1497">
            <v>17.70523</v>
          </cell>
        </row>
        <row r="1498">
          <cell r="A1498" t="str">
            <v>MENTAL HEALTH and WELLBEING - Level of psychological distress</v>
          </cell>
          <cell r="B1498" t="str">
            <v>High (K10 22–29)</v>
          </cell>
          <cell r="C1498" t="str">
            <v>Nillumbik (S)</v>
          </cell>
          <cell r="D1498">
            <v>9.4677629999999997</v>
          </cell>
          <cell r="E1498">
            <v>6.1964620000000004</v>
          </cell>
          <cell r="F1498">
            <v>14.204560000000001</v>
          </cell>
        </row>
        <row r="1499">
          <cell r="A1499" t="str">
            <v>MENTAL HEALTH and WELLBEING - Level of psychological distress</v>
          </cell>
          <cell r="B1499" t="str">
            <v>High (K10 22–29)</v>
          </cell>
          <cell r="C1499" t="str">
            <v>Northern Grampians (S)</v>
          </cell>
          <cell r="D1499">
            <v>14.334910000000001</v>
          </cell>
          <cell r="E1499">
            <v>9.1341129999999993</v>
          </cell>
          <cell r="F1499">
            <v>21.786930000000002</v>
          </cell>
        </row>
        <row r="1500">
          <cell r="A1500" t="str">
            <v>MENTAL HEALTH and WELLBEING - Level of psychological distress</v>
          </cell>
          <cell r="B1500" t="str">
            <v>High (K10 22–29)</v>
          </cell>
          <cell r="C1500" t="str">
            <v>Port Phillip (C)</v>
          </cell>
          <cell r="D1500">
            <v>16.931450000000002</v>
          </cell>
          <cell r="E1500">
            <v>12.770670000000001</v>
          </cell>
          <cell r="F1500">
            <v>22.104320000000001</v>
          </cell>
        </row>
        <row r="1501">
          <cell r="A1501" t="str">
            <v>MENTAL HEALTH and WELLBEING - Level of psychological distress</v>
          </cell>
          <cell r="B1501" t="str">
            <v>High (K10 22–29)</v>
          </cell>
          <cell r="C1501" t="str">
            <v>Pyrenees (S)</v>
          </cell>
          <cell r="D1501">
            <v>17.59638</v>
          </cell>
          <cell r="E1501">
            <v>10.637890000000001</v>
          </cell>
          <cell r="F1501">
            <v>27.695869999999999</v>
          </cell>
        </row>
        <row r="1502">
          <cell r="A1502" t="str">
            <v>MENTAL HEALTH and WELLBEING - Level of psychological distress</v>
          </cell>
          <cell r="B1502" t="str">
            <v>High (K10 22–29)</v>
          </cell>
          <cell r="C1502" t="str">
            <v>Queenscliffe (B)</v>
          </cell>
          <cell r="D1502" t="str">
            <v xml:space="preserve"> </v>
          </cell>
          <cell r="E1502" t="str">
            <v xml:space="preserve"> </v>
          </cell>
          <cell r="F1502" t="str">
            <v xml:space="preserve"> </v>
          </cell>
        </row>
        <row r="1503">
          <cell r="A1503" t="str">
            <v>MENTAL HEALTH and WELLBEING - Level of psychological distress</v>
          </cell>
          <cell r="B1503" t="str">
            <v>High (K10 22–29)</v>
          </cell>
          <cell r="C1503" t="str">
            <v>South Gippsland (S)</v>
          </cell>
          <cell r="D1503">
            <v>5.4620889999999997</v>
          </cell>
          <cell r="E1503">
            <v>2.863029</v>
          </cell>
          <cell r="F1503">
            <v>10.17347</v>
          </cell>
        </row>
        <row r="1504">
          <cell r="A1504" t="str">
            <v>MENTAL HEALTH and WELLBEING - Level of psychological distress</v>
          </cell>
          <cell r="B1504" t="str">
            <v>High (K10 22–29)</v>
          </cell>
          <cell r="C1504" t="str">
            <v>Southern Grampians (S)</v>
          </cell>
          <cell r="D1504">
            <v>6.8472549999999996</v>
          </cell>
          <cell r="E1504">
            <v>4.0176439999999998</v>
          </cell>
          <cell r="F1504">
            <v>11.43238</v>
          </cell>
        </row>
        <row r="1505">
          <cell r="A1505" t="str">
            <v>MENTAL HEALTH and WELLBEING - Level of psychological distress</v>
          </cell>
          <cell r="B1505" t="str">
            <v>High (K10 22–29)</v>
          </cell>
          <cell r="C1505" t="str">
            <v>Stonnington (C)</v>
          </cell>
          <cell r="D1505">
            <v>15.76383</v>
          </cell>
          <cell r="E1505">
            <v>11.3154</v>
          </cell>
          <cell r="F1505">
            <v>21.536390000000001</v>
          </cell>
        </row>
        <row r="1506">
          <cell r="A1506" t="str">
            <v>MENTAL HEALTH and WELLBEING - Level of psychological distress</v>
          </cell>
          <cell r="B1506" t="str">
            <v>High (K10 22–29)</v>
          </cell>
          <cell r="C1506" t="str">
            <v>Strathbogie (S)</v>
          </cell>
          <cell r="D1506">
            <v>15.636340000000001</v>
          </cell>
          <cell r="E1506">
            <v>9.7866309999999999</v>
          </cell>
          <cell r="F1506">
            <v>24.050419999999999</v>
          </cell>
        </row>
        <row r="1507">
          <cell r="A1507" t="str">
            <v>MENTAL HEALTH and WELLBEING - Level of psychological distress</v>
          </cell>
          <cell r="B1507" t="str">
            <v>High (K10 22–29)</v>
          </cell>
          <cell r="C1507" t="str">
            <v>Surf Coast (S)</v>
          </cell>
          <cell r="D1507">
            <v>9.3974759999999993</v>
          </cell>
          <cell r="E1507">
            <v>5.0595869999999996</v>
          </cell>
          <cell r="F1507">
            <v>16.796520000000001</v>
          </cell>
        </row>
        <row r="1508">
          <cell r="A1508" t="str">
            <v>MENTAL HEALTH and WELLBEING - Level of psychological distress</v>
          </cell>
          <cell r="B1508" t="str">
            <v>High (K10 22–29)</v>
          </cell>
          <cell r="C1508" t="str">
            <v>Swan Hill (RC)</v>
          </cell>
          <cell r="D1508">
            <v>8.2841179999999994</v>
          </cell>
          <cell r="E1508">
            <v>5.5550949999999997</v>
          </cell>
          <cell r="F1508">
            <v>12.180899999999999</v>
          </cell>
        </row>
        <row r="1509">
          <cell r="A1509" t="str">
            <v>MENTAL HEALTH and WELLBEING - Level of psychological distress</v>
          </cell>
          <cell r="B1509" t="str">
            <v>High (K10 22–29)</v>
          </cell>
          <cell r="C1509" t="str">
            <v>Towong (S)</v>
          </cell>
          <cell r="D1509" t="str">
            <v xml:space="preserve"> </v>
          </cell>
          <cell r="E1509" t="str">
            <v xml:space="preserve"> </v>
          </cell>
          <cell r="F1509" t="str">
            <v xml:space="preserve"> </v>
          </cell>
        </row>
        <row r="1510">
          <cell r="A1510" t="str">
            <v>MENTAL HEALTH and WELLBEING - Level of psychological distress</v>
          </cell>
          <cell r="B1510" t="str">
            <v>High (K10 22–29)</v>
          </cell>
          <cell r="C1510" t="str">
            <v>Wangaratta (RC)</v>
          </cell>
          <cell r="D1510">
            <v>17.794689999999999</v>
          </cell>
          <cell r="E1510">
            <v>11.528589999999999</v>
          </cell>
          <cell r="F1510">
            <v>26.448440000000002</v>
          </cell>
        </row>
        <row r="1511">
          <cell r="A1511" t="str">
            <v>MENTAL HEALTH and WELLBEING - Level of psychological distress</v>
          </cell>
          <cell r="B1511" t="str">
            <v>High (K10 22–29)</v>
          </cell>
          <cell r="C1511" t="str">
            <v>Warrnambool (C)</v>
          </cell>
          <cell r="D1511">
            <v>15.247019999999999</v>
          </cell>
          <cell r="E1511">
            <v>10.336370000000001</v>
          </cell>
          <cell r="F1511">
            <v>21.920290000000001</v>
          </cell>
        </row>
        <row r="1512">
          <cell r="A1512" t="str">
            <v>MENTAL HEALTH and WELLBEING - Level of psychological distress</v>
          </cell>
          <cell r="B1512" t="str">
            <v>High (K10 22–29)</v>
          </cell>
          <cell r="C1512" t="str">
            <v>Wellington (S)</v>
          </cell>
          <cell r="D1512">
            <v>11.576359999999999</v>
          </cell>
          <cell r="E1512">
            <v>7.7276889999999998</v>
          </cell>
          <cell r="F1512">
            <v>16.988890000000001</v>
          </cell>
        </row>
        <row r="1513">
          <cell r="A1513" t="str">
            <v>MENTAL HEALTH and WELLBEING - Level of psychological distress</v>
          </cell>
          <cell r="B1513" t="str">
            <v>High (K10 22–29)</v>
          </cell>
          <cell r="C1513" t="str">
            <v>West Wimmera (S)</v>
          </cell>
          <cell r="D1513">
            <v>9.46401</v>
          </cell>
          <cell r="E1513">
            <v>5.4824400000000004</v>
          </cell>
          <cell r="F1513">
            <v>15.85219</v>
          </cell>
        </row>
        <row r="1514">
          <cell r="A1514" t="str">
            <v>MENTAL HEALTH and WELLBEING - Level of psychological distress</v>
          </cell>
          <cell r="B1514" t="str">
            <v>High (K10 22–29)</v>
          </cell>
          <cell r="C1514" t="str">
            <v>Whitehorse (C)</v>
          </cell>
          <cell r="D1514">
            <v>17.93609</v>
          </cell>
          <cell r="E1514">
            <v>13.29997</v>
          </cell>
          <cell r="F1514">
            <v>23.745660000000001</v>
          </cell>
        </row>
        <row r="1515">
          <cell r="A1515" t="str">
            <v>MENTAL HEALTH and WELLBEING - Level of psychological distress</v>
          </cell>
          <cell r="B1515" t="str">
            <v>High (K10 22–29)</v>
          </cell>
          <cell r="C1515" t="str">
            <v>Whittlesea (C)</v>
          </cell>
          <cell r="D1515">
            <v>19.49701</v>
          </cell>
          <cell r="E1515">
            <v>14.63081</v>
          </cell>
          <cell r="F1515">
            <v>25.498280000000001</v>
          </cell>
        </row>
        <row r="1516">
          <cell r="A1516" t="str">
            <v>MENTAL HEALTH and WELLBEING - Level of psychological distress</v>
          </cell>
          <cell r="B1516" t="str">
            <v>High (K10 22–29)</v>
          </cell>
          <cell r="C1516" t="str">
            <v>Wodonga (RC)</v>
          </cell>
          <cell r="D1516">
            <v>11.892749999999999</v>
          </cell>
          <cell r="E1516">
            <v>7.7517079999999998</v>
          </cell>
          <cell r="F1516">
            <v>17.81869</v>
          </cell>
        </row>
        <row r="1517">
          <cell r="A1517" t="str">
            <v>MENTAL HEALTH and WELLBEING - Level of psychological distress</v>
          </cell>
          <cell r="B1517" t="str">
            <v>High (K10 22–29)</v>
          </cell>
          <cell r="C1517" t="str">
            <v>Wyndham (C)</v>
          </cell>
          <cell r="D1517">
            <v>15.3066</v>
          </cell>
          <cell r="E1517">
            <v>11.38879</v>
          </cell>
          <cell r="F1517">
            <v>20.263940000000002</v>
          </cell>
        </row>
        <row r="1518">
          <cell r="A1518" t="str">
            <v>MENTAL HEALTH and WELLBEING - Level of psychological distress</v>
          </cell>
          <cell r="B1518" t="str">
            <v>High (K10 22–29)</v>
          </cell>
          <cell r="C1518" t="str">
            <v>Yarra (C)</v>
          </cell>
          <cell r="D1518">
            <v>12.437580000000001</v>
          </cell>
          <cell r="E1518">
            <v>9.1891429999999996</v>
          </cell>
          <cell r="F1518">
            <v>16.62416</v>
          </cell>
        </row>
        <row r="1519">
          <cell r="A1519" t="str">
            <v>MENTAL HEALTH and WELLBEING - Level of psychological distress</v>
          </cell>
          <cell r="B1519" t="str">
            <v>High (K10 22–29)</v>
          </cell>
          <cell r="C1519" t="str">
            <v>Yarra Ranges (S)</v>
          </cell>
          <cell r="D1519">
            <v>15.43863</v>
          </cell>
          <cell r="E1519">
            <v>11.04405</v>
          </cell>
          <cell r="F1519">
            <v>21.16582</v>
          </cell>
        </row>
        <row r="1520">
          <cell r="A1520" t="str">
            <v>MENTAL HEALTH and WELLBEING - Level of psychological distress</v>
          </cell>
          <cell r="B1520" t="str">
            <v>High (K10 22–29)</v>
          </cell>
          <cell r="C1520" t="str">
            <v>Yarriambiack (S)</v>
          </cell>
          <cell r="D1520">
            <v>10.93141</v>
          </cell>
          <cell r="E1520">
            <v>6.8447909999999998</v>
          </cell>
          <cell r="F1520">
            <v>17.012329999999999</v>
          </cell>
        </row>
        <row r="1521">
          <cell r="A1521" t="str">
            <v>MENTAL HEALTH and WELLBEING - Level of psychological distress</v>
          </cell>
          <cell r="B1521" t="str">
            <v>High (K10 22–29)</v>
          </cell>
          <cell r="C1521" t="str">
            <v>Victoria</v>
          </cell>
          <cell r="D1521">
            <v>15.2036</v>
          </cell>
          <cell r="E1521">
            <v>14.459910000000001</v>
          </cell>
          <cell r="F1521">
            <v>15.978389999999999</v>
          </cell>
        </row>
        <row r="1522">
          <cell r="A1522" t="str">
            <v>MENTAL HEALTH and WELLBEING - Level of psychological distress</v>
          </cell>
          <cell r="B1522" t="str">
            <v>Very high (K10 30+)</v>
          </cell>
          <cell r="C1522" t="str">
            <v>Alpine (S)</v>
          </cell>
          <cell r="D1522">
            <v>6.6424859999999999</v>
          </cell>
          <cell r="E1522">
            <v>2.9401989999999998</v>
          </cell>
          <cell r="F1522">
            <v>14.31892</v>
          </cell>
        </row>
        <row r="1523">
          <cell r="A1523" t="str">
            <v>MENTAL HEALTH and WELLBEING - Level of psychological distress</v>
          </cell>
          <cell r="B1523" t="str">
            <v>Very high (K10 30+)</v>
          </cell>
          <cell r="C1523" t="str">
            <v>Ararat (RC)</v>
          </cell>
          <cell r="D1523">
            <v>2.9760610000000001</v>
          </cell>
          <cell r="E1523">
            <v>1.5172270000000001</v>
          </cell>
          <cell r="F1523">
            <v>5.7556050000000001</v>
          </cell>
        </row>
        <row r="1524">
          <cell r="A1524" t="str">
            <v>MENTAL HEALTH and WELLBEING - Level of psychological distress</v>
          </cell>
          <cell r="B1524" t="str">
            <v>Very high (K10 30+)</v>
          </cell>
          <cell r="C1524" t="str">
            <v>Ballarat (C)</v>
          </cell>
          <cell r="D1524">
            <v>8.5647140000000004</v>
          </cell>
          <cell r="E1524">
            <v>5.5182589999999996</v>
          </cell>
          <cell r="F1524">
            <v>13.06053</v>
          </cell>
        </row>
        <row r="1525">
          <cell r="A1525" t="str">
            <v>MENTAL HEALTH and WELLBEING - Level of psychological distress</v>
          </cell>
          <cell r="B1525" t="str">
            <v>Very high (K10 30+)</v>
          </cell>
          <cell r="C1525" t="str">
            <v>Banyule (C)</v>
          </cell>
          <cell r="D1525">
            <v>7.1549759999999996</v>
          </cell>
          <cell r="E1525">
            <v>4.2860259999999997</v>
          </cell>
          <cell r="F1525">
            <v>11.709390000000001</v>
          </cell>
        </row>
        <row r="1526">
          <cell r="A1526" t="str">
            <v>MENTAL HEALTH and WELLBEING - Level of psychological distress</v>
          </cell>
          <cell r="B1526" t="str">
            <v>Very high (K10 30+)</v>
          </cell>
          <cell r="C1526" t="str">
            <v>Bass Coast (S)</v>
          </cell>
          <cell r="D1526">
            <v>5.2611350000000003</v>
          </cell>
          <cell r="E1526">
            <v>2.7659410000000002</v>
          </cell>
          <cell r="F1526">
            <v>9.780856</v>
          </cell>
        </row>
        <row r="1527">
          <cell r="A1527" t="str">
            <v>MENTAL HEALTH and WELLBEING - Level of psychological distress</v>
          </cell>
          <cell r="B1527" t="str">
            <v>Very high (K10 30+)</v>
          </cell>
          <cell r="C1527" t="str">
            <v>Baw Baw (S)</v>
          </cell>
          <cell r="D1527">
            <v>11.464449999999999</v>
          </cell>
          <cell r="E1527">
            <v>7.2139819999999997</v>
          </cell>
          <cell r="F1527">
            <v>17.740459999999999</v>
          </cell>
        </row>
        <row r="1528">
          <cell r="A1528" t="str">
            <v>MENTAL HEALTH and WELLBEING - Level of psychological distress</v>
          </cell>
          <cell r="B1528" t="str">
            <v>Very high (K10 30+)</v>
          </cell>
          <cell r="C1528" t="str">
            <v>Bayside (C)</v>
          </cell>
          <cell r="D1528">
            <v>6.8430819999999999</v>
          </cell>
          <cell r="E1528">
            <v>3.5956049999999999</v>
          </cell>
          <cell r="F1528">
            <v>12.63908</v>
          </cell>
        </row>
        <row r="1529">
          <cell r="A1529" t="str">
            <v>MENTAL HEALTH and WELLBEING - Level of psychological distress</v>
          </cell>
          <cell r="B1529" t="str">
            <v>Very high (K10 30+)</v>
          </cell>
          <cell r="C1529" t="str">
            <v>Benalla (RC)</v>
          </cell>
          <cell r="D1529">
            <v>9.5424790000000002</v>
          </cell>
          <cell r="E1529">
            <v>5.4454120000000001</v>
          </cell>
          <cell r="F1529">
            <v>16.194179999999999</v>
          </cell>
        </row>
        <row r="1530">
          <cell r="A1530" t="str">
            <v>MENTAL HEALTH and WELLBEING - Level of psychological distress</v>
          </cell>
          <cell r="B1530" t="str">
            <v>Very high (K10 30+)</v>
          </cell>
          <cell r="C1530" t="str">
            <v>Boroondara (C)</v>
          </cell>
          <cell r="D1530">
            <v>5.4141500000000002</v>
          </cell>
          <cell r="E1530">
            <v>3.0984530000000001</v>
          </cell>
          <cell r="F1530">
            <v>9.2945309999999992</v>
          </cell>
        </row>
        <row r="1531">
          <cell r="A1531" t="str">
            <v>MENTAL HEALTH and WELLBEING - Level of psychological distress</v>
          </cell>
          <cell r="B1531" t="str">
            <v>Very high (K10 30+)</v>
          </cell>
          <cell r="C1531" t="str">
            <v>Brimbank (C)</v>
          </cell>
          <cell r="D1531">
            <v>8.5906079999999996</v>
          </cell>
          <cell r="E1531">
            <v>5.7216909999999999</v>
          </cell>
          <cell r="F1531">
            <v>12.704190000000001</v>
          </cell>
        </row>
        <row r="1532">
          <cell r="A1532" t="str">
            <v>MENTAL HEALTH and WELLBEING - Level of psychological distress</v>
          </cell>
          <cell r="B1532" t="str">
            <v>Very high (K10 30+)</v>
          </cell>
          <cell r="C1532" t="str">
            <v>Buloke (S)</v>
          </cell>
          <cell r="D1532">
            <v>2.8028620000000002</v>
          </cell>
          <cell r="E1532">
            <v>1.1571629999999999</v>
          </cell>
          <cell r="F1532">
            <v>6.6320100000000002</v>
          </cell>
        </row>
        <row r="1533">
          <cell r="A1533" t="str">
            <v>MENTAL HEALTH and WELLBEING - Level of psychological distress</v>
          </cell>
          <cell r="B1533" t="str">
            <v>Very high (K10 30+)</v>
          </cell>
          <cell r="C1533" t="str">
            <v>Campaspe (S)</v>
          </cell>
          <cell r="D1533">
            <v>5.1107800000000001</v>
          </cell>
          <cell r="E1533">
            <v>2.6983160000000002</v>
          </cell>
          <cell r="F1533">
            <v>9.4702110000000008</v>
          </cell>
        </row>
        <row r="1534">
          <cell r="A1534" t="str">
            <v>MENTAL HEALTH and WELLBEING - Level of psychological distress</v>
          </cell>
          <cell r="B1534" t="str">
            <v>Very high (K10 30+)</v>
          </cell>
          <cell r="C1534" t="str">
            <v>Cardinia (S)</v>
          </cell>
          <cell r="D1534">
            <v>6.7605630000000003</v>
          </cell>
          <cell r="E1534">
            <v>4.1163400000000001</v>
          </cell>
          <cell r="F1534">
            <v>10.91009</v>
          </cell>
        </row>
        <row r="1535">
          <cell r="A1535" t="str">
            <v>MENTAL HEALTH and WELLBEING - Level of psychological distress</v>
          </cell>
          <cell r="B1535" t="str">
            <v>Very high (K10 30+)</v>
          </cell>
          <cell r="C1535" t="str">
            <v>Casey (C)</v>
          </cell>
          <cell r="D1535">
            <v>12.640969999999999</v>
          </cell>
          <cell r="E1535">
            <v>9.1715929999999997</v>
          </cell>
          <cell r="F1535">
            <v>17.174569999999999</v>
          </cell>
        </row>
        <row r="1536">
          <cell r="A1536" t="str">
            <v>MENTAL HEALTH and WELLBEING - Level of psychological distress</v>
          </cell>
          <cell r="B1536" t="str">
            <v>Very high (K10 30+)</v>
          </cell>
          <cell r="C1536" t="str">
            <v>Central Goldfields (S)</v>
          </cell>
          <cell r="D1536">
            <v>7.6505409999999996</v>
          </cell>
          <cell r="E1536">
            <v>4.0878649999999999</v>
          </cell>
          <cell r="F1536">
            <v>13.86919</v>
          </cell>
        </row>
        <row r="1537">
          <cell r="A1537" t="str">
            <v>MENTAL HEALTH and WELLBEING - Level of psychological distress</v>
          </cell>
          <cell r="B1537" t="str">
            <v>Very high (K10 30+)</v>
          </cell>
          <cell r="C1537" t="str">
            <v>Colac-Otway (S)</v>
          </cell>
          <cell r="D1537">
            <v>7.8960020000000002</v>
          </cell>
          <cell r="E1537">
            <v>4.5694460000000001</v>
          </cell>
          <cell r="F1537">
            <v>13.306609999999999</v>
          </cell>
        </row>
        <row r="1538">
          <cell r="A1538" t="str">
            <v>MENTAL HEALTH and WELLBEING - Level of psychological distress</v>
          </cell>
          <cell r="B1538" t="str">
            <v>Very high (K10 30+)</v>
          </cell>
          <cell r="C1538" t="str">
            <v>Corangamite (S)</v>
          </cell>
          <cell r="D1538">
            <v>8.0249989999999993</v>
          </cell>
          <cell r="E1538">
            <v>4.5054670000000003</v>
          </cell>
          <cell r="F1538">
            <v>13.89387</v>
          </cell>
        </row>
        <row r="1539">
          <cell r="A1539" t="str">
            <v>MENTAL HEALTH and WELLBEING - Level of psychological distress</v>
          </cell>
          <cell r="B1539" t="str">
            <v>Very high (K10 30+)</v>
          </cell>
          <cell r="C1539" t="str">
            <v>Darebin (C)</v>
          </cell>
          <cell r="D1539">
            <v>10.1736</v>
          </cell>
          <cell r="E1539">
            <v>6.5203709999999999</v>
          </cell>
          <cell r="F1539">
            <v>15.53354</v>
          </cell>
        </row>
        <row r="1540">
          <cell r="A1540" t="str">
            <v>MENTAL HEALTH and WELLBEING - Level of psychological distress</v>
          </cell>
          <cell r="B1540" t="str">
            <v>Very high (K10 30+)</v>
          </cell>
          <cell r="C1540" t="str">
            <v>East Gippsland (S)</v>
          </cell>
          <cell r="D1540">
            <v>2.9106670000000001</v>
          </cell>
          <cell r="E1540">
            <v>1.4937879999999999</v>
          </cell>
          <cell r="F1540">
            <v>5.5951420000000001</v>
          </cell>
        </row>
        <row r="1541">
          <cell r="A1541" t="str">
            <v>MENTAL HEALTH and WELLBEING - Level of psychological distress</v>
          </cell>
          <cell r="B1541" t="str">
            <v>Very high (K10 30+)</v>
          </cell>
          <cell r="C1541" t="str">
            <v>Frankston (C)</v>
          </cell>
          <cell r="D1541">
            <v>12.22237</v>
          </cell>
          <cell r="E1541">
            <v>8.6666670000000003</v>
          </cell>
          <cell r="F1541">
            <v>16.965910000000001</v>
          </cell>
        </row>
        <row r="1542">
          <cell r="A1542" t="str">
            <v>MENTAL HEALTH and WELLBEING - Level of psychological distress</v>
          </cell>
          <cell r="B1542" t="str">
            <v>Very high (K10 30+)</v>
          </cell>
          <cell r="C1542" t="str">
            <v>Gannawarra (S)</v>
          </cell>
          <cell r="D1542">
            <v>4.9493080000000003</v>
          </cell>
          <cell r="E1542">
            <v>2.2461350000000002</v>
          </cell>
          <cell r="F1542">
            <v>10.55444</v>
          </cell>
        </row>
        <row r="1543">
          <cell r="A1543" t="str">
            <v>MENTAL HEALTH and WELLBEING - Level of psychological distress</v>
          </cell>
          <cell r="B1543" t="str">
            <v>Very high (K10 30+)</v>
          </cell>
          <cell r="C1543" t="str">
            <v>Glen Eira (C)</v>
          </cell>
          <cell r="D1543">
            <v>2.6488510000000001</v>
          </cell>
          <cell r="E1543">
            <v>1.3974390000000001</v>
          </cell>
          <cell r="F1543">
            <v>4.964486</v>
          </cell>
        </row>
        <row r="1544">
          <cell r="A1544" t="str">
            <v>MENTAL HEALTH and WELLBEING - Level of psychological distress</v>
          </cell>
          <cell r="B1544" t="str">
            <v>Very high (K10 30+)</v>
          </cell>
          <cell r="C1544" t="str">
            <v>Glenelg (S)</v>
          </cell>
          <cell r="D1544">
            <v>3.382558</v>
          </cell>
          <cell r="E1544">
            <v>1.875956</v>
          </cell>
          <cell r="F1544">
            <v>6.0248369999999998</v>
          </cell>
        </row>
        <row r="1545">
          <cell r="A1545" t="str">
            <v>MENTAL HEALTH and WELLBEING - Level of psychological distress</v>
          </cell>
          <cell r="B1545" t="str">
            <v>Very high (K10 30+)</v>
          </cell>
          <cell r="C1545" t="str">
            <v>Golden Plains (S)</v>
          </cell>
          <cell r="D1545">
            <v>16.653849999999998</v>
          </cell>
          <cell r="E1545">
            <v>9.5741800000000001</v>
          </cell>
          <cell r="F1545">
            <v>27.383299999999998</v>
          </cell>
        </row>
        <row r="1546">
          <cell r="A1546" t="str">
            <v>MENTAL HEALTH and WELLBEING - Level of psychological distress</v>
          </cell>
          <cell r="B1546" t="str">
            <v>Very high (K10 30+)</v>
          </cell>
          <cell r="C1546" t="str">
            <v>Greater Bendigo (C)</v>
          </cell>
          <cell r="D1546">
            <v>8.9217030000000008</v>
          </cell>
          <cell r="E1546">
            <v>5.4734920000000002</v>
          </cell>
          <cell r="F1546">
            <v>14.215540000000001</v>
          </cell>
        </row>
        <row r="1547">
          <cell r="A1547" t="str">
            <v>MENTAL HEALTH and WELLBEING - Level of psychological distress</v>
          </cell>
          <cell r="B1547" t="str">
            <v>Very high (K10 30+)</v>
          </cell>
          <cell r="C1547" t="str">
            <v>Greater Dandenong (C)</v>
          </cell>
          <cell r="D1547">
            <v>7.6002679999999998</v>
          </cell>
          <cell r="E1547">
            <v>4.8642589999999997</v>
          </cell>
          <cell r="F1547">
            <v>11.686170000000001</v>
          </cell>
        </row>
        <row r="1548">
          <cell r="A1548" t="str">
            <v>MENTAL HEALTH and WELLBEING - Level of psychological distress</v>
          </cell>
          <cell r="B1548" t="str">
            <v>Very high (K10 30+)</v>
          </cell>
          <cell r="C1548" t="str">
            <v>Greater Geelong (C)</v>
          </cell>
          <cell r="D1548">
            <v>11.5672</v>
          </cell>
          <cell r="E1548">
            <v>7.6512269999999996</v>
          </cell>
          <cell r="F1548">
            <v>17.115950000000002</v>
          </cell>
        </row>
        <row r="1549">
          <cell r="A1549" t="str">
            <v>MENTAL HEALTH and WELLBEING - Level of psychological distress</v>
          </cell>
          <cell r="B1549" t="str">
            <v>Very high (K10 30+)</v>
          </cell>
          <cell r="C1549" t="str">
            <v>Greater Shepparton (C)</v>
          </cell>
          <cell r="D1549">
            <v>9.4651049999999994</v>
          </cell>
          <cell r="E1549">
            <v>6.1630039999999999</v>
          </cell>
          <cell r="F1549">
            <v>14.26745</v>
          </cell>
        </row>
        <row r="1550">
          <cell r="A1550" t="str">
            <v>MENTAL HEALTH and WELLBEING - Level of psychological distress</v>
          </cell>
          <cell r="B1550" t="str">
            <v>Very high (K10 30+)</v>
          </cell>
          <cell r="C1550" t="str">
            <v>Hepburn (S)</v>
          </cell>
          <cell r="D1550">
            <v>6.75054</v>
          </cell>
          <cell r="E1550">
            <v>3.4780760000000002</v>
          </cell>
          <cell r="F1550">
            <v>12.69698</v>
          </cell>
        </row>
        <row r="1551">
          <cell r="A1551" t="str">
            <v>MENTAL HEALTH and WELLBEING - Level of psychological distress</v>
          </cell>
          <cell r="B1551" t="str">
            <v>Very high (K10 30+)</v>
          </cell>
          <cell r="C1551" t="str">
            <v>Hindmarsh (S)</v>
          </cell>
          <cell r="D1551">
            <v>9.6161519999999996</v>
          </cell>
          <cell r="E1551">
            <v>4.681133</v>
          </cell>
          <cell r="F1551">
            <v>18.731449999999999</v>
          </cell>
        </row>
        <row r="1552">
          <cell r="A1552" t="str">
            <v>MENTAL HEALTH and WELLBEING - Level of psychological distress</v>
          </cell>
          <cell r="B1552" t="str">
            <v>Very high (K10 30+)</v>
          </cell>
          <cell r="C1552" t="str">
            <v>Hobsons Bay (C)</v>
          </cell>
          <cell r="D1552">
            <v>7.300427</v>
          </cell>
          <cell r="E1552">
            <v>4.4912580000000002</v>
          </cell>
          <cell r="F1552">
            <v>11.6523</v>
          </cell>
        </row>
        <row r="1553">
          <cell r="A1553" t="str">
            <v>MENTAL HEALTH and WELLBEING - Level of psychological distress</v>
          </cell>
          <cell r="B1553" t="str">
            <v>Very high (K10 30+)</v>
          </cell>
          <cell r="C1553" t="str">
            <v>Horsham (RC)</v>
          </cell>
          <cell r="D1553">
            <v>4.8301090000000002</v>
          </cell>
          <cell r="E1553">
            <v>2.5959279999999998</v>
          </cell>
          <cell r="F1553">
            <v>8.8131540000000008</v>
          </cell>
        </row>
        <row r="1554">
          <cell r="A1554" t="str">
            <v>MENTAL HEALTH and WELLBEING - Level of psychological distress</v>
          </cell>
          <cell r="B1554" t="str">
            <v>Very high (K10 30+)</v>
          </cell>
          <cell r="C1554" t="str">
            <v>Hume (C)</v>
          </cell>
          <cell r="D1554">
            <v>10.168659999999999</v>
          </cell>
          <cell r="E1554">
            <v>6.9384199999999998</v>
          </cell>
          <cell r="F1554">
            <v>14.665760000000001</v>
          </cell>
        </row>
        <row r="1555">
          <cell r="A1555" t="str">
            <v>MENTAL HEALTH and WELLBEING - Level of psychological distress</v>
          </cell>
          <cell r="B1555" t="str">
            <v>Very high (K10 30+)</v>
          </cell>
          <cell r="C1555" t="str">
            <v>Indigo (S)</v>
          </cell>
          <cell r="D1555">
            <v>10.71518</v>
          </cell>
          <cell r="E1555">
            <v>5.2815279999999998</v>
          </cell>
          <cell r="F1555">
            <v>20.527480000000001</v>
          </cell>
        </row>
        <row r="1556">
          <cell r="A1556" t="str">
            <v>MENTAL HEALTH and WELLBEING - Level of psychological distress</v>
          </cell>
          <cell r="B1556" t="str">
            <v>Very high (K10 30+)</v>
          </cell>
          <cell r="C1556" t="str">
            <v>Kingston (C)</v>
          </cell>
          <cell r="D1556">
            <v>7.2325679999999997</v>
          </cell>
          <cell r="E1556">
            <v>4.492178</v>
          </cell>
          <cell r="F1556">
            <v>11.444380000000001</v>
          </cell>
        </row>
        <row r="1557">
          <cell r="A1557" t="str">
            <v>MENTAL HEALTH and WELLBEING - Level of psychological distress</v>
          </cell>
          <cell r="B1557" t="str">
            <v>Very high (K10 30+)</v>
          </cell>
          <cell r="C1557" t="str">
            <v>Knox (C)</v>
          </cell>
          <cell r="D1557">
            <v>11.092750000000001</v>
          </cell>
          <cell r="E1557">
            <v>7.6145930000000002</v>
          </cell>
          <cell r="F1557">
            <v>15.88646</v>
          </cell>
        </row>
        <row r="1558">
          <cell r="A1558" t="str">
            <v>MENTAL HEALTH and WELLBEING - Level of psychological distress</v>
          </cell>
          <cell r="B1558" t="str">
            <v>Very high (K10 30+)</v>
          </cell>
          <cell r="C1558" t="str">
            <v>Latrobe (C)</v>
          </cell>
          <cell r="D1558">
            <v>10.581659999999999</v>
          </cell>
          <cell r="E1558">
            <v>6.6740459999999997</v>
          </cell>
          <cell r="F1558">
            <v>16.375699999999998</v>
          </cell>
        </row>
        <row r="1559">
          <cell r="A1559" t="str">
            <v>MENTAL HEALTH and WELLBEING - Level of psychological distress</v>
          </cell>
          <cell r="B1559" t="str">
            <v>Very high (K10 30+)</v>
          </cell>
          <cell r="C1559" t="str">
            <v>Loddon (S)</v>
          </cell>
          <cell r="D1559">
            <v>4.93649</v>
          </cell>
          <cell r="E1559">
            <v>2.514081</v>
          </cell>
          <cell r="F1559">
            <v>9.4663299999999992</v>
          </cell>
        </row>
        <row r="1560">
          <cell r="A1560" t="str">
            <v>MENTAL HEALTH and WELLBEING - Level of psychological distress</v>
          </cell>
          <cell r="B1560" t="str">
            <v>Very high (K10 30+)</v>
          </cell>
          <cell r="C1560" t="str">
            <v>Macedon Ranges (S)</v>
          </cell>
          <cell r="D1560" t="str">
            <v xml:space="preserve"> </v>
          </cell>
          <cell r="E1560" t="str">
            <v xml:space="preserve"> </v>
          </cell>
          <cell r="F1560" t="str">
            <v xml:space="preserve"> </v>
          </cell>
        </row>
        <row r="1561">
          <cell r="A1561" t="str">
            <v>MENTAL HEALTH and WELLBEING - Level of psychological distress</v>
          </cell>
          <cell r="B1561" t="str">
            <v>Very high (K10 30+)</v>
          </cell>
          <cell r="C1561" t="str">
            <v>Manningham (C)</v>
          </cell>
          <cell r="D1561">
            <v>4.9782669999999998</v>
          </cell>
          <cell r="E1561">
            <v>2.6678039999999998</v>
          </cell>
          <cell r="F1561">
            <v>9.1025829999999992</v>
          </cell>
        </row>
        <row r="1562">
          <cell r="A1562" t="str">
            <v>MENTAL HEALTH and WELLBEING - Level of psychological distress</v>
          </cell>
          <cell r="B1562" t="str">
            <v>Very high (K10 30+)</v>
          </cell>
          <cell r="C1562" t="str">
            <v>Mansfield (S)</v>
          </cell>
          <cell r="D1562">
            <v>5.2343529999999996</v>
          </cell>
          <cell r="E1562">
            <v>2.2157300000000002</v>
          </cell>
          <cell r="F1562">
            <v>11.86637</v>
          </cell>
        </row>
        <row r="1563">
          <cell r="A1563" t="str">
            <v>MENTAL HEALTH and WELLBEING - Level of psychological distress</v>
          </cell>
          <cell r="B1563" t="str">
            <v>Very high (K10 30+)</v>
          </cell>
          <cell r="C1563" t="str">
            <v>Maribyrnong (C)</v>
          </cell>
          <cell r="D1563">
            <v>10.95661</v>
          </cell>
          <cell r="E1563">
            <v>7.0708679999999999</v>
          </cell>
          <cell r="F1563">
            <v>16.59637</v>
          </cell>
        </row>
        <row r="1564">
          <cell r="A1564" t="str">
            <v>MENTAL HEALTH and WELLBEING - Level of psychological distress</v>
          </cell>
          <cell r="B1564" t="str">
            <v>Very high (K10 30+)</v>
          </cell>
          <cell r="C1564" t="str">
            <v>Maroondah (C)</v>
          </cell>
          <cell r="D1564">
            <v>6.9574590000000001</v>
          </cell>
          <cell r="E1564">
            <v>4.2299069999999999</v>
          </cell>
          <cell r="F1564">
            <v>11.23743</v>
          </cell>
        </row>
        <row r="1565">
          <cell r="A1565" t="str">
            <v>MENTAL HEALTH and WELLBEING - Level of psychological distress</v>
          </cell>
          <cell r="B1565" t="str">
            <v>Very high (K10 30+)</v>
          </cell>
          <cell r="C1565" t="str">
            <v>Melbourne (C)</v>
          </cell>
          <cell r="D1565">
            <v>7.3005870000000002</v>
          </cell>
          <cell r="E1565">
            <v>4.5240530000000003</v>
          </cell>
          <cell r="F1565">
            <v>11.574579999999999</v>
          </cell>
        </row>
        <row r="1566">
          <cell r="A1566" t="str">
            <v>MENTAL HEALTH and WELLBEING - Level of psychological distress</v>
          </cell>
          <cell r="B1566" t="str">
            <v>Very high (K10 30+)</v>
          </cell>
          <cell r="C1566" t="str">
            <v>Melton (S)</v>
          </cell>
          <cell r="D1566">
            <v>7.6840630000000001</v>
          </cell>
          <cell r="E1566">
            <v>4.8767889999999996</v>
          </cell>
          <cell r="F1566">
            <v>11.90507</v>
          </cell>
        </row>
        <row r="1567">
          <cell r="A1567" t="str">
            <v>MENTAL HEALTH and WELLBEING - Level of psychological distress</v>
          </cell>
          <cell r="B1567" t="str">
            <v>Very high (K10 30+)</v>
          </cell>
          <cell r="C1567" t="str">
            <v>Mildura (RC)</v>
          </cell>
          <cell r="D1567">
            <v>8.5558359999999993</v>
          </cell>
          <cell r="E1567">
            <v>5.2626379999999999</v>
          </cell>
          <cell r="F1567">
            <v>13.61368</v>
          </cell>
        </row>
        <row r="1568">
          <cell r="A1568" t="str">
            <v>MENTAL HEALTH and WELLBEING - Level of psychological distress</v>
          </cell>
          <cell r="B1568" t="str">
            <v>Very high (K10 30+)</v>
          </cell>
          <cell r="C1568" t="str">
            <v>Mitchell (S)</v>
          </cell>
          <cell r="D1568">
            <v>8.9905519999999992</v>
          </cell>
          <cell r="E1568">
            <v>5.2845339999999998</v>
          </cell>
          <cell r="F1568">
            <v>14.887079999999999</v>
          </cell>
        </row>
        <row r="1569">
          <cell r="A1569" t="str">
            <v>MENTAL HEALTH and WELLBEING - Level of psychological distress</v>
          </cell>
          <cell r="B1569" t="str">
            <v>Very high (K10 30+)</v>
          </cell>
          <cell r="C1569" t="str">
            <v>Moira (S)</v>
          </cell>
          <cell r="D1569">
            <v>6.816198</v>
          </cell>
          <cell r="E1569">
            <v>3.3261120000000002</v>
          </cell>
          <cell r="F1569">
            <v>13.458600000000001</v>
          </cell>
        </row>
        <row r="1570">
          <cell r="A1570" t="str">
            <v>MENTAL HEALTH and WELLBEING - Level of psychological distress</v>
          </cell>
          <cell r="B1570" t="str">
            <v>Very high (K10 30+)</v>
          </cell>
          <cell r="C1570" t="str">
            <v>Monash (C)</v>
          </cell>
          <cell r="D1570">
            <v>6.1074070000000003</v>
          </cell>
          <cell r="E1570">
            <v>3.4935839999999998</v>
          </cell>
          <cell r="F1570">
            <v>10.464779999999999</v>
          </cell>
        </row>
        <row r="1571">
          <cell r="A1571" t="str">
            <v>MENTAL HEALTH and WELLBEING - Level of psychological distress</v>
          </cell>
          <cell r="B1571" t="str">
            <v>Very high (K10 30+)</v>
          </cell>
          <cell r="C1571" t="str">
            <v>Moonee Valley (C)</v>
          </cell>
          <cell r="D1571">
            <v>6.2490069999999998</v>
          </cell>
          <cell r="E1571">
            <v>3.8135430000000001</v>
          </cell>
          <cell r="F1571">
            <v>10.0769</v>
          </cell>
        </row>
        <row r="1572">
          <cell r="A1572" t="str">
            <v>MENTAL HEALTH and WELLBEING - Level of psychological distress</v>
          </cell>
          <cell r="B1572" t="str">
            <v>Very high (K10 30+)</v>
          </cell>
          <cell r="C1572" t="str">
            <v>Moorabool (S)</v>
          </cell>
          <cell r="D1572">
            <v>8.3309510000000007</v>
          </cell>
          <cell r="E1572">
            <v>4.0551300000000001</v>
          </cell>
          <cell r="F1572">
            <v>16.34713</v>
          </cell>
        </row>
        <row r="1573">
          <cell r="A1573" t="str">
            <v>MENTAL HEALTH and WELLBEING - Level of psychological distress</v>
          </cell>
          <cell r="B1573" t="str">
            <v>Very high (K10 30+)</v>
          </cell>
          <cell r="C1573" t="str">
            <v>Moreland (C)</v>
          </cell>
          <cell r="D1573">
            <v>13.15157</v>
          </cell>
          <cell r="E1573">
            <v>8.6227809999999998</v>
          </cell>
          <cell r="F1573">
            <v>19.55003</v>
          </cell>
        </row>
        <row r="1574">
          <cell r="A1574" t="str">
            <v>MENTAL HEALTH and WELLBEING - Level of psychological distress</v>
          </cell>
          <cell r="B1574" t="str">
            <v>Very high (K10 30+)</v>
          </cell>
          <cell r="C1574" t="str">
            <v>Mornington Peninsula (S)</v>
          </cell>
          <cell r="D1574">
            <v>13.26301</v>
          </cell>
          <cell r="E1574">
            <v>8.7883899999999997</v>
          </cell>
          <cell r="F1574">
            <v>19.528130000000001</v>
          </cell>
        </row>
        <row r="1575">
          <cell r="A1575" t="str">
            <v>MENTAL HEALTH and WELLBEING - Level of psychological distress</v>
          </cell>
          <cell r="B1575" t="str">
            <v>Very high (K10 30+)</v>
          </cell>
          <cell r="C1575" t="str">
            <v>Mount Alexander (S)</v>
          </cell>
          <cell r="D1575">
            <v>2.9915069999999999</v>
          </cell>
          <cell r="E1575">
            <v>1.474737</v>
          </cell>
          <cell r="F1575">
            <v>5.9736940000000001</v>
          </cell>
        </row>
        <row r="1576">
          <cell r="A1576" t="str">
            <v>MENTAL HEALTH and WELLBEING - Level of psychological distress</v>
          </cell>
          <cell r="B1576" t="str">
            <v>Very high (K10 30+)</v>
          </cell>
          <cell r="C1576" t="str">
            <v>Moyne (S)</v>
          </cell>
          <cell r="D1576">
            <v>5.2256159999999996</v>
          </cell>
          <cell r="E1576">
            <v>2.373621</v>
          </cell>
          <cell r="F1576">
            <v>11.114269999999999</v>
          </cell>
        </row>
        <row r="1577">
          <cell r="A1577" t="str">
            <v>MENTAL HEALTH and WELLBEING - Level of psychological distress</v>
          </cell>
          <cell r="B1577" t="str">
            <v>Very high (K10 30+)</v>
          </cell>
          <cell r="C1577" t="str">
            <v>Murrindindi (S)</v>
          </cell>
          <cell r="D1577">
            <v>7.0000099999999996</v>
          </cell>
          <cell r="E1577">
            <v>3.5215770000000002</v>
          </cell>
          <cell r="F1577">
            <v>13.435779999999999</v>
          </cell>
        </row>
        <row r="1578">
          <cell r="A1578" t="str">
            <v>MENTAL HEALTH and WELLBEING - Level of psychological distress</v>
          </cell>
          <cell r="B1578" t="str">
            <v>Very high (K10 30+)</v>
          </cell>
          <cell r="C1578" t="str">
            <v>Nillumbik (S)</v>
          </cell>
          <cell r="D1578">
            <v>6.3010339999999996</v>
          </cell>
          <cell r="E1578">
            <v>3.5514299999999999</v>
          </cell>
          <cell r="F1578">
            <v>10.938029999999999</v>
          </cell>
        </row>
        <row r="1579">
          <cell r="A1579" t="str">
            <v>MENTAL HEALTH and WELLBEING - Level of psychological distress</v>
          </cell>
          <cell r="B1579" t="str">
            <v>Very high (K10 30+)</v>
          </cell>
          <cell r="C1579" t="str">
            <v>Northern Grampians (S)</v>
          </cell>
          <cell r="D1579">
            <v>11.70135</v>
          </cell>
          <cell r="E1579">
            <v>6.7473669999999997</v>
          </cell>
          <cell r="F1579">
            <v>19.530799999999999</v>
          </cell>
        </row>
        <row r="1580">
          <cell r="A1580" t="str">
            <v>MENTAL HEALTH and WELLBEING - Level of psychological distress</v>
          </cell>
          <cell r="B1580" t="str">
            <v>Very high (K10 30+)</v>
          </cell>
          <cell r="C1580" t="str">
            <v>Port Phillip (C)</v>
          </cell>
          <cell r="D1580">
            <v>10.44956</v>
          </cell>
          <cell r="E1580">
            <v>7.3032789999999999</v>
          </cell>
          <cell r="F1580">
            <v>14.73579</v>
          </cell>
        </row>
        <row r="1581">
          <cell r="A1581" t="str">
            <v>MENTAL HEALTH and WELLBEING - Level of psychological distress</v>
          </cell>
          <cell r="B1581" t="str">
            <v>Very high (K10 30+)</v>
          </cell>
          <cell r="C1581" t="str">
            <v>Pyrenees (S)</v>
          </cell>
          <cell r="D1581">
            <v>4.4321469999999996</v>
          </cell>
          <cell r="E1581">
            <v>2.0239199999999999</v>
          </cell>
          <cell r="F1581">
            <v>9.4300829999999998</v>
          </cell>
        </row>
        <row r="1582">
          <cell r="A1582" t="str">
            <v>MENTAL HEALTH and WELLBEING - Level of psychological distress</v>
          </cell>
          <cell r="B1582" t="str">
            <v>Very high (K10 30+)</v>
          </cell>
          <cell r="C1582" t="str">
            <v>Queenscliffe (B)</v>
          </cell>
          <cell r="D1582">
            <v>1.855213</v>
          </cell>
          <cell r="E1582">
            <v>0.78015909999999999</v>
          </cell>
          <cell r="F1582">
            <v>4.3467820000000001</v>
          </cell>
        </row>
        <row r="1583">
          <cell r="A1583" t="str">
            <v>MENTAL HEALTH and WELLBEING - Level of psychological distress</v>
          </cell>
          <cell r="B1583" t="str">
            <v>Very high (K10 30+)</v>
          </cell>
          <cell r="C1583" t="str">
            <v>South Gippsland (S)</v>
          </cell>
          <cell r="D1583">
            <v>3.4431910000000001</v>
          </cell>
          <cell r="E1583">
            <v>2.0034839999999998</v>
          </cell>
          <cell r="F1583">
            <v>5.8556530000000002</v>
          </cell>
        </row>
        <row r="1584">
          <cell r="A1584" t="str">
            <v>MENTAL HEALTH and WELLBEING - Level of psychological distress</v>
          </cell>
          <cell r="B1584" t="str">
            <v>Very high (K10 30+)</v>
          </cell>
          <cell r="C1584" t="str">
            <v>Southern Grampians (S)</v>
          </cell>
          <cell r="D1584">
            <v>5.9490100000000004</v>
          </cell>
          <cell r="E1584">
            <v>2.997487</v>
          </cell>
          <cell r="F1584">
            <v>11.46335</v>
          </cell>
        </row>
        <row r="1585">
          <cell r="A1585" t="str">
            <v>MENTAL HEALTH and WELLBEING - Level of psychological distress</v>
          </cell>
          <cell r="B1585" t="str">
            <v>Very high (K10 30+)</v>
          </cell>
          <cell r="C1585" t="str">
            <v>Stonnington (C)</v>
          </cell>
          <cell r="D1585">
            <v>4.3306659999999999</v>
          </cell>
          <cell r="E1585">
            <v>2.3324410000000002</v>
          </cell>
          <cell r="F1585">
            <v>7.9022800000000002</v>
          </cell>
        </row>
        <row r="1586">
          <cell r="A1586" t="str">
            <v>MENTAL HEALTH and WELLBEING - Level of psychological distress</v>
          </cell>
          <cell r="B1586" t="str">
            <v>Very high (K10 30+)</v>
          </cell>
          <cell r="C1586" t="str">
            <v>Strathbogie (S)</v>
          </cell>
          <cell r="D1586">
            <v>6.7826919999999999</v>
          </cell>
          <cell r="E1586">
            <v>3.0704259999999999</v>
          </cell>
          <cell r="F1586">
            <v>14.32015</v>
          </cell>
        </row>
        <row r="1587">
          <cell r="A1587" t="str">
            <v>MENTAL HEALTH and WELLBEING - Level of psychological distress</v>
          </cell>
          <cell r="B1587" t="str">
            <v>Very high (K10 30+)</v>
          </cell>
          <cell r="C1587" t="str">
            <v>Surf Coast (S)</v>
          </cell>
          <cell r="D1587">
            <v>6.1113730000000004</v>
          </cell>
          <cell r="E1587">
            <v>2.4658350000000002</v>
          </cell>
          <cell r="F1587">
            <v>14.353389999999999</v>
          </cell>
        </row>
        <row r="1588">
          <cell r="A1588" t="str">
            <v>MENTAL HEALTH and WELLBEING - Level of psychological distress</v>
          </cell>
          <cell r="B1588" t="str">
            <v>Very high (K10 30+)</v>
          </cell>
          <cell r="C1588" t="str">
            <v>Swan Hill (RC)</v>
          </cell>
          <cell r="D1588">
            <v>5.741314</v>
          </cell>
          <cell r="E1588">
            <v>2.852881</v>
          </cell>
          <cell r="F1588">
            <v>11.216519999999999</v>
          </cell>
        </row>
        <row r="1589">
          <cell r="A1589" t="str">
            <v>MENTAL HEALTH and WELLBEING - Level of psychological distress</v>
          </cell>
          <cell r="B1589" t="str">
            <v>Very high (K10 30+)</v>
          </cell>
          <cell r="C1589" t="str">
            <v>Towong (S)</v>
          </cell>
          <cell r="D1589">
            <v>12.7532</v>
          </cell>
          <cell r="E1589">
            <v>5.8864080000000003</v>
          </cell>
          <cell r="F1589">
            <v>25.463170000000002</v>
          </cell>
        </row>
        <row r="1590">
          <cell r="A1590" t="str">
            <v>MENTAL HEALTH and WELLBEING - Level of psychological distress</v>
          </cell>
          <cell r="B1590" t="str">
            <v>Very high (K10 30+)</v>
          </cell>
          <cell r="C1590" t="str">
            <v>Wangaratta (RC)</v>
          </cell>
          <cell r="D1590">
            <v>7.3029650000000004</v>
          </cell>
          <cell r="E1590">
            <v>3.2047240000000001</v>
          </cell>
          <cell r="F1590">
            <v>15.7873</v>
          </cell>
        </row>
        <row r="1591">
          <cell r="A1591" t="str">
            <v>MENTAL HEALTH and WELLBEING - Level of psychological distress</v>
          </cell>
          <cell r="B1591" t="str">
            <v>Very high (K10 30+)</v>
          </cell>
          <cell r="C1591" t="str">
            <v>Warrnambool (C)</v>
          </cell>
          <cell r="D1591">
            <v>6.8326060000000002</v>
          </cell>
          <cell r="E1591">
            <v>3.7676880000000001</v>
          </cell>
          <cell r="F1591">
            <v>12.07784</v>
          </cell>
        </row>
        <row r="1592">
          <cell r="A1592" t="str">
            <v>MENTAL HEALTH and WELLBEING - Level of psychological distress</v>
          </cell>
          <cell r="B1592" t="str">
            <v>Very high (K10 30+)</v>
          </cell>
          <cell r="C1592" t="str">
            <v>Wellington (S)</v>
          </cell>
          <cell r="D1592">
            <v>5.1376030000000004</v>
          </cell>
          <cell r="E1592">
            <v>2.6718820000000001</v>
          </cell>
          <cell r="F1592">
            <v>9.6531070000000003</v>
          </cell>
        </row>
        <row r="1593">
          <cell r="A1593" t="str">
            <v>MENTAL HEALTH and WELLBEING - Level of psychological distress</v>
          </cell>
          <cell r="B1593" t="str">
            <v>Very high (K10 30+)</v>
          </cell>
          <cell r="C1593" t="str">
            <v>West Wimmera (S)</v>
          </cell>
          <cell r="D1593">
            <v>5.6664240000000001</v>
          </cell>
          <cell r="E1593">
            <v>2.1147719999999999</v>
          </cell>
          <cell r="F1593">
            <v>14.310840000000001</v>
          </cell>
        </row>
        <row r="1594">
          <cell r="A1594" t="str">
            <v>MENTAL HEALTH and WELLBEING - Level of psychological distress</v>
          </cell>
          <cell r="B1594" t="str">
            <v>Very high (K10 30+)</v>
          </cell>
          <cell r="C1594" t="str">
            <v>Whitehorse (C)</v>
          </cell>
          <cell r="D1594">
            <v>6.1464809999999996</v>
          </cell>
          <cell r="E1594">
            <v>3.5085000000000002</v>
          </cell>
          <cell r="F1594">
            <v>10.551030000000001</v>
          </cell>
        </row>
        <row r="1595">
          <cell r="A1595" t="str">
            <v>MENTAL HEALTH and WELLBEING - Level of psychological distress</v>
          </cell>
          <cell r="B1595" t="str">
            <v>Very high (K10 30+)</v>
          </cell>
          <cell r="C1595" t="str">
            <v>Whittlesea (C)</v>
          </cell>
          <cell r="D1595">
            <v>11.101789999999999</v>
          </cell>
          <cell r="E1595">
            <v>7.4425800000000004</v>
          </cell>
          <cell r="F1595">
            <v>16.244330000000001</v>
          </cell>
        </row>
        <row r="1596">
          <cell r="A1596" t="str">
            <v>MENTAL HEALTH and WELLBEING - Level of psychological distress</v>
          </cell>
          <cell r="B1596" t="str">
            <v>Very high (K10 30+)</v>
          </cell>
          <cell r="C1596" t="str">
            <v>Wodonga (RC)</v>
          </cell>
          <cell r="D1596">
            <v>9.3601849999999995</v>
          </cell>
          <cell r="E1596">
            <v>5.3961389999999998</v>
          </cell>
          <cell r="F1596">
            <v>15.7514</v>
          </cell>
        </row>
        <row r="1597">
          <cell r="A1597" t="str">
            <v>MENTAL HEALTH and WELLBEING - Level of psychological distress</v>
          </cell>
          <cell r="B1597" t="str">
            <v>Very high (K10 30+)</v>
          </cell>
          <cell r="C1597" t="str">
            <v>Wyndham (C)</v>
          </cell>
          <cell r="D1597">
            <v>9.2970919999999992</v>
          </cell>
          <cell r="E1597">
            <v>6.2445000000000004</v>
          </cell>
          <cell r="F1597">
            <v>13.625069999999999</v>
          </cell>
        </row>
        <row r="1598">
          <cell r="A1598" t="str">
            <v>MENTAL HEALTH and WELLBEING - Level of psychological distress</v>
          </cell>
          <cell r="B1598" t="str">
            <v>Very high (K10 30+)</v>
          </cell>
          <cell r="C1598" t="str">
            <v>Yarra (C)</v>
          </cell>
          <cell r="D1598">
            <v>7.3028519999999997</v>
          </cell>
          <cell r="E1598">
            <v>4.5395300000000001</v>
          </cell>
          <cell r="F1598">
            <v>11.544840000000001</v>
          </cell>
        </row>
        <row r="1599">
          <cell r="A1599" t="str">
            <v>MENTAL HEALTH and WELLBEING - Level of psychological distress</v>
          </cell>
          <cell r="B1599" t="str">
            <v>Very high (K10 30+)</v>
          </cell>
          <cell r="C1599" t="str">
            <v>Yarra Ranges (S)</v>
          </cell>
          <cell r="D1599">
            <v>7.6412079999999998</v>
          </cell>
          <cell r="E1599">
            <v>4.4961979999999997</v>
          </cell>
          <cell r="F1599">
            <v>12.6937</v>
          </cell>
        </row>
        <row r="1600">
          <cell r="A1600" t="str">
            <v>MENTAL HEALTH and WELLBEING - Level of psychological distress</v>
          </cell>
          <cell r="B1600" t="str">
            <v>Very high (K10 30+)</v>
          </cell>
          <cell r="C1600" t="str">
            <v>Yarriambiack (S)</v>
          </cell>
          <cell r="D1600">
            <v>16.254919999999998</v>
          </cell>
          <cell r="E1600">
            <v>9.2727269999999997</v>
          </cell>
          <cell r="F1600">
            <v>26.933820000000001</v>
          </cell>
        </row>
        <row r="1601">
          <cell r="A1601" t="str">
            <v>MENTAL HEALTH and WELLBEING - Level of psychological distress</v>
          </cell>
          <cell r="B1601" t="str">
            <v>Very high (K10 30+)</v>
          </cell>
          <cell r="C1601" t="str">
            <v>Victoria</v>
          </cell>
          <cell r="D1601">
            <v>8.3094839999999994</v>
          </cell>
          <cell r="E1601">
            <v>7.734076</v>
          </cell>
          <cell r="F1601">
            <v>8.9235609999999994</v>
          </cell>
        </row>
        <row r="1602">
          <cell r="A1602" t="str">
            <v>MENTAL HEALTH and WELLBEING - Level of psychological distress</v>
          </cell>
          <cell r="B1602" t="str">
            <v>Don't know/Refused to answer</v>
          </cell>
          <cell r="C1602" t="str">
            <v>Alpine (S)</v>
          </cell>
          <cell r="D1602">
            <v>1.65926</v>
          </cell>
          <cell r="E1602">
            <v>0.70325000000000004</v>
          </cell>
          <cell r="F1602">
            <v>3.8643109999999998</v>
          </cell>
        </row>
        <row r="1603">
          <cell r="A1603" t="str">
            <v>MENTAL HEALTH and WELLBEING - Level of psychological distress</v>
          </cell>
          <cell r="B1603" t="str">
            <v>Don't know/Refused to answer</v>
          </cell>
          <cell r="C1603" t="str">
            <v>Ararat (RC)</v>
          </cell>
          <cell r="D1603">
            <v>2.0385979999999999</v>
          </cell>
          <cell r="E1603">
            <v>1.046797</v>
          </cell>
          <cell r="F1603">
            <v>3.9327489999999998</v>
          </cell>
        </row>
        <row r="1604">
          <cell r="A1604" t="str">
            <v>MENTAL HEALTH and WELLBEING - Level of psychological distress</v>
          </cell>
          <cell r="B1604" t="str">
            <v>Don't know/Refused to answer</v>
          </cell>
          <cell r="C1604" t="str">
            <v>Ballarat (C)</v>
          </cell>
          <cell r="D1604">
            <v>4.0175409999999996</v>
          </cell>
          <cell r="E1604">
            <v>2.1580680000000001</v>
          </cell>
          <cell r="F1604">
            <v>7.3587059999999997</v>
          </cell>
        </row>
        <row r="1605">
          <cell r="A1605" t="str">
            <v>MENTAL HEALTH and WELLBEING - Level of psychological distress</v>
          </cell>
          <cell r="B1605" t="str">
            <v>Don't know/Refused to answer</v>
          </cell>
          <cell r="C1605" t="str">
            <v>Banyule (C)</v>
          </cell>
          <cell r="D1605">
            <v>7.1909340000000004</v>
          </cell>
          <cell r="E1605">
            <v>4.3529359999999997</v>
          </cell>
          <cell r="F1605">
            <v>11.653790000000001</v>
          </cell>
        </row>
        <row r="1606">
          <cell r="A1606" t="str">
            <v>MENTAL HEALTH and WELLBEING - Level of psychological distress</v>
          </cell>
          <cell r="B1606" t="str">
            <v>Don't know/Refused to answer</v>
          </cell>
          <cell r="C1606" t="str">
            <v>Bass Coast (S)</v>
          </cell>
          <cell r="D1606">
            <v>2.954758</v>
          </cell>
          <cell r="E1606">
            <v>1.515061</v>
          </cell>
          <cell r="F1606">
            <v>5.6835880000000003</v>
          </cell>
        </row>
        <row r="1607">
          <cell r="A1607" t="str">
            <v>MENTAL HEALTH and WELLBEING - Level of psychological distress</v>
          </cell>
          <cell r="B1607" t="str">
            <v>Don't know/Refused to answer</v>
          </cell>
          <cell r="C1607" t="str">
            <v>Baw Baw (S)</v>
          </cell>
          <cell r="D1607">
            <v>2.366552</v>
          </cell>
          <cell r="E1607">
            <v>1.20936</v>
          </cell>
          <cell r="F1607">
            <v>4.579688</v>
          </cell>
        </row>
        <row r="1608">
          <cell r="A1608" t="str">
            <v>MENTAL HEALTH and WELLBEING - Level of psychological distress</v>
          </cell>
          <cell r="B1608" t="str">
            <v>Don't know/Refused to answer</v>
          </cell>
          <cell r="C1608" t="str">
            <v>Bayside (C)</v>
          </cell>
          <cell r="D1608">
            <v>2.8163860000000001</v>
          </cell>
          <cell r="E1608">
            <v>1.329477</v>
          </cell>
          <cell r="F1608">
            <v>5.8673929999999999</v>
          </cell>
        </row>
        <row r="1609">
          <cell r="A1609" t="str">
            <v>MENTAL HEALTH and WELLBEING - Level of psychological distress</v>
          </cell>
          <cell r="B1609" t="str">
            <v>Don't know/Refused to answer</v>
          </cell>
          <cell r="C1609" t="str">
            <v>Benalla (RC)</v>
          </cell>
          <cell r="D1609">
            <v>2.1500469999999998</v>
          </cell>
          <cell r="E1609">
            <v>0.95274720000000002</v>
          </cell>
          <cell r="F1609">
            <v>4.7793679999999998</v>
          </cell>
        </row>
        <row r="1610">
          <cell r="A1610" t="str">
            <v>MENTAL HEALTH and WELLBEING - Level of psychological distress</v>
          </cell>
          <cell r="B1610" t="str">
            <v>Don't know/Refused to answer</v>
          </cell>
          <cell r="C1610" t="str">
            <v>Boroondara (C)</v>
          </cell>
          <cell r="D1610">
            <v>5.9477989999999998</v>
          </cell>
          <cell r="E1610">
            <v>3.329234</v>
          </cell>
          <cell r="F1610">
            <v>10.40429</v>
          </cell>
        </row>
        <row r="1611">
          <cell r="A1611" t="str">
            <v>MENTAL HEALTH and WELLBEING - Level of psychological distress</v>
          </cell>
          <cell r="B1611" t="str">
            <v>Don't know/Refused to answer</v>
          </cell>
          <cell r="C1611" t="str">
            <v>Brimbank (C)</v>
          </cell>
          <cell r="D1611">
            <v>9.5179899999999993</v>
          </cell>
          <cell r="E1611">
            <v>6.4009270000000003</v>
          </cell>
          <cell r="F1611">
            <v>13.927110000000001</v>
          </cell>
        </row>
        <row r="1612">
          <cell r="A1612" t="str">
            <v>MENTAL HEALTH and WELLBEING - Level of psychological distress</v>
          </cell>
          <cell r="B1612" t="str">
            <v>Don't know/Refused to answer</v>
          </cell>
          <cell r="C1612" t="str">
            <v>Buloke (S)</v>
          </cell>
          <cell r="D1612">
            <v>4.1668229999999999</v>
          </cell>
          <cell r="E1612">
            <v>1.5997239999999999</v>
          </cell>
          <cell r="F1612">
            <v>10.41727</v>
          </cell>
        </row>
        <row r="1613">
          <cell r="A1613" t="str">
            <v>MENTAL HEALTH and WELLBEING - Level of psychological distress</v>
          </cell>
          <cell r="B1613" t="str">
            <v>Don't know/Refused to answer</v>
          </cell>
          <cell r="C1613" t="str">
            <v>Campaspe (S)</v>
          </cell>
          <cell r="D1613">
            <v>2.9646279999999998</v>
          </cell>
          <cell r="E1613">
            <v>1.5086820000000001</v>
          </cell>
          <cell r="F1613">
            <v>5.7436910000000001</v>
          </cell>
        </row>
        <row r="1614">
          <cell r="A1614" t="str">
            <v>MENTAL HEALTH and WELLBEING - Level of psychological distress</v>
          </cell>
          <cell r="B1614" t="str">
            <v>Don't know/Refused to answer</v>
          </cell>
          <cell r="C1614" t="str">
            <v>Cardinia (S)</v>
          </cell>
          <cell r="D1614">
            <v>3.8876010000000001</v>
          </cell>
          <cell r="E1614">
            <v>1.9998579999999999</v>
          </cell>
          <cell r="F1614">
            <v>7.4222999999999999</v>
          </cell>
        </row>
        <row r="1615">
          <cell r="A1615" t="str">
            <v>MENTAL HEALTH and WELLBEING - Level of psychological distress</v>
          </cell>
          <cell r="B1615" t="str">
            <v>Don't know/Refused to answer</v>
          </cell>
          <cell r="C1615" t="str">
            <v>Casey (C)</v>
          </cell>
          <cell r="D1615">
            <v>6.5612110000000001</v>
          </cell>
          <cell r="E1615">
            <v>4.1598709999999999</v>
          </cell>
          <cell r="F1615">
            <v>10.20121</v>
          </cell>
        </row>
        <row r="1616">
          <cell r="A1616" t="str">
            <v>MENTAL HEALTH and WELLBEING - Level of psychological distress</v>
          </cell>
          <cell r="B1616" t="str">
            <v>Don't know/Refused to answer</v>
          </cell>
          <cell r="C1616" t="str">
            <v>Central Goldfields (S)</v>
          </cell>
          <cell r="D1616">
            <v>1.8352569999999999</v>
          </cell>
          <cell r="E1616">
            <v>0.96431690000000003</v>
          </cell>
          <cell r="F1616">
            <v>3.4652799999999999</v>
          </cell>
        </row>
        <row r="1617">
          <cell r="A1617" t="str">
            <v>MENTAL HEALTH and WELLBEING - Level of psychological distress</v>
          </cell>
          <cell r="B1617" t="str">
            <v>Don't know/Refused to answer</v>
          </cell>
          <cell r="C1617" t="str">
            <v>Colac-Otway (S)</v>
          </cell>
          <cell r="D1617">
            <v>4.8790779999999998</v>
          </cell>
          <cell r="E1617">
            <v>2.4843829999999998</v>
          </cell>
          <cell r="F1617">
            <v>9.3604529999999997</v>
          </cell>
        </row>
        <row r="1618">
          <cell r="A1618" t="str">
            <v>MENTAL HEALTH and WELLBEING - Level of psychological distress</v>
          </cell>
          <cell r="B1618" t="str">
            <v>Don't know/Refused to answer</v>
          </cell>
          <cell r="C1618" t="str">
            <v>Corangamite (S)</v>
          </cell>
          <cell r="D1618">
            <v>3.888849</v>
          </cell>
          <cell r="E1618">
            <v>1.8770439999999999</v>
          </cell>
          <cell r="F1618">
            <v>7.8836510000000004</v>
          </cell>
        </row>
        <row r="1619">
          <cell r="A1619" t="str">
            <v>MENTAL HEALTH and WELLBEING - Level of psychological distress</v>
          </cell>
          <cell r="B1619" t="str">
            <v>Don't know/Refused to answer</v>
          </cell>
          <cell r="C1619" t="str">
            <v>Darebin (C)</v>
          </cell>
          <cell r="D1619">
            <v>6.1137490000000003</v>
          </cell>
          <cell r="E1619">
            <v>3.4639609999999998</v>
          </cell>
          <cell r="F1619">
            <v>10.56861</v>
          </cell>
        </row>
        <row r="1620">
          <cell r="A1620" t="str">
            <v>MENTAL HEALTH and WELLBEING - Level of psychological distress</v>
          </cell>
          <cell r="B1620" t="str">
            <v>Don't know/Refused to answer</v>
          </cell>
          <cell r="C1620" t="str">
            <v>East Gippsland (S)</v>
          </cell>
          <cell r="D1620">
            <v>7.8281669999999997</v>
          </cell>
          <cell r="E1620">
            <v>3.6032359999999999</v>
          </cell>
          <cell r="F1620">
            <v>16.175709999999999</v>
          </cell>
        </row>
        <row r="1621">
          <cell r="A1621" t="str">
            <v>MENTAL HEALTH and WELLBEING - Level of psychological distress</v>
          </cell>
          <cell r="B1621" t="str">
            <v>Don't know/Refused to answer</v>
          </cell>
          <cell r="C1621" t="str">
            <v>Frankston (C)</v>
          </cell>
          <cell r="D1621">
            <v>5.5028079999999999</v>
          </cell>
          <cell r="E1621">
            <v>3.1788650000000001</v>
          </cell>
          <cell r="F1621">
            <v>9.3614289999999993</v>
          </cell>
        </row>
        <row r="1622">
          <cell r="A1622" t="str">
            <v>MENTAL HEALTH and WELLBEING - Level of psychological distress</v>
          </cell>
          <cell r="B1622" t="str">
            <v>Don't know/Refused to answer</v>
          </cell>
          <cell r="C1622" t="str">
            <v>Gannawarra (S)</v>
          </cell>
          <cell r="D1622">
            <v>9.4237099999999998</v>
          </cell>
          <cell r="E1622">
            <v>3.8907639999999999</v>
          </cell>
          <cell r="F1622">
            <v>21.09768</v>
          </cell>
        </row>
        <row r="1623">
          <cell r="A1623" t="str">
            <v>MENTAL HEALTH and WELLBEING - Level of psychological distress</v>
          </cell>
          <cell r="B1623" t="str">
            <v>Don't know/Refused to answer</v>
          </cell>
          <cell r="C1623" t="str">
            <v>Glen Eira (C)</v>
          </cell>
          <cell r="D1623">
            <v>2.6953320000000001</v>
          </cell>
          <cell r="E1623">
            <v>1.3755360000000001</v>
          </cell>
          <cell r="F1623">
            <v>5.2144899999999996</v>
          </cell>
        </row>
        <row r="1624">
          <cell r="A1624" t="str">
            <v>MENTAL HEALTH and WELLBEING - Level of psychological distress</v>
          </cell>
          <cell r="B1624" t="str">
            <v>Don't know/Refused to answer</v>
          </cell>
          <cell r="C1624" t="str">
            <v>Glenelg (S)</v>
          </cell>
          <cell r="D1624">
            <v>3.577226</v>
          </cell>
          <cell r="E1624">
            <v>1.8575539999999999</v>
          </cell>
          <cell r="F1624">
            <v>6.778956</v>
          </cell>
        </row>
        <row r="1625">
          <cell r="A1625" t="str">
            <v>MENTAL HEALTH and WELLBEING - Level of psychological distress</v>
          </cell>
          <cell r="B1625" t="str">
            <v>Don't know/Refused to answer</v>
          </cell>
          <cell r="C1625" t="str">
            <v>Golden Plains (S)</v>
          </cell>
          <cell r="D1625">
            <v>1.976972</v>
          </cell>
          <cell r="E1625">
            <v>1.0266310000000001</v>
          </cell>
          <cell r="F1625">
            <v>3.7734930000000002</v>
          </cell>
        </row>
        <row r="1626">
          <cell r="A1626" t="str">
            <v>MENTAL HEALTH and WELLBEING - Level of psychological distress</v>
          </cell>
          <cell r="B1626" t="str">
            <v>Don't know/Refused to answer</v>
          </cell>
          <cell r="C1626" t="str">
            <v>Greater Bendigo (C)</v>
          </cell>
          <cell r="D1626">
            <v>4.0459620000000003</v>
          </cell>
          <cell r="E1626">
            <v>1.934107</v>
          </cell>
          <cell r="F1626">
            <v>8.2693110000000001</v>
          </cell>
        </row>
        <row r="1627">
          <cell r="A1627" t="str">
            <v>MENTAL HEALTH and WELLBEING - Level of psychological distress</v>
          </cell>
          <cell r="B1627" t="str">
            <v>Don't know/Refused to answer</v>
          </cell>
          <cell r="C1627" t="str">
            <v>Greater Dandenong (C)</v>
          </cell>
          <cell r="D1627">
            <v>7.4616870000000004</v>
          </cell>
          <cell r="E1627">
            <v>4.3990080000000003</v>
          </cell>
          <cell r="F1627">
            <v>12.38053</v>
          </cell>
        </row>
        <row r="1628">
          <cell r="A1628" t="str">
            <v>MENTAL HEALTH and WELLBEING - Level of psychological distress</v>
          </cell>
          <cell r="B1628" t="str">
            <v>Don't know/Refused to answer</v>
          </cell>
          <cell r="C1628" t="str">
            <v>Greater Geelong (C)</v>
          </cell>
          <cell r="D1628">
            <v>2.3403879999999999</v>
          </cell>
          <cell r="E1628">
            <v>0.94470759999999998</v>
          </cell>
          <cell r="F1628">
            <v>5.679773</v>
          </cell>
        </row>
        <row r="1629">
          <cell r="A1629" t="str">
            <v>MENTAL HEALTH and WELLBEING - Level of psychological distress</v>
          </cell>
          <cell r="B1629" t="str">
            <v>Don't know/Refused to answer</v>
          </cell>
          <cell r="C1629" t="str">
            <v>Greater Shepparton (C)</v>
          </cell>
          <cell r="D1629">
            <v>7.4216090000000001</v>
          </cell>
          <cell r="E1629">
            <v>4.5300050000000001</v>
          </cell>
          <cell r="F1629">
            <v>11.928369999999999</v>
          </cell>
        </row>
        <row r="1630">
          <cell r="A1630" t="str">
            <v>MENTAL HEALTH and WELLBEING - Level of psychological distress</v>
          </cell>
          <cell r="B1630" t="str">
            <v>Don't know/Refused to answer</v>
          </cell>
          <cell r="C1630" t="str">
            <v>Hepburn (S)</v>
          </cell>
          <cell r="D1630" t="str">
            <v xml:space="preserve"> </v>
          </cell>
          <cell r="E1630" t="str">
            <v xml:space="preserve"> </v>
          </cell>
          <cell r="F1630" t="str">
            <v xml:space="preserve"> </v>
          </cell>
        </row>
        <row r="1631">
          <cell r="A1631" t="str">
            <v>MENTAL HEALTH and WELLBEING - Level of psychological distress</v>
          </cell>
          <cell r="B1631" t="str">
            <v>Don't know/Refused to answer</v>
          </cell>
          <cell r="C1631" t="str">
            <v>Hindmarsh (S)</v>
          </cell>
          <cell r="D1631">
            <v>2.4806729999999999</v>
          </cell>
          <cell r="E1631">
            <v>1.2705340000000001</v>
          </cell>
          <cell r="F1631">
            <v>4.7875350000000001</v>
          </cell>
        </row>
        <row r="1632">
          <cell r="A1632" t="str">
            <v>MENTAL HEALTH and WELLBEING - Level of psychological distress</v>
          </cell>
          <cell r="B1632" t="str">
            <v>Don't know/Refused to answer</v>
          </cell>
          <cell r="C1632" t="str">
            <v>Hobsons Bay (C)</v>
          </cell>
          <cell r="D1632">
            <v>6.6486559999999999</v>
          </cell>
          <cell r="E1632">
            <v>3.4145720000000002</v>
          </cell>
          <cell r="F1632">
            <v>12.547929999999999</v>
          </cell>
        </row>
        <row r="1633">
          <cell r="A1633" t="str">
            <v>MENTAL HEALTH and WELLBEING - Level of psychological distress</v>
          </cell>
          <cell r="B1633" t="str">
            <v>Don't know/Refused to answer</v>
          </cell>
          <cell r="C1633" t="str">
            <v>Horsham (RC)</v>
          </cell>
          <cell r="D1633" t="str">
            <v xml:space="preserve"> </v>
          </cell>
          <cell r="E1633" t="str">
            <v xml:space="preserve"> </v>
          </cell>
          <cell r="F1633" t="str">
            <v xml:space="preserve"> </v>
          </cell>
        </row>
        <row r="1634">
          <cell r="A1634" t="str">
            <v>MENTAL HEALTH and WELLBEING - Level of psychological distress</v>
          </cell>
          <cell r="B1634" t="str">
            <v>Don't know/Refused to answer</v>
          </cell>
          <cell r="C1634" t="str">
            <v>Hume (C)</v>
          </cell>
          <cell r="D1634">
            <v>4.096025</v>
          </cell>
          <cell r="E1634">
            <v>2.309606</v>
          </cell>
          <cell r="F1634">
            <v>7.1628790000000002</v>
          </cell>
        </row>
        <row r="1635">
          <cell r="A1635" t="str">
            <v>MENTAL HEALTH and WELLBEING - Level of psychological distress</v>
          </cell>
          <cell r="B1635" t="str">
            <v>Don't know/Refused to answer</v>
          </cell>
          <cell r="C1635" t="str">
            <v>Indigo (S)</v>
          </cell>
          <cell r="D1635">
            <v>2.6616460000000002</v>
          </cell>
          <cell r="E1635">
            <v>1.4050530000000001</v>
          </cell>
          <cell r="F1635">
            <v>4.9852359999999996</v>
          </cell>
        </row>
        <row r="1636">
          <cell r="A1636" t="str">
            <v>MENTAL HEALTH and WELLBEING - Level of psychological distress</v>
          </cell>
          <cell r="B1636" t="str">
            <v>Don't know/Refused to answer</v>
          </cell>
          <cell r="C1636" t="str">
            <v>Kingston (C)</v>
          </cell>
          <cell r="D1636">
            <v>3.8393299999999999</v>
          </cell>
          <cell r="E1636">
            <v>1.921408</v>
          </cell>
          <cell r="F1636">
            <v>7.524813</v>
          </cell>
        </row>
        <row r="1637">
          <cell r="A1637" t="str">
            <v>MENTAL HEALTH and WELLBEING - Level of psychological distress</v>
          </cell>
          <cell r="B1637" t="str">
            <v>Don't know/Refused to answer</v>
          </cell>
          <cell r="C1637" t="str">
            <v>Knox (C)</v>
          </cell>
          <cell r="D1637">
            <v>6.9360480000000004</v>
          </cell>
          <cell r="E1637">
            <v>4.2123460000000001</v>
          </cell>
          <cell r="F1637">
            <v>11.214700000000001</v>
          </cell>
        </row>
        <row r="1638">
          <cell r="A1638" t="str">
            <v>MENTAL HEALTH and WELLBEING - Level of psychological distress</v>
          </cell>
          <cell r="B1638" t="str">
            <v>Don't know/Refused to answer</v>
          </cell>
          <cell r="C1638" t="str">
            <v>Latrobe (C)</v>
          </cell>
          <cell r="D1638">
            <v>4.349164</v>
          </cell>
          <cell r="E1638">
            <v>2.2420659999999999</v>
          </cell>
          <cell r="F1638">
            <v>8.2690160000000006</v>
          </cell>
        </row>
        <row r="1639">
          <cell r="A1639" t="str">
            <v>MENTAL HEALTH and WELLBEING - Level of psychological distress</v>
          </cell>
          <cell r="B1639" t="str">
            <v>Don't know/Refused to answer</v>
          </cell>
          <cell r="C1639" t="str">
            <v>Loddon (S)</v>
          </cell>
          <cell r="D1639">
            <v>3.5653519999999999</v>
          </cell>
          <cell r="E1639">
            <v>1.5856460000000001</v>
          </cell>
          <cell r="F1639">
            <v>7.8203459999999998</v>
          </cell>
        </row>
        <row r="1640">
          <cell r="A1640" t="str">
            <v>MENTAL HEALTH and WELLBEING - Level of psychological distress</v>
          </cell>
          <cell r="B1640" t="str">
            <v>Don't know/Refused to answer</v>
          </cell>
          <cell r="C1640" t="str">
            <v>Macedon Ranges (S)</v>
          </cell>
          <cell r="D1640">
            <v>6.346673</v>
          </cell>
          <cell r="E1640">
            <v>3.157851</v>
          </cell>
          <cell r="F1640">
            <v>12.3451</v>
          </cell>
        </row>
        <row r="1641">
          <cell r="A1641" t="str">
            <v>MENTAL HEALTH and WELLBEING - Level of psychological distress</v>
          </cell>
          <cell r="B1641" t="str">
            <v>Don't know/Refused to answer</v>
          </cell>
          <cell r="C1641" t="str">
            <v>Manningham (C)</v>
          </cell>
          <cell r="D1641">
            <v>5.622312</v>
          </cell>
          <cell r="E1641">
            <v>3.3873190000000002</v>
          </cell>
          <cell r="F1641">
            <v>9.1916820000000001</v>
          </cell>
        </row>
        <row r="1642">
          <cell r="A1642" t="str">
            <v>MENTAL HEALTH and WELLBEING - Level of psychological distress</v>
          </cell>
          <cell r="B1642" t="str">
            <v>Don't know/Refused to answer</v>
          </cell>
          <cell r="C1642" t="str">
            <v>Mansfield (S)</v>
          </cell>
          <cell r="D1642" t="str">
            <v xml:space="preserve"> </v>
          </cell>
          <cell r="E1642" t="str">
            <v xml:space="preserve"> </v>
          </cell>
          <cell r="F1642" t="str">
            <v xml:space="preserve"> </v>
          </cell>
        </row>
        <row r="1643">
          <cell r="A1643" t="str">
            <v>MENTAL HEALTH and WELLBEING - Level of psychological distress</v>
          </cell>
          <cell r="B1643" t="str">
            <v>Don't know/Refused to answer</v>
          </cell>
          <cell r="C1643" t="str">
            <v>Maribyrnong (C)</v>
          </cell>
          <cell r="D1643">
            <v>2.9786269999999999</v>
          </cell>
          <cell r="E1643">
            <v>1.4319139999999999</v>
          </cell>
          <cell r="F1643">
            <v>6.092784</v>
          </cell>
        </row>
        <row r="1644">
          <cell r="A1644" t="str">
            <v>MENTAL HEALTH and WELLBEING - Level of psychological distress</v>
          </cell>
          <cell r="B1644" t="str">
            <v>Don't know/Refused to answer</v>
          </cell>
          <cell r="C1644" t="str">
            <v>Maroondah (C)</v>
          </cell>
          <cell r="D1644">
            <v>4.6630399999999996</v>
          </cell>
          <cell r="E1644">
            <v>2.3996209999999998</v>
          </cell>
          <cell r="F1644">
            <v>8.8674400000000002</v>
          </cell>
        </row>
        <row r="1645">
          <cell r="A1645" t="str">
            <v>MENTAL HEALTH and WELLBEING - Level of psychological distress</v>
          </cell>
          <cell r="B1645" t="str">
            <v>Don't know/Refused to answer</v>
          </cell>
          <cell r="C1645" t="str">
            <v>Melbourne (C)</v>
          </cell>
          <cell r="D1645">
            <v>6.5953179999999998</v>
          </cell>
          <cell r="E1645">
            <v>4.0592170000000003</v>
          </cell>
          <cell r="F1645">
            <v>10.54181</v>
          </cell>
        </row>
        <row r="1646">
          <cell r="A1646" t="str">
            <v>MENTAL HEALTH and WELLBEING - Level of psychological distress</v>
          </cell>
          <cell r="B1646" t="str">
            <v>Don't know/Refused to answer</v>
          </cell>
          <cell r="C1646" t="str">
            <v>Melton (S)</v>
          </cell>
          <cell r="D1646">
            <v>5.9123989999999997</v>
          </cell>
          <cell r="E1646">
            <v>3.611027</v>
          </cell>
          <cell r="F1646">
            <v>9.5353809999999992</v>
          </cell>
        </row>
        <row r="1647">
          <cell r="A1647" t="str">
            <v>MENTAL HEALTH and WELLBEING - Level of psychological distress</v>
          </cell>
          <cell r="B1647" t="str">
            <v>Don't know/Refused to answer</v>
          </cell>
          <cell r="C1647" t="str">
            <v>Mildura (RC)</v>
          </cell>
          <cell r="D1647">
            <v>4.0111290000000004</v>
          </cell>
          <cell r="E1647">
            <v>2.0053269999999999</v>
          </cell>
          <cell r="F1647">
            <v>7.8622430000000003</v>
          </cell>
        </row>
        <row r="1648">
          <cell r="A1648" t="str">
            <v>MENTAL HEALTH and WELLBEING - Level of psychological distress</v>
          </cell>
          <cell r="B1648" t="str">
            <v>Don't know/Refused to answer</v>
          </cell>
          <cell r="C1648" t="str">
            <v>Mitchell (S)</v>
          </cell>
          <cell r="D1648">
            <v>1.641802</v>
          </cell>
          <cell r="E1648">
            <v>0.78819340000000004</v>
          </cell>
          <cell r="F1648">
            <v>3.3882919999999999</v>
          </cell>
        </row>
        <row r="1649">
          <cell r="A1649" t="str">
            <v>MENTAL HEALTH and WELLBEING - Level of psychological distress</v>
          </cell>
          <cell r="B1649" t="str">
            <v>Don't know/Refused to answer</v>
          </cell>
          <cell r="C1649" t="str">
            <v>Moira (S)</v>
          </cell>
          <cell r="D1649">
            <v>6.5442039999999997</v>
          </cell>
          <cell r="E1649">
            <v>2.7756470000000002</v>
          </cell>
          <cell r="F1649">
            <v>14.657999999999999</v>
          </cell>
        </row>
        <row r="1650">
          <cell r="A1650" t="str">
            <v>MENTAL HEALTH and WELLBEING - Level of psychological distress</v>
          </cell>
          <cell r="B1650" t="str">
            <v>Don't know/Refused to answer</v>
          </cell>
          <cell r="C1650" t="str">
            <v>Monash (C)</v>
          </cell>
          <cell r="D1650">
            <v>6.0203579999999999</v>
          </cell>
          <cell r="E1650">
            <v>3.461468</v>
          </cell>
          <cell r="F1650">
            <v>10.269679999999999</v>
          </cell>
        </row>
        <row r="1651">
          <cell r="A1651" t="str">
            <v>MENTAL HEALTH and WELLBEING - Level of psychological distress</v>
          </cell>
          <cell r="B1651" t="str">
            <v>Don't know/Refused to answer</v>
          </cell>
          <cell r="C1651" t="str">
            <v>Moonee Valley (C)</v>
          </cell>
          <cell r="D1651">
            <v>4.062811</v>
          </cell>
          <cell r="E1651">
            <v>2.233015</v>
          </cell>
          <cell r="F1651">
            <v>7.2803389999999997</v>
          </cell>
        </row>
        <row r="1652">
          <cell r="A1652" t="str">
            <v>MENTAL HEALTH and WELLBEING - Level of psychological distress</v>
          </cell>
          <cell r="B1652" t="str">
            <v>Don't know/Refused to answer</v>
          </cell>
          <cell r="C1652" t="str">
            <v>Moorabool (S)</v>
          </cell>
          <cell r="D1652">
            <v>3.0748850000000001</v>
          </cell>
          <cell r="E1652">
            <v>1.4121950000000001</v>
          </cell>
          <cell r="F1652">
            <v>6.564838</v>
          </cell>
        </row>
        <row r="1653">
          <cell r="A1653" t="str">
            <v>MENTAL HEALTH and WELLBEING - Level of psychological distress</v>
          </cell>
          <cell r="B1653" t="str">
            <v>Don't know/Refused to answer</v>
          </cell>
          <cell r="C1653" t="str">
            <v>Moreland (C)</v>
          </cell>
          <cell r="D1653">
            <v>6.7624420000000001</v>
          </cell>
          <cell r="E1653">
            <v>3.7755109999999998</v>
          </cell>
          <cell r="F1653">
            <v>11.82211</v>
          </cell>
        </row>
        <row r="1654">
          <cell r="A1654" t="str">
            <v>MENTAL HEALTH and WELLBEING - Level of psychological distress</v>
          </cell>
          <cell r="B1654" t="str">
            <v>Don't know/Refused to answer</v>
          </cell>
          <cell r="C1654" t="str">
            <v>Mornington Peninsula (S)</v>
          </cell>
          <cell r="D1654">
            <v>1.2044980000000001</v>
          </cell>
          <cell r="E1654">
            <v>0.49944559999999999</v>
          </cell>
          <cell r="F1654">
            <v>2.8760819999999998</v>
          </cell>
        </row>
        <row r="1655">
          <cell r="A1655" t="str">
            <v>MENTAL HEALTH and WELLBEING - Level of psychological distress</v>
          </cell>
          <cell r="B1655" t="str">
            <v>Don't know/Refused to answer</v>
          </cell>
          <cell r="C1655" t="str">
            <v>Mount Alexander (S)</v>
          </cell>
          <cell r="D1655">
            <v>3.9275410000000002</v>
          </cell>
          <cell r="E1655">
            <v>2.178566</v>
          </cell>
          <cell r="F1655">
            <v>6.9804149999999998</v>
          </cell>
        </row>
        <row r="1656">
          <cell r="A1656" t="str">
            <v>MENTAL HEALTH and WELLBEING - Level of psychological distress</v>
          </cell>
          <cell r="B1656" t="str">
            <v>Don't know/Refused to answer</v>
          </cell>
          <cell r="C1656" t="str">
            <v>Moyne (S)</v>
          </cell>
          <cell r="D1656" t="str">
            <v xml:space="preserve"> </v>
          </cell>
          <cell r="E1656" t="str">
            <v xml:space="preserve"> </v>
          </cell>
          <cell r="F1656" t="str">
            <v xml:space="preserve"> </v>
          </cell>
        </row>
        <row r="1657">
          <cell r="A1657" t="str">
            <v>MENTAL HEALTH and WELLBEING - Level of psychological distress</v>
          </cell>
          <cell r="B1657" t="str">
            <v>Don't know/Refused to answer</v>
          </cell>
          <cell r="C1657" t="str">
            <v>Murrindindi (S)</v>
          </cell>
          <cell r="D1657" t="str">
            <v xml:space="preserve"> </v>
          </cell>
          <cell r="E1657" t="str">
            <v xml:space="preserve"> </v>
          </cell>
          <cell r="F1657" t="str">
            <v xml:space="preserve"> </v>
          </cell>
        </row>
        <row r="1658">
          <cell r="A1658" t="str">
            <v>MENTAL HEALTH and WELLBEING - Level of psychological distress</v>
          </cell>
          <cell r="B1658" t="str">
            <v>Don't know/Refused to answer</v>
          </cell>
          <cell r="C1658" t="str">
            <v>Nillumbik (S)</v>
          </cell>
          <cell r="D1658">
            <v>1.4624539999999999</v>
          </cell>
          <cell r="E1658">
            <v>0.55418699999999999</v>
          </cell>
          <cell r="F1658">
            <v>3.8023790000000002</v>
          </cell>
        </row>
        <row r="1659">
          <cell r="A1659" t="str">
            <v>MENTAL HEALTH and WELLBEING - Level of psychological distress</v>
          </cell>
          <cell r="B1659" t="str">
            <v>Don't know/Refused to answer</v>
          </cell>
          <cell r="C1659" t="str">
            <v>Northern Grampians (S)</v>
          </cell>
          <cell r="D1659">
            <v>3.987384</v>
          </cell>
          <cell r="E1659">
            <v>1.877467</v>
          </cell>
          <cell r="F1659">
            <v>8.2686340000000005</v>
          </cell>
        </row>
        <row r="1660">
          <cell r="A1660" t="str">
            <v>MENTAL HEALTH and WELLBEING - Level of psychological distress</v>
          </cell>
          <cell r="B1660" t="str">
            <v>Don't know/Refused to answer</v>
          </cell>
          <cell r="C1660" t="str">
            <v>Port Phillip (C)</v>
          </cell>
          <cell r="D1660">
            <v>3.4198810000000002</v>
          </cell>
          <cell r="E1660">
            <v>1.7213940000000001</v>
          </cell>
          <cell r="F1660">
            <v>6.6803369999999997</v>
          </cell>
        </row>
        <row r="1661">
          <cell r="A1661" t="str">
            <v>MENTAL HEALTH and WELLBEING - Level of psychological distress</v>
          </cell>
          <cell r="B1661" t="str">
            <v>Don't know/Refused to answer</v>
          </cell>
          <cell r="C1661" t="str">
            <v>Pyrenees (S)</v>
          </cell>
          <cell r="D1661">
            <v>1.1070850000000001</v>
          </cell>
          <cell r="E1661">
            <v>0.56090269999999998</v>
          </cell>
          <cell r="F1661">
            <v>2.1734930000000001</v>
          </cell>
        </row>
        <row r="1662">
          <cell r="A1662" t="str">
            <v>MENTAL HEALTH and WELLBEING - Level of psychological distress</v>
          </cell>
          <cell r="B1662" t="str">
            <v>Don't know/Refused to answer</v>
          </cell>
          <cell r="C1662" t="str">
            <v>Queenscliffe (B)</v>
          </cell>
          <cell r="D1662" t="str">
            <v xml:space="preserve"> </v>
          </cell>
          <cell r="E1662" t="str">
            <v xml:space="preserve"> </v>
          </cell>
          <cell r="F1662" t="str">
            <v xml:space="preserve"> </v>
          </cell>
        </row>
        <row r="1663">
          <cell r="A1663" t="str">
            <v>MENTAL HEALTH and WELLBEING - Level of psychological distress</v>
          </cell>
          <cell r="B1663" t="str">
            <v>Don't know/Refused to answer</v>
          </cell>
          <cell r="C1663" t="str">
            <v>South Gippsland (S)</v>
          </cell>
          <cell r="D1663">
            <v>2.2985470000000001</v>
          </cell>
          <cell r="E1663">
            <v>1.089081</v>
          </cell>
          <cell r="F1663">
            <v>4.7861779999999996</v>
          </cell>
        </row>
        <row r="1664">
          <cell r="A1664" t="str">
            <v>MENTAL HEALTH and WELLBEING - Level of psychological distress</v>
          </cell>
          <cell r="B1664" t="str">
            <v>Don't know/Refused to answer</v>
          </cell>
          <cell r="C1664" t="str">
            <v>Southern Grampians (S)</v>
          </cell>
          <cell r="D1664" t="str">
            <v xml:space="preserve"> </v>
          </cell>
          <cell r="E1664" t="str">
            <v xml:space="preserve"> </v>
          </cell>
          <cell r="F1664" t="str">
            <v xml:space="preserve"> </v>
          </cell>
        </row>
        <row r="1665">
          <cell r="A1665" t="str">
            <v>MENTAL HEALTH and WELLBEING - Level of psychological distress</v>
          </cell>
          <cell r="B1665" t="str">
            <v>Don't know/Refused to answer</v>
          </cell>
          <cell r="C1665" t="str">
            <v>Stonnington (C)</v>
          </cell>
          <cell r="D1665">
            <v>1.9649019999999999</v>
          </cell>
          <cell r="E1665">
            <v>0.76972510000000005</v>
          </cell>
          <cell r="F1665">
            <v>4.9237840000000004</v>
          </cell>
        </row>
        <row r="1666">
          <cell r="A1666" t="str">
            <v>MENTAL HEALTH and WELLBEING - Level of psychological distress</v>
          </cell>
          <cell r="B1666" t="str">
            <v>Don't know/Refused to answer</v>
          </cell>
          <cell r="C1666" t="str">
            <v>Strathbogie (S)</v>
          </cell>
          <cell r="D1666">
            <v>2.343623</v>
          </cell>
          <cell r="E1666">
            <v>1.0077069999999999</v>
          </cell>
          <cell r="F1666">
            <v>5.3547630000000002</v>
          </cell>
        </row>
        <row r="1667">
          <cell r="A1667" t="str">
            <v>MENTAL HEALTH and WELLBEING - Level of psychological distress</v>
          </cell>
          <cell r="B1667" t="str">
            <v>Don't know/Refused to answer</v>
          </cell>
          <cell r="C1667" t="str">
            <v>Surf Coast (S)</v>
          </cell>
          <cell r="D1667">
            <v>1.089459</v>
          </cell>
          <cell r="E1667">
            <v>0.47742210000000002</v>
          </cell>
          <cell r="F1667">
            <v>2.4666589999999999</v>
          </cell>
        </row>
        <row r="1668">
          <cell r="A1668" t="str">
            <v>MENTAL HEALTH and WELLBEING - Level of psychological distress</v>
          </cell>
          <cell r="B1668" t="str">
            <v>Don't know/Refused to answer</v>
          </cell>
          <cell r="C1668" t="str">
            <v>Swan Hill (RC)</v>
          </cell>
          <cell r="D1668">
            <v>3.7642570000000002</v>
          </cell>
          <cell r="E1668">
            <v>1.6526670000000001</v>
          </cell>
          <cell r="F1668">
            <v>8.3448709999999995</v>
          </cell>
        </row>
        <row r="1669">
          <cell r="A1669" t="str">
            <v>MENTAL HEALTH and WELLBEING - Level of psychological distress</v>
          </cell>
          <cell r="B1669" t="str">
            <v>Don't know/Refused to answer</v>
          </cell>
          <cell r="C1669" t="str">
            <v>Towong (S)</v>
          </cell>
          <cell r="D1669">
            <v>2.8300999999999998</v>
          </cell>
          <cell r="E1669">
            <v>1.3565929999999999</v>
          </cell>
          <cell r="F1669">
            <v>5.8098390000000002</v>
          </cell>
        </row>
        <row r="1670">
          <cell r="A1670" t="str">
            <v>MENTAL HEALTH and WELLBEING - Level of psychological distress</v>
          </cell>
          <cell r="B1670" t="str">
            <v>Don't know/Refused to answer</v>
          </cell>
          <cell r="C1670" t="str">
            <v>Wangaratta (RC)</v>
          </cell>
          <cell r="D1670">
            <v>4.0531350000000002</v>
          </cell>
          <cell r="E1670">
            <v>2.061137</v>
          </cell>
          <cell r="F1670">
            <v>7.8166580000000003</v>
          </cell>
        </row>
        <row r="1671">
          <cell r="A1671" t="str">
            <v>MENTAL HEALTH and WELLBEING - Level of psychological distress</v>
          </cell>
          <cell r="B1671" t="str">
            <v>Don't know/Refused to answer</v>
          </cell>
          <cell r="C1671" t="str">
            <v>Warrnambool (C)</v>
          </cell>
          <cell r="D1671">
            <v>2.610392</v>
          </cell>
          <cell r="E1671">
            <v>1.297709</v>
          </cell>
          <cell r="F1671">
            <v>5.1812009999999997</v>
          </cell>
        </row>
        <row r="1672">
          <cell r="A1672" t="str">
            <v>MENTAL HEALTH and WELLBEING - Level of psychological distress</v>
          </cell>
          <cell r="B1672" t="str">
            <v>Don't know/Refused to answer</v>
          </cell>
          <cell r="C1672" t="str">
            <v>Wellington (S)</v>
          </cell>
          <cell r="D1672">
            <v>7.043431</v>
          </cell>
          <cell r="E1672">
            <v>3.9351609999999999</v>
          </cell>
          <cell r="F1672">
            <v>12.292669999999999</v>
          </cell>
        </row>
        <row r="1673">
          <cell r="A1673" t="str">
            <v>MENTAL HEALTH and WELLBEING - Level of psychological distress</v>
          </cell>
          <cell r="B1673" t="str">
            <v>Don't know/Refused to answer</v>
          </cell>
          <cell r="C1673" t="str">
            <v>West Wimmera (S)</v>
          </cell>
          <cell r="D1673">
            <v>3.1315170000000001</v>
          </cell>
          <cell r="E1673">
            <v>1.4510879999999999</v>
          </cell>
          <cell r="F1673">
            <v>6.6270990000000003</v>
          </cell>
        </row>
        <row r="1674">
          <cell r="A1674" t="str">
            <v>MENTAL HEALTH and WELLBEING - Level of psychological distress</v>
          </cell>
          <cell r="B1674" t="str">
            <v>Don't know/Refused to answer</v>
          </cell>
          <cell r="C1674" t="str">
            <v>Whitehorse (C)</v>
          </cell>
          <cell r="D1674">
            <v>6.1608369999999999</v>
          </cell>
          <cell r="E1674">
            <v>3.3557730000000001</v>
          </cell>
          <cell r="F1674">
            <v>11.042719999999999</v>
          </cell>
        </row>
        <row r="1675">
          <cell r="A1675" t="str">
            <v>MENTAL HEALTH and WELLBEING - Level of psychological distress</v>
          </cell>
          <cell r="B1675" t="str">
            <v>Don't know/Refused to answer</v>
          </cell>
          <cell r="C1675" t="str">
            <v>Whittlesea (C)</v>
          </cell>
          <cell r="D1675">
            <v>7.8943669999999999</v>
          </cell>
          <cell r="E1675">
            <v>5.0063620000000002</v>
          </cell>
          <cell r="F1675">
            <v>12.23381</v>
          </cell>
        </row>
        <row r="1676">
          <cell r="A1676" t="str">
            <v>MENTAL HEALTH and WELLBEING - Level of psychological distress</v>
          </cell>
          <cell r="B1676" t="str">
            <v>Don't know/Refused to answer</v>
          </cell>
          <cell r="C1676" t="str">
            <v>Wodonga (RC)</v>
          </cell>
          <cell r="D1676">
            <v>6.1098429999999997</v>
          </cell>
          <cell r="E1676">
            <v>3.135243</v>
          </cell>
          <cell r="F1676">
            <v>11.56955</v>
          </cell>
        </row>
        <row r="1677">
          <cell r="A1677" t="str">
            <v>MENTAL HEALTH and WELLBEING - Level of psychological distress</v>
          </cell>
          <cell r="B1677" t="str">
            <v>Don't know/Refused to answer</v>
          </cell>
          <cell r="C1677" t="str">
            <v>Wyndham (C)</v>
          </cell>
          <cell r="D1677">
            <v>7.5973139999999999</v>
          </cell>
          <cell r="E1677">
            <v>4.8581009999999996</v>
          </cell>
          <cell r="F1677">
            <v>11.691229999999999</v>
          </cell>
        </row>
        <row r="1678">
          <cell r="A1678" t="str">
            <v>MENTAL HEALTH and WELLBEING - Level of psychological distress</v>
          </cell>
          <cell r="B1678" t="str">
            <v>Don't know/Refused to answer</v>
          </cell>
          <cell r="C1678" t="str">
            <v>Yarra (C)</v>
          </cell>
          <cell r="D1678">
            <v>6.592117</v>
          </cell>
          <cell r="E1678">
            <v>3.6440730000000001</v>
          </cell>
          <cell r="F1678">
            <v>11.637079999999999</v>
          </cell>
        </row>
        <row r="1679">
          <cell r="A1679" t="str">
            <v>MENTAL HEALTH and WELLBEING - Level of psychological distress</v>
          </cell>
          <cell r="B1679" t="str">
            <v>Don't know/Refused to answer</v>
          </cell>
          <cell r="C1679" t="str">
            <v>Yarra Ranges (S)</v>
          </cell>
          <cell r="D1679">
            <v>3.1846570000000001</v>
          </cell>
          <cell r="E1679">
            <v>1.542872</v>
          </cell>
          <cell r="F1679">
            <v>6.4588729999999996</v>
          </cell>
        </row>
        <row r="1680">
          <cell r="A1680" t="str">
            <v>MENTAL HEALTH and WELLBEING - Level of psychological distress</v>
          </cell>
          <cell r="B1680" t="str">
            <v>Don't know/Refused to answer</v>
          </cell>
          <cell r="C1680" t="str">
            <v>Yarriambiack (S)</v>
          </cell>
          <cell r="D1680">
            <v>3.7982459999999998</v>
          </cell>
          <cell r="E1680">
            <v>2.2640910000000001</v>
          </cell>
          <cell r="F1680">
            <v>6.3048869999999999</v>
          </cell>
        </row>
        <row r="1681">
          <cell r="A1681" t="str">
            <v>MENTAL HEALTH and WELLBEING - Level of psychological distress</v>
          </cell>
          <cell r="B1681" t="str">
            <v>Don't know/Refused to answer</v>
          </cell>
          <cell r="C1681" t="str">
            <v>Victoria</v>
          </cell>
          <cell r="D1681">
            <v>5.1599339999999998</v>
          </cell>
          <cell r="E1681">
            <v>4.6963330000000001</v>
          </cell>
          <cell r="F1681">
            <v>5.6665780000000003</v>
          </cell>
        </row>
        <row r="1682">
          <cell r="A1682" t="str">
            <v>MENTAL HEALTH and WELLBEING - Level of psychological distress</v>
          </cell>
          <cell r="B1682" t="str">
            <v>Low (K10 &lt; 16)</v>
          </cell>
          <cell r="C1682" t="str">
            <v>Alpine (S)</v>
          </cell>
          <cell r="D1682">
            <v>50.461379999999998</v>
          </cell>
          <cell r="E1682">
            <v>41.684989999999999</v>
          </cell>
          <cell r="F1682">
            <v>59.209429999999998</v>
          </cell>
        </row>
        <row r="1683">
          <cell r="A1683" t="str">
            <v>MENTAL HEALTH and WELLBEING - Level of psychological distress</v>
          </cell>
          <cell r="B1683" t="str">
            <v>Low (K10 &lt; 16)</v>
          </cell>
          <cell r="C1683" t="str">
            <v>Ararat (RC)</v>
          </cell>
          <cell r="D1683">
            <v>53.092170000000003</v>
          </cell>
          <cell r="E1683">
            <v>45.164250000000003</v>
          </cell>
          <cell r="F1683">
            <v>60.86703</v>
          </cell>
        </row>
        <row r="1684">
          <cell r="A1684" t="str">
            <v>MENTAL HEALTH and WELLBEING - Level of psychological distress</v>
          </cell>
          <cell r="B1684" t="str">
            <v>Low (K10 &lt; 16)</v>
          </cell>
          <cell r="C1684" t="str">
            <v>Ballarat (C)</v>
          </cell>
          <cell r="D1684">
            <v>42.022440000000003</v>
          </cell>
          <cell r="E1684">
            <v>35.856819999999999</v>
          </cell>
          <cell r="F1684">
            <v>48.447490000000002</v>
          </cell>
        </row>
        <row r="1685">
          <cell r="A1685" t="str">
            <v>MENTAL HEALTH and WELLBEING - Level of psychological distress</v>
          </cell>
          <cell r="B1685" t="str">
            <v>Low (K10 &lt; 16)</v>
          </cell>
          <cell r="C1685" t="str">
            <v>Banyule (C)</v>
          </cell>
          <cell r="D1685">
            <v>44.030279999999998</v>
          </cell>
          <cell r="E1685">
            <v>37.735120000000002</v>
          </cell>
          <cell r="F1685">
            <v>50.523479999999999</v>
          </cell>
        </row>
        <row r="1686">
          <cell r="A1686" t="str">
            <v>MENTAL HEALTH and WELLBEING - Level of psychological distress</v>
          </cell>
          <cell r="B1686" t="str">
            <v>Low (K10 &lt; 16)</v>
          </cell>
          <cell r="C1686" t="str">
            <v>Bass Coast (S)</v>
          </cell>
          <cell r="D1686">
            <v>53.284210000000002</v>
          </cell>
          <cell r="E1686">
            <v>43.994819999999997</v>
          </cell>
          <cell r="F1686">
            <v>62.35134</v>
          </cell>
        </row>
        <row r="1687">
          <cell r="A1687" t="str">
            <v>MENTAL HEALTH and WELLBEING - Level of psychological distress</v>
          </cell>
          <cell r="B1687" t="str">
            <v>Low (K10 &lt; 16)</v>
          </cell>
          <cell r="C1687" t="str">
            <v>Baw Baw (S)</v>
          </cell>
          <cell r="D1687">
            <v>42.631889999999999</v>
          </cell>
          <cell r="E1687">
            <v>36.686309999999999</v>
          </cell>
          <cell r="F1687">
            <v>48.798369999999998</v>
          </cell>
        </row>
        <row r="1688">
          <cell r="A1688" t="str">
            <v>MENTAL HEALTH and WELLBEING - Level of psychological distress</v>
          </cell>
          <cell r="B1688" t="str">
            <v>Low (K10 &lt; 16)</v>
          </cell>
          <cell r="C1688" t="str">
            <v>Bayside (C)</v>
          </cell>
          <cell r="D1688">
            <v>52.327300000000001</v>
          </cell>
          <cell r="E1688">
            <v>45.135210000000001</v>
          </cell>
          <cell r="F1688">
            <v>59.424149999999997</v>
          </cell>
        </row>
        <row r="1689">
          <cell r="A1689" t="str">
            <v>MENTAL HEALTH and WELLBEING - Level of psychological distress</v>
          </cell>
          <cell r="B1689" t="str">
            <v>Low (K10 &lt; 16)</v>
          </cell>
          <cell r="C1689" t="str">
            <v>Benalla (RC)</v>
          </cell>
          <cell r="D1689">
            <v>57.243459999999999</v>
          </cell>
          <cell r="E1689">
            <v>49.073059999999998</v>
          </cell>
          <cell r="F1689">
            <v>65.036959999999993</v>
          </cell>
        </row>
        <row r="1690">
          <cell r="A1690" t="str">
            <v>MENTAL HEALTH and WELLBEING - Level of psychological distress</v>
          </cell>
          <cell r="B1690" t="str">
            <v>Low (K10 &lt; 16)</v>
          </cell>
          <cell r="C1690" t="str">
            <v>Boroondara (C)</v>
          </cell>
          <cell r="D1690">
            <v>43.052759999999999</v>
          </cell>
          <cell r="E1690">
            <v>37.125720000000001</v>
          </cell>
          <cell r="F1690">
            <v>49.18582</v>
          </cell>
        </row>
        <row r="1691">
          <cell r="A1691" t="str">
            <v>MENTAL HEALTH and WELLBEING - Level of psychological distress</v>
          </cell>
          <cell r="B1691" t="str">
            <v>Low (K10 &lt; 16)</v>
          </cell>
          <cell r="C1691" t="str">
            <v>Brimbank (C)</v>
          </cell>
          <cell r="D1691">
            <v>45.084910000000001</v>
          </cell>
          <cell r="E1691">
            <v>39.065629999999999</v>
          </cell>
          <cell r="F1691">
            <v>51.251570000000001</v>
          </cell>
        </row>
        <row r="1692">
          <cell r="A1692" t="str">
            <v>MENTAL HEALTH and WELLBEING - Level of psychological distress</v>
          </cell>
          <cell r="B1692" t="str">
            <v>Low (K10 &lt; 16)</v>
          </cell>
          <cell r="C1692" t="str">
            <v>Buloke (S)</v>
          </cell>
          <cell r="D1692">
            <v>60.212490000000003</v>
          </cell>
          <cell r="E1692">
            <v>50.393300000000004</v>
          </cell>
          <cell r="F1692">
            <v>69.273160000000004</v>
          </cell>
        </row>
        <row r="1693">
          <cell r="A1693" t="str">
            <v>MENTAL HEALTH and WELLBEING - Level of psychological distress</v>
          </cell>
          <cell r="B1693" t="str">
            <v>Low (K10 &lt; 16)</v>
          </cell>
          <cell r="C1693" t="str">
            <v>Campaspe (S)</v>
          </cell>
          <cell r="D1693">
            <v>50.452910000000003</v>
          </cell>
          <cell r="E1693">
            <v>43.124569999999999</v>
          </cell>
          <cell r="F1693">
            <v>57.761839999999999</v>
          </cell>
        </row>
        <row r="1694">
          <cell r="A1694" t="str">
            <v>MENTAL HEALTH and WELLBEING - Level of psychological distress</v>
          </cell>
          <cell r="B1694" t="str">
            <v>Low (K10 &lt; 16)</v>
          </cell>
          <cell r="C1694" t="str">
            <v>Cardinia (S)</v>
          </cell>
          <cell r="D1694">
            <v>52.499569999999999</v>
          </cell>
          <cell r="E1694">
            <v>46.081440000000001</v>
          </cell>
          <cell r="F1694">
            <v>58.836179999999999</v>
          </cell>
        </row>
        <row r="1695">
          <cell r="A1695" t="str">
            <v>MENTAL HEALTH and WELLBEING - Level of psychological distress</v>
          </cell>
          <cell r="B1695" t="str">
            <v>Low (K10 &lt; 16)</v>
          </cell>
          <cell r="C1695" t="str">
            <v>Casey (C)</v>
          </cell>
          <cell r="D1695">
            <v>42.554430000000004</v>
          </cell>
          <cell r="E1695">
            <v>36.585850000000001</v>
          </cell>
          <cell r="F1695">
            <v>48.748190000000001</v>
          </cell>
        </row>
        <row r="1696">
          <cell r="A1696" t="str">
            <v>MENTAL HEALTH and WELLBEING - Level of psychological distress</v>
          </cell>
          <cell r="B1696" t="str">
            <v>Low (K10 &lt; 16)</v>
          </cell>
          <cell r="C1696" t="str">
            <v>Central Goldfields (S)</v>
          </cell>
          <cell r="D1696">
            <v>53.883020000000002</v>
          </cell>
          <cell r="E1696">
            <v>46.125779999999999</v>
          </cell>
          <cell r="F1696">
            <v>61.45664</v>
          </cell>
        </row>
        <row r="1697">
          <cell r="A1697" t="str">
            <v>MENTAL HEALTH and WELLBEING - Level of psychological distress</v>
          </cell>
          <cell r="B1697" t="str">
            <v>Low (K10 &lt; 16)</v>
          </cell>
          <cell r="C1697" t="str">
            <v>Colac-Otway (S)</v>
          </cell>
          <cell r="D1697">
            <v>50.440869999999997</v>
          </cell>
          <cell r="E1697">
            <v>43.419040000000003</v>
          </cell>
          <cell r="F1697">
            <v>57.445340000000002</v>
          </cell>
        </row>
        <row r="1698">
          <cell r="A1698" t="str">
            <v>MENTAL HEALTH and WELLBEING - Level of psychological distress</v>
          </cell>
          <cell r="B1698" t="str">
            <v>Low (K10 &lt; 16)</v>
          </cell>
          <cell r="C1698" t="str">
            <v>Corangamite (S)</v>
          </cell>
          <cell r="D1698">
            <v>50.262909999999998</v>
          </cell>
          <cell r="E1698">
            <v>42.66357</v>
          </cell>
          <cell r="F1698">
            <v>57.85013</v>
          </cell>
        </row>
        <row r="1699">
          <cell r="A1699" t="str">
            <v>MENTAL HEALTH and WELLBEING - Level of psychological distress</v>
          </cell>
          <cell r="B1699" t="str">
            <v>Low (K10 &lt; 16)</v>
          </cell>
          <cell r="C1699" t="str">
            <v>Darebin (C)</v>
          </cell>
          <cell r="D1699">
            <v>38.5152</v>
          </cell>
          <cell r="E1699">
            <v>31.62567</v>
          </cell>
          <cell r="F1699">
            <v>45.898110000000003</v>
          </cell>
        </row>
        <row r="1700">
          <cell r="A1700" t="str">
            <v>MENTAL HEALTH and WELLBEING - Level of psychological distress</v>
          </cell>
          <cell r="B1700" t="str">
            <v>Low (K10 &lt; 16)</v>
          </cell>
          <cell r="C1700" t="str">
            <v>East Gippsland (S)</v>
          </cell>
          <cell r="D1700">
            <v>49.566090000000003</v>
          </cell>
          <cell r="E1700">
            <v>40.244509999999998</v>
          </cell>
          <cell r="F1700">
            <v>58.917920000000002</v>
          </cell>
        </row>
        <row r="1701">
          <cell r="A1701" t="str">
            <v>MENTAL HEALTH and WELLBEING - Level of psychological distress</v>
          </cell>
          <cell r="B1701" t="str">
            <v>Low (K10 &lt; 16)</v>
          </cell>
          <cell r="C1701" t="str">
            <v>Frankston (C)</v>
          </cell>
          <cell r="D1701">
            <v>42.880099999999999</v>
          </cell>
          <cell r="E1701">
            <v>36.929360000000003</v>
          </cell>
          <cell r="F1701">
            <v>49.0441</v>
          </cell>
        </row>
        <row r="1702">
          <cell r="A1702" t="str">
            <v>MENTAL HEALTH and WELLBEING - Level of psychological distress</v>
          </cell>
          <cell r="B1702" t="str">
            <v>Low (K10 &lt; 16)</v>
          </cell>
          <cell r="C1702" t="str">
            <v>Gannawarra (S)</v>
          </cell>
          <cell r="D1702">
            <v>49.210369999999998</v>
          </cell>
          <cell r="E1702">
            <v>38.538119999999999</v>
          </cell>
          <cell r="F1702">
            <v>59.955080000000002</v>
          </cell>
        </row>
        <row r="1703">
          <cell r="A1703" t="str">
            <v>MENTAL HEALTH and WELLBEING - Level of psychological distress</v>
          </cell>
          <cell r="B1703" t="str">
            <v>Low (K10 &lt; 16)</v>
          </cell>
          <cell r="C1703" t="str">
            <v>Glen Eira (C)</v>
          </cell>
          <cell r="D1703">
            <v>48.4</v>
          </cell>
          <cell r="E1703">
            <v>41.806010000000001</v>
          </cell>
          <cell r="F1703">
            <v>55.050190000000001</v>
          </cell>
        </row>
        <row r="1704">
          <cell r="A1704" t="str">
            <v>MENTAL HEALTH and WELLBEING - Level of psychological distress</v>
          </cell>
          <cell r="B1704" t="str">
            <v>Low (K10 &lt; 16)</v>
          </cell>
          <cell r="C1704" t="str">
            <v>Glenelg (S)</v>
          </cell>
          <cell r="D1704">
            <v>55.50141</v>
          </cell>
          <cell r="E1704">
            <v>44.622160000000001</v>
          </cell>
          <cell r="F1704">
            <v>65.87773</v>
          </cell>
        </row>
        <row r="1705">
          <cell r="A1705" t="str">
            <v>MENTAL HEALTH and WELLBEING - Level of psychological distress</v>
          </cell>
          <cell r="B1705" t="str">
            <v>Low (K10 &lt; 16)</v>
          </cell>
          <cell r="C1705" t="str">
            <v>Golden Plains (S)</v>
          </cell>
          <cell r="D1705">
            <v>54.32591</v>
          </cell>
          <cell r="E1705">
            <v>45.162329999999997</v>
          </cell>
          <cell r="F1705">
            <v>63.205770000000001</v>
          </cell>
        </row>
        <row r="1706">
          <cell r="A1706" t="str">
            <v>MENTAL HEALTH and WELLBEING - Level of psychological distress</v>
          </cell>
          <cell r="B1706" t="str">
            <v>Low (K10 &lt; 16)</v>
          </cell>
          <cell r="C1706" t="str">
            <v>Greater Bendigo (C)</v>
          </cell>
          <cell r="D1706">
            <v>45.869819999999997</v>
          </cell>
          <cell r="E1706">
            <v>38.990070000000003</v>
          </cell>
          <cell r="F1706">
            <v>52.910719999999998</v>
          </cell>
        </row>
        <row r="1707">
          <cell r="A1707" t="str">
            <v>MENTAL HEALTH and WELLBEING - Level of psychological distress</v>
          </cell>
          <cell r="B1707" t="str">
            <v>Low (K10 &lt; 16)</v>
          </cell>
          <cell r="C1707" t="str">
            <v>Greater Dandenong (C)</v>
          </cell>
          <cell r="D1707">
            <v>47.096060000000001</v>
          </cell>
          <cell r="E1707">
            <v>40.756959999999999</v>
          </cell>
          <cell r="F1707">
            <v>53.530239999999999</v>
          </cell>
        </row>
        <row r="1708">
          <cell r="A1708" t="str">
            <v>MENTAL HEALTH and WELLBEING - Level of psychological distress</v>
          </cell>
          <cell r="B1708" t="str">
            <v>Low (K10 &lt; 16)</v>
          </cell>
          <cell r="C1708" t="str">
            <v>Greater Geelong (C)</v>
          </cell>
          <cell r="D1708">
            <v>42.685929999999999</v>
          </cell>
          <cell r="E1708">
            <v>36.370550000000001</v>
          </cell>
          <cell r="F1708">
            <v>49.249139999999997</v>
          </cell>
        </row>
        <row r="1709">
          <cell r="A1709" t="str">
            <v>MENTAL HEALTH and WELLBEING - Level of psychological distress</v>
          </cell>
          <cell r="B1709" t="str">
            <v>Low (K10 &lt; 16)</v>
          </cell>
          <cell r="C1709" t="str">
            <v>Greater Shepparton (C)</v>
          </cell>
          <cell r="D1709">
            <v>51.586779999999997</v>
          </cell>
          <cell r="E1709">
            <v>45.035330000000002</v>
          </cell>
          <cell r="F1709">
            <v>58.084150000000001</v>
          </cell>
        </row>
        <row r="1710">
          <cell r="A1710" t="str">
            <v>MENTAL HEALTH and WELLBEING - Level of psychological distress</v>
          </cell>
          <cell r="B1710" t="str">
            <v>Low (K10 &lt; 16)</v>
          </cell>
          <cell r="C1710" t="str">
            <v>Hepburn (S)</v>
          </cell>
          <cell r="D1710">
            <v>54.29128</v>
          </cell>
          <cell r="E1710">
            <v>45.69312</v>
          </cell>
          <cell r="F1710">
            <v>62.64114</v>
          </cell>
        </row>
        <row r="1711">
          <cell r="A1711" t="str">
            <v>MENTAL HEALTH and WELLBEING - Level of psychological distress</v>
          </cell>
          <cell r="B1711" t="str">
            <v>Low (K10 &lt; 16)</v>
          </cell>
          <cell r="C1711" t="str">
            <v>Hindmarsh (S)</v>
          </cell>
          <cell r="D1711">
            <v>48.438540000000003</v>
          </cell>
          <cell r="E1711">
            <v>39.25273</v>
          </cell>
          <cell r="F1711">
            <v>57.731090000000002</v>
          </cell>
        </row>
        <row r="1712">
          <cell r="A1712" t="str">
            <v>MENTAL HEALTH and WELLBEING - Level of psychological distress</v>
          </cell>
          <cell r="B1712" t="str">
            <v>Low (K10 &lt; 16)</v>
          </cell>
          <cell r="C1712" t="str">
            <v>Hobsons Bay (C)</v>
          </cell>
          <cell r="D1712">
            <v>37.18562</v>
          </cell>
          <cell r="E1712">
            <v>30.776050000000001</v>
          </cell>
          <cell r="F1712">
            <v>44.08005</v>
          </cell>
        </row>
        <row r="1713">
          <cell r="A1713" t="str">
            <v>MENTAL HEALTH and WELLBEING - Level of psychological distress</v>
          </cell>
          <cell r="B1713" t="str">
            <v>Low (K10 &lt; 16)</v>
          </cell>
          <cell r="C1713" t="str">
            <v>Horsham (RC)</v>
          </cell>
          <cell r="D1713">
            <v>56.002780000000001</v>
          </cell>
          <cell r="E1713">
            <v>48.84796</v>
          </cell>
          <cell r="F1713">
            <v>62.916580000000003</v>
          </cell>
        </row>
        <row r="1714">
          <cell r="A1714" t="str">
            <v>MENTAL HEALTH and WELLBEING - Level of psychological distress</v>
          </cell>
          <cell r="B1714" t="str">
            <v>Low (K10 &lt; 16)</v>
          </cell>
          <cell r="C1714" t="str">
            <v>Hume (C)</v>
          </cell>
          <cell r="D1714">
            <v>43.814230000000002</v>
          </cell>
          <cell r="E1714">
            <v>37.32582</v>
          </cell>
          <cell r="F1714">
            <v>50.521360000000001</v>
          </cell>
        </row>
        <row r="1715">
          <cell r="A1715" t="str">
            <v>MENTAL HEALTH and WELLBEING - Level of psychological distress</v>
          </cell>
          <cell r="B1715" t="str">
            <v>Low (K10 &lt; 16)</v>
          </cell>
          <cell r="C1715" t="str">
            <v>Indigo (S)</v>
          </cell>
          <cell r="D1715">
            <v>58.072150000000001</v>
          </cell>
          <cell r="E1715">
            <v>48.718400000000003</v>
          </cell>
          <cell r="F1715">
            <v>66.879649999999998</v>
          </cell>
        </row>
        <row r="1716">
          <cell r="A1716" t="str">
            <v>MENTAL HEALTH and WELLBEING - Level of psychological distress</v>
          </cell>
          <cell r="B1716" t="str">
            <v>Low (K10 &lt; 16)</v>
          </cell>
          <cell r="C1716" t="str">
            <v>Kingston (C)</v>
          </cell>
          <cell r="D1716">
            <v>46.635860000000001</v>
          </cell>
          <cell r="E1716">
            <v>40.070300000000003</v>
          </cell>
          <cell r="F1716">
            <v>53.320079999999997</v>
          </cell>
        </row>
        <row r="1717">
          <cell r="A1717" t="str">
            <v>MENTAL HEALTH and WELLBEING - Level of psychological distress</v>
          </cell>
          <cell r="B1717" t="str">
            <v>Low (K10 &lt; 16)</v>
          </cell>
          <cell r="C1717" t="str">
            <v>Knox (C)</v>
          </cell>
          <cell r="D1717">
            <v>43.787640000000003</v>
          </cell>
          <cell r="E1717">
            <v>37.693109999999997</v>
          </cell>
          <cell r="F1717">
            <v>50.075620000000001</v>
          </cell>
        </row>
        <row r="1718">
          <cell r="A1718" t="str">
            <v>MENTAL HEALTH and WELLBEING - Level of psychological distress</v>
          </cell>
          <cell r="B1718" t="str">
            <v>Low (K10 &lt; 16)</v>
          </cell>
          <cell r="C1718" t="str">
            <v>Latrobe (C)</v>
          </cell>
          <cell r="D1718">
            <v>45.850029999999997</v>
          </cell>
          <cell r="E1718">
            <v>39.075769999999999</v>
          </cell>
          <cell r="F1718">
            <v>52.781260000000003</v>
          </cell>
        </row>
        <row r="1719">
          <cell r="A1719" t="str">
            <v>MENTAL HEALTH and WELLBEING - Level of psychological distress</v>
          </cell>
          <cell r="B1719" t="str">
            <v>Low (K10 &lt; 16)</v>
          </cell>
          <cell r="C1719" t="str">
            <v>Loddon (S)</v>
          </cell>
          <cell r="D1719">
            <v>50.085410000000003</v>
          </cell>
          <cell r="E1719">
            <v>39.398150000000001</v>
          </cell>
          <cell r="F1719">
            <v>60.764859999999999</v>
          </cell>
        </row>
        <row r="1720">
          <cell r="A1720" t="str">
            <v>MENTAL HEALTH and WELLBEING - Level of psychological distress</v>
          </cell>
          <cell r="B1720" t="str">
            <v>Low (K10 &lt; 16)</v>
          </cell>
          <cell r="C1720" t="str">
            <v>Macedon Ranges (S)</v>
          </cell>
          <cell r="D1720">
            <v>50.11506</v>
          </cell>
          <cell r="E1720">
            <v>42.20288</v>
          </cell>
          <cell r="F1720">
            <v>58.021479999999997</v>
          </cell>
        </row>
        <row r="1721">
          <cell r="A1721" t="str">
            <v>MENTAL HEALTH and WELLBEING - Level of psychological distress</v>
          </cell>
          <cell r="B1721" t="str">
            <v>Low (K10 &lt; 16)</v>
          </cell>
          <cell r="C1721" t="str">
            <v>Manningham (C)</v>
          </cell>
          <cell r="D1721">
            <v>41.562890000000003</v>
          </cell>
          <cell r="E1721">
            <v>34.829940000000001</v>
          </cell>
          <cell r="F1721">
            <v>48.62623</v>
          </cell>
        </row>
        <row r="1722">
          <cell r="A1722" t="str">
            <v>MENTAL HEALTH and WELLBEING - Level of psychological distress</v>
          </cell>
          <cell r="B1722" t="str">
            <v>Low (K10 &lt; 16)</v>
          </cell>
          <cell r="C1722" t="str">
            <v>Mansfield (S)</v>
          </cell>
          <cell r="D1722">
            <v>52.652850000000001</v>
          </cell>
          <cell r="E1722">
            <v>44.411580000000001</v>
          </cell>
          <cell r="F1722">
            <v>60.752070000000003</v>
          </cell>
        </row>
        <row r="1723">
          <cell r="A1723" t="str">
            <v>MENTAL HEALTH and WELLBEING - Level of psychological distress</v>
          </cell>
          <cell r="B1723" t="str">
            <v>Low (K10 &lt; 16)</v>
          </cell>
          <cell r="C1723" t="str">
            <v>Maribyrnong (C)</v>
          </cell>
          <cell r="D1723">
            <v>39.65155</v>
          </cell>
          <cell r="E1723">
            <v>33.295720000000003</v>
          </cell>
          <cell r="F1723">
            <v>46.377099999999999</v>
          </cell>
        </row>
        <row r="1724">
          <cell r="A1724" t="str">
            <v>MENTAL HEALTH and WELLBEING - Level of psychological distress</v>
          </cell>
          <cell r="B1724" t="str">
            <v>Low (K10 &lt; 16)</v>
          </cell>
          <cell r="C1724" t="str">
            <v>Maroondah (C)</v>
          </cell>
          <cell r="D1724">
            <v>47.721229999999998</v>
          </cell>
          <cell r="E1724">
            <v>41.40025</v>
          </cell>
          <cell r="F1724">
            <v>54.116039999999998</v>
          </cell>
        </row>
        <row r="1725">
          <cell r="A1725" t="str">
            <v>MENTAL HEALTH and WELLBEING - Level of psychological distress</v>
          </cell>
          <cell r="B1725" t="str">
            <v>Low (K10 &lt; 16)</v>
          </cell>
          <cell r="C1725" t="str">
            <v>Melbourne (C)</v>
          </cell>
          <cell r="D1725">
            <v>45.359070000000003</v>
          </cell>
          <cell r="E1725">
            <v>38.539149999999999</v>
          </cell>
          <cell r="F1725">
            <v>52.357729999999997</v>
          </cell>
        </row>
        <row r="1726">
          <cell r="A1726" t="str">
            <v>MENTAL HEALTH and WELLBEING - Level of psychological distress</v>
          </cell>
          <cell r="B1726" t="str">
            <v>Low (K10 &lt; 16)</v>
          </cell>
          <cell r="C1726" t="str">
            <v>Melton (S)</v>
          </cell>
          <cell r="D1726">
            <v>44.284509999999997</v>
          </cell>
          <cell r="E1726">
            <v>37.695309999999999</v>
          </cell>
          <cell r="F1726">
            <v>51.081189999999999</v>
          </cell>
        </row>
        <row r="1727">
          <cell r="A1727" t="str">
            <v>MENTAL HEALTH and WELLBEING - Level of psychological distress</v>
          </cell>
          <cell r="B1727" t="str">
            <v>Low (K10 &lt; 16)</v>
          </cell>
          <cell r="C1727" t="str">
            <v>Mildura (RC)</v>
          </cell>
          <cell r="D1727">
            <v>52.728549999999998</v>
          </cell>
          <cell r="E1727">
            <v>45.710320000000003</v>
          </cell>
          <cell r="F1727">
            <v>59.64058</v>
          </cell>
        </row>
        <row r="1728">
          <cell r="A1728" t="str">
            <v>MENTAL HEALTH and WELLBEING - Level of psychological distress</v>
          </cell>
          <cell r="B1728" t="str">
            <v>Low (K10 &lt; 16)</v>
          </cell>
          <cell r="C1728" t="str">
            <v>Mitchell (S)</v>
          </cell>
          <cell r="D1728">
            <v>49.244509999999998</v>
          </cell>
          <cell r="E1728">
            <v>41.90146</v>
          </cell>
          <cell r="F1728">
            <v>56.6203</v>
          </cell>
        </row>
        <row r="1729">
          <cell r="A1729" t="str">
            <v>MENTAL HEALTH and WELLBEING - Level of psychological distress</v>
          </cell>
          <cell r="B1729" t="str">
            <v>Low (K10 &lt; 16)</v>
          </cell>
          <cell r="C1729" t="str">
            <v>Moira (S)</v>
          </cell>
          <cell r="D1729">
            <v>55.545569999999998</v>
          </cell>
          <cell r="E1729">
            <v>46.595149999999997</v>
          </cell>
          <cell r="F1729">
            <v>64.150069999999999</v>
          </cell>
        </row>
        <row r="1730">
          <cell r="A1730" t="str">
            <v>MENTAL HEALTH and WELLBEING - Level of psychological distress</v>
          </cell>
          <cell r="B1730" t="str">
            <v>Low (K10 &lt; 16)</v>
          </cell>
          <cell r="C1730" t="str">
            <v>Monash (C)</v>
          </cell>
          <cell r="D1730">
            <v>41.10595</v>
          </cell>
          <cell r="E1730">
            <v>34.705849999999998</v>
          </cell>
          <cell r="F1730">
            <v>47.821890000000003</v>
          </cell>
        </row>
        <row r="1731">
          <cell r="A1731" t="str">
            <v>MENTAL HEALTH and WELLBEING - Level of psychological distress</v>
          </cell>
          <cell r="B1731" t="str">
            <v>Low (K10 &lt; 16)</v>
          </cell>
          <cell r="C1731" t="str">
            <v>Moonee Valley (C)</v>
          </cell>
          <cell r="D1731">
            <v>43.46669</v>
          </cell>
          <cell r="E1731">
            <v>37.036380000000001</v>
          </cell>
          <cell r="F1731">
            <v>50.124659999999999</v>
          </cell>
        </row>
        <row r="1732">
          <cell r="A1732" t="str">
            <v>MENTAL HEALTH and WELLBEING - Level of psychological distress</v>
          </cell>
          <cell r="B1732" t="str">
            <v>Low (K10 &lt; 16)</v>
          </cell>
          <cell r="C1732" t="str">
            <v>Moorabool (S)</v>
          </cell>
          <cell r="D1732">
            <v>49.011299999999999</v>
          </cell>
          <cell r="E1732">
            <v>41.487450000000003</v>
          </cell>
          <cell r="F1732">
            <v>56.580219999999997</v>
          </cell>
        </row>
        <row r="1733">
          <cell r="A1733" t="str">
            <v>MENTAL HEALTH and WELLBEING - Level of psychological distress</v>
          </cell>
          <cell r="B1733" t="str">
            <v>Low (K10 &lt; 16)</v>
          </cell>
          <cell r="C1733" t="str">
            <v>Moreland (C)</v>
          </cell>
          <cell r="D1733">
            <v>31.260159999999999</v>
          </cell>
          <cell r="E1733">
            <v>24.95119</v>
          </cell>
          <cell r="F1733">
            <v>38.349209999999999</v>
          </cell>
        </row>
        <row r="1734">
          <cell r="A1734" t="str">
            <v>MENTAL HEALTH and WELLBEING - Level of psychological distress</v>
          </cell>
          <cell r="B1734" t="str">
            <v>Low (K10 &lt; 16)</v>
          </cell>
          <cell r="C1734" t="str">
            <v>Mornington Peninsula (S)</v>
          </cell>
          <cell r="D1734">
            <v>47.417389999999997</v>
          </cell>
          <cell r="E1734">
            <v>40.547870000000003</v>
          </cell>
          <cell r="F1734">
            <v>54.38608</v>
          </cell>
        </row>
        <row r="1735">
          <cell r="A1735" t="str">
            <v>MENTAL HEALTH and WELLBEING - Level of psychological distress</v>
          </cell>
          <cell r="B1735" t="str">
            <v>Low (K10 &lt; 16)</v>
          </cell>
          <cell r="C1735" t="str">
            <v>Mount Alexander (S)</v>
          </cell>
          <cell r="D1735">
            <v>45.720289999999999</v>
          </cell>
          <cell r="E1735">
            <v>35.429119999999998</v>
          </cell>
          <cell r="F1735">
            <v>56.390189999999997</v>
          </cell>
        </row>
        <row r="1736">
          <cell r="A1736" t="str">
            <v>MENTAL HEALTH and WELLBEING - Level of psychological distress</v>
          </cell>
          <cell r="B1736" t="str">
            <v>Low (K10 &lt; 16)</v>
          </cell>
          <cell r="C1736" t="str">
            <v>Moyne (S)</v>
          </cell>
          <cell r="D1736">
            <v>57.45205</v>
          </cell>
          <cell r="E1736">
            <v>49.084910000000001</v>
          </cell>
          <cell r="F1736">
            <v>65.413060000000002</v>
          </cell>
        </row>
        <row r="1737">
          <cell r="A1737" t="str">
            <v>MENTAL HEALTH and WELLBEING - Level of psychological distress</v>
          </cell>
          <cell r="B1737" t="str">
            <v>Low (K10 &lt; 16)</v>
          </cell>
          <cell r="C1737" t="str">
            <v>Murrindindi (S)</v>
          </cell>
          <cell r="D1737">
            <v>56.950769999999999</v>
          </cell>
          <cell r="E1737">
            <v>48.511209999999998</v>
          </cell>
          <cell r="F1737">
            <v>65.004900000000006</v>
          </cell>
        </row>
        <row r="1738">
          <cell r="A1738" t="str">
            <v>MENTAL HEALTH and WELLBEING - Level of psychological distress</v>
          </cell>
          <cell r="B1738" t="str">
            <v>Low (K10 &lt; 16)</v>
          </cell>
          <cell r="C1738" t="str">
            <v>Nillumbik (S)</v>
          </cell>
          <cell r="D1738">
            <v>51.603749999999998</v>
          </cell>
          <cell r="E1738">
            <v>44.699069999999999</v>
          </cell>
          <cell r="F1738">
            <v>58.44773</v>
          </cell>
        </row>
        <row r="1739">
          <cell r="A1739" t="str">
            <v>MENTAL HEALTH and WELLBEING - Level of psychological distress</v>
          </cell>
          <cell r="B1739" t="str">
            <v>Low (K10 &lt; 16)</v>
          </cell>
          <cell r="C1739" t="str">
            <v>Northern Grampians (S)</v>
          </cell>
          <cell r="D1739">
            <v>43.201360000000001</v>
          </cell>
          <cell r="E1739">
            <v>35.557070000000003</v>
          </cell>
          <cell r="F1739">
            <v>51.183799999999998</v>
          </cell>
        </row>
        <row r="1740">
          <cell r="A1740" t="str">
            <v>MENTAL HEALTH and WELLBEING - Level of psychological distress</v>
          </cell>
          <cell r="B1740" t="str">
            <v>Low (K10 &lt; 16)</v>
          </cell>
          <cell r="C1740" t="str">
            <v>Port Phillip (C)</v>
          </cell>
          <cell r="D1740">
            <v>43.177759999999999</v>
          </cell>
          <cell r="E1740">
            <v>37.636310000000002</v>
          </cell>
          <cell r="F1740">
            <v>48.895409999999998</v>
          </cell>
        </row>
        <row r="1741">
          <cell r="A1741" t="str">
            <v>MENTAL HEALTH and WELLBEING - Level of psychological distress</v>
          </cell>
          <cell r="B1741" t="str">
            <v>Low (K10 &lt; 16)</v>
          </cell>
          <cell r="C1741" t="str">
            <v>Pyrenees (S)</v>
          </cell>
          <cell r="D1741">
            <v>52.085079999999998</v>
          </cell>
          <cell r="E1741">
            <v>42.256390000000003</v>
          </cell>
          <cell r="F1741">
            <v>61.754959999999997</v>
          </cell>
        </row>
        <row r="1742">
          <cell r="A1742" t="str">
            <v>MENTAL HEALTH and WELLBEING - Level of psychological distress</v>
          </cell>
          <cell r="B1742" t="str">
            <v>Low (K10 &lt; 16)</v>
          </cell>
          <cell r="C1742" t="str">
            <v>Queenscliffe (B)</v>
          </cell>
          <cell r="D1742">
            <v>70.840869999999995</v>
          </cell>
          <cell r="E1742">
            <v>54.270429999999998</v>
          </cell>
          <cell r="F1742">
            <v>83.25909</v>
          </cell>
        </row>
        <row r="1743">
          <cell r="A1743" t="str">
            <v>MENTAL HEALTH and WELLBEING - Level of psychological distress</v>
          </cell>
          <cell r="B1743" t="str">
            <v>Low (K10 &lt; 16)</v>
          </cell>
          <cell r="C1743" t="str">
            <v>South Gippsland (S)</v>
          </cell>
          <cell r="D1743">
            <v>63.609670000000001</v>
          </cell>
          <cell r="E1743">
            <v>51.570099999999996</v>
          </cell>
          <cell r="F1743">
            <v>74.156139999999994</v>
          </cell>
        </row>
        <row r="1744">
          <cell r="A1744" t="str">
            <v>MENTAL HEALTH and WELLBEING - Level of psychological distress</v>
          </cell>
          <cell r="B1744" t="str">
            <v>Low (K10 &lt; 16)</v>
          </cell>
          <cell r="C1744" t="str">
            <v>Southern Grampians (S)</v>
          </cell>
          <cell r="D1744">
            <v>56.329979999999999</v>
          </cell>
          <cell r="E1744">
            <v>48.635840000000002</v>
          </cell>
          <cell r="F1744">
            <v>63.73104</v>
          </cell>
        </row>
        <row r="1745">
          <cell r="A1745" t="str">
            <v>MENTAL HEALTH and WELLBEING - Level of psychological distress</v>
          </cell>
          <cell r="B1745" t="str">
            <v>Low (K10 &lt; 16)</v>
          </cell>
          <cell r="C1745" t="str">
            <v>Stonnington (C)</v>
          </cell>
          <cell r="D1745">
            <v>53.92794</v>
          </cell>
          <cell r="E1745">
            <v>47.364649999999997</v>
          </cell>
          <cell r="F1745">
            <v>60.357790000000001</v>
          </cell>
        </row>
        <row r="1746">
          <cell r="A1746" t="str">
            <v>MENTAL HEALTH and WELLBEING - Level of psychological distress</v>
          </cell>
          <cell r="B1746" t="str">
            <v>Low (K10 &lt; 16)</v>
          </cell>
          <cell r="C1746" t="str">
            <v>Strathbogie (S)</v>
          </cell>
          <cell r="D1746">
            <v>52.025190000000002</v>
          </cell>
          <cell r="E1746">
            <v>43.526000000000003</v>
          </cell>
          <cell r="F1746">
            <v>60.408749999999998</v>
          </cell>
        </row>
        <row r="1747">
          <cell r="A1747" t="str">
            <v>MENTAL HEALTH and WELLBEING - Level of psychological distress</v>
          </cell>
          <cell r="B1747" t="str">
            <v>Low (K10 &lt; 16)</v>
          </cell>
          <cell r="C1747" t="str">
            <v>Surf Coast (S)</v>
          </cell>
          <cell r="D1747">
            <v>56.784390000000002</v>
          </cell>
          <cell r="E1747">
            <v>48.070770000000003</v>
          </cell>
          <cell r="F1747">
            <v>65.097489999999993</v>
          </cell>
        </row>
        <row r="1748">
          <cell r="A1748" t="str">
            <v>MENTAL HEALTH and WELLBEING - Level of psychological distress</v>
          </cell>
          <cell r="B1748" t="str">
            <v>Low (K10 &lt; 16)</v>
          </cell>
          <cell r="C1748" t="str">
            <v>Swan Hill (RC)</v>
          </cell>
          <cell r="D1748">
            <v>56.838529999999999</v>
          </cell>
          <cell r="E1748">
            <v>49.074539999999999</v>
          </cell>
          <cell r="F1748">
            <v>64.2804</v>
          </cell>
        </row>
        <row r="1749">
          <cell r="A1749" t="str">
            <v>MENTAL HEALTH and WELLBEING - Level of psychological distress</v>
          </cell>
          <cell r="B1749" t="str">
            <v>Low (K10 &lt; 16)</v>
          </cell>
          <cell r="C1749" t="str">
            <v>Towong (S)</v>
          </cell>
          <cell r="D1749">
            <v>52.582270000000001</v>
          </cell>
          <cell r="E1749">
            <v>42.357599999999998</v>
          </cell>
          <cell r="F1749">
            <v>62.594900000000003</v>
          </cell>
        </row>
        <row r="1750">
          <cell r="A1750" t="str">
            <v>MENTAL HEALTH and WELLBEING - Level of psychological distress</v>
          </cell>
          <cell r="B1750" t="str">
            <v>Low (K10 &lt; 16)</v>
          </cell>
          <cell r="C1750" t="str">
            <v>Wangaratta (RC)</v>
          </cell>
          <cell r="D1750">
            <v>48.832009999999997</v>
          </cell>
          <cell r="E1750">
            <v>41.115020000000001</v>
          </cell>
          <cell r="F1750">
            <v>56.605069999999998</v>
          </cell>
        </row>
        <row r="1751">
          <cell r="A1751" t="str">
            <v>MENTAL HEALTH and WELLBEING - Level of psychological distress</v>
          </cell>
          <cell r="B1751" t="str">
            <v>Low (K10 &lt; 16)</v>
          </cell>
          <cell r="C1751" t="str">
            <v>Warrnambool (C)</v>
          </cell>
          <cell r="D1751">
            <v>54.607669999999999</v>
          </cell>
          <cell r="E1751">
            <v>47.299889999999998</v>
          </cell>
          <cell r="F1751">
            <v>61.722160000000002</v>
          </cell>
        </row>
        <row r="1752">
          <cell r="A1752" t="str">
            <v>MENTAL HEALTH and WELLBEING - Level of psychological distress</v>
          </cell>
          <cell r="B1752" t="str">
            <v>Low (K10 &lt; 16)</v>
          </cell>
          <cell r="C1752" t="str">
            <v>Wellington (S)</v>
          </cell>
          <cell r="D1752">
            <v>53.16995</v>
          </cell>
          <cell r="E1752">
            <v>45.43065</v>
          </cell>
          <cell r="F1752">
            <v>60.759689999999999</v>
          </cell>
        </row>
        <row r="1753">
          <cell r="A1753" t="str">
            <v>MENTAL HEALTH and WELLBEING - Level of psychological distress</v>
          </cell>
          <cell r="B1753" t="str">
            <v>Low (K10 &lt; 16)</v>
          </cell>
          <cell r="C1753" t="str">
            <v>West Wimmera (S)</v>
          </cell>
          <cell r="D1753">
            <v>55.173960000000001</v>
          </cell>
          <cell r="E1753">
            <v>45.414389999999997</v>
          </cell>
          <cell r="F1753">
            <v>64.550640000000001</v>
          </cell>
        </row>
        <row r="1754">
          <cell r="A1754" t="str">
            <v>MENTAL HEALTH and WELLBEING - Level of psychological distress</v>
          </cell>
          <cell r="B1754" t="str">
            <v>Low (K10 &lt; 16)</v>
          </cell>
          <cell r="C1754" t="str">
            <v>Whitehorse (C)</v>
          </cell>
          <cell r="D1754">
            <v>42.254869999999997</v>
          </cell>
          <cell r="E1754">
            <v>35.65916</v>
          </cell>
          <cell r="F1754">
            <v>49.138829999999999</v>
          </cell>
        </row>
        <row r="1755">
          <cell r="A1755" t="str">
            <v>MENTAL HEALTH and WELLBEING - Level of psychological distress</v>
          </cell>
          <cell r="B1755" t="str">
            <v>Low (K10 &lt; 16)</v>
          </cell>
          <cell r="C1755" t="str">
            <v>Whittlesea (C)</v>
          </cell>
          <cell r="D1755">
            <v>40.305250000000001</v>
          </cell>
          <cell r="E1755">
            <v>33.926169999999999</v>
          </cell>
          <cell r="F1755">
            <v>47.03004</v>
          </cell>
        </row>
        <row r="1756">
          <cell r="A1756" t="str">
            <v>MENTAL HEALTH and WELLBEING - Level of psychological distress</v>
          </cell>
          <cell r="B1756" t="str">
            <v>Low (K10 &lt; 16)</v>
          </cell>
          <cell r="C1756" t="str">
            <v>Wodonga (RC)</v>
          </cell>
          <cell r="D1756">
            <v>53.175890000000003</v>
          </cell>
          <cell r="E1756">
            <v>45.588520000000003</v>
          </cell>
          <cell r="F1756">
            <v>60.61918</v>
          </cell>
        </row>
        <row r="1757">
          <cell r="A1757" t="str">
            <v>MENTAL HEALTH and WELLBEING - Level of psychological distress</v>
          </cell>
          <cell r="B1757" t="str">
            <v>Low (K10 &lt; 16)</v>
          </cell>
          <cell r="C1757" t="str">
            <v>Wyndham (C)</v>
          </cell>
          <cell r="D1757">
            <v>42.1023</v>
          </cell>
          <cell r="E1757">
            <v>36.410710000000002</v>
          </cell>
          <cell r="F1757">
            <v>48.011839999999999</v>
          </cell>
        </row>
        <row r="1758">
          <cell r="A1758" t="str">
            <v>MENTAL HEALTH and WELLBEING - Level of psychological distress</v>
          </cell>
          <cell r="B1758" t="str">
            <v>Low (K10 &lt; 16)</v>
          </cell>
          <cell r="C1758" t="str">
            <v>Yarra (C)</v>
          </cell>
          <cell r="D1758">
            <v>46.0259</v>
          </cell>
          <cell r="E1758">
            <v>39.800519999999999</v>
          </cell>
          <cell r="F1758">
            <v>52.377800000000001</v>
          </cell>
        </row>
        <row r="1759">
          <cell r="A1759" t="str">
            <v>MENTAL HEALTH and WELLBEING - Level of psychological distress</v>
          </cell>
          <cell r="B1759" t="str">
            <v>Low (K10 &lt; 16)</v>
          </cell>
          <cell r="C1759" t="str">
            <v>Yarra Ranges (S)</v>
          </cell>
          <cell r="D1759">
            <v>48.493899999999996</v>
          </cell>
          <cell r="E1759">
            <v>41.895119999999999</v>
          </cell>
          <cell r="F1759">
            <v>55.145600000000002</v>
          </cell>
        </row>
        <row r="1760">
          <cell r="A1760" t="str">
            <v>MENTAL HEALTH and WELLBEING - Level of psychological distress</v>
          </cell>
          <cell r="B1760" t="str">
            <v>Low (K10 &lt; 16)</v>
          </cell>
          <cell r="C1760" t="str">
            <v>Yarriambiack (S)</v>
          </cell>
          <cell r="D1760">
            <v>40.664819999999999</v>
          </cell>
          <cell r="E1760">
            <v>32.504849999999998</v>
          </cell>
          <cell r="F1760">
            <v>49.374740000000003</v>
          </cell>
        </row>
        <row r="1761">
          <cell r="A1761" t="str">
            <v>MENTAL HEALTH and WELLBEING - Level of psychological distress</v>
          </cell>
          <cell r="B1761" t="str">
            <v>Low (K10 &lt; 16)</v>
          </cell>
          <cell r="C1761" t="str">
            <v>Victoria</v>
          </cell>
          <cell r="D1761">
            <v>44.897530000000003</v>
          </cell>
          <cell r="E1761">
            <v>43.89629</v>
          </cell>
          <cell r="F1761">
            <v>45.902940000000001</v>
          </cell>
        </row>
        <row r="1762">
          <cell r="A1762" t="str">
            <v>MENTAL HEALTH and WELLBEING - Level of psychological distress</v>
          </cell>
          <cell r="B1762" t="str">
            <v>Moderate (K10 16–21)</v>
          </cell>
          <cell r="C1762" t="str">
            <v>Alpine (S)</v>
          </cell>
          <cell r="D1762">
            <v>33.72419</v>
          </cell>
          <cell r="E1762">
            <v>25.619789999999998</v>
          </cell>
          <cell r="F1762">
            <v>42.913170000000001</v>
          </cell>
        </row>
        <row r="1763">
          <cell r="A1763" t="str">
            <v>MENTAL HEALTH and WELLBEING - Level of psychological distress</v>
          </cell>
          <cell r="B1763" t="str">
            <v>Moderate (K10 16–21)</v>
          </cell>
          <cell r="C1763" t="str">
            <v>Ararat (RC)</v>
          </cell>
          <cell r="D1763">
            <v>28.972999999999999</v>
          </cell>
          <cell r="E1763">
            <v>21.936170000000001</v>
          </cell>
          <cell r="F1763">
            <v>37.191699999999997</v>
          </cell>
        </row>
        <row r="1764">
          <cell r="A1764" t="str">
            <v>MENTAL HEALTH and WELLBEING - Level of psychological distress</v>
          </cell>
          <cell r="B1764" t="str">
            <v>Moderate (K10 16–21)</v>
          </cell>
          <cell r="C1764" t="str">
            <v>Ballarat (C)</v>
          </cell>
          <cell r="D1764">
            <v>28.501480000000001</v>
          </cell>
          <cell r="E1764">
            <v>23.136590000000002</v>
          </cell>
          <cell r="F1764">
            <v>34.551180000000002</v>
          </cell>
        </row>
        <row r="1765">
          <cell r="A1765" t="str">
            <v>MENTAL HEALTH and WELLBEING - Level of psychological distress</v>
          </cell>
          <cell r="B1765" t="str">
            <v>Moderate (K10 16–21)</v>
          </cell>
          <cell r="C1765" t="str">
            <v>Banyule (C)</v>
          </cell>
          <cell r="D1765">
            <v>25.853349999999999</v>
          </cell>
          <cell r="E1765">
            <v>20.735759999999999</v>
          </cell>
          <cell r="F1765">
            <v>31.728380000000001</v>
          </cell>
        </row>
        <row r="1766">
          <cell r="A1766" t="str">
            <v>MENTAL HEALTH and WELLBEING - Level of psychological distress</v>
          </cell>
          <cell r="B1766" t="str">
            <v>Moderate (K10 16–21)</v>
          </cell>
          <cell r="C1766" t="str">
            <v>Bass Coast (S)</v>
          </cell>
          <cell r="D1766">
            <v>27.127330000000001</v>
          </cell>
          <cell r="E1766">
            <v>19.486830000000001</v>
          </cell>
          <cell r="F1766">
            <v>36.40887</v>
          </cell>
        </row>
        <row r="1767">
          <cell r="A1767" t="str">
            <v>MENTAL HEALTH and WELLBEING - Level of psychological distress</v>
          </cell>
          <cell r="B1767" t="str">
            <v>Moderate (K10 16–21)</v>
          </cell>
          <cell r="C1767" t="str">
            <v>Baw Baw (S)</v>
          </cell>
          <cell r="D1767">
            <v>28.49362</v>
          </cell>
          <cell r="E1767">
            <v>22.501830000000002</v>
          </cell>
          <cell r="F1767">
            <v>35.353079999999999</v>
          </cell>
        </row>
        <row r="1768">
          <cell r="A1768" t="str">
            <v>MENTAL HEALTH and WELLBEING - Level of psychological distress</v>
          </cell>
          <cell r="B1768" t="str">
            <v>Moderate (K10 16–21)</v>
          </cell>
          <cell r="C1768" t="str">
            <v>Bayside (C)</v>
          </cell>
          <cell r="D1768">
            <v>30.79177</v>
          </cell>
          <cell r="E1768">
            <v>24.37313</v>
          </cell>
          <cell r="F1768">
            <v>38.050280000000001</v>
          </cell>
        </row>
        <row r="1769">
          <cell r="A1769" t="str">
            <v>MENTAL HEALTH and WELLBEING - Level of psychological distress</v>
          </cell>
          <cell r="B1769" t="str">
            <v>Moderate (K10 16–21)</v>
          </cell>
          <cell r="C1769" t="str">
            <v>Benalla (RC)</v>
          </cell>
          <cell r="D1769">
            <v>21.85201</v>
          </cell>
          <cell r="E1769">
            <v>15.97289</v>
          </cell>
          <cell r="F1769">
            <v>29.14451</v>
          </cell>
        </row>
        <row r="1770">
          <cell r="A1770" t="str">
            <v>MENTAL HEALTH and WELLBEING - Level of psychological distress</v>
          </cell>
          <cell r="B1770" t="str">
            <v>Moderate (K10 16–21)</v>
          </cell>
          <cell r="C1770" t="str">
            <v>Boroondara (C)</v>
          </cell>
          <cell r="D1770">
            <v>30.599930000000001</v>
          </cell>
          <cell r="E1770">
            <v>25.162890000000001</v>
          </cell>
          <cell r="F1770">
            <v>36.63664</v>
          </cell>
        </row>
        <row r="1771">
          <cell r="A1771" t="str">
            <v>MENTAL HEALTH and WELLBEING - Level of psychological distress</v>
          </cell>
          <cell r="B1771" t="str">
            <v>Moderate (K10 16–21)</v>
          </cell>
          <cell r="C1771" t="str">
            <v>Brimbank (C)</v>
          </cell>
          <cell r="D1771">
            <v>20.105029999999999</v>
          </cell>
          <cell r="E1771">
            <v>15.569279999999999</v>
          </cell>
          <cell r="F1771">
            <v>25.562090000000001</v>
          </cell>
        </row>
        <row r="1772">
          <cell r="A1772" t="str">
            <v>MENTAL HEALTH and WELLBEING - Level of psychological distress</v>
          </cell>
          <cell r="B1772" t="str">
            <v>Moderate (K10 16–21)</v>
          </cell>
          <cell r="C1772" t="str">
            <v>Buloke (S)</v>
          </cell>
          <cell r="D1772">
            <v>23.544730000000001</v>
          </cell>
          <cell r="E1772">
            <v>15.60848</v>
          </cell>
          <cell r="F1772">
            <v>33.895499999999998</v>
          </cell>
        </row>
        <row r="1773">
          <cell r="A1773" t="str">
            <v>MENTAL HEALTH and WELLBEING - Level of psychological distress</v>
          </cell>
          <cell r="B1773" t="str">
            <v>Moderate (K10 16–21)</v>
          </cell>
          <cell r="C1773" t="str">
            <v>Campaspe (S)</v>
          </cell>
          <cell r="D1773">
            <v>26.594580000000001</v>
          </cell>
          <cell r="E1773">
            <v>20.58915</v>
          </cell>
          <cell r="F1773">
            <v>33.610280000000003</v>
          </cell>
        </row>
        <row r="1774">
          <cell r="A1774" t="str">
            <v>MENTAL HEALTH and WELLBEING - Level of psychological distress</v>
          </cell>
          <cell r="B1774" t="str">
            <v>Moderate (K10 16–21)</v>
          </cell>
          <cell r="C1774" t="str">
            <v>Cardinia (S)</v>
          </cell>
          <cell r="D1774">
            <v>23.283000000000001</v>
          </cell>
          <cell r="E1774">
            <v>18.267340000000001</v>
          </cell>
          <cell r="F1774">
            <v>29.184090000000001</v>
          </cell>
        </row>
        <row r="1775">
          <cell r="A1775" t="str">
            <v>MENTAL HEALTH and WELLBEING - Level of psychological distress</v>
          </cell>
          <cell r="B1775" t="str">
            <v>Moderate (K10 16–21)</v>
          </cell>
          <cell r="C1775" t="str">
            <v>Casey (C)</v>
          </cell>
          <cell r="D1775">
            <v>25.336860000000001</v>
          </cell>
          <cell r="E1775">
            <v>20.216280000000001</v>
          </cell>
          <cell r="F1775">
            <v>31.246490000000001</v>
          </cell>
        </row>
        <row r="1776">
          <cell r="A1776" t="str">
            <v>MENTAL HEALTH and WELLBEING - Level of psychological distress</v>
          </cell>
          <cell r="B1776" t="str">
            <v>Moderate (K10 16–21)</v>
          </cell>
          <cell r="C1776" t="str">
            <v>Central Goldfields (S)</v>
          </cell>
          <cell r="D1776">
            <v>23.57798</v>
          </cell>
          <cell r="E1776">
            <v>18.164059999999999</v>
          </cell>
          <cell r="F1776">
            <v>30.013739999999999</v>
          </cell>
        </row>
        <row r="1777">
          <cell r="A1777" t="str">
            <v>MENTAL HEALTH and WELLBEING - Level of psychological distress</v>
          </cell>
          <cell r="B1777" t="str">
            <v>Moderate (K10 16–21)</v>
          </cell>
          <cell r="C1777" t="str">
            <v>Colac-Otway (S)</v>
          </cell>
          <cell r="D1777">
            <v>26.155560000000001</v>
          </cell>
          <cell r="E1777">
            <v>20.497430000000001</v>
          </cell>
          <cell r="F1777">
            <v>32.732520000000001</v>
          </cell>
        </row>
        <row r="1778">
          <cell r="A1778" t="str">
            <v>MENTAL HEALTH and WELLBEING - Level of psychological distress</v>
          </cell>
          <cell r="B1778" t="str">
            <v>Moderate (K10 16–21)</v>
          </cell>
          <cell r="C1778" t="str">
            <v>Corangamite (S)</v>
          </cell>
          <cell r="D1778">
            <v>30.07816</v>
          </cell>
          <cell r="E1778">
            <v>23.04175</v>
          </cell>
          <cell r="F1778">
            <v>38.196809999999999</v>
          </cell>
        </row>
        <row r="1779">
          <cell r="A1779" t="str">
            <v>MENTAL HEALTH and WELLBEING - Level of psychological distress</v>
          </cell>
          <cell r="B1779" t="str">
            <v>Moderate (K10 16–21)</v>
          </cell>
          <cell r="C1779" t="str">
            <v>Darebin (C)</v>
          </cell>
          <cell r="D1779">
            <v>24.47118</v>
          </cell>
          <cell r="E1779">
            <v>19.347999999999999</v>
          </cell>
          <cell r="F1779">
            <v>30.438960000000002</v>
          </cell>
        </row>
        <row r="1780">
          <cell r="A1780" t="str">
            <v>MENTAL HEALTH and WELLBEING - Level of psychological distress</v>
          </cell>
          <cell r="B1780" t="str">
            <v>Moderate (K10 16–21)</v>
          </cell>
          <cell r="C1780" t="str">
            <v>East Gippsland (S)</v>
          </cell>
          <cell r="D1780">
            <v>24.1662</v>
          </cell>
          <cell r="E1780">
            <v>17.049700000000001</v>
          </cell>
          <cell r="F1780">
            <v>33.068919999999999</v>
          </cell>
        </row>
        <row r="1781">
          <cell r="A1781" t="str">
            <v>MENTAL HEALTH and WELLBEING - Level of psychological distress</v>
          </cell>
          <cell r="B1781" t="str">
            <v>Moderate (K10 16–21)</v>
          </cell>
          <cell r="C1781" t="str">
            <v>Frankston (C)</v>
          </cell>
          <cell r="D1781">
            <v>27.20739</v>
          </cell>
          <cell r="E1781">
            <v>22.220120000000001</v>
          </cell>
          <cell r="F1781">
            <v>32.841389999999997</v>
          </cell>
        </row>
        <row r="1782">
          <cell r="A1782" t="str">
            <v>MENTAL HEALTH and WELLBEING - Level of psychological distress</v>
          </cell>
          <cell r="B1782" t="str">
            <v>Moderate (K10 16–21)</v>
          </cell>
          <cell r="C1782" t="str">
            <v>Gannawarra (S)</v>
          </cell>
          <cell r="D1782">
            <v>25.92746</v>
          </cell>
          <cell r="E1782">
            <v>16.852039999999999</v>
          </cell>
          <cell r="F1782">
            <v>37.675739999999998</v>
          </cell>
        </row>
        <row r="1783">
          <cell r="A1783" t="str">
            <v>MENTAL HEALTH and WELLBEING - Level of psychological distress</v>
          </cell>
          <cell r="B1783" t="str">
            <v>Moderate (K10 16–21)</v>
          </cell>
          <cell r="C1783" t="str">
            <v>Glen Eira (C)</v>
          </cell>
          <cell r="D1783">
            <v>30.822900000000001</v>
          </cell>
          <cell r="E1783">
            <v>24.946449999999999</v>
          </cell>
          <cell r="F1783">
            <v>37.393929999999997</v>
          </cell>
        </row>
        <row r="1784">
          <cell r="A1784" t="str">
            <v>MENTAL HEALTH and WELLBEING - Level of psychological distress</v>
          </cell>
          <cell r="B1784" t="str">
            <v>Moderate (K10 16–21)</v>
          </cell>
          <cell r="C1784" t="str">
            <v>Glenelg (S)</v>
          </cell>
          <cell r="D1784">
            <v>20.226130000000001</v>
          </cell>
          <cell r="E1784">
            <v>12.84338</v>
          </cell>
          <cell r="F1784">
            <v>30.373729999999998</v>
          </cell>
        </row>
        <row r="1785">
          <cell r="A1785" t="str">
            <v>MENTAL HEALTH and WELLBEING - Level of psychological distress</v>
          </cell>
          <cell r="B1785" t="str">
            <v>Moderate (K10 16–21)</v>
          </cell>
          <cell r="C1785" t="str">
            <v>Golden Plains (S)</v>
          </cell>
          <cell r="D1785">
            <v>20.008690000000001</v>
          </cell>
          <cell r="E1785">
            <v>13.621499999999999</v>
          </cell>
          <cell r="F1785">
            <v>28.405940000000001</v>
          </cell>
        </row>
        <row r="1786">
          <cell r="A1786" t="str">
            <v>MENTAL HEALTH and WELLBEING - Level of psychological distress</v>
          </cell>
          <cell r="B1786" t="str">
            <v>Moderate (K10 16–21)</v>
          </cell>
          <cell r="C1786" t="str">
            <v>Greater Bendigo (C)</v>
          </cell>
          <cell r="D1786">
            <v>25.913900000000002</v>
          </cell>
          <cell r="E1786">
            <v>20.127700000000001</v>
          </cell>
          <cell r="F1786">
            <v>32.682850000000002</v>
          </cell>
        </row>
        <row r="1787">
          <cell r="A1787" t="str">
            <v>MENTAL HEALTH and WELLBEING - Level of psychological distress</v>
          </cell>
          <cell r="B1787" t="str">
            <v>Moderate (K10 16–21)</v>
          </cell>
          <cell r="C1787" t="str">
            <v>Greater Dandenong (C)</v>
          </cell>
          <cell r="D1787">
            <v>21.475390000000001</v>
          </cell>
          <cell r="E1787">
            <v>16.773820000000001</v>
          </cell>
          <cell r="F1787">
            <v>27.066210000000002</v>
          </cell>
        </row>
        <row r="1788">
          <cell r="A1788" t="str">
            <v>MENTAL HEALTH and WELLBEING - Level of psychological distress</v>
          </cell>
          <cell r="B1788" t="str">
            <v>Moderate (K10 16–21)</v>
          </cell>
          <cell r="C1788" t="str">
            <v>Greater Geelong (C)</v>
          </cell>
          <cell r="D1788">
            <v>27.681660000000001</v>
          </cell>
          <cell r="E1788">
            <v>22.04541</v>
          </cell>
          <cell r="F1788">
            <v>34.128050000000002</v>
          </cell>
        </row>
        <row r="1789">
          <cell r="A1789" t="str">
            <v>MENTAL HEALTH and WELLBEING - Level of psychological distress</v>
          </cell>
          <cell r="B1789" t="str">
            <v>Moderate (K10 16–21)</v>
          </cell>
          <cell r="C1789" t="str">
            <v>Greater Shepparton (C)</v>
          </cell>
          <cell r="D1789">
            <v>21.016369999999998</v>
          </cell>
          <cell r="E1789">
            <v>16.2377</v>
          </cell>
          <cell r="F1789">
            <v>26.752210000000002</v>
          </cell>
        </row>
        <row r="1790">
          <cell r="A1790" t="str">
            <v>MENTAL HEALTH and WELLBEING - Level of psychological distress</v>
          </cell>
          <cell r="B1790" t="str">
            <v>Moderate (K10 16–21)</v>
          </cell>
          <cell r="C1790" t="str">
            <v>Hepburn (S)</v>
          </cell>
          <cell r="D1790">
            <v>27.800329999999999</v>
          </cell>
          <cell r="E1790">
            <v>20.93712</v>
          </cell>
          <cell r="F1790">
            <v>35.89199</v>
          </cell>
        </row>
        <row r="1791">
          <cell r="A1791" t="str">
            <v>MENTAL HEALTH and WELLBEING - Level of psychological distress</v>
          </cell>
          <cell r="B1791" t="str">
            <v>Moderate (K10 16–21)</v>
          </cell>
          <cell r="C1791" t="str">
            <v>Hindmarsh (S)</v>
          </cell>
          <cell r="D1791">
            <v>25.601849999999999</v>
          </cell>
          <cell r="E1791">
            <v>17.265280000000001</v>
          </cell>
          <cell r="F1791">
            <v>36.202359999999999</v>
          </cell>
        </row>
        <row r="1792">
          <cell r="A1792" t="str">
            <v>MENTAL HEALTH and WELLBEING - Level of psychological distress</v>
          </cell>
          <cell r="B1792" t="str">
            <v>Moderate (K10 16–21)</v>
          </cell>
          <cell r="C1792" t="str">
            <v>Hobsons Bay (C)</v>
          </cell>
          <cell r="D1792">
            <v>30.679870000000001</v>
          </cell>
          <cell r="E1792">
            <v>24.937429999999999</v>
          </cell>
          <cell r="F1792">
            <v>37.09122</v>
          </cell>
        </row>
        <row r="1793">
          <cell r="A1793" t="str">
            <v>MENTAL HEALTH and WELLBEING - Level of psychological distress</v>
          </cell>
          <cell r="B1793" t="str">
            <v>Moderate (K10 16–21)</v>
          </cell>
          <cell r="C1793" t="str">
            <v>Horsham (RC)</v>
          </cell>
          <cell r="D1793">
            <v>24.861080000000001</v>
          </cell>
          <cell r="E1793">
            <v>19.06812</v>
          </cell>
          <cell r="F1793">
            <v>31.72409</v>
          </cell>
        </row>
        <row r="1794">
          <cell r="A1794" t="str">
            <v>MENTAL HEALTH and WELLBEING - Level of psychological distress</v>
          </cell>
          <cell r="B1794" t="str">
            <v>Moderate (K10 16–21)</v>
          </cell>
          <cell r="C1794" t="str">
            <v>Hume (C)</v>
          </cell>
          <cell r="D1794">
            <v>28.670819999999999</v>
          </cell>
          <cell r="E1794">
            <v>23.054320000000001</v>
          </cell>
          <cell r="F1794">
            <v>35.032629999999997</v>
          </cell>
        </row>
        <row r="1795">
          <cell r="A1795" t="str">
            <v>MENTAL HEALTH and WELLBEING - Level of psychological distress</v>
          </cell>
          <cell r="B1795" t="str">
            <v>Moderate (K10 16–21)</v>
          </cell>
          <cell r="C1795" t="str">
            <v>Indigo (S)</v>
          </cell>
          <cell r="D1795">
            <v>17.630089999999999</v>
          </cell>
          <cell r="E1795">
            <v>11.48446</v>
          </cell>
          <cell r="F1795">
            <v>26.09488</v>
          </cell>
        </row>
        <row r="1796">
          <cell r="A1796" t="str">
            <v>MENTAL HEALTH and WELLBEING - Level of psychological distress</v>
          </cell>
          <cell r="B1796" t="str">
            <v>Moderate (K10 16–21)</v>
          </cell>
          <cell r="C1796" t="str">
            <v>Kingston (C)</v>
          </cell>
          <cell r="D1796">
            <v>25.805240000000001</v>
          </cell>
          <cell r="E1796">
            <v>20.563479999999998</v>
          </cell>
          <cell r="F1796">
            <v>31.847470000000001</v>
          </cell>
        </row>
        <row r="1797">
          <cell r="A1797" t="str">
            <v>MENTAL HEALTH and WELLBEING - Level of psychological distress</v>
          </cell>
          <cell r="B1797" t="str">
            <v>Moderate (K10 16–21)</v>
          </cell>
          <cell r="C1797" t="str">
            <v>Knox (C)</v>
          </cell>
          <cell r="D1797">
            <v>21.788270000000001</v>
          </cell>
          <cell r="E1797">
            <v>16.95759</v>
          </cell>
          <cell r="F1797">
            <v>27.538709999999998</v>
          </cell>
        </row>
        <row r="1798">
          <cell r="A1798" t="str">
            <v>MENTAL HEALTH and WELLBEING - Level of psychological distress</v>
          </cell>
          <cell r="B1798" t="str">
            <v>Moderate (K10 16–21)</v>
          </cell>
          <cell r="C1798" t="str">
            <v>Latrobe (C)</v>
          </cell>
          <cell r="D1798">
            <v>25.882470000000001</v>
          </cell>
          <cell r="E1798">
            <v>20.253550000000001</v>
          </cell>
          <cell r="F1798">
            <v>32.439410000000002</v>
          </cell>
        </row>
        <row r="1799">
          <cell r="A1799" t="str">
            <v>MENTAL HEALTH and WELLBEING - Level of psychological distress</v>
          </cell>
          <cell r="B1799" t="str">
            <v>Moderate (K10 16–21)</v>
          </cell>
          <cell r="C1799" t="str">
            <v>Loddon (S)</v>
          </cell>
          <cell r="D1799">
            <v>25.40325</v>
          </cell>
          <cell r="E1799">
            <v>16.51999</v>
          </cell>
          <cell r="F1799">
            <v>36.94903</v>
          </cell>
        </row>
        <row r="1800">
          <cell r="A1800" t="str">
            <v>MENTAL HEALTH and WELLBEING - Level of psychological distress</v>
          </cell>
          <cell r="B1800" t="str">
            <v>Moderate (K10 16–21)</v>
          </cell>
          <cell r="C1800" t="str">
            <v>Macedon Ranges (S)</v>
          </cell>
          <cell r="D1800">
            <v>27.742550000000001</v>
          </cell>
          <cell r="E1800">
            <v>20.29419</v>
          </cell>
          <cell r="F1800">
            <v>36.667029999999997</v>
          </cell>
        </row>
        <row r="1801">
          <cell r="A1801" t="str">
            <v>MENTAL HEALTH and WELLBEING - Level of psychological distress</v>
          </cell>
          <cell r="B1801" t="str">
            <v>Moderate (K10 16–21)</v>
          </cell>
          <cell r="C1801" t="str">
            <v>Manningham (C)</v>
          </cell>
          <cell r="D1801">
            <v>31.723020000000002</v>
          </cell>
          <cell r="E1801">
            <v>25.286660000000001</v>
          </cell>
          <cell r="F1801">
            <v>38.943730000000002</v>
          </cell>
        </row>
        <row r="1802">
          <cell r="A1802" t="str">
            <v>MENTAL HEALTH and WELLBEING - Level of psychological distress</v>
          </cell>
          <cell r="B1802" t="str">
            <v>Moderate (K10 16–21)</v>
          </cell>
          <cell r="C1802" t="str">
            <v>Mansfield (S)</v>
          </cell>
          <cell r="D1802">
            <v>29.685400000000001</v>
          </cell>
          <cell r="E1802">
            <v>22.31814</v>
          </cell>
          <cell r="F1802">
            <v>38.286000000000001</v>
          </cell>
        </row>
        <row r="1803">
          <cell r="A1803" t="str">
            <v>MENTAL HEALTH and WELLBEING - Level of psychological distress</v>
          </cell>
          <cell r="B1803" t="str">
            <v>Moderate (K10 16–21)</v>
          </cell>
          <cell r="C1803" t="str">
            <v>Maribyrnong (C)</v>
          </cell>
          <cell r="D1803">
            <v>34.034910000000004</v>
          </cell>
          <cell r="E1803">
            <v>28.109919999999999</v>
          </cell>
          <cell r="F1803">
            <v>40.505110000000002</v>
          </cell>
        </row>
        <row r="1804">
          <cell r="A1804" t="str">
            <v>MENTAL HEALTH and WELLBEING - Level of psychological distress</v>
          </cell>
          <cell r="B1804" t="str">
            <v>Moderate (K10 16–21)</v>
          </cell>
          <cell r="C1804" t="str">
            <v>Maroondah (C)</v>
          </cell>
          <cell r="D1804">
            <v>23.207889999999999</v>
          </cell>
          <cell r="E1804">
            <v>18.172460000000001</v>
          </cell>
          <cell r="F1804">
            <v>29.141690000000001</v>
          </cell>
        </row>
        <row r="1805">
          <cell r="A1805" t="str">
            <v>MENTAL HEALTH and WELLBEING - Level of psychological distress</v>
          </cell>
          <cell r="B1805" t="str">
            <v>Moderate (K10 16–21)</v>
          </cell>
          <cell r="C1805" t="str">
            <v>Melbourne (C)</v>
          </cell>
          <cell r="D1805">
            <v>25.958960000000001</v>
          </cell>
          <cell r="E1805">
            <v>20.027619999999999</v>
          </cell>
          <cell r="F1805">
            <v>32.923729999999999</v>
          </cell>
        </row>
        <row r="1806">
          <cell r="A1806" t="str">
            <v>MENTAL HEALTH and WELLBEING - Level of psychological distress</v>
          </cell>
          <cell r="B1806" t="str">
            <v>Moderate (K10 16–21)</v>
          </cell>
          <cell r="C1806" t="str">
            <v>Melton (S)</v>
          </cell>
          <cell r="D1806">
            <v>28.443619999999999</v>
          </cell>
          <cell r="E1806">
            <v>22.67849</v>
          </cell>
          <cell r="F1806">
            <v>35.010730000000002</v>
          </cell>
        </row>
        <row r="1807">
          <cell r="A1807" t="str">
            <v>MENTAL HEALTH and WELLBEING - Level of psychological distress</v>
          </cell>
          <cell r="B1807" t="str">
            <v>Moderate (K10 16–21)</v>
          </cell>
          <cell r="C1807" t="str">
            <v>Mildura (RC)</v>
          </cell>
          <cell r="D1807">
            <v>23.49945</v>
          </cell>
          <cell r="E1807">
            <v>17.92539</v>
          </cell>
          <cell r="F1807">
            <v>30.16966</v>
          </cell>
        </row>
        <row r="1808">
          <cell r="A1808" t="str">
            <v>MENTAL HEALTH and WELLBEING - Level of psychological distress</v>
          </cell>
          <cell r="B1808" t="str">
            <v>Moderate (K10 16–21)</v>
          </cell>
          <cell r="C1808" t="str">
            <v>Mitchell (S)</v>
          </cell>
          <cell r="D1808">
            <v>23.146059999999999</v>
          </cell>
          <cell r="E1808">
            <v>18.005109999999998</v>
          </cell>
          <cell r="F1808">
            <v>29.231580000000001</v>
          </cell>
        </row>
        <row r="1809">
          <cell r="A1809" t="str">
            <v>MENTAL HEALTH and WELLBEING - Level of psychological distress</v>
          </cell>
          <cell r="B1809" t="str">
            <v>Moderate (K10 16–21)</v>
          </cell>
          <cell r="C1809" t="str">
            <v>Moira (S)</v>
          </cell>
          <cell r="D1809">
            <v>21.693629999999999</v>
          </cell>
          <cell r="E1809">
            <v>15.39911</v>
          </cell>
          <cell r="F1809">
            <v>29.659079999999999</v>
          </cell>
        </row>
        <row r="1810">
          <cell r="A1810" t="str">
            <v>MENTAL HEALTH and WELLBEING - Level of psychological distress</v>
          </cell>
          <cell r="B1810" t="str">
            <v>Moderate (K10 16–21)</v>
          </cell>
          <cell r="C1810" t="str">
            <v>Monash (C)</v>
          </cell>
          <cell r="D1810">
            <v>30.56446</v>
          </cell>
          <cell r="E1810">
            <v>24.99213</v>
          </cell>
          <cell r="F1810">
            <v>36.770159999999997</v>
          </cell>
        </row>
        <row r="1811">
          <cell r="A1811" t="str">
            <v>MENTAL HEALTH and WELLBEING - Level of psychological distress</v>
          </cell>
          <cell r="B1811" t="str">
            <v>Moderate (K10 16–21)</v>
          </cell>
          <cell r="C1811" t="str">
            <v>Moonee Valley (C)</v>
          </cell>
          <cell r="D1811">
            <v>31.259550000000001</v>
          </cell>
          <cell r="E1811">
            <v>25.34365</v>
          </cell>
          <cell r="F1811">
            <v>37.856160000000003</v>
          </cell>
        </row>
        <row r="1812">
          <cell r="A1812" t="str">
            <v>MENTAL HEALTH and WELLBEING - Level of psychological distress</v>
          </cell>
          <cell r="B1812" t="str">
            <v>Moderate (K10 16–21)</v>
          </cell>
          <cell r="C1812" t="str">
            <v>Moorabool (S)</v>
          </cell>
          <cell r="D1812">
            <v>24.82743</v>
          </cell>
          <cell r="E1812">
            <v>18.059640000000002</v>
          </cell>
          <cell r="F1812">
            <v>33.106720000000003</v>
          </cell>
        </row>
        <row r="1813">
          <cell r="A1813" t="str">
            <v>MENTAL HEALTH and WELLBEING - Level of psychological distress</v>
          </cell>
          <cell r="B1813" t="str">
            <v>Moderate (K10 16–21)</v>
          </cell>
          <cell r="C1813" t="str">
            <v>Moreland (C)</v>
          </cell>
          <cell r="D1813">
            <v>33.14002</v>
          </cell>
          <cell r="E1813">
            <v>26.641200000000001</v>
          </cell>
          <cell r="F1813">
            <v>40.352130000000002</v>
          </cell>
        </row>
        <row r="1814">
          <cell r="A1814" t="str">
            <v>MENTAL HEALTH and WELLBEING - Level of psychological distress</v>
          </cell>
          <cell r="B1814" t="str">
            <v>Moderate (K10 16–21)</v>
          </cell>
          <cell r="C1814" t="str">
            <v>Mornington Peninsula (S)</v>
          </cell>
          <cell r="D1814">
            <v>25.129909999999999</v>
          </cell>
          <cell r="E1814">
            <v>19.33548</v>
          </cell>
          <cell r="F1814">
            <v>31.972529999999999</v>
          </cell>
        </row>
        <row r="1815">
          <cell r="A1815" t="str">
            <v>MENTAL HEALTH and WELLBEING - Level of psychological distress</v>
          </cell>
          <cell r="B1815" t="str">
            <v>Moderate (K10 16–21)</v>
          </cell>
          <cell r="C1815" t="str">
            <v>Mount Alexander (S)</v>
          </cell>
          <cell r="D1815">
            <v>33.99868</v>
          </cell>
          <cell r="E1815">
            <v>24.363700000000001</v>
          </cell>
          <cell r="F1815">
            <v>45.168529999999997</v>
          </cell>
        </row>
        <row r="1816">
          <cell r="A1816" t="str">
            <v>MENTAL HEALTH and WELLBEING - Level of psychological distress</v>
          </cell>
          <cell r="B1816" t="str">
            <v>Moderate (K10 16–21)</v>
          </cell>
          <cell r="C1816" t="str">
            <v>Moyne (S)</v>
          </cell>
          <cell r="D1816">
            <v>27.360869999999998</v>
          </cell>
          <cell r="E1816">
            <v>20.431039999999999</v>
          </cell>
          <cell r="F1816">
            <v>35.589849999999998</v>
          </cell>
        </row>
        <row r="1817">
          <cell r="A1817" t="str">
            <v>MENTAL HEALTH and WELLBEING - Level of psychological distress</v>
          </cell>
          <cell r="B1817" t="str">
            <v>Moderate (K10 16–21)</v>
          </cell>
          <cell r="C1817" t="str">
            <v>Murrindindi (S)</v>
          </cell>
          <cell r="D1817">
            <v>22.53126</v>
          </cell>
          <cell r="E1817">
            <v>17.06119</v>
          </cell>
          <cell r="F1817">
            <v>29.138940000000002</v>
          </cell>
        </row>
        <row r="1818">
          <cell r="A1818" t="str">
            <v>MENTAL HEALTH and WELLBEING - Level of psychological distress</v>
          </cell>
          <cell r="B1818" t="str">
            <v>Moderate (K10 16–21)</v>
          </cell>
          <cell r="C1818" t="str">
            <v>Nillumbik (S)</v>
          </cell>
          <cell r="D1818">
            <v>31.164999999999999</v>
          </cell>
          <cell r="E1818">
            <v>24.966360000000002</v>
          </cell>
          <cell r="F1818">
            <v>38.120759999999997</v>
          </cell>
        </row>
        <row r="1819">
          <cell r="A1819" t="str">
            <v>MENTAL HEALTH and WELLBEING - Level of psychological distress</v>
          </cell>
          <cell r="B1819" t="str">
            <v>Moderate (K10 16–21)</v>
          </cell>
          <cell r="C1819" t="str">
            <v>Northern Grampians (S)</v>
          </cell>
          <cell r="D1819">
            <v>26.774999999999999</v>
          </cell>
          <cell r="E1819">
            <v>19.836690000000001</v>
          </cell>
          <cell r="F1819">
            <v>35.078189999999999</v>
          </cell>
        </row>
        <row r="1820">
          <cell r="A1820" t="str">
            <v>MENTAL HEALTH and WELLBEING - Level of psychological distress</v>
          </cell>
          <cell r="B1820" t="str">
            <v>Moderate (K10 16–21)</v>
          </cell>
          <cell r="C1820" t="str">
            <v>Port Phillip (C)</v>
          </cell>
          <cell r="D1820">
            <v>26.021360000000001</v>
          </cell>
          <cell r="E1820">
            <v>20.974710000000002</v>
          </cell>
          <cell r="F1820">
            <v>31.79374</v>
          </cell>
        </row>
        <row r="1821">
          <cell r="A1821" t="str">
            <v>MENTAL HEALTH and WELLBEING - Level of psychological distress</v>
          </cell>
          <cell r="B1821" t="str">
            <v>Moderate (K10 16–21)</v>
          </cell>
          <cell r="C1821" t="str">
            <v>Pyrenees (S)</v>
          </cell>
          <cell r="D1821">
            <v>24.779309999999999</v>
          </cell>
          <cell r="E1821">
            <v>17.226389999999999</v>
          </cell>
          <cell r="F1821">
            <v>34.272640000000003</v>
          </cell>
        </row>
        <row r="1822">
          <cell r="A1822" t="str">
            <v>MENTAL HEALTH and WELLBEING - Level of psychological distress</v>
          </cell>
          <cell r="B1822" t="str">
            <v>Moderate (K10 16–21)</v>
          </cell>
          <cell r="C1822" t="str">
            <v>Queenscliffe (B)</v>
          </cell>
          <cell r="D1822">
            <v>16.703320000000001</v>
          </cell>
          <cell r="E1822">
            <v>7.8166079999999996</v>
          </cell>
          <cell r="F1822">
            <v>32.167760000000001</v>
          </cell>
        </row>
        <row r="1823">
          <cell r="A1823" t="str">
            <v>MENTAL HEALTH and WELLBEING - Level of psychological distress</v>
          </cell>
          <cell r="B1823" t="str">
            <v>Moderate (K10 16–21)</v>
          </cell>
          <cell r="C1823" t="str">
            <v>South Gippsland (S)</v>
          </cell>
          <cell r="D1823">
            <v>25.186509999999998</v>
          </cell>
          <cell r="E1823">
            <v>15.69271</v>
          </cell>
          <cell r="F1823">
            <v>37.845579999999998</v>
          </cell>
        </row>
        <row r="1824">
          <cell r="A1824" t="str">
            <v>MENTAL HEALTH and WELLBEING - Level of psychological distress</v>
          </cell>
          <cell r="B1824" t="str">
            <v>Moderate (K10 16–21)</v>
          </cell>
          <cell r="C1824" t="str">
            <v>Southern Grampians (S)</v>
          </cell>
          <cell r="D1824">
            <v>28.42708</v>
          </cell>
          <cell r="E1824">
            <v>21.807739999999999</v>
          </cell>
          <cell r="F1824">
            <v>36.127299999999998</v>
          </cell>
        </row>
        <row r="1825">
          <cell r="A1825" t="str">
            <v>MENTAL HEALTH and WELLBEING - Level of psychological distress</v>
          </cell>
          <cell r="B1825" t="str">
            <v>Moderate (K10 16–21)</v>
          </cell>
          <cell r="C1825" t="str">
            <v>Stonnington (C)</v>
          </cell>
          <cell r="D1825">
            <v>24.01267</v>
          </cell>
          <cell r="E1825">
            <v>18.729900000000001</v>
          </cell>
          <cell r="F1825">
            <v>30.231179999999998</v>
          </cell>
        </row>
        <row r="1826">
          <cell r="A1826" t="str">
            <v>MENTAL HEALTH and WELLBEING - Level of psychological distress</v>
          </cell>
          <cell r="B1826" t="str">
            <v>Moderate (K10 16–21)</v>
          </cell>
          <cell r="C1826" t="str">
            <v>Strathbogie (S)</v>
          </cell>
          <cell r="D1826">
            <v>23.212150000000001</v>
          </cell>
          <cell r="E1826">
            <v>18.319199999999999</v>
          </cell>
          <cell r="F1826">
            <v>28.948810000000002</v>
          </cell>
        </row>
        <row r="1827">
          <cell r="A1827" t="str">
            <v>MENTAL HEALTH and WELLBEING - Level of psychological distress</v>
          </cell>
          <cell r="B1827" t="str">
            <v>Moderate (K10 16–21)</v>
          </cell>
          <cell r="C1827" t="str">
            <v>Surf Coast (S)</v>
          </cell>
          <cell r="D1827">
            <v>26.6173</v>
          </cell>
          <cell r="E1827">
            <v>19.431750000000001</v>
          </cell>
          <cell r="F1827">
            <v>35.295920000000002</v>
          </cell>
        </row>
        <row r="1828">
          <cell r="A1828" t="str">
            <v>MENTAL HEALTH and WELLBEING - Level of psychological distress</v>
          </cell>
          <cell r="B1828" t="str">
            <v>Moderate (K10 16–21)</v>
          </cell>
          <cell r="C1828" t="str">
            <v>Swan Hill (RC)</v>
          </cell>
          <cell r="D1828">
            <v>25.371780000000001</v>
          </cell>
          <cell r="E1828">
            <v>19.012370000000001</v>
          </cell>
          <cell r="F1828">
            <v>32.991799999999998</v>
          </cell>
        </row>
        <row r="1829">
          <cell r="A1829" t="str">
            <v>MENTAL HEALTH and WELLBEING - Level of psychological distress</v>
          </cell>
          <cell r="B1829" t="str">
            <v>Moderate (K10 16–21)</v>
          </cell>
          <cell r="C1829" t="str">
            <v>Towong (S)</v>
          </cell>
          <cell r="D1829">
            <v>24.469639999999998</v>
          </cell>
          <cell r="E1829">
            <v>15.75909</v>
          </cell>
          <cell r="F1829">
            <v>35.940660000000001</v>
          </cell>
        </row>
        <row r="1830">
          <cell r="A1830" t="str">
            <v>MENTAL HEALTH and WELLBEING - Level of psychological distress</v>
          </cell>
          <cell r="B1830" t="str">
            <v>Moderate (K10 16–21)</v>
          </cell>
          <cell r="C1830" t="str">
            <v>Wangaratta (RC)</v>
          </cell>
          <cell r="D1830">
            <v>22.017199999999999</v>
          </cell>
          <cell r="E1830">
            <v>15.63613</v>
          </cell>
          <cell r="F1830">
            <v>30.074059999999999</v>
          </cell>
        </row>
        <row r="1831">
          <cell r="A1831" t="str">
            <v>MENTAL HEALTH and WELLBEING - Level of psychological distress</v>
          </cell>
          <cell r="B1831" t="str">
            <v>Moderate (K10 16–21)</v>
          </cell>
          <cell r="C1831" t="str">
            <v>Warrnambool (C)</v>
          </cell>
          <cell r="D1831">
            <v>20.702310000000001</v>
          </cell>
          <cell r="E1831">
            <v>15.65546</v>
          </cell>
          <cell r="F1831">
            <v>26.858049999999999</v>
          </cell>
        </row>
        <row r="1832">
          <cell r="A1832" t="str">
            <v>MENTAL HEALTH and WELLBEING - Level of psychological distress</v>
          </cell>
          <cell r="B1832" t="str">
            <v>Moderate (K10 16–21)</v>
          </cell>
          <cell r="C1832" t="str">
            <v>Wellington (S)</v>
          </cell>
          <cell r="D1832">
            <v>23.072659999999999</v>
          </cell>
          <cell r="E1832">
            <v>17.130990000000001</v>
          </cell>
          <cell r="F1832">
            <v>30.321090000000002</v>
          </cell>
        </row>
        <row r="1833">
          <cell r="A1833" t="str">
            <v>MENTAL HEALTH and WELLBEING - Level of psychological distress</v>
          </cell>
          <cell r="B1833" t="str">
            <v>Moderate (K10 16–21)</v>
          </cell>
          <cell r="C1833" t="str">
            <v>West Wimmera (S)</v>
          </cell>
          <cell r="D1833">
            <v>26.56409</v>
          </cell>
          <cell r="E1833">
            <v>18.577300000000001</v>
          </cell>
          <cell r="F1833">
            <v>36.44755</v>
          </cell>
        </row>
        <row r="1834">
          <cell r="A1834" t="str">
            <v>MENTAL HEALTH and WELLBEING - Level of psychological distress</v>
          </cell>
          <cell r="B1834" t="str">
            <v>Moderate (K10 16–21)</v>
          </cell>
          <cell r="C1834" t="str">
            <v>Whitehorse (C)</v>
          </cell>
          <cell r="D1834">
            <v>27.501719999999999</v>
          </cell>
          <cell r="E1834">
            <v>21.75178</v>
          </cell>
          <cell r="F1834">
            <v>34.109059999999999</v>
          </cell>
        </row>
        <row r="1835">
          <cell r="A1835" t="str">
            <v>MENTAL HEALTH and WELLBEING - Level of psychological distress</v>
          </cell>
          <cell r="B1835" t="str">
            <v>Moderate (K10 16–21)</v>
          </cell>
          <cell r="C1835" t="str">
            <v>Whittlesea (C)</v>
          </cell>
          <cell r="D1835">
            <v>21.201589999999999</v>
          </cell>
          <cell r="E1835">
            <v>16.541139999999999</v>
          </cell>
          <cell r="F1835">
            <v>26.754180000000002</v>
          </cell>
        </row>
        <row r="1836">
          <cell r="A1836" t="str">
            <v>MENTAL HEALTH and WELLBEING - Level of psychological distress</v>
          </cell>
          <cell r="B1836" t="str">
            <v>Moderate (K10 16–21)</v>
          </cell>
          <cell r="C1836" t="str">
            <v>Wodonga (RC)</v>
          </cell>
          <cell r="D1836">
            <v>19.46133</v>
          </cell>
          <cell r="E1836">
            <v>14.5352</v>
          </cell>
          <cell r="F1836">
            <v>25.55772</v>
          </cell>
        </row>
        <row r="1837">
          <cell r="A1837" t="str">
            <v>MENTAL HEALTH and WELLBEING - Level of psychological distress</v>
          </cell>
          <cell r="B1837" t="str">
            <v>Moderate (K10 16–21)</v>
          </cell>
          <cell r="C1837" t="str">
            <v>Wyndham (C)</v>
          </cell>
          <cell r="D1837">
            <v>25.69669</v>
          </cell>
          <cell r="E1837">
            <v>20.682469999999999</v>
          </cell>
          <cell r="F1837">
            <v>31.44464</v>
          </cell>
        </row>
        <row r="1838">
          <cell r="A1838" t="str">
            <v>MENTAL HEALTH and WELLBEING - Level of psychological distress</v>
          </cell>
          <cell r="B1838" t="str">
            <v>Moderate (K10 16–21)</v>
          </cell>
          <cell r="C1838" t="str">
            <v>Yarra (C)</v>
          </cell>
          <cell r="D1838">
            <v>27.641539999999999</v>
          </cell>
          <cell r="E1838">
            <v>22.2425</v>
          </cell>
          <cell r="F1838">
            <v>33.781759999999998</v>
          </cell>
        </row>
        <row r="1839">
          <cell r="A1839" t="str">
            <v>MENTAL HEALTH and WELLBEING - Level of psychological distress</v>
          </cell>
          <cell r="B1839" t="str">
            <v>Moderate (K10 16–21)</v>
          </cell>
          <cell r="C1839" t="str">
            <v>Yarra Ranges (S)</v>
          </cell>
          <cell r="D1839">
            <v>25.241610000000001</v>
          </cell>
          <cell r="E1839">
            <v>20.022020000000001</v>
          </cell>
          <cell r="F1839">
            <v>31.289560000000002</v>
          </cell>
        </row>
        <row r="1840">
          <cell r="A1840" t="str">
            <v>MENTAL HEALTH and WELLBEING - Level of psychological distress</v>
          </cell>
          <cell r="B1840" t="str">
            <v>Moderate (K10 16–21)</v>
          </cell>
          <cell r="C1840" t="str">
            <v>Yarriambiack (S)</v>
          </cell>
          <cell r="D1840">
            <v>28.35061</v>
          </cell>
          <cell r="E1840">
            <v>19.572500000000002</v>
          </cell>
          <cell r="F1840">
            <v>39.149270000000001</v>
          </cell>
        </row>
        <row r="1841">
          <cell r="A1841" t="str">
            <v>MENTAL HEALTH and WELLBEING - Level of psychological distress</v>
          </cell>
          <cell r="B1841" t="str">
            <v>Moderate (K10 16–21)</v>
          </cell>
          <cell r="C1841" t="str">
            <v>Victoria</v>
          </cell>
          <cell r="D1841">
            <v>26.429449999999999</v>
          </cell>
          <cell r="E1841">
            <v>25.530819999999999</v>
          </cell>
          <cell r="F1841">
            <v>27.348099999999999</v>
          </cell>
        </row>
        <row r="1842">
          <cell r="A1842" t="str">
            <v>MENTAL HEALTH and WELLBEING - Level of psychological distress</v>
          </cell>
          <cell r="B1842" t="str">
            <v>High / very high (K10 22+)</v>
          </cell>
          <cell r="C1842" t="str">
            <v>Alpine (S)</v>
          </cell>
          <cell r="D1842">
            <v>14.15517</v>
          </cell>
          <cell r="E1842">
            <v>8.5260200000000008</v>
          </cell>
          <cell r="F1842">
            <v>22.583320000000001</v>
          </cell>
        </row>
        <row r="1843">
          <cell r="A1843" t="str">
            <v>MENTAL HEALTH and WELLBEING - Level of psychological distress</v>
          </cell>
          <cell r="B1843" t="str">
            <v>High / very high (K10 22+)</v>
          </cell>
          <cell r="C1843" t="str">
            <v>Ararat (RC)</v>
          </cell>
          <cell r="D1843">
            <v>15.896229999999999</v>
          </cell>
          <cell r="E1843">
            <v>10.630229999999999</v>
          </cell>
          <cell r="F1843">
            <v>23.096710000000002</v>
          </cell>
        </row>
        <row r="1844">
          <cell r="A1844" t="str">
            <v>MENTAL HEALTH and WELLBEING - Level of psychological distress</v>
          </cell>
          <cell r="B1844" t="str">
            <v>High / very high (K10 22+)</v>
          </cell>
          <cell r="C1844" t="str">
            <v>Ballarat (C)</v>
          </cell>
          <cell r="D1844">
            <v>25.458539999999999</v>
          </cell>
          <cell r="E1844">
            <v>20.23095</v>
          </cell>
          <cell r="F1844">
            <v>31.503440000000001</v>
          </cell>
        </row>
        <row r="1845">
          <cell r="A1845" t="str">
            <v>MENTAL HEALTH and WELLBEING - Level of psychological distress</v>
          </cell>
          <cell r="B1845" t="str">
            <v>High / very high (K10 22+)</v>
          </cell>
          <cell r="C1845" t="str">
            <v>Banyule (C)</v>
          </cell>
          <cell r="D1845">
            <v>22.925439999999998</v>
          </cell>
          <cell r="E1845">
            <v>18.057369999999999</v>
          </cell>
          <cell r="F1845">
            <v>28.647079999999999</v>
          </cell>
        </row>
        <row r="1846">
          <cell r="A1846" t="str">
            <v>MENTAL HEALTH and WELLBEING - Level of psychological distress</v>
          </cell>
          <cell r="B1846" t="str">
            <v>High / very high (K10 22+)</v>
          </cell>
          <cell r="C1846" t="str">
            <v>Bass Coast (S)</v>
          </cell>
          <cell r="D1846">
            <v>16.633710000000001</v>
          </cell>
          <cell r="E1846">
            <v>10.69013</v>
          </cell>
          <cell r="F1846">
            <v>24.958349999999999</v>
          </cell>
        </row>
        <row r="1847">
          <cell r="A1847" t="str">
            <v>MENTAL HEALTH and WELLBEING - Level of psychological distress</v>
          </cell>
          <cell r="B1847" t="str">
            <v>High / very high (K10 22+)</v>
          </cell>
          <cell r="C1847" t="str">
            <v>Baw Baw (S)</v>
          </cell>
          <cell r="D1847">
            <v>26.507940000000001</v>
          </cell>
          <cell r="E1847">
            <v>20.61056</v>
          </cell>
          <cell r="F1847">
            <v>33.383180000000003</v>
          </cell>
        </row>
        <row r="1848">
          <cell r="A1848" t="str">
            <v>MENTAL HEALTH and WELLBEING - Level of psychological distress</v>
          </cell>
          <cell r="B1848" t="str">
            <v>High / very high (K10 22+)</v>
          </cell>
          <cell r="C1848" t="str">
            <v>Bayside (C)</v>
          </cell>
          <cell r="D1848">
            <v>14.064550000000001</v>
          </cell>
          <cell r="E1848">
            <v>9.6789389999999997</v>
          </cell>
          <cell r="F1848">
            <v>19.99736</v>
          </cell>
        </row>
        <row r="1849">
          <cell r="A1849" t="str">
            <v>MENTAL HEALTH and WELLBEING - Level of psychological distress</v>
          </cell>
          <cell r="B1849" t="str">
            <v>High / very high (K10 22+)</v>
          </cell>
          <cell r="C1849" t="str">
            <v>Benalla (RC)</v>
          </cell>
          <cell r="D1849">
            <v>18.754480000000001</v>
          </cell>
          <cell r="E1849">
            <v>12.92639</v>
          </cell>
          <cell r="F1849">
            <v>26.413180000000001</v>
          </cell>
        </row>
        <row r="1850">
          <cell r="A1850" t="str">
            <v>MENTAL HEALTH and WELLBEING - Level of psychological distress</v>
          </cell>
          <cell r="B1850" t="str">
            <v>High / very high (K10 22+)</v>
          </cell>
          <cell r="C1850" t="str">
            <v>Boroondara (C)</v>
          </cell>
          <cell r="D1850">
            <v>20.399509999999999</v>
          </cell>
          <cell r="E1850">
            <v>15.751659999999999</v>
          </cell>
          <cell r="F1850">
            <v>25.995619999999999</v>
          </cell>
        </row>
        <row r="1851">
          <cell r="A1851" t="str">
            <v>MENTAL HEALTH and WELLBEING - Level of psychological distress</v>
          </cell>
          <cell r="B1851" t="str">
            <v>High / very high (K10 22+)</v>
          </cell>
          <cell r="C1851" t="str">
            <v>Brimbank (C)</v>
          </cell>
          <cell r="D1851">
            <v>25.292069999999999</v>
          </cell>
          <cell r="E1851">
            <v>20.158339999999999</v>
          </cell>
          <cell r="F1851">
            <v>31.22195</v>
          </cell>
        </row>
        <row r="1852">
          <cell r="A1852" t="str">
            <v>MENTAL HEALTH and WELLBEING - Level of psychological distress</v>
          </cell>
          <cell r="B1852" t="str">
            <v>High / very high (K10 22+)</v>
          </cell>
          <cell r="C1852" t="str">
            <v>Buloke (S)</v>
          </cell>
          <cell r="D1852">
            <v>12.07596</v>
          </cell>
          <cell r="E1852">
            <v>7.9886900000000001</v>
          </cell>
          <cell r="F1852">
            <v>17.848749999999999</v>
          </cell>
        </row>
        <row r="1853">
          <cell r="A1853" t="str">
            <v>MENTAL HEALTH and WELLBEING - Level of psychological distress</v>
          </cell>
          <cell r="B1853" t="str">
            <v>High / very high (K10 22+)</v>
          </cell>
          <cell r="C1853" t="str">
            <v>Campaspe (S)</v>
          </cell>
          <cell r="D1853">
            <v>19.98789</v>
          </cell>
          <cell r="E1853">
            <v>14.430490000000001</v>
          </cell>
          <cell r="F1853">
            <v>27.00995</v>
          </cell>
        </row>
        <row r="1854">
          <cell r="A1854" t="str">
            <v>MENTAL HEALTH and WELLBEING - Level of psychological distress</v>
          </cell>
          <cell r="B1854" t="str">
            <v>High / very high (K10 22+)</v>
          </cell>
          <cell r="C1854" t="str">
            <v>Cardinia (S)</v>
          </cell>
          <cell r="D1854">
            <v>20.329820000000002</v>
          </cell>
          <cell r="E1854">
            <v>15.494529999999999</v>
          </cell>
          <cell r="F1854">
            <v>26.206109999999999</v>
          </cell>
        </row>
        <row r="1855">
          <cell r="A1855" t="str">
            <v>MENTAL HEALTH and WELLBEING - Level of psychological distress</v>
          </cell>
          <cell r="B1855" t="str">
            <v>High / very high (K10 22+)</v>
          </cell>
          <cell r="C1855" t="str">
            <v>Casey (C)</v>
          </cell>
          <cell r="D1855">
            <v>25.547499999999999</v>
          </cell>
          <cell r="E1855">
            <v>20.604109999999999</v>
          </cell>
          <cell r="F1855">
            <v>31.21069</v>
          </cell>
        </row>
        <row r="1856">
          <cell r="A1856" t="str">
            <v>MENTAL HEALTH and WELLBEING - Level of psychological distress</v>
          </cell>
          <cell r="B1856" t="str">
            <v>High / very high (K10 22+)</v>
          </cell>
          <cell r="C1856" t="str">
            <v>Central Goldfields (S)</v>
          </cell>
          <cell r="D1856">
            <v>20.70374</v>
          </cell>
          <cell r="E1856">
            <v>14.708030000000001</v>
          </cell>
          <cell r="F1856">
            <v>28.33173</v>
          </cell>
        </row>
        <row r="1857">
          <cell r="A1857" t="str">
            <v>MENTAL HEALTH and WELLBEING - Level of psychological distress</v>
          </cell>
          <cell r="B1857" t="str">
            <v>High / very high (K10 22+)</v>
          </cell>
          <cell r="C1857" t="str">
            <v>Colac-Otway (S)</v>
          </cell>
          <cell r="D1857">
            <v>18.52449</v>
          </cell>
          <cell r="E1857">
            <v>13.530989999999999</v>
          </cell>
          <cell r="F1857">
            <v>24.831600000000002</v>
          </cell>
        </row>
        <row r="1858">
          <cell r="A1858" t="str">
            <v>MENTAL HEALTH and WELLBEING - Level of psychological distress</v>
          </cell>
          <cell r="B1858" t="str">
            <v>High / very high (K10 22+)</v>
          </cell>
          <cell r="C1858" t="str">
            <v>Corangamite (S)</v>
          </cell>
          <cell r="D1858">
            <v>15.77009</v>
          </cell>
          <cell r="E1858">
            <v>11.0351</v>
          </cell>
          <cell r="F1858">
            <v>22.033580000000001</v>
          </cell>
        </row>
        <row r="1859">
          <cell r="A1859" t="str">
            <v>MENTAL HEALTH and WELLBEING - Level of psychological distress</v>
          </cell>
          <cell r="B1859" t="str">
            <v>High / very high (K10 22+)</v>
          </cell>
          <cell r="C1859" t="str">
            <v>Darebin (C)</v>
          </cell>
          <cell r="D1859">
            <v>30.89986</v>
          </cell>
          <cell r="E1859">
            <v>24.40166</v>
          </cell>
          <cell r="F1859">
            <v>38.252920000000003</v>
          </cell>
        </row>
        <row r="1860">
          <cell r="A1860" t="str">
            <v>MENTAL HEALTH and WELLBEING - Level of psychological distress</v>
          </cell>
          <cell r="B1860" t="str">
            <v>High / very high (K10 22+)</v>
          </cell>
          <cell r="C1860" t="str">
            <v>East Gippsland (S)</v>
          </cell>
          <cell r="D1860">
            <v>18.439550000000001</v>
          </cell>
          <cell r="E1860">
            <v>12.543799999999999</v>
          </cell>
          <cell r="F1860">
            <v>26.273879999999998</v>
          </cell>
        </row>
        <row r="1861">
          <cell r="A1861" t="str">
            <v>MENTAL HEALTH and WELLBEING - Level of psychological distress</v>
          </cell>
          <cell r="B1861" t="str">
            <v>High / very high (K10 22+)</v>
          </cell>
          <cell r="C1861" t="str">
            <v>Frankston (C)</v>
          </cell>
          <cell r="D1861">
            <v>24.409700000000001</v>
          </cell>
          <cell r="E1861">
            <v>19.61787</v>
          </cell>
          <cell r="F1861">
            <v>29.93608</v>
          </cell>
        </row>
        <row r="1862">
          <cell r="A1862" t="str">
            <v>MENTAL HEALTH and WELLBEING - Level of psychological distress</v>
          </cell>
          <cell r="B1862" t="str">
            <v>High / very high (K10 22+)</v>
          </cell>
          <cell r="C1862" t="str">
            <v>Gannawarra (S)</v>
          </cell>
          <cell r="D1862">
            <v>15.438459999999999</v>
          </cell>
          <cell r="E1862">
            <v>9.8319449999999993</v>
          </cell>
          <cell r="F1862">
            <v>23.411899999999999</v>
          </cell>
        </row>
        <row r="1863">
          <cell r="A1863" t="str">
            <v>MENTAL HEALTH and WELLBEING - Level of psychological distress</v>
          </cell>
          <cell r="B1863" t="str">
            <v>High / very high (K10 22+)</v>
          </cell>
          <cell r="C1863" t="str">
            <v>Glen Eira (C)</v>
          </cell>
          <cell r="D1863">
            <v>18.081769999999999</v>
          </cell>
          <cell r="E1863">
            <v>13.74586</v>
          </cell>
          <cell r="F1863">
            <v>23.414100000000001</v>
          </cell>
        </row>
        <row r="1864">
          <cell r="A1864" t="str">
            <v>MENTAL HEALTH and WELLBEING - Level of psychological distress</v>
          </cell>
          <cell r="B1864" t="str">
            <v>High / very high (K10 22+)</v>
          </cell>
          <cell r="C1864" t="str">
            <v>Glenelg (S)</v>
          </cell>
          <cell r="D1864">
            <v>20.695239999999998</v>
          </cell>
          <cell r="E1864">
            <v>13.067729999999999</v>
          </cell>
          <cell r="F1864">
            <v>31.17812</v>
          </cell>
        </row>
        <row r="1865">
          <cell r="A1865" t="str">
            <v>MENTAL HEALTH and WELLBEING - Level of psychological distress</v>
          </cell>
          <cell r="B1865" t="str">
            <v>High / very high (K10 22+)</v>
          </cell>
          <cell r="C1865" t="str">
            <v>Golden Plains (S)</v>
          </cell>
          <cell r="D1865">
            <v>23.68843</v>
          </cell>
          <cell r="E1865">
            <v>15.71926</v>
          </cell>
          <cell r="F1865">
            <v>34.064770000000003</v>
          </cell>
        </row>
        <row r="1866">
          <cell r="A1866" t="str">
            <v>MENTAL HEALTH and WELLBEING - Level of psychological distress</v>
          </cell>
          <cell r="B1866" t="str">
            <v>High / very high (K10 22+)</v>
          </cell>
          <cell r="C1866" t="str">
            <v>Greater Bendigo (C)</v>
          </cell>
          <cell r="D1866">
            <v>24.170310000000001</v>
          </cell>
          <cell r="E1866">
            <v>18.52497</v>
          </cell>
          <cell r="F1866">
            <v>30.88391</v>
          </cell>
        </row>
        <row r="1867">
          <cell r="A1867" t="str">
            <v>MENTAL HEALTH and WELLBEING - Level of psychological distress</v>
          </cell>
          <cell r="B1867" t="str">
            <v>High / very high (K10 22+)</v>
          </cell>
          <cell r="C1867" t="str">
            <v>Greater Dandenong (C)</v>
          </cell>
          <cell r="D1867">
            <v>23.96686</v>
          </cell>
          <cell r="E1867">
            <v>19.1037</v>
          </cell>
          <cell r="F1867">
            <v>29.614799999999999</v>
          </cell>
        </row>
        <row r="1868">
          <cell r="A1868" t="str">
            <v>MENTAL HEALTH and WELLBEING - Level of psychological distress</v>
          </cell>
          <cell r="B1868" t="str">
            <v>High / very high (K10 22+)</v>
          </cell>
          <cell r="C1868" t="str">
            <v>Greater Geelong (C)</v>
          </cell>
          <cell r="D1868">
            <v>27.292020000000001</v>
          </cell>
          <cell r="E1868">
            <v>21.641349999999999</v>
          </cell>
          <cell r="F1868">
            <v>33.782020000000003</v>
          </cell>
        </row>
        <row r="1869">
          <cell r="A1869" t="str">
            <v>MENTAL HEALTH and WELLBEING - Level of psychological distress</v>
          </cell>
          <cell r="B1869" t="str">
            <v>High / very high (K10 22+)</v>
          </cell>
          <cell r="C1869" t="str">
            <v>Greater Shepparton (C)</v>
          </cell>
          <cell r="D1869">
            <v>19.975239999999999</v>
          </cell>
          <cell r="E1869">
            <v>15.288410000000001</v>
          </cell>
          <cell r="F1869">
            <v>25.66358</v>
          </cell>
        </row>
        <row r="1870">
          <cell r="A1870" t="str">
            <v>MENTAL HEALTH and WELLBEING - Level of psychological distress</v>
          </cell>
          <cell r="B1870" t="str">
            <v>High / very high (K10 22+)</v>
          </cell>
          <cell r="C1870" t="str">
            <v>Hepburn (S)</v>
          </cell>
          <cell r="D1870">
            <v>15.94092</v>
          </cell>
          <cell r="E1870">
            <v>10.849970000000001</v>
          </cell>
          <cell r="F1870">
            <v>22.809449999999998</v>
          </cell>
        </row>
        <row r="1871">
          <cell r="A1871" t="str">
            <v>MENTAL HEALTH and WELLBEING - Level of psychological distress</v>
          </cell>
          <cell r="B1871" t="str">
            <v>High / very high (K10 22+)</v>
          </cell>
          <cell r="C1871" t="str">
            <v>Hindmarsh (S)</v>
          </cell>
          <cell r="D1871">
            <v>23.478940000000001</v>
          </cell>
          <cell r="E1871">
            <v>15.49722</v>
          </cell>
          <cell r="F1871">
            <v>33.92136</v>
          </cell>
        </row>
        <row r="1872">
          <cell r="A1872" t="str">
            <v>MENTAL HEALTH and WELLBEING - Level of psychological distress</v>
          </cell>
          <cell r="B1872" t="str">
            <v>High / very high (K10 22+)</v>
          </cell>
          <cell r="C1872" t="str">
            <v>Hobsons Bay (C)</v>
          </cell>
          <cell r="D1872">
            <v>25.485859999999999</v>
          </cell>
          <cell r="E1872">
            <v>20.164210000000001</v>
          </cell>
          <cell r="F1872">
            <v>31.655100000000001</v>
          </cell>
        </row>
        <row r="1873">
          <cell r="A1873" t="str">
            <v>MENTAL HEALTH and WELLBEING - Level of psychological distress</v>
          </cell>
          <cell r="B1873" t="str">
            <v>High / very high (K10 22+)</v>
          </cell>
          <cell r="C1873" t="str">
            <v>Horsham (RC)</v>
          </cell>
          <cell r="D1873">
            <v>17.78668</v>
          </cell>
          <cell r="E1873">
            <v>13.11684</v>
          </cell>
          <cell r="F1873">
            <v>23.6662</v>
          </cell>
        </row>
        <row r="1874">
          <cell r="A1874" t="str">
            <v>MENTAL HEALTH and WELLBEING - Level of psychological distress</v>
          </cell>
          <cell r="B1874" t="str">
            <v>High / very high (K10 22+)</v>
          </cell>
          <cell r="C1874" t="str">
            <v>Hume (C)</v>
          </cell>
          <cell r="D1874">
            <v>23.41893</v>
          </cell>
          <cell r="E1874">
            <v>18.57151</v>
          </cell>
          <cell r="F1874">
            <v>29.079750000000001</v>
          </cell>
        </row>
        <row r="1875">
          <cell r="A1875" t="str">
            <v>MENTAL HEALTH and WELLBEING - Level of psychological distress</v>
          </cell>
          <cell r="B1875" t="str">
            <v>High / very high (K10 22+)</v>
          </cell>
          <cell r="C1875" t="str">
            <v>Indigo (S)</v>
          </cell>
          <cell r="D1875">
            <v>21.636119999999998</v>
          </cell>
          <cell r="E1875">
            <v>14.63209</v>
          </cell>
          <cell r="F1875">
            <v>30.783819999999999</v>
          </cell>
        </row>
        <row r="1876">
          <cell r="A1876" t="str">
            <v>MENTAL HEALTH and WELLBEING - Level of psychological distress</v>
          </cell>
          <cell r="B1876" t="str">
            <v>High / very high (K10 22+)</v>
          </cell>
          <cell r="C1876" t="str">
            <v>Kingston (C)</v>
          </cell>
          <cell r="D1876">
            <v>23.719570000000001</v>
          </cell>
          <cell r="E1876">
            <v>18.46574</v>
          </cell>
          <cell r="F1876">
            <v>29.91967</v>
          </cell>
        </row>
        <row r="1877">
          <cell r="A1877" t="str">
            <v>MENTAL HEALTH and WELLBEING - Level of psychological distress</v>
          </cell>
          <cell r="B1877" t="str">
            <v>High / very high (K10 22+)</v>
          </cell>
          <cell r="C1877" t="str">
            <v>Knox (C)</v>
          </cell>
          <cell r="D1877">
            <v>27.488040000000002</v>
          </cell>
          <cell r="E1877">
            <v>22.321909999999999</v>
          </cell>
          <cell r="F1877">
            <v>33.336689999999997</v>
          </cell>
        </row>
        <row r="1878">
          <cell r="A1878" t="str">
            <v>MENTAL HEALTH and WELLBEING - Level of psychological distress</v>
          </cell>
          <cell r="B1878" t="str">
            <v>High / very high (K10 22+)</v>
          </cell>
          <cell r="C1878" t="str">
            <v>Latrobe (C)</v>
          </cell>
          <cell r="D1878">
            <v>23.918340000000001</v>
          </cell>
          <cell r="E1878">
            <v>18.192319999999999</v>
          </cell>
          <cell r="F1878">
            <v>30.76877</v>
          </cell>
        </row>
        <row r="1879">
          <cell r="A1879" t="str">
            <v>MENTAL HEALTH and WELLBEING - Level of psychological distress</v>
          </cell>
          <cell r="B1879" t="str">
            <v>High / very high (K10 22+)</v>
          </cell>
          <cell r="C1879" t="str">
            <v>Loddon (S)</v>
          </cell>
          <cell r="D1879">
            <v>20.945989999999998</v>
          </cell>
          <cell r="E1879">
            <v>13.016640000000001</v>
          </cell>
          <cell r="F1879">
            <v>31.93242</v>
          </cell>
        </row>
        <row r="1880">
          <cell r="A1880" t="str">
            <v>MENTAL HEALTH and WELLBEING - Level of psychological distress</v>
          </cell>
          <cell r="B1880" t="str">
            <v>High / very high (K10 22+)</v>
          </cell>
          <cell r="C1880" t="str">
            <v>Macedon Ranges (S)</v>
          </cell>
          <cell r="D1880">
            <v>15.79571</v>
          </cell>
          <cell r="E1880">
            <v>9.9854230000000008</v>
          </cell>
          <cell r="F1880">
            <v>24.082370000000001</v>
          </cell>
        </row>
        <row r="1881">
          <cell r="A1881" t="str">
            <v>MENTAL HEALTH and WELLBEING - Level of psychological distress</v>
          </cell>
          <cell r="B1881" t="str">
            <v>High / very high (K10 22+)</v>
          </cell>
          <cell r="C1881" t="str">
            <v>Manningham (C)</v>
          </cell>
          <cell r="D1881">
            <v>21.09178</v>
          </cell>
          <cell r="E1881">
            <v>15.769909999999999</v>
          </cell>
          <cell r="F1881">
            <v>27.62068</v>
          </cell>
        </row>
        <row r="1882">
          <cell r="A1882" t="str">
            <v>MENTAL HEALTH and WELLBEING - Level of psychological distress</v>
          </cell>
          <cell r="B1882" t="str">
            <v>High / very high (K10 22+)</v>
          </cell>
          <cell r="C1882" t="str">
            <v>Mansfield (S)</v>
          </cell>
          <cell r="D1882">
            <v>14.76848</v>
          </cell>
          <cell r="E1882">
            <v>9.4873969999999996</v>
          </cell>
          <cell r="F1882">
            <v>22.266089999999998</v>
          </cell>
        </row>
        <row r="1883">
          <cell r="A1883" t="str">
            <v>MENTAL HEALTH and WELLBEING - Level of psychological distress</v>
          </cell>
          <cell r="B1883" t="str">
            <v>High / very high (K10 22+)</v>
          </cell>
          <cell r="C1883" t="str">
            <v>Maribyrnong (C)</v>
          </cell>
          <cell r="D1883">
            <v>23.33492</v>
          </cell>
          <cell r="E1883">
            <v>17.958259999999999</v>
          </cell>
          <cell r="F1883">
            <v>29.737839999999998</v>
          </cell>
        </row>
        <row r="1884">
          <cell r="A1884" t="str">
            <v>MENTAL HEALTH and WELLBEING - Level of psychological distress</v>
          </cell>
          <cell r="B1884" t="str">
            <v>High / very high (K10 22+)</v>
          </cell>
          <cell r="C1884" t="str">
            <v>Maroondah (C)</v>
          </cell>
          <cell r="D1884">
            <v>24.40784</v>
          </cell>
          <cell r="E1884">
            <v>19.45072</v>
          </cell>
          <cell r="F1884">
            <v>30.155360000000002</v>
          </cell>
        </row>
        <row r="1885">
          <cell r="A1885" t="str">
            <v>MENTAL HEALTH and WELLBEING - Level of psychological distress</v>
          </cell>
          <cell r="B1885" t="str">
            <v>High / very high (K10 22+)</v>
          </cell>
          <cell r="C1885" t="str">
            <v>Melbourne (C)</v>
          </cell>
          <cell r="D1885">
            <v>22.086659999999998</v>
          </cell>
          <cell r="E1885">
            <v>17.288979999999999</v>
          </cell>
          <cell r="F1885">
            <v>27.768709999999999</v>
          </cell>
        </row>
        <row r="1886">
          <cell r="A1886" t="str">
            <v>MENTAL HEALTH and WELLBEING - Level of psychological distress</v>
          </cell>
          <cell r="B1886" t="str">
            <v>High / very high (K10 22+)</v>
          </cell>
          <cell r="C1886" t="str">
            <v>Melton (S)</v>
          </cell>
          <cell r="D1886">
            <v>21.359470000000002</v>
          </cell>
          <cell r="E1886">
            <v>16.801500000000001</v>
          </cell>
          <cell r="F1886">
            <v>26.75629</v>
          </cell>
        </row>
        <row r="1887">
          <cell r="A1887" t="str">
            <v>MENTAL HEALTH and WELLBEING - Level of psychological distress</v>
          </cell>
          <cell r="B1887" t="str">
            <v>High / very high (K10 22+)</v>
          </cell>
          <cell r="C1887" t="str">
            <v>Mildura (RC)</v>
          </cell>
          <cell r="D1887">
            <v>19.760870000000001</v>
          </cell>
          <cell r="E1887">
            <v>14.86773</v>
          </cell>
          <cell r="F1887">
            <v>25.776800000000001</v>
          </cell>
        </row>
        <row r="1888">
          <cell r="A1888" t="str">
            <v>MENTAL HEALTH and WELLBEING - Level of psychological distress</v>
          </cell>
          <cell r="B1888" t="str">
            <v>High / very high (K10 22+)</v>
          </cell>
          <cell r="C1888" t="str">
            <v>Mitchell (S)</v>
          </cell>
          <cell r="D1888">
            <v>25.96763</v>
          </cell>
          <cell r="E1888">
            <v>19.65427</v>
          </cell>
          <cell r="F1888">
            <v>33.464309999999998</v>
          </cell>
        </row>
        <row r="1889">
          <cell r="A1889" t="str">
            <v>MENTAL HEALTH and WELLBEING - Level of psychological distress</v>
          </cell>
          <cell r="B1889" t="str">
            <v>High / very high (K10 22+)</v>
          </cell>
          <cell r="C1889" t="str">
            <v>Moira (S)</v>
          </cell>
          <cell r="D1889">
            <v>16.21659</v>
          </cell>
          <cell r="E1889">
            <v>10.42886</v>
          </cell>
          <cell r="F1889">
            <v>24.34338</v>
          </cell>
        </row>
        <row r="1890">
          <cell r="A1890" t="str">
            <v>MENTAL HEALTH and WELLBEING - Level of psychological distress</v>
          </cell>
          <cell r="B1890" t="str">
            <v>High / very high (K10 22+)</v>
          </cell>
          <cell r="C1890" t="str">
            <v>Monash (C)</v>
          </cell>
          <cell r="D1890">
            <v>22.30922</v>
          </cell>
          <cell r="E1890">
            <v>17.267810000000001</v>
          </cell>
          <cell r="F1890">
            <v>28.31869</v>
          </cell>
        </row>
        <row r="1891">
          <cell r="A1891" t="str">
            <v>MENTAL HEALTH and WELLBEING - Level of psychological distress</v>
          </cell>
          <cell r="B1891" t="str">
            <v>High / very high (K10 22+)</v>
          </cell>
          <cell r="C1891" t="str">
            <v>Moonee Valley (C)</v>
          </cell>
          <cell r="D1891">
            <v>21.210940000000001</v>
          </cell>
          <cell r="E1891">
            <v>16.208739999999999</v>
          </cell>
          <cell r="F1891">
            <v>27.254750000000001</v>
          </cell>
        </row>
        <row r="1892">
          <cell r="A1892" t="str">
            <v>MENTAL HEALTH and WELLBEING - Level of psychological distress</v>
          </cell>
          <cell r="B1892" t="str">
            <v>High / very high (K10 22+)</v>
          </cell>
          <cell r="C1892" t="str">
            <v>Moorabool (S)</v>
          </cell>
          <cell r="D1892">
            <v>23.086379999999998</v>
          </cell>
          <cell r="E1892">
            <v>16.314699999999998</v>
          </cell>
          <cell r="F1892">
            <v>31.60718</v>
          </cell>
        </row>
        <row r="1893">
          <cell r="A1893" t="str">
            <v>MENTAL HEALTH and WELLBEING - Level of psychological distress</v>
          </cell>
          <cell r="B1893" t="str">
            <v>High / very high (K10 22+)</v>
          </cell>
          <cell r="C1893" t="str">
            <v>Moreland (C)</v>
          </cell>
          <cell r="D1893">
            <v>28.83738</v>
          </cell>
          <cell r="E1893">
            <v>22.811129999999999</v>
          </cell>
          <cell r="F1893">
            <v>35.71895</v>
          </cell>
        </row>
        <row r="1894">
          <cell r="A1894" t="str">
            <v>MENTAL HEALTH and WELLBEING - Level of psychological distress</v>
          </cell>
          <cell r="B1894" t="str">
            <v>High / very high (K10 22+)</v>
          </cell>
          <cell r="C1894" t="str">
            <v>Mornington Peninsula (S)</v>
          </cell>
          <cell r="D1894">
            <v>26.24821</v>
          </cell>
          <cell r="E1894">
            <v>20.273599999999998</v>
          </cell>
          <cell r="F1894">
            <v>33.249229999999997</v>
          </cell>
        </row>
        <row r="1895">
          <cell r="A1895" t="str">
            <v>MENTAL HEALTH and WELLBEING - Level of psychological distress</v>
          </cell>
          <cell r="B1895" t="str">
            <v>High / very high (K10 22+)</v>
          </cell>
          <cell r="C1895" t="str">
            <v>Mount Alexander (S)</v>
          </cell>
          <cell r="D1895">
            <v>16.353490000000001</v>
          </cell>
          <cell r="E1895">
            <v>10.664540000000001</v>
          </cell>
          <cell r="F1895">
            <v>24.25329</v>
          </cell>
        </row>
        <row r="1896">
          <cell r="A1896" t="str">
            <v>MENTAL HEALTH and WELLBEING - Level of psychological distress</v>
          </cell>
          <cell r="B1896" t="str">
            <v>High / very high (K10 22+)</v>
          </cell>
          <cell r="C1896" t="str">
            <v>Moyne (S)</v>
          </cell>
          <cell r="D1896">
            <v>15.02033</v>
          </cell>
          <cell r="E1896">
            <v>10.290150000000001</v>
          </cell>
          <cell r="F1896">
            <v>21.40605</v>
          </cell>
        </row>
        <row r="1897">
          <cell r="A1897" t="str">
            <v>MENTAL HEALTH and WELLBEING - Level of psychological distress</v>
          </cell>
          <cell r="B1897" t="str">
            <v>High / very high (K10 22+)</v>
          </cell>
          <cell r="C1897" t="str">
            <v>Murrindindi (S)</v>
          </cell>
          <cell r="D1897">
            <v>17.787489999999998</v>
          </cell>
          <cell r="E1897">
            <v>11.993880000000001</v>
          </cell>
          <cell r="F1897">
            <v>25.566669999999998</v>
          </cell>
        </row>
        <row r="1898">
          <cell r="A1898" t="str">
            <v>MENTAL HEALTH and WELLBEING - Level of psychological distress</v>
          </cell>
          <cell r="B1898" t="str">
            <v>High / very high (K10 22+)</v>
          </cell>
          <cell r="C1898" t="str">
            <v>Nillumbik (S)</v>
          </cell>
          <cell r="D1898">
            <v>15.768800000000001</v>
          </cell>
          <cell r="E1898">
            <v>11.276260000000001</v>
          </cell>
          <cell r="F1898">
            <v>21.61514</v>
          </cell>
        </row>
        <row r="1899">
          <cell r="A1899" t="str">
            <v>MENTAL HEALTH and WELLBEING - Level of psychological distress</v>
          </cell>
          <cell r="B1899" t="str">
            <v>High / very high (K10 22+)</v>
          </cell>
          <cell r="C1899" t="str">
            <v>Northern Grampians (S)</v>
          </cell>
          <cell r="D1899">
            <v>26.036259999999999</v>
          </cell>
          <cell r="E1899">
            <v>19.107510000000001</v>
          </cell>
          <cell r="F1899">
            <v>34.40878</v>
          </cell>
        </row>
        <row r="1900">
          <cell r="A1900" t="str">
            <v>MENTAL HEALTH and WELLBEING - Level of psychological distress</v>
          </cell>
          <cell r="B1900" t="str">
            <v>High / very high (K10 22+)</v>
          </cell>
          <cell r="C1900" t="str">
            <v>Port Phillip (C)</v>
          </cell>
          <cell r="D1900">
            <v>27.38101</v>
          </cell>
          <cell r="E1900">
            <v>22.356210000000001</v>
          </cell>
          <cell r="F1900">
            <v>33.054380000000002</v>
          </cell>
        </row>
        <row r="1901">
          <cell r="A1901" t="str">
            <v>MENTAL HEALTH and WELLBEING - Level of psychological distress</v>
          </cell>
          <cell r="B1901" t="str">
            <v>High / very high (K10 22+)</v>
          </cell>
          <cell r="C1901" t="str">
            <v>Pyrenees (S)</v>
          </cell>
          <cell r="D1901">
            <v>22.02852</v>
          </cell>
          <cell r="E1901">
            <v>14.329549999999999</v>
          </cell>
          <cell r="F1901">
            <v>32.304220000000001</v>
          </cell>
        </row>
        <row r="1902">
          <cell r="A1902" t="str">
            <v>MENTAL HEALTH and WELLBEING - Level of psychological distress</v>
          </cell>
          <cell r="B1902" t="str">
            <v>High / very high (K10 22+)</v>
          </cell>
          <cell r="C1902" t="str">
            <v>Queenscliffe (B)</v>
          </cell>
          <cell r="D1902">
            <v>9.7080439999999992</v>
          </cell>
          <cell r="E1902">
            <v>3.8216079999999999</v>
          </cell>
          <cell r="F1902">
            <v>22.536799999999999</v>
          </cell>
        </row>
        <row r="1903">
          <cell r="A1903" t="str">
            <v>MENTAL HEALTH and WELLBEING - Level of psychological distress</v>
          </cell>
          <cell r="B1903" t="str">
            <v>High / very high (K10 22+)</v>
          </cell>
          <cell r="C1903" t="str">
            <v>South Gippsland (S)</v>
          </cell>
          <cell r="D1903">
            <v>8.9052799999999994</v>
          </cell>
          <cell r="E1903">
            <v>5.7286820000000001</v>
          </cell>
          <cell r="F1903">
            <v>13.589410000000001</v>
          </cell>
        </row>
        <row r="1904">
          <cell r="A1904" t="str">
            <v>MENTAL HEALTH and WELLBEING - Level of psychological distress</v>
          </cell>
          <cell r="B1904" t="str">
            <v>High / very high (K10 22+)</v>
          </cell>
          <cell r="C1904" t="str">
            <v>Southern Grampians (S)</v>
          </cell>
          <cell r="D1904">
            <v>12.79627</v>
          </cell>
          <cell r="E1904">
            <v>8.444331</v>
          </cell>
          <cell r="F1904">
            <v>18.927379999999999</v>
          </cell>
        </row>
        <row r="1905">
          <cell r="A1905" t="str">
            <v>MENTAL HEALTH and WELLBEING - Level of psychological distress</v>
          </cell>
          <cell r="B1905" t="str">
            <v>High / very high (K10 22+)</v>
          </cell>
          <cell r="C1905" t="str">
            <v>Stonnington (C)</v>
          </cell>
          <cell r="D1905">
            <v>20.09449</v>
          </cell>
          <cell r="E1905">
            <v>15.13517</v>
          </cell>
          <cell r="F1905">
            <v>26.177569999999999</v>
          </cell>
        </row>
        <row r="1906">
          <cell r="A1906" t="str">
            <v>MENTAL HEALTH and WELLBEING - Level of psychological distress</v>
          </cell>
          <cell r="B1906" t="str">
            <v>High / very high (K10 22+)</v>
          </cell>
          <cell r="C1906" t="str">
            <v>Strathbogie (S)</v>
          </cell>
          <cell r="D1906">
            <v>22.419029999999999</v>
          </cell>
          <cell r="E1906">
            <v>15.81589</v>
          </cell>
          <cell r="F1906">
            <v>30.77131</v>
          </cell>
        </row>
        <row r="1907">
          <cell r="A1907" t="str">
            <v>MENTAL HEALTH and WELLBEING - Level of psychological distress</v>
          </cell>
          <cell r="B1907" t="str">
            <v>High / very high (K10 22+)</v>
          </cell>
          <cell r="C1907" t="str">
            <v>Surf Coast (S)</v>
          </cell>
          <cell r="D1907">
            <v>15.508850000000001</v>
          </cell>
          <cell r="E1907">
            <v>9.8521359999999998</v>
          </cell>
          <cell r="F1907">
            <v>23.564440000000001</v>
          </cell>
        </row>
        <row r="1908">
          <cell r="A1908" t="str">
            <v>MENTAL HEALTH and WELLBEING - Level of psychological distress</v>
          </cell>
          <cell r="B1908" t="str">
            <v>High / very high (K10 22+)</v>
          </cell>
          <cell r="C1908" t="str">
            <v>Swan Hill (RC)</v>
          </cell>
          <cell r="D1908">
            <v>14.02543</v>
          </cell>
          <cell r="E1908">
            <v>9.6957299999999993</v>
          </cell>
          <cell r="F1908">
            <v>19.863309999999998</v>
          </cell>
        </row>
        <row r="1909">
          <cell r="A1909" t="str">
            <v>MENTAL HEALTH and WELLBEING - Level of psychological distress</v>
          </cell>
          <cell r="B1909" t="str">
            <v>High / very high (K10 22+)</v>
          </cell>
          <cell r="C1909" t="str">
            <v>Towong (S)</v>
          </cell>
          <cell r="D1909">
            <v>20.117989999999999</v>
          </cell>
          <cell r="E1909">
            <v>11.91915</v>
          </cell>
          <cell r="F1909">
            <v>31.913209999999999</v>
          </cell>
        </row>
        <row r="1910">
          <cell r="A1910" t="str">
            <v>MENTAL HEALTH and WELLBEING - Level of psychological distress</v>
          </cell>
          <cell r="B1910" t="str">
            <v>High / very high (K10 22+)</v>
          </cell>
          <cell r="C1910" t="str">
            <v>Wangaratta (RC)</v>
          </cell>
          <cell r="D1910">
            <v>25.097660000000001</v>
          </cell>
          <cell r="E1910">
            <v>17.881599999999999</v>
          </cell>
          <cell r="F1910">
            <v>34.019370000000002</v>
          </cell>
        </row>
        <row r="1911">
          <cell r="A1911" t="str">
            <v>MENTAL HEALTH and WELLBEING - Level of psychological distress</v>
          </cell>
          <cell r="B1911" t="str">
            <v>High / very high (K10 22+)</v>
          </cell>
          <cell r="C1911" t="str">
            <v>Warrnambool (C)</v>
          </cell>
          <cell r="D1911">
            <v>22.079619999999998</v>
          </cell>
          <cell r="E1911">
            <v>16.257339999999999</v>
          </cell>
          <cell r="F1911">
            <v>29.25854</v>
          </cell>
        </row>
        <row r="1912">
          <cell r="A1912" t="str">
            <v>MENTAL HEALTH and WELLBEING - Level of psychological distress</v>
          </cell>
          <cell r="B1912" t="str">
            <v>High / very high (K10 22+)</v>
          </cell>
          <cell r="C1912" t="str">
            <v>Wellington (S)</v>
          </cell>
          <cell r="D1912">
            <v>16.71396</v>
          </cell>
          <cell r="E1912">
            <v>11.95548</v>
          </cell>
          <cell r="F1912">
            <v>22.87433</v>
          </cell>
        </row>
        <row r="1913">
          <cell r="A1913" t="str">
            <v>MENTAL HEALTH and WELLBEING - Level of psychological distress</v>
          </cell>
          <cell r="B1913" t="str">
            <v>High / very high (K10 22+)</v>
          </cell>
          <cell r="C1913" t="str">
            <v>West Wimmera (S)</v>
          </cell>
          <cell r="D1913">
            <v>15.13043</v>
          </cell>
          <cell r="E1913">
            <v>9.3153079999999999</v>
          </cell>
          <cell r="F1913">
            <v>23.62978</v>
          </cell>
        </row>
        <row r="1914">
          <cell r="A1914" t="str">
            <v>MENTAL HEALTH and WELLBEING - Level of psychological distress</v>
          </cell>
          <cell r="B1914" t="str">
            <v>High / very high (K10 22+)</v>
          </cell>
          <cell r="C1914" t="str">
            <v>Whitehorse (C)</v>
          </cell>
          <cell r="D1914">
            <v>24.08257</v>
          </cell>
          <cell r="E1914">
            <v>18.751069999999999</v>
          </cell>
          <cell r="F1914">
            <v>30.363479999999999</v>
          </cell>
        </row>
        <row r="1915">
          <cell r="A1915" t="str">
            <v>MENTAL HEALTH and WELLBEING - Level of psychological distress</v>
          </cell>
          <cell r="B1915" t="str">
            <v>High / very high (K10 22+)</v>
          </cell>
          <cell r="C1915" t="str">
            <v>Whittlesea (C)</v>
          </cell>
          <cell r="D1915">
            <v>30.598790000000001</v>
          </cell>
          <cell r="E1915">
            <v>24.736270000000001</v>
          </cell>
          <cell r="F1915">
            <v>37.164650000000002</v>
          </cell>
        </row>
        <row r="1916">
          <cell r="A1916" t="str">
            <v>MENTAL HEALTH and WELLBEING - Level of psychological distress</v>
          </cell>
          <cell r="B1916" t="str">
            <v>High / very high (K10 22+)</v>
          </cell>
          <cell r="C1916" t="str">
            <v>Wodonga (RC)</v>
          </cell>
          <cell r="D1916">
            <v>21.252939999999999</v>
          </cell>
          <cell r="E1916">
            <v>15.49474</v>
          </cell>
          <cell r="F1916">
            <v>28.431069999999998</v>
          </cell>
        </row>
        <row r="1917">
          <cell r="A1917" t="str">
            <v>MENTAL HEALTH and WELLBEING - Level of psychological distress</v>
          </cell>
          <cell r="B1917" t="str">
            <v>High / very high (K10 22+)</v>
          </cell>
          <cell r="C1917" t="str">
            <v>Wyndham (C)</v>
          </cell>
          <cell r="D1917">
            <v>24.60369</v>
          </cell>
          <cell r="E1917">
            <v>19.66854</v>
          </cell>
          <cell r="F1917">
            <v>30.309930000000001</v>
          </cell>
        </row>
        <row r="1918">
          <cell r="A1918" t="str">
            <v>MENTAL HEALTH and WELLBEING - Level of psychological distress</v>
          </cell>
          <cell r="B1918" t="str">
            <v>High / very high (K10 22+)</v>
          </cell>
          <cell r="C1918" t="str">
            <v>Yarra (C)</v>
          </cell>
          <cell r="D1918">
            <v>19.74044</v>
          </cell>
          <cell r="E1918">
            <v>15.55269</v>
          </cell>
          <cell r="F1918">
            <v>24.725619999999999</v>
          </cell>
        </row>
        <row r="1919">
          <cell r="A1919" t="str">
            <v>MENTAL HEALTH and WELLBEING - Level of psychological distress</v>
          </cell>
          <cell r="B1919" t="str">
            <v>High / very high (K10 22+)</v>
          </cell>
          <cell r="C1919" t="str">
            <v>Yarra Ranges (S)</v>
          </cell>
          <cell r="D1919">
            <v>23.079840000000001</v>
          </cell>
          <cell r="E1919">
            <v>17.810600000000001</v>
          </cell>
          <cell r="F1919">
            <v>29.35126</v>
          </cell>
        </row>
        <row r="1920">
          <cell r="A1920" t="str">
            <v>MENTAL HEALTH and WELLBEING - Level of psychological distress</v>
          </cell>
          <cell r="B1920" t="str">
            <v>High / very high (K10 22+)</v>
          </cell>
          <cell r="C1920" t="str">
            <v>Yarriambiack (S)</v>
          </cell>
          <cell r="D1920">
            <v>27.186330000000002</v>
          </cell>
          <cell r="E1920">
            <v>18.54148</v>
          </cell>
          <cell r="F1920">
            <v>37.982410000000002</v>
          </cell>
        </row>
        <row r="1921">
          <cell r="A1921" t="str">
            <v>MENTAL HEALTH and WELLBEING - Level of psychological distress</v>
          </cell>
          <cell r="B1921" t="str">
            <v>High / very high (K10 22+)</v>
          </cell>
          <cell r="C1921" t="str">
            <v>Victoria</v>
          </cell>
          <cell r="D1921">
            <v>23.513079999999999</v>
          </cell>
          <cell r="E1921">
            <v>22.633489999999998</v>
          </cell>
          <cell r="F1921">
            <v>24.416060000000002</v>
          </cell>
        </row>
        <row r="1922">
          <cell r="A1922" t="str">
            <v>MENTAL HEALTH and WELLBEING - Self-reported health status</v>
          </cell>
          <cell r="B1922" t="str">
            <v>Excellent / very good</v>
          </cell>
          <cell r="C1922" t="str">
            <v>Alpine (S)</v>
          </cell>
          <cell r="D1922">
            <v>52.415120000000002</v>
          </cell>
          <cell r="E1922">
            <v>43.511560000000003</v>
          </cell>
          <cell r="F1922">
            <v>61.167749999999998</v>
          </cell>
        </row>
        <row r="1923">
          <cell r="A1923" t="str">
            <v>MENTAL HEALTH and WELLBEING - Self-reported health status</v>
          </cell>
          <cell r="B1923" t="str">
            <v>Excellent / very good</v>
          </cell>
          <cell r="C1923" t="str">
            <v>Ararat (RC)</v>
          </cell>
          <cell r="D1923">
            <v>43.450789999999998</v>
          </cell>
          <cell r="E1923">
            <v>36.016100000000002</v>
          </cell>
          <cell r="F1923">
            <v>51.19229</v>
          </cell>
        </row>
        <row r="1924">
          <cell r="A1924" t="str">
            <v>MENTAL HEALTH and WELLBEING - Self-reported health status</v>
          </cell>
          <cell r="B1924" t="str">
            <v>Excellent / very good</v>
          </cell>
          <cell r="C1924" t="str">
            <v>Ballarat (C)</v>
          </cell>
          <cell r="D1924">
            <v>41.963560000000001</v>
          </cell>
          <cell r="E1924">
            <v>35.775730000000003</v>
          </cell>
          <cell r="F1924">
            <v>48.414839999999998</v>
          </cell>
        </row>
        <row r="1925">
          <cell r="A1925" t="str">
            <v>MENTAL HEALTH and WELLBEING - Self-reported health status</v>
          </cell>
          <cell r="B1925" t="str">
            <v>Excellent / very good</v>
          </cell>
          <cell r="C1925" t="str">
            <v>Banyule (C)</v>
          </cell>
          <cell r="D1925">
            <v>44.634610000000002</v>
          </cell>
          <cell r="E1925">
            <v>38.554639999999999</v>
          </cell>
          <cell r="F1925">
            <v>50.879460000000002</v>
          </cell>
        </row>
        <row r="1926">
          <cell r="A1926" t="str">
            <v>MENTAL HEALTH and WELLBEING - Self-reported health status</v>
          </cell>
          <cell r="B1926" t="str">
            <v>Excellent / very good</v>
          </cell>
          <cell r="C1926" t="str">
            <v>Bass Coast (S)</v>
          </cell>
          <cell r="D1926">
            <v>45.44914</v>
          </cell>
          <cell r="E1926">
            <v>36.695659999999997</v>
          </cell>
          <cell r="F1926">
            <v>54.493259999999999</v>
          </cell>
        </row>
        <row r="1927">
          <cell r="A1927" t="str">
            <v>MENTAL HEALTH and WELLBEING - Self-reported health status</v>
          </cell>
          <cell r="B1927" t="str">
            <v>Excellent / very good</v>
          </cell>
          <cell r="C1927" t="str">
            <v>Baw Baw (S)</v>
          </cell>
          <cell r="D1927">
            <v>50.703249999999997</v>
          </cell>
          <cell r="E1927">
            <v>43.84995</v>
          </cell>
          <cell r="F1927">
            <v>57.530230000000003</v>
          </cell>
        </row>
        <row r="1928">
          <cell r="A1928" t="str">
            <v>MENTAL HEALTH and WELLBEING - Self-reported health status</v>
          </cell>
          <cell r="B1928" t="str">
            <v>Excellent / very good</v>
          </cell>
          <cell r="C1928" t="str">
            <v>Bayside (C)</v>
          </cell>
          <cell r="D1928">
            <v>59.074689999999997</v>
          </cell>
          <cell r="E1928">
            <v>51.787550000000003</v>
          </cell>
          <cell r="F1928">
            <v>65.983860000000007</v>
          </cell>
        </row>
        <row r="1929">
          <cell r="A1929" t="str">
            <v>MENTAL HEALTH and WELLBEING - Self-reported health status</v>
          </cell>
          <cell r="B1929" t="str">
            <v>Excellent / very good</v>
          </cell>
          <cell r="C1929" t="str">
            <v>Benalla (RC)</v>
          </cell>
          <cell r="D1929">
            <v>46.862310000000001</v>
          </cell>
          <cell r="E1929">
            <v>38.64969</v>
          </cell>
          <cell r="F1929">
            <v>55.248480000000001</v>
          </cell>
        </row>
        <row r="1930">
          <cell r="A1930" t="str">
            <v>MENTAL HEALTH and WELLBEING - Self-reported health status</v>
          </cell>
          <cell r="B1930" t="str">
            <v>Excellent / very good</v>
          </cell>
          <cell r="C1930" t="str">
            <v>Boroondara (C)</v>
          </cell>
          <cell r="D1930">
            <v>47.22578</v>
          </cell>
          <cell r="E1930">
            <v>40.957099999999997</v>
          </cell>
          <cell r="F1930">
            <v>53.583190000000002</v>
          </cell>
        </row>
        <row r="1931">
          <cell r="A1931" t="str">
            <v>MENTAL HEALTH and WELLBEING - Self-reported health status</v>
          </cell>
          <cell r="B1931" t="str">
            <v>Excellent / very good</v>
          </cell>
          <cell r="C1931" t="str">
            <v>Brimbank (C)</v>
          </cell>
          <cell r="D1931">
            <v>29.007760000000001</v>
          </cell>
          <cell r="E1931">
            <v>23.546810000000001</v>
          </cell>
          <cell r="F1931">
            <v>35.152880000000003</v>
          </cell>
        </row>
        <row r="1932">
          <cell r="A1932" t="str">
            <v>MENTAL HEALTH and WELLBEING - Self-reported health status</v>
          </cell>
          <cell r="B1932" t="str">
            <v>Excellent / very good</v>
          </cell>
          <cell r="C1932" t="str">
            <v>Buloke (S)</v>
          </cell>
          <cell r="D1932">
            <v>36.409570000000002</v>
          </cell>
          <cell r="E1932">
            <v>27.28828</v>
          </cell>
          <cell r="F1932">
            <v>46.624699999999997</v>
          </cell>
        </row>
        <row r="1933">
          <cell r="A1933" t="str">
            <v>MENTAL HEALTH and WELLBEING - Self-reported health status</v>
          </cell>
          <cell r="B1933" t="str">
            <v>Excellent / very good</v>
          </cell>
          <cell r="C1933" t="str">
            <v>Campaspe (S)</v>
          </cell>
          <cell r="D1933">
            <v>49.432319999999997</v>
          </cell>
          <cell r="E1933">
            <v>42.029910000000001</v>
          </cell>
          <cell r="F1933">
            <v>56.859699999999997</v>
          </cell>
        </row>
        <row r="1934">
          <cell r="A1934" t="str">
            <v>MENTAL HEALTH and WELLBEING - Self-reported health status</v>
          </cell>
          <cell r="B1934" t="str">
            <v>Excellent / very good</v>
          </cell>
          <cell r="C1934" t="str">
            <v>Cardinia (S)</v>
          </cell>
          <cell r="D1934">
            <v>49.262729999999998</v>
          </cell>
          <cell r="E1934">
            <v>42.71472</v>
          </cell>
          <cell r="F1934">
            <v>55.83614</v>
          </cell>
        </row>
        <row r="1935">
          <cell r="A1935" t="str">
            <v>MENTAL HEALTH and WELLBEING - Self-reported health status</v>
          </cell>
          <cell r="B1935" t="str">
            <v>Excellent / very good</v>
          </cell>
          <cell r="C1935" t="str">
            <v>Casey (C)</v>
          </cell>
          <cell r="D1935">
            <v>32.315710000000003</v>
          </cell>
          <cell r="E1935">
            <v>26.65643</v>
          </cell>
          <cell r="F1935">
            <v>38.545059999999999</v>
          </cell>
        </row>
        <row r="1936">
          <cell r="A1936" t="str">
            <v>MENTAL HEALTH and WELLBEING - Self-reported health status</v>
          </cell>
          <cell r="B1936" t="str">
            <v>Excellent / very good</v>
          </cell>
          <cell r="C1936" t="str">
            <v>Central Goldfields (S)</v>
          </cell>
          <cell r="D1936">
            <v>37.490200000000002</v>
          </cell>
          <cell r="E1936">
            <v>30.25891</v>
          </cell>
          <cell r="F1936">
            <v>45.32647</v>
          </cell>
        </row>
        <row r="1937">
          <cell r="A1937" t="str">
            <v>MENTAL HEALTH and WELLBEING - Self-reported health status</v>
          </cell>
          <cell r="B1937" t="str">
            <v>Excellent / very good</v>
          </cell>
          <cell r="C1937" t="str">
            <v>Colac-Otway (S)</v>
          </cell>
          <cell r="D1937">
            <v>43.971850000000003</v>
          </cell>
          <cell r="E1937">
            <v>37.169890000000002</v>
          </cell>
          <cell r="F1937">
            <v>51.008020000000002</v>
          </cell>
        </row>
        <row r="1938">
          <cell r="A1938" t="str">
            <v>MENTAL HEALTH and WELLBEING - Self-reported health status</v>
          </cell>
          <cell r="B1938" t="str">
            <v>Excellent / very good</v>
          </cell>
          <cell r="C1938" t="str">
            <v>Corangamite (S)</v>
          </cell>
          <cell r="D1938">
            <v>43.517049999999998</v>
          </cell>
          <cell r="E1938">
            <v>35.83276</v>
          </cell>
          <cell r="F1938">
            <v>51.525979999999997</v>
          </cell>
        </row>
        <row r="1939">
          <cell r="A1939" t="str">
            <v>MENTAL HEALTH and WELLBEING - Self-reported health status</v>
          </cell>
          <cell r="B1939" t="str">
            <v>Excellent / very good</v>
          </cell>
          <cell r="C1939" t="str">
            <v>Darebin (C)</v>
          </cell>
          <cell r="D1939">
            <v>42.217709999999997</v>
          </cell>
          <cell r="E1939">
            <v>35.15504</v>
          </cell>
          <cell r="F1939">
            <v>49.613660000000003</v>
          </cell>
        </row>
        <row r="1940">
          <cell r="A1940" t="str">
            <v>MENTAL HEALTH and WELLBEING - Self-reported health status</v>
          </cell>
          <cell r="B1940" t="str">
            <v>Excellent / very good</v>
          </cell>
          <cell r="C1940" t="str">
            <v>East Gippsland (S)</v>
          </cell>
          <cell r="D1940">
            <v>39.016669999999998</v>
          </cell>
          <cell r="E1940">
            <v>30.4316</v>
          </cell>
          <cell r="F1940">
            <v>48.340760000000003</v>
          </cell>
        </row>
        <row r="1941">
          <cell r="A1941" t="str">
            <v>MENTAL HEALTH and WELLBEING - Self-reported health status</v>
          </cell>
          <cell r="B1941" t="str">
            <v>Excellent / very good</v>
          </cell>
          <cell r="C1941" t="str">
            <v>Frankston (C)</v>
          </cell>
          <cell r="D1941">
            <v>34.516559999999998</v>
          </cell>
          <cell r="E1941">
            <v>28.91883</v>
          </cell>
          <cell r="F1941">
            <v>40.579259999999998</v>
          </cell>
        </row>
        <row r="1942">
          <cell r="A1942" t="str">
            <v>MENTAL HEALTH and WELLBEING - Self-reported health status</v>
          </cell>
          <cell r="B1942" t="str">
            <v>Excellent / very good</v>
          </cell>
          <cell r="C1942" t="str">
            <v>Gannawarra (S)</v>
          </cell>
          <cell r="D1942">
            <v>41.837449999999997</v>
          </cell>
          <cell r="E1942">
            <v>32.120840000000001</v>
          </cell>
          <cell r="F1942">
            <v>52.231619999999999</v>
          </cell>
        </row>
        <row r="1943">
          <cell r="A1943" t="str">
            <v>MENTAL HEALTH and WELLBEING - Self-reported health status</v>
          </cell>
          <cell r="B1943" t="str">
            <v>Excellent / very good</v>
          </cell>
          <cell r="C1943" t="str">
            <v>Glen Eira (C)</v>
          </cell>
          <cell r="D1943">
            <v>46.161529999999999</v>
          </cell>
          <cell r="E1943">
            <v>40.040100000000002</v>
          </cell>
          <cell r="F1943">
            <v>52.400939999999999</v>
          </cell>
        </row>
        <row r="1944">
          <cell r="A1944" t="str">
            <v>MENTAL HEALTH and WELLBEING - Self-reported health status</v>
          </cell>
          <cell r="B1944" t="str">
            <v>Excellent / very good</v>
          </cell>
          <cell r="C1944" t="str">
            <v>Glenelg (S)</v>
          </cell>
          <cell r="D1944">
            <v>55.110720000000001</v>
          </cell>
          <cell r="E1944">
            <v>48.098700000000001</v>
          </cell>
          <cell r="F1944">
            <v>61.925310000000003</v>
          </cell>
        </row>
        <row r="1945">
          <cell r="A1945" t="str">
            <v>MENTAL HEALTH and WELLBEING - Self-reported health status</v>
          </cell>
          <cell r="B1945" t="str">
            <v>Excellent / very good</v>
          </cell>
          <cell r="C1945" t="str">
            <v>Golden Plains (S)</v>
          </cell>
          <cell r="D1945">
            <v>48.281970000000001</v>
          </cell>
          <cell r="E1945">
            <v>38.815019999999997</v>
          </cell>
          <cell r="F1945">
            <v>57.873869999999997</v>
          </cell>
        </row>
        <row r="1946">
          <cell r="A1946" t="str">
            <v>MENTAL HEALTH and WELLBEING - Self-reported health status</v>
          </cell>
          <cell r="B1946" t="str">
            <v>Excellent / very good</v>
          </cell>
          <cell r="C1946" t="str">
            <v>Greater Bendigo (C)</v>
          </cell>
          <cell r="D1946">
            <v>34.422240000000002</v>
          </cell>
          <cell r="E1946">
            <v>28.125150000000001</v>
          </cell>
          <cell r="F1946">
            <v>41.318719999999999</v>
          </cell>
        </row>
        <row r="1947">
          <cell r="A1947" t="str">
            <v>MENTAL HEALTH and WELLBEING - Self-reported health status</v>
          </cell>
          <cell r="B1947" t="str">
            <v>Excellent / very good</v>
          </cell>
          <cell r="C1947" t="str">
            <v>Greater Dandenong (C)</v>
          </cell>
          <cell r="D1947">
            <v>34.117420000000003</v>
          </cell>
          <cell r="E1947">
            <v>28.299669999999999</v>
          </cell>
          <cell r="F1947">
            <v>40.456330000000001</v>
          </cell>
        </row>
        <row r="1948">
          <cell r="A1948" t="str">
            <v>MENTAL HEALTH and WELLBEING - Self-reported health status</v>
          </cell>
          <cell r="B1948" t="str">
            <v>Excellent / very good</v>
          </cell>
          <cell r="C1948" t="str">
            <v>Greater Geelong (C)</v>
          </cell>
          <cell r="D1948">
            <v>35.666139999999999</v>
          </cell>
          <cell r="E1948">
            <v>29.606760000000001</v>
          </cell>
          <cell r="F1948">
            <v>42.221829999999997</v>
          </cell>
        </row>
        <row r="1949">
          <cell r="A1949" t="str">
            <v>MENTAL HEALTH and WELLBEING - Self-reported health status</v>
          </cell>
          <cell r="B1949" t="str">
            <v>Excellent / very good</v>
          </cell>
          <cell r="C1949" t="str">
            <v>Greater Shepparton (C)</v>
          </cell>
          <cell r="D1949">
            <v>43.850279999999998</v>
          </cell>
          <cell r="E1949">
            <v>37.379930000000002</v>
          </cell>
          <cell r="F1949">
            <v>50.536749999999998</v>
          </cell>
        </row>
        <row r="1950">
          <cell r="A1950" t="str">
            <v>MENTAL HEALTH and WELLBEING - Self-reported health status</v>
          </cell>
          <cell r="B1950" t="str">
            <v>Excellent / very good</v>
          </cell>
          <cell r="C1950" t="str">
            <v>Hepburn (S)</v>
          </cell>
          <cell r="D1950">
            <v>42.806170000000002</v>
          </cell>
          <cell r="E1950">
            <v>34.402200000000001</v>
          </cell>
          <cell r="F1950">
            <v>51.646749999999997</v>
          </cell>
        </row>
        <row r="1951">
          <cell r="A1951" t="str">
            <v>MENTAL HEALTH and WELLBEING - Self-reported health status</v>
          </cell>
          <cell r="B1951" t="str">
            <v>Excellent / very good</v>
          </cell>
          <cell r="C1951" t="str">
            <v>Hindmarsh (S)</v>
          </cell>
          <cell r="D1951">
            <v>38.225189999999998</v>
          </cell>
          <cell r="E1951">
            <v>29.585830000000001</v>
          </cell>
          <cell r="F1951">
            <v>47.679099999999998</v>
          </cell>
        </row>
        <row r="1952">
          <cell r="A1952" t="str">
            <v>MENTAL HEALTH and WELLBEING - Self-reported health status</v>
          </cell>
          <cell r="B1952" t="str">
            <v>Excellent / very good</v>
          </cell>
          <cell r="C1952" t="str">
            <v>Hobsons Bay (C)</v>
          </cell>
          <cell r="D1952">
            <v>37.466999999999999</v>
          </cell>
          <cell r="E1952">
            <v>31.267669999999999</v>
          </cell>
          <cell r="F1952">
            <v>44.10671</v>
          </cell>
        </row>
        <row r="1953">
          <cell r="A1953" t="str">
            <v>MENTAL HEALTH and WELLBEING - Self-reported health status</v>
          </cell>
          <cell r="B1953" t="str">
            <v>Excellent / very good</v>
          </cell>
          <cell r="C1953" t="str">
            <v>Horsham (RC)</v>
          </cell>
          <cell r="D1953">
            <v>48.755000000000003</v>
          </cell>
          <cell r="E1953">
            <v>41.768770000000004</v>
          </cell>
          <cell r="F1953">
            <v>55.790210000000002</v>
          </cell>
        </row>
        <row r="1954">
          <cell r="A1954" t="str">
            <v>MENTAL HEALTH and WELLBEING - Self-reported health status</v>
          </cell>
          <cell r="B1954" t="str">
            <v>Excellent / very good</v>
          </cell>
          <cell r="C1954" t="str">
            <v>Hume (C)</v>
          </cell>
          <cell r="D1954">
            <v>34.205390000000001</v>
          </cell>
          <cell r="E1954">
            <v>28.371279999999999</v>
          </cell>
          <cell r="F1954">
            <v>40.559869999999997</v>
          </cell>
        </row>
        <row r="1955">
          <cell r="A1955" t="str">
            <v>MENTAL HEALTH and WELLBEING - Self-reported health status</v>
          </cell>
          <cell r="B1955" t="str">
            <v>Excellent / very good</v>
          </cell>
          <cell r="C1955" t="str">
            <v>Indigo (S)</v>
          </cell>
          <cell r="D1955">
            <v>52.920630000000003</v>
          </cell>
          <cell r="E1955">
            <v>43.482210000000002</v>
          </cell>
          <cell r="F1955">
            <v>62.154730000000001</v>
          </cell>
        </row>
        <row r="1956">
          <cell r="A1956" t="str">
            <v>MENTAL HEALTH and WELLBEING - Self-reported health status</v>
          </cell>
          <cell r="B1956" t="str">
            <v>Excellent / very good</v>
          </cell>
          <cell r="C1956" t="str">
            <v>Kingston (C)</v>
          </cell>
          <cell r="D1956">
            <v>41.085839999999997</v>
          </cell>
          <cell r="E1956">
            <v>34.665019999999998</v>
          </cell>
          <cell r="F1956">
            <v>47.825380000000003</v>
          </cell>
        </row>
        <row r="1957">
          <cell r="A1957" t="str">
            <v>MENTAL HEALTH and WELLBEING - Self-reported health status</v>
          </cell>
          <cell r="B1957" t="str">
            <v>Excellent / very good</v>
          </cell>
          <cell r="C1957" t="str">
            <v>Knox (C)</v>
          </cell>
          <cell r="D1957">
            <v>41.069989999999997</v>
          </cell>
          <cell r="E1957">
            <v>34.925699999999999</v>
          </cell>
          <cell r="F1957">
            <v>47.506100000000004</v>
          </cell>
        </row>
        <row r="1958">
          <cell r="A1958" t="str">
            <v>MENTAL HEALTH and WELLBEING - Self-reported health status</v>
          </cell>
          <cell r="B1958" t="str">
            <v>Excellent / very good</v>
          </cell>
          <cell r="C1958" t="str">
            <v>Latrobe (C)</v>
          </cell>
          <cell r="D1958">
            <v>37.226730000000003</v>
          </cell>
          <cell r="E1958">
            <v>30.923919999999999</v>
          </cell>
          <cell r="F1958">
            <v>43.99597</v>
          </cell>
        </row>
        <row r="1959">
          <cell r="A1959" t="str">
            <v>MENTAL HEALTH and WELLBEING - Self-reported health status</v>
          </cell>
          <cell r="B1959" t="str">
            <v>Excellent / very good</v>
          </cell>
          <cell r="C1959" t="str">
            <v>Loddon (S)</v>
          </cell>
          <cell r="D1959">
            <v>42.500700000000002</v>
          </cell>
          <cell r="E1959">
            <v>32.07658</v>
          </cell>
          <cell r="F1959">
            <v>53.637329999999999</v>
          </cell>
        </row>
        <row r="1960">
          <cell r="A1960" t="str">
            <v>MENTAL HEALTH and WELLBEING - Self-reported health status</v>
          </cell>
          <cell r="B1960" t="str">
            <v>Excellent / very good</v>
          </cell>
          <cell r="C1960" t="str">
            <v>Macedon Ranges (S)</v>
          </cell>
          <cell r="D1960">
            <v>51.085729999999998</v>
          </cell>
          <cell r="E1960">
            <v>42.733319999999999</v>
          </cell>
          <cell r="F1960">
            <v>59.377960000000002</v>
          </cell>
        </row>
        <row r="1961">
          <cell r="A1961" t="str">
            <v>MENTAL HEALTH and WELLBEING - Self-reported health status</v>
          </cell>
          <cell r="B1961" t="str">
            <v>Excellent / very good</v>
          </cell>
          <cell r="C1961" t="str">
            <v>Manningham (C)</v>
          </cell>
          <cell r="D1961">
            <v>41.454889999999999</v>
          </cell>
          <cell r="E1961">
            <v>34.593490000000003</v>
          </cell>
          <cell r="F1961">
            <v>48.664630000000002</v>
          </cell>
        </row>
        <row r="1962">
          <cell r="A1962" t="str">
            <v>MENTAL HEALTH and WELLBEING - Self-reported health status</v>
          </cell>
          <cell r="B1962" t="str">
            <v>Excellent / very good</v>
          </cell>
          <cell r="C1962" t="str">
            <v>Mansfield (S)</v>
          </cell>
          <cell r="D1962">
            <v>50.132550000000002</v>
          </cell>
          <cell r="E1962">
            <v>41.625329999999998</v>
          </cell>
          <cell r="F1962">
            <v>58.632109999999997</v>
          </cell>
        </row>
        <row r="1963">
          <cell r="A1963" t="str">
            <v>MENTAL HEALTH and WELLBEING - Self-reported health status</v>
          </cell>
          <cell r="B1963" t="str">
            <v>Excellent / very good</v>
          </cell>
          <cell r="C1963" t="str">
            <v>Maribyrnong (C)</v>
          </cell>
          <cell r="D1963">
            <v>46.274859999999997</v>
          </cell>
          <cell r="E1963">
            <v>39.74588</v>
          </cell>
          <cell r="F1963">
            <v>52.934130000000003</v>
          </cell>
        </row>
        <row r="1964">
          <cell r="A1964" t="str">
            <v>MENTAL HEALTH and WELLBEING - Self-reported health status</v>
          </cell>
          <cell r="B1964" t="str">
            <v>Excellent / very good</v>
          </cell>
          <cell r="C1964" t="str">
            <v>Maroondah (C)</v>
          </cell>
          <cell r="D1964">
            <v>40.10857</v>
          </cell>
          <cell r="E1964">
            <v>34.037970000000001</v>
          </cell>
          <cell r="F1964">
            <v>46.498640000000002</v>
          </cell>
        </row>
        <row r="1965">
          <cell r="A1965" t="str">
            <v>MENTAL HEALTH and WELLBEING - Self-reported health status</v>
          </cell>
          <cell r="B1965" t="str">
            <v>Excellent / very good</v>
          </cell>
          <cell r="C1965" t="str">
            <v>Melbourne (C)</v>
          </cell>
          <cell r="D1965">
            <v>36.912059999999997</v>
          </cell>
          <cell r="E1965">
            <v>30.13137</v>
          </cell>
          <cell r="F1965">
            <v>44.252200000000002</v>
          </cell>
        </row>
        <row r="1966">
          <cell r="A1966" t="str">
            <v>MENTAL HEALTH and WELLBEING - Self-reported health status</v>
          </cell>
          <cell r="B1966" t="str">
            <v>Excellent / very good</v>
          </cell>
          <cell r="C1966" t="str">
            <v>Melton (S)</v>
          </cell>
          <cell r="D1966">
            <v>31.582740000000001</v>
          </cell>
          <cell r="E1966">
            <v>26.235510000000001</v>
          </cell>
          <cell r="F1966">
            <v>37.466270000000002</v>
          </cell>
        </row>
        <row r="1967">
          <cell r="A1967" t="str">
            <v>MENTAL HEALTH and WELLBEING - Self-reported health status</v>
          </cell>
          <cell r="B1967" t="str">
            <v>Excellent / very good</v>
          </cell>
          <cell r="C1967" t="str">
            <v>Mildura (RC)</v>
          </cell>
          <cell r="D1967">
            <v>39.405549999999998</v>
          </cell>
          <cell r="E1967">
            <v>32.742040000000003</v>
          </cell>
          <cell r="F1967">
            <v>46.487850000000002</v>
          </cell>
        </row>
        <row r="1968">
          <cell r="A1968" t="str">
            <v>MENTAL HEALTH and WELLBEING - Self-reported health status</v>
          </cell>
          <cell r="B1968" t="str">
            <v>Excellent / very good</v>
          </cell>
          <cell r="C1968" t="str">
            <v>Mitchell (S)</v>
          </cell>
          <cell r="D1968">
            <v>34.063380000000002</v>
          </cell>
          <cell r="E1968">
            <v>27.524979999999999</v>
          </cell>
          <cell r="F1968">
            <v>41.270510000000002</v>
          </cell>
        </row>
        <row r="1969">
          <cell r="A1969" t="str">
            <v>MENTAL HEALTH and WELLBEING - Self-reported health status</v>
          </cell>
          <cell r="B1969" t="str">
            <v>Excellent / very good</v>
          </cell>
          <cell r="C1969" t="str">
            <v>Moira (S)</v>
          </cell>
          <cell r="D1969">
            <v>44.921849999999999</v>
          </cell>
          <cell r="E1969">
            <v>36.140360000000001</v>
          </cell>
          <cell r="F1969">
            <v>54.03172</v>
          </cell>
        </row>
        <row r="1970">
          <cell r="A1970" t="str">
            <v>MENTAL HEALTH and WELLBEING - Self-reported health status</v>
          </cell>
          <cell r="B1970" t="str">
            <v>Excellent / very good</v>
          </cell>
          <cell r="C1970" t="str">
            <v>Monash (C)</v>
          </cell>
          <cell r="D1970">
            <v>38.211210000000001</v>
          </cell>
          <cell r="E1970">
            <v>31.92765</v>
          </cell>
          <cell r="F1970">
            <v>44.91545</v>
          </cell>
        </row>
        <row r="1971">
          <cell r="A1971" t="str">
            <v>MENTAL HEALTH and WELLBEING - Self-reported health status</v>
          </cell>
          <cell r="B1971" t="str">
            <v>Excellent / very good</v>
          </cell>
          <cell r="C1971" t="str">
            <v>Moonee Valley (C)</v>
          </cell>
          <cell r="D1971">
            <v>45.894469999999998</v>
          </cell>
          <cell r="E1971">
            <v>39.341450000000002</v>
          </cell>
          <cell r="F1971">
            <v>52.592640000000003</v>
          </cell>
        </row>
        <row r="1972">
          <cell r="A1972" t="str">
            <v>MENTAL HEALTH and WELLBEING - Self-reported health status</v>
          </cell>
          <cell r="B1972" t="str">
            <v>Excellent / very good</v>
          </cell>
          <cell r="C1972" t="str">
            <v>Moorabool (S)</v>
          </cell>
          <cell r="D1972">
            <v>48.344450000000002</v>
          </cell>
          <cell r="E1972">
            <v>39.941540000000003</v>
          </cell>
          <cell r="F1972">
            <v>56.842030000000001</v>
          </cell>
        </row>
        <row r="1973">
          <cell r="A1973" t="str">
            <v>MENTAL HEALTH and WELLBEING - Self-reported health status</v>
          </cell>
          <cell r="B1973" t="str">
            <v>Excellent / very good</v>
          </cell>
          <cell r="C1973" t="str">
            <v>Moreland (C)</v>
          </cell>
          <cell r="D1973">
            <v>32.489960000000004</v>
          </cell>
          <cell r="E1973">
            <v>26.280840000000001</v>
          </cell>
          <cell r="F1973">
            <v>39.382359999999998</v>
          </cell>
        </row>
        <row r="1974">
          <cell r="A1974" t="str">
            <v>MENTAL HEALTH and WELLBEING - Self-reported health status</v>
          </cell>
          <cell r="B1974" t="str">
            <v>Excellent / very good</v>
          </cell>
          <cell r="C1974" t="str">
            <v>Mornington Peninsula (S)</v>
          </cell>
          <cell r="D1974">
            <v>40.625100000000003</v>
          </cell>
          <cell r="E1974">
            <v>34.154069999999997</v>
          </cell>
          <cell r="F1974">
            <v>47.438859999999998</v>
          </cell>
        </row>
        <row r="1975">
          <cell r="A1975" t="str">
            <v>MENTAL HEALTH and WELLBEING - Self-reported health status</v>
          </cell>
          <cell r="B1975" t="str">
            <v>Excellent / very good</v>
          </cell>
          <cell r="C1975" t="str">
            <v>Mount Alexander (S)</v>
          </cell>
          <cell r="D1975">
            <v>58.966169999999998</v>
          </cell>
          <cell r="E1975">
            <v>51.380009999999999</v>
          </cell>
          <cell r="F1975">
            <v>66.148510000000002</v>
          </cell>
        </row>
        <row r="1976">
          <cell r="A1976" t="str">
            <v>MENTAL HEALTH and WELLBEING - Self-reported health status</v>
          </cell>
          <cell r="B1976" t="str">
            <v>Excellent / very good</v>
          </cell>
          <cell r="C1976" t="str">
            <v>Moyne (S)</v>
          </cell>
          <cell r="D1976">
            <v>56.906939999999999</v>
          </cell>
          <cell r="E1976">
            <v>49.369860000000003</v>
          </cell>
          <cell r="F1976">
            <v>64.137050000000002</v>
          </cell>
        </row>
        <row r="1977">
          <cell r="A1977" t="str">
            <v>MENTAL HEALTH and WELLBEING - Self-reported health status</v>
          </cell>
          <cell r="B1977" t="str">
            <v>Excellent / very good</v>
          </cell>
          <cell r="C1977" t="str">
            <v>Murrindindi (S)</v>
          </cell>
          <cell r="D1977">
            <v>47.19041</v>
          </cell>
          <cell r="E1977">
            <v>39.016599999999997</v>
          </cell>
          <cell r="F1977">
            <v>55.517699999999998</v>
          </cell>
        </row>
        <row r="1978">
          <cell r="A1978" t="str">
            <v>MENTAL HEALTH and WELLBEING - Self-reported health status</v>
          </cell>
          <cell r="B1978" t="str">
            <v>Excellent / very good</v>
          </cell>
          <cell r="C1978" t="str">
            <v>Nillumbik (S)</v>
          </cell>
          <cell r="D1978">
            <v>50.824979999999996</v>
          </cell>
          <cell r="E1978">
            <v>43.560670000000002</v>
          </cell>
          <cell r="F1978">
            <v>58.054609999999997</v>
          </cell>
        </row>
        <row r="1979">
          <cell r="A1979" t="str">
            <v>MENTAL HEALTH and WELLBEING - Self-reported health status</v>
          </cell>
          <cell r="B1979" t="str">
            <v>Excellent / very good</v>
          </cell>
          <cell r="C1979" t="str">
            <v>Northern Grampians (S)</v>
          </cell>
          <cell r="D1979">
            <v>39.691319999999997</v>
          </cell>
          <cell r="E1979">
            <v>31.941559999999999</v>
          </cell>
          <cell r="F1979">
            <v>47.995370000000001</v>
          </cell>
        </row>
        <row r="1980">
          <cell r="A1980" t="str">
            <v>MENTAL HEALTH and WELLBEING - Self-reported health status</v>
          </cell>
          <cell r="B1980" t="str">
            <v>Excellent / very good</v>
          </cell>
          <cell r="C1980" t="str">
            <v>Port Phillip (C)</v>
          </cell>
          <cell r="D1980">
            <v>44.952370000000002</v>
          </cell>
          <cell r="E1980">
            <v>38.970199999999998</v>
          </cell>
          <cell r="F1980">
            <v>51.08419</v>
          </cell>
        </row>
        <row r="1981">
          <cell r="A1981" t="str">
            <v>MENTAL HEALTH and WELLBEING - Self-reported health status</v>
          </cell>
          <cell r="B1981" t="str">
            <v>Excellent / very good</v>
          </cell>
          <cell r="C1981" t="str">
            <v>Pyrenees (S)</v>
          </cell>
          <cell r="D1981">
            <v>49.070349999999998</v>
          </cell>
          <cell r="E1981">
            <v>39.223590000000002</v>
          </cell>
          <cell r="F1981">
            <v>58.989780000000003</v>
          </cell>
        </row>
        <row r="1982">
          <cell r="A1982" t="str">
            <v>MENTAL HEALTH and WELLBEING - Self-reported health status</v>
          </cell>
          <cell r="B1982" t="str">
            <v>Excellent / very good</v>
          </cell>
          <cell r="C1982" t="str">
            <v>Queenscliffe (B)</v>
          </cell>
          <cell r="D1982">
            <v>37.89725</v>
          </cell>
          <cell r="E1982">
            <v>25.486979999999999</v>
          </cell>
          <cell r="F1982">
            <v>52.123289999999997</v>
          </cell>
        </row>
        <row r="1983">
          <cell r="A1983" t="str">
            <v>MENTAL HEALTH and WELLBEING - Self-reported health status</v>
          </cell>
          <cell r="B1983" t="str">
            <v>Excellent / very good</v>
          </cell>
          <cell r="C1983" t="str">
            <v>South Gippsland (S)</v>
          </cell>
          <cell r="D1983">
            <v>56.989800000000002</v>
          </cell>
          <cell r="E1983">
            <v>50.01099</v>
          </cell>
          <cell r="F1983">
            <v>63.701479999999997</v>
          </cell>
        </row>
        <row r="1984">
          <cell r="A1984" t="str">
            <v>MENTAL HEALTH and WELLBEING - Self-reported health status</v>
          </cell>
          <cell r="B1984" t="str">
            <v>Excellent / very good</v>
          </cell>
          <cell r="C1984" t="str">
            <v>Southern Grampians (S)</v>
          </cell>
          <cell r="D1984">
            <v>44.012880000000003</v>
          </cell>
          <cell r="E1984">
            <v>36.571820000000002</v>
          </cell>
          <cell r="F1984">
            <v>51.733089999999997</v>
          </cell>
        </row>
        <row r="1985">
          <cell r="A1985" t="str">
            <v>MENTAL HEALTH and WELLBEING - Self-reported health status</v>
          </cell>
          <cell r="B1985" t="str">
            <v>Excellent / very good</v>
          </cell>
          <cell r="C1985" t="str">
            <v>Stonnington (C)</v>
          </cell>
          <cell r="D1985">
            <v>50.806019999999997</v>
          </cell>
          <cell r="E1985">
            <v>44.140419999999999</v>
          </cell>
          <cell r="F1985">
            <v>57.443080000000002</v>
          </cell>
        </row>
        <row r="1986">
          <cell r="A1986" t="str">
            <v>MENTAL HEALTH and WELLBEING - Self-reported health status</v>
          </cell>
          <cell r="B1986" t="str">
            <v>Excellent / very good</v>
          </cell>
          <cell r="C1986" t="str">
            <v>Strathbogie (S)</v>
          </cell>
          <cell r="D1986">
            <v>44.775660000000002</v>
          </cell>
          <cell r="E1986">
            <v>36.237859999999998</v>
          </cell>
          <cell r="F1986">
            <v>53.633020000000002</v>
          </cell>
        </row>
        <row r="1987">
          <cell r="A1987" t="str">
            <v>MENTAL HEALTH and WELLBEING - Self-reported health status</v>
          </cell>
          <cell r="B1987" t="str">
            <v>Excellent / very good</v>
          </cell>
          <cell r="C1987" t="str">
            <v>Surf Coast (S)</v>
          </cell>
          <cell r="D1987">
            <v>62.246839999999999</v>
          </cell>
          <cell r="E1987">
            <v>53.394829999999999</v>
          </cell>
          <cell r="F1987">
            <v>70.351129999999998</v>
          </cell>
        </row>
        <row r="1988">
          <cell r="A1988" t="str">
            <v>MENTAL HEALTH and WELLBEING - Self-reported health status</v>
          </cell>
          <cell r="B1988" t="str">
            <v>Excellent / very good</v>
          </cell>
          <cell r="C1988" t="str">
            <v>Swan Hill (RC)</v>
          </cell>
          <cell r="D1988">
            <v>48.62388</v>
          </cell>
          <cell r="E1988">
            <v>40.928699999999999</v>
          </cell>
          <cell r="F1988">
            <v>56.384839999999997</v>
          </cell>
        </row>
        <row r="1989">
          <cell r="A1989" t="str">
            <v>MENTAL HEALTH and WELLBEING - Self-reported health status</v>
          </cell>
          <cell r="B1989" t="str">
            <v>Excellent / very good</v>
          </cell>
          <cell r="C1989" t="str">
            <v>Towong (S)</v>
          </cell>
          <cell r="D1989">
            <v>43.763350000000003</v>
          </cell>
          <cell r="E1989">
            <v>33.602870000000003</v>
          </cell>
          <cell r="F1989">
            <v>54.475450000000002</v>
          </cell>
        </row>
        <row r="1990">
          <cell r="A1990" t="str">
            <v>MENTAL HEALTH and WELLBEING - Self-reported health status</v>
          </cell>
          <cell r="B1990" t="str">
            <v>Excellent / very good</v>
          </cell>
          <cell r="C1990" t="str">
            <v>Wangaratta (RC)</v>
          </cell>
          <cell r="D1990">
            <v>44.638890000000004</v>
          </cell>
          <cell r="E1990">
            <v>36.441229999999997</v>
          </cell>
          <cell r="F1990">
            <v>53.13888</v>
          </cell>
        </row>
        <row r="1991">
          <cell r="A1991" t="str">
            <v>MENTAL HEALTH and WELLBEING - Self-reported health status</v>
          </cell>
          <cell r="B1991" t="str">
            <v>Excellent / very good</v>
          </cell>
          <cell r="C1991" t="str">
            <v>Warrnambool (C)</v>
          </cell>
          <cell r="D1991">
            <v>52.21123</v>
          </cell>
          <cell r="E1991">
            <v>45.21808</v>
          </cell>
          <cell r="F1991">
            <v>59.118760000000002</v>
          </cell>
        </row>
        <row r="1992">
          <cell r="A1992" t="str">
            <v>MENTAL HEALTH and WELLBEING - Self-reported health status</v>
          </cell>
          <cell r="B1992" t="str">
            <v>Excellent / very good</v>
          </cell>
          <cell r="C1992" t="str">
            <v>Wellington (S)</v>
          </cell>
          <cell r="D1992">
            <v>35.462960000000002</v>
          </cell>
          <cell r="E1992">
            <v>28.58878</v>
          </cell>
          <cell r="F1992">
            <v>42.994869999999999</v>
          </cell>
        </row>
        <row r="1993">
          <cell r="A1993" t="str">
            <v>MENTAL HEALTH and WELLBEING - Self-reported health status</v>
          </cell>
          <cell r="B1993" t="str">
            <v>Excellent / very good</v>
          </cell>
          <cell r="C1993" t="str">
            <v>West Wimmera (S)</v>
          </cell>
          <cell r="D1993">
            <v>46.616199999999999</v>
          </cell>
          <cell r="E1993">
            <v>37.019759999999998</v>
          </cell>
          <cell r="F1993">
            <v>56.469799999999999</v>
          </cell>
        </row>
        <row r="1994">
          <cell r="A1994" t="str">
            <v>MENTAL HEALTH and WELLBEING - Self-reported health status</v>
          </cell>
          <cell r="B1994" t="str">
            <v>Excellent / very good</v>
          </cell>
          <cell r="C1994" t="str">
            <v>Whitehorse (C)</v>
          </cell>
          <cell r="D1994">
            <v>44.03152</v>
          </cell>
          <cell r="E1994">
            <v>37.397509999999997</v>
          </cell>
          <cell r="F1994">
            <v>50.885779999999997</v>
          </cell>
        </row>
        <row r="1995">
          <cell r="A1995" t="str">
            <v>MENTAL HEALTH and WELLBEING - Self-reported health status</v>
          </cell>
          <cell r="B1995" t="str">
            <v>Excellent / very good</v>
          </cell>
          <cell r="C1995" t="str">
            <v>Whittlesea (C)</v>
          </cell>
          <cell r="D1995">
            <v>30.69829</v>
          </cell>
          <cell r="E1995">
            <v>24.91094</v>
          </cell>
          <cell r="F1995">
            <v>37.164709999999999</v>
          </cell>
        </row>
        <row r="1996">
          <cell r="A1996" t="str">
            <v>MENTAL HEALTH and WELLBEING - Self-reported health status</v>
          </cell>
          <cell r="B1996" t="str">
            <v>Excellent / very good</v>
          </cell>
          <cell r="C1996" t="str">
            <v>Wodonga (RC)</v>
          </cell>
          <cell r="D1996">
            <v>41.117379999999997</v>
          </cell>
          <cell r="E1996">
            <v>34.173990000000003</v>
          </cell>
          <cell r="F1996">
            <v>48.433509999999998</v>
          </cell>
        </row>
        <row r="1997">
          <cell r="A1997" t="str">
            <v>MENTAL HEALTH and WELLBEING - Self-reported health status</v>
          </cell>
          <cell r="B1997" t="str">
            <v>Excellent / very good</v>
          </cell>
          <cell r="C1997" t="str">
            <v>Wyndham (C)</v>
          </cell>
          <cell r="D1997">
            <v>41.928260000000002</v>
          </cell>
          <cell r="E1997">
            <v>36.175600000000003</v>
          </cell>
          <cell r="F1997">
            <v>47.909030000000001</v>
          </cell>
        </row>
        <row r="1998">
          <cell r="A1998" t="str">
            <v>MENTAL HEALTH and WELLBEING - Self-reported health status</v>
          </cell>
          <cell r="B1998" t="str">
            <v>Excellent / very good</v>
          </cell>
          <cell r="C1998" t="str">
            <v>Yarra (C)</v>
          </cell>
          <cell r="D1998">
            <v>48.221400000000003</v>
          </cell>
          <cell r="E1998">
            <v>42.16178</v>
          </cell>
          <cell r="F1998">
            <v>54.33379</v>
          </cell>
        </row>
        <row r="1999">
          <cell r="A1999" t="str">
            <v>MENTAL HEALTH and WELLBEING - Self-reported health status</v>
          </cell>
          <cell r="B1999" t="str">
            <v>Excellent / very good</v>
          </cell>
          <cell r="C1999" t="str">
            <v>Yarra Ranges (S)</v>
          </cell>
          <cell r="D1999">
            <v>43.557949999999998</v>
          </cell>
          <cell r="E1999">
            <v>36.89714</v>
          </cell>
          <cell r="F1999">
            <v>50.459670000000003</v>
          </cell>
        </row>
        <row r="2000">
          <cell r="A2000" t="str">
            <v>MENTAL HEALTH and WELLBEING - Self-reported health status</v>
          </cell>
          <cell r="B2000" t="str">
            <v>Excellent / very good</v>
          </cell>
          <cell r="C2000" t="str">
            <v>Yarriambiack (S)</v>
          </cell>
          <cell r="D2000">
            <v>31.2517</v>
          </cell>
          <cell r="E2000">
            <v>24.26681</v>
          </cell>
          <cell r="F2000">
            <v>39.20628</v>
          </cell>
        </row>
        <row r="2001">
          <cell r="A2001" t="str">
            <v>MENTAL HEALTH and WELLBEING - Self-reported health status</v>
          </cell>
          <cell r="B2001" t="str">
            <v>Excellent / very good</v>
          </cell>
          <cell r="C2001" t="str">
            <v>Victoria</v>
          </cell>
          <cell r="D2001">
            <v>40.502040000000001</v>
          </cell>
          <cell r="E2001">
            <v>39.510080000000002</v>
          </cell>
          <cell r="F2001">
            <v>41.501809999999999</v>
          </cell>
        </row>
        <row r="2002">
          <cell r="A2002" t="str">
            <v>MENTAL HEALTH and WELLBEING - Self-reported health status</v>
          </cell>
          <cell r="B2002" t="str">
            <v>Good</v>
          </cell>
          <cell r="C2002" t="str">
            <v>Alpine (S)</v>
          </cell>
          <cell r="D2002">
            <v>28.865580000000001</v>
          </cell>
          <cell r="E2002">
            <v>21.737670000000001</v>
          </cell>
          <cell r="F2002">
            <v>37.219230000000003</v>
          </cell>
        </row>
        <row r="2003">
          <cell r="A2003" t="str">
            <v>MENTAL HEALTH and WELLBEING - Self-reported health status</v>
          </cell>
          <cell r="B2003" t="str">
            <v>Good</v>
          </cell>
          <cell r="C2003" t="str">
            <v>Ararat (RC)</v>
          </cell>
          <cell r="D2003">
            <v>39.735770000000002</v>
          </cell>
          <cell r="E2003">
            <v>32.407940000000004</v>
          </cell>
          <cell r="F2003">
            <v>47.554789999999997</v>
          </cell>
        </row>
        <row r="2004">
          <cell r="A2004" t="str">
            <v>MENTAL HEALTH and WELLBEING - Self-reported health status</v>
          </cell>
          <cell r="B2004" t="str">
            <v>Good</v>
          </cell>
          <cell r="C2004" t="str">
            <v>Ballarat (C)</v>
          </cell>
          <cell r="D2004">
            <v>32.107909999999997</v>
          </cell>
          <cell r="E2004">
            <v>26.523790000000002</v>
          </cell>
          <cell r="F2004">
            <v>38.255569999999999</v>
          </cell>
        </row>
        <row r="2005">
          <cell r="A2005" t="str">
            <v>MENTAL HEALTH and WELLBEING - Self-reported health status</v>
          </cell>
          <cell r="B2005" t="str">
            <v>Good</v>
          </cell>
          <cell r="C2005" t="str">
            <v>Banyule (C)</v>
          </cell>
          <cell r="D2005">
            <v>33.354860000000002</v>
          </cell>
          <cell r="E2005">
            <v>27.29842</v>
          </cell>
          <cell r="F2005">
            <v>40.015419999999999</v>
          </cell>
        </row>
        <row r="2006">
          <cell r="A2006" t="str">
            <v>MENTAL HEALTH and WELLBEING - Self-reported health status</v>
          </cell>
          <cell r="B2006" t="str">
            <v>Good</v>
          </cell>
          <cell r="C2006" t="str">
            <v>Bass Coast (S)</v>
          </cell>
          <cell r="D2006">
            <v>36.335009999999997</v>
          </cell>
          <cell r="E2006">
            <v>28.04242</v>
          </cell>
          <cell r="F2006">
            <v>45.528280000000002</v>
          </cell>
        </row>
        <row r="2007">
          <cell r="A2007" t="str">
            <v>MENTAL HEALTH and WELLBEING - Self-reported health status</v>
          </cell>
          <cell r="B2007" t="str">
            <v>Good</v>
          </cell>
          <cell r="C2007" t="str">
            <v>Baw Baw (S)</v>
          </cell>
          <cell r="D2007">
            <v>28.50271</v>
          </cell>
          <cell r="E2007">
            <v>22.578980000000001</v>
          </cell>
          <cell r="F2007">
            <v>35.27252</v>
          </cell>
        </row>
        <row r="2008">
          <cell r="A2008" t="str">
            <v>MENTAL HEALTH and WELLBEING - Self-reported health status</v>
          </cell>
          <cell r="B2008" t="str">
            <v>Good</v>
          </cell>
          <cell r="C2008" t="str">
            <v>Bayside (C)</v>
          </cell>
          <cell r="D2008">
            <v>26.279170000000001</v>
          </cell>
          <cell r="E2008">
            <v>20.532969999999999</v>
          </cell>
          <cell r="F2008">
            <v>32.966340000000002</v>
          </cell>
        </row>
        <row r="2009">
          <cell r="A2009" t="str">
            <v>MENTAL HEALTH and WELLBEING - Self-reported health status</v>
          </cell>
          <cell r="B2009" t="str">
            <v>Good</v>
          </cell>
          <cell r="C2009" t="str">
            <v>Benalla (RC)</v>
          </cell>
          <cell r="D2009">
            <v>31.33109</v>
          </cell>
          <cell r="E2009">
            <v>23.922540000000001</v>
          </cell>
          <cell r="F2009">
            <v>39.832720000000002</v>
          </cell>
        </row>
        <row r="2010">
          <cell r="A2010" t="str">
            <v>MENTAL HEALTH and WELLBEING - Self-reported health status</v>
          </cell>
          <cell r="B2010" t="str">
            <v>Good</v>
          </cell>
          <cell r="C2010" t="str">
            <v>Boroondara (C)</v>
          </cell>
          <cell r="D2010">
            <v>35.98489</v>
          </cell>
          <cell r="E2010">
            <v>30.156400000000001</v>
          </cell>
          <cell r="F2010">
            <v>42.258299999999998</v>
          </cell>
        </row>
        <row r="2011">
          <cell r="A2011" t="str">
            <v>MENTAL HEALTH and WELLBEING - Self-reported health status</v>
          </cell>
          <cell r="B2011" t="str">
            <v>Good</v>
          </cell>
          <cell r="C2011" t="str">
            <v>Brimbank (C)</v>
          </cell>
          <cell r="D2011">
            <v>42.436070000000001</v>
          </cell>
          <cell r="E2011">
            <v>36.274920000000002</v>
          </cell>
          <cell r="F2011">
            <v>48.841630000000002</v>
          </cell>
        </row>
        <row r="2012">
          <cell r="A2012" t="str">
            <v>MENTAL HEALTH and WELLBEING - Self-reported health status</v>
          </cell>
          <cell r="B2012" t="str">
            <v>Good</v>
          </cell>
          <cell r="C2012" t="str">
            <v>Buloke (S)</v>
          </cell>
          <cell r="D2012">
            <v>45.440480000000001</v>
          </cell>
          <cell r="E2012">
            <v>34.942210000000003</v>
          </cell>
          <cell r="F2012">
            <v>56.360419999999998</v>
          </cell>
        </row>
        <row r="2013">
          <cell r="A2013" t="str">
            <v>MENTAL HEALTH and WELLBEING - Self-reported health status</v>
          </cell>
          <cell r="B2013" t="str">
            <v>Good</v>
          </cell>
          <cell r="C2013" t="str">
            <v>Campaspe (S)</v>
          </cell>
          <cell r="D2013">
            <v>32.321579999999997</v>
          </cell>
          <cell r="E2013">
            <v>25.792210000000001</v>
          </cell>
          <cell r="F2013">
            <v>39.62135</v>
          </cell>
        </row>
        <row r="2014">
          <cell r="A2014" t="str">
            <v>MENTAL HEALTH and WELLBEING - Self-reported health status</v>
          </cell>
          <cell r="B2014" t="str">
            <v>Good</v>
          </cell>
          <cell r="C2014" t="str">
            <v>Cardinia (S)</v>
          </cell>
          <cell r="D2014">
            <v>29.26867</v>
          </cell>
          <cell r="E2014">
            <v>23.67154</v>
          </cell>
          <cell r="F2014">
            <v>35.57246</v>
          </cell>
        </row>
        <row r="2015">
          <cell r="A2015" t="str">
            <v>MENTAL HEALTH and WELLBEING - Self-reported health status</v>
          </cell>
          <cell r="B2015" t="str">
            <v>Good</v>
          </cell>
          <cell r="C2015" t="str">
            <v>Casey (C)</v>
          </cell>
          <cell r="D2015">
            <v>41.880339999999997</v>
          </cell>
          <cell r="E2015">
            <v>35.757559999999998</v>
          </cell>
          <cell r="F2015">
            <v>48.26388</v>
          </cell>
        </row>
        <row r="2016">
          <cell r="A2016" t="str">
            <v>MENTAL HEALTH and WELLBEING - Self-reported health status</v>
          </cell>
          <cell r="B2016" t="str">
            <v>Good</v>
          </cell>
          <cell r="C2016" t="str">
            <v>Central Goldfields (S)</v>
          </cell>
          <cell r="D2016">
            <v>36.578200000000002</v>
          </cell>
          <cell r="E2016">
            <v>29.60303</v>
          </cell>
          <cell r="F2016">
            <v>44.165779999999998</v>
          </cell>
        </row>
        <row r="2017">
          <cell r="A2017" t="str">
            <v>MENTAL HEALTH and WELLBEING - Self-reported health status</v>
          </cell>
          <cell r="B2017" t="str">
            <v>Good</v>
          </cell>
          <cell r="C2017" t="str">
            <v>Colac-Otway (S)</v>
          </cell>
          <cell r="D2017">
            <v>33.084229999999998</v>
          </cell>
          <cell r="E2017">
            <v>26.746089999999999</v>
          </cell>
          <cell r="F2017">
            <v>40.1021</v>
          </cell>
        </row>
        <row r="2018">
          <cell r="A2018" t="str">
            <v>MENTAL HEALTH and WELLBEING - Self-reported health status</v>
          </cell>
          <cell r="B2018" t="str">
            <v>Good</v>
          </cell>
          <cell r="C2018" t="str">
            <v>Corangamite (S)</v>
          </cell>
          <cell r="D2018">
            <v>35.291649999999997</v>
          </cell>
          <cell r="E2018">
            <v>27.893460000000001</v>
          </cell>
          <cell r="F2018">
            <v>43.469140000000003</v>
          </cell>
        </row>
        <row r="2019">
          <cell r="A2019" t="str">
            <v>MENTAL HEALTH and WELLBEING - Self-reported health status</v>
          </cell>
          <cell r="B2019" t="str">
            <v>Good</v>
          </cell>
          <cell r="C2019" t="str">
            <v>Darebin (C)</v>
          </cell>
          <cell r="D2019">
            <v>34.589779999999998</v>
          </cell>
          <cell r="E2019">
            <v>28.170210000000001</v>
          </cell>
          <cell r="F2019">
            <v>41.624540000000003</v>
          </cell>
        </row>
        <row r="2020">
          <cell r="A2020" t="str">
            <v>MENTAL HEALTH and WELLBEING - Self-reported health status</v>
          </cell>
          <cell r="B2020" t="str">
            <v>Good</v>
          </cell>
          <cell r="C2020" t="str">
            <v>East Gippsland (S)</v>
          </cell>
          <cell r="D2020">
            <v>48.30218</v>
          </cell>
          <cell r="E2020">
            <v>39.176160000000003</v>
          </cell>
          <cell r="F2020">
            <v>57.542879999999997</v>
          </cell>
        </row>
        <row r="2021">
          <cell r="A2021" t="str">
            <v>MENTAL HEALTH and WELLBEING - Self-reported health status</v>
          </cell>
          <cell r="B2021" t="str">
            <v>Good</v>
          </cell>
          <cell r="C2021" t="str">
            <v>Frankston (C)</v>
          </cell>
          <cell r="D2021">
            <v>40.513359999999999</v>
          </cell>
          <cell r="E2021">
            <v>34.820399999999999</v>
          </cell>
          <cell r="F2021">
            <v>46.473439999999997</v>
          </cell>
        </row>
        <row r="2022">
          <cell r="A2022" t="str">
            <v>MENTAL HEALTH and WELLBEING - Self-reported health status</v>
          </cell>
          <cell r="B2022" t="str">
            <v>Good</v>
          </cell>
          <cell r="C2022" t="str">
            <v>Gannawarra (S)</v>
          </cell>
          <cell r="D2022">
            <v>34.007469999999998</v>
          </cell>
          <cell r="E2022">
            <v>24.186699999999998</v>
          </cell>
          <cell r="F2022">
            <v>45.42651</v>
          </cell>
        </row>
        <row r="2023">
          <cell r="A2023" t="str">
            <v>MENTAL HEALTH and WELLBEING - Self-reported health status</v>
          </cell>
          <cell r="B2023" t="str">
            <v>Good</v>
          </cell>
          <cell r="C2023" t="str">
            <v>Glen Eira (C)</v>
          </cell>
          <cell r="D2023">
            <v>38.467979999999997</v>
          </cell>
          <cell r="E2023">
            <v>32.644629999999999</v>
          </cell>
          <cell r="F2023">
            <v>44.641640000000002</v>
          </cell>
        </row>
        <row r="2024">
          <cell r="A2024" t="str">
            <v>MENTAL HEALTH and WELLBEING - Self-reported health status</v>
          </cell>
          <cell r="B2024" t="str">
            <v>Good</v>
          </cell>
          <cell r="C2024" t="str">
            <v>Glenelg (S)</v>
          </cell>
          <cell r="D2024">
            <v>26.46697</v>
          </cell>
          <cell r="E2024">
            <v>20.25038</v>
          </cell>
          <cell r="F2024">
            <v>33.783529999999999</v>
          </cell>
        </row>
        <row r="2025">
          <cell r="A2025" t="str">
            <v>MENTAL HEALTH and WELLBEING - Self-reported health status</v>
          </cell>
          <cell r="B2025" t="str">
            <v>Good</v>
          </cell>
          <cell r="C2025" t="str">
            <v>Golden Plains (S)</v>
          </cell>
          <cell r="D2025">
            <v>30.497640000000001</v>
          </cell>
          <cell r="E2025">
            <v>22.24774</v>
          </cell>
          <cell r="F2025">
            <v>40.2241</v>
          </cell>
        </row>
        <row r="2026">
          <cell r="A2026" t="str">
            <v>MENTAL HEALTH and WELLBEING - Self-reported health status</v>
          </cell>
          <cell r="B2026" t="str">
            <v>Good</v>
          </cell>
          <cell r="C2026" t="str">
            <v>Greater Bendigo (C)</v>
          </cell>
          <cell r="D2026">
            <v>41.425330000000002</v>
          </cell>
          <cell r="E2026">
            <v>34.605969999999999</v>
          </cell>
          <cell r="F2026">
            <v>48.59</v>
          </cell>
        </row>
        <row r="2027">
          <cell r="A2027" t="str">
            <v>MENTAL HEALTH and WELLBEING - Self-reported health status</v>
          </cell>
          <cell r="B2027" t="str">
            <v>Good</v>
          </cell>
          <cell r="C2027" t="str">
            <v>Greater Dandenong (C)</v>
          </cell>
          <cell r="D2027">
            <v>42.925530000000002</v>
          </cell>
          <cell r="E2027">
            <v>36.571930000000002</v>
          </cell>
          <cell r="F2027">
            <v>49.521149999999999</v>
          </cell>
        </row>
        <row r="2028">
          <cell r="A2028" t="str">
            <v>MENTAL HEALTH and WELLBEING - Self-reported health status</v>
          </cell>
          <cell r="B2028" t="str">
            <v>Good</v>
          </cell>
          <cell r="C2028" t="str">
            <v>Greater Geelong (C)</v>
          </cell>
          <cell r="D2028">
            <v>42.845230000000001</v>
          </cell>
          <cell r="E2028">
            <v>36.39432</v>
          </cell>
          <cell r="F2028">
            <v>49.548830000000002</v>
          </cell>
        </row>
        <row r="2029">
          <cell r="A2029" t="str">
            <v>MENTAL HEALTH and WELLBEING - Self-reported health status</v>
          </cell>
          <cell r="B2029" t="str">
            <v>Good</v>
          </cell>
          <cell r="C2029" t="str">
            <v>Greater Shepparton (C)</v>
          </cell>
          <cell r="D2029">
            <v>30.445460000000001</v>
          </cell>
          <cell r="E2029">
            <v>24.881989999999998</v>
          </cell>
          <cell r="F2029">
            <v>36.64602</v>
          </cell>
        </row>
        <row r="2030">
          <cell r="A2030" t="str">
            <v>MENTAL HEALTH and WELLBEING - Self-reported health status</v>
          </cell>
          <cell r="B2030" t="str">
            <v>Good</v>
          </cell>
          <cell r="C2030" t="str">
            <v>Hepburn (S)</v>
          </cell>
          <cell r="D2030">
            <v>36.403829999999999</v>
          </cell>
          <cell r="E2030">
            <v>28.398129999999998</v>
          </cell>
          <cell r="F2030">
            <v>45.24044</v>
          </cell>
        </row>
        <row r="2031">
          <cell r="A2031" t="str">
            <v>MENTAL HEALTH and WELLBEING - Self-reported health status</v>
          </cell>
          <cell r="B2031" t="str">
            <v>Good</v>
          </cell>
          <cell r="C2031" t="str">
            <v>Hindmarsh (S)</v>
          </cell>
          <cell r="D2031">
            <v>40.299439999999997</v>
          </cell>
          <cell r="E2031">
            <v>30.761310000000002</v>
          </cell>
          <cell r="F2031">
            <v>50.632330000000003</v>
          </cell>
        </row>
        <row r="2032">
          <cell r="A2032" t="str">
            <v>MENTAL HEALTH and WELLBEING - Self-reported health status</v>
          </cell>
          <cell r="B2032" t="str">
            <v>Good</v>
          </cell>
          <cell r="C2032" t="str">
            <v>Hobsons Bay (C)</v>
          </cell>
          <cell r="D2032">
            <v>39.34037</v>
          </cell>
          <cell r="E2032">
            <v>32.839419999999997</v>
          </cell>
          <cell r="F2032">
            <v>46.242159999999998</v>
          </cell>
        </row>
        <row r="2033">
          <cell r="A2033" t="str">
            <v>MENTAL HEALTH and WELLBEING - Self-reported health status</v>
          </cell>
          <cell r="B2033" t="str">
            <v>Good</v>
          </cell>
          <cell r="C2033" t="str">
            <v>Horsham (RC)</v>
          </cell>
          <cell r="D2033">
            <v>37.008830000000003</v>
          </cell>
          <cell r="E2033">
            <v>30.424330000000001</v>
          </cell>
          <cell r="F2033">
            <v>44.114800000000002</v>
          </cell>
        </row>
        <row r="2034">
          <cell r="A2034" t="str">
            <v>MENTAL HEALTH and WELLBEING - Self-reported health status</v>
          </cell>
          <cell r="B2034" t="str">
            <v>Good</v>
          </cell>
          <cell r="C2034" t="str">
            <v>Hume (C)</v>
          </cell>
          <cell r="D2034">
            <v>38.959130000000002</v>
          </cell>
          <cell r="E2034">
            <v>32.709769999999999</v>
          </cell>
          <cell r="F2034">
            <v>45.593470000000003</v>
          </cell>
        </row>
        <row r="2035">
          <cell r="A2035" t="str">
            <v>MENTAL HEALTH and WELLBEING - Self-reported health status</v>
          </cell>
          <cell r="B2035" t="str">
            <v>Good</v>
          </cell>
          <cell r="C2035" t="str">
            <v>Indigo (S)</v>
          </cell>
          <cell r="D2035">
            <v>30.256239999999998</v>
          </cell>
          <cell r="E2035">
            <v>21.826139999999999</v>
          </cell>
          <cell r="F2035">
            <v>40.265270000000001</v>
          </cell>
        </row>
        <row r="2036">
          <cell r="A2036" t="str">
            <v>MENTAL HEALTH and WELLBEING - Self-reported health status</v>
          </cell>
          <cell r="B2036" t="str">
            <v>Good</v>
          </cell>
          <cell r="C2036" t="str">
            <v>Kingston (C)</v>
          </cell>
          <cell r="D2036">
            <v>41.486190000000001</v>
          </cell>
          <cell r="E2036">
            <v>35.03575</v>
          </cell>
          <cell r="F2036">
            <v>48.242319999999999</v>
          </cell>
        </row>
        <row r="2037">
          <cell r="A2037" t="str">
            <v>MENTAL HEALTH and WELLBEING - Self-reported health status</v>
          </cell>
          <cell r="B2037" t="str">
            <v>Good</v>
          </cell>
          <cell r="C2037" t="str">
            <v>Knox (C)</v>
          </cell>
          <cell r="D2037">
            <v>35.240090000000002</v>
          </cell>
          <cell r="E2037">
            <v>29.44</v>
          </cell>
          <cell r="F2037">
            <v>41.510640000000002</v>
          </cell>
        </row>
        <row r="2038">
          <cell r="A2038" t="str">
            <v>MENTAL HEALTH and WELLBEING - Self-reported health status</v>
          </cell>
          <cell r="B2038" t="str">
            <v>Good</v>
          </cell>
          <cell r="C2038" t="str">
            <v>Latrobe (C)</v>
          </cell>
          <cell r="D2038">
            <v>33.482770000000002</v>
          </cell>
          <cell r="E2038">
            <v>27.066680000000002</v>
          </cell>
          <cell r="F2038">
            <v>40.573680000000003</v>
          </cell>
        </row>
        <row r="2039">
          <cell r="A2039" t="str">
            <v>MENTAL HEALTH and WELLBEING - Self-reported health status</v>
          </cell>
          <cell r="B2039" t="str">
            <v>Good</v>
          </cell>
          <cell r="C2039" t="str">
            <v>Loddon (S)</v>
          </cell>
          <cell r="D2039">
            <v>36.751130000000003</v>
          </cell>
          <cell r="E2039">
            <v>27.058050000000001</v>
          </cell>
          <cell r="F2039">
            <v>47.648319999999998</v>
          </cell>
        </row>
        <row r="2040">
          <cell r="A2040" t="str">
            <v>MENTAL HEALTH and WELLBEING - Self-reported health status</v>
          </cell>
          <cell r="B2040" t="str">
            <v>Good</v>
          </cell>
          <cell r="C2040" t="str">
            <v>Macedon Ranges (S)</v>
          </cell>
          <cell r="D2040">
            <v>32.59787</v>
          </cell>
          <cell r="E2040">
            <v>24.73218</v>
          </cell>
          <cell r="F2040">
            <v>41.583089999999999</v>
          </cell>
        </row>
        <row r="2041">
          <cell r="A2041" t="str">
            <v>MENTAL HEALTH and WELLBEING - Self-reported health status</v>
          </cell>
          <cell r="B2041" t="str">
            <v>Good</v>
          </cell>
          <cell r="C2041" t="str">
            <v>Manningham (C)</v>
          </cell>
          <cell r="D2041">
            <v>41.945210000000003</v>
          </cell>
          <cell r="E2041">
            <v>35.01144</v>
          </cell>
          <cell r="F2041">
            <v>49.212330000000001</v>
          </cell>
        </row>
        <row r="2042">
          <cell r="A2042" t="str">
            <v>MENTAL HEALTH and WELLBEING - Self-reported health status</v>
          </cell>
          <cell r="B2042" t="str">
            <v>Good</v>
          </cell>
          <cell r="C2042" t="str">
            <v>Mansfield (S)</v>
          </cell>
          <cell r="D2042">
            <v>31.40973</v>
          </cell>
          <cell r="E2042">
            <v>24.37876</v>
          </cell>
          <cell r="F2042">
            <v>39.411670000000001</v>
          </cell>
        </row>
        <row r="2043">
          <cell r="A2043" t="str">
            <v>MENTAL HEALTH and WELLBEING - Self-reported health status</v>
          </cell>
          <cell r="B2043" t="str">
            <v>Good</v>
          </cell>
          <cell r="C2043" t="str">
            <v>Maribyrnong (C)</v>
          </cell>
          <cell r="D2043">
            <v>31.839259999999999</v>
          </cell>
          <cell r="E2043">
            <v>25.852319999999999</v>
          </cell>
          <cell r="F2043">
            <v>38.492899999999999</v>
          </cell>
        </row>
        <row r="2044">
          <cell r="A2044" t="str">
            <v>MENTAL HEALTH and WELLBEING - Self-reported health status</v>
          </cell>
          <cell r="B2044" t="str">
            <v>Good</v>
          </cell>
          <cell r="C2044" t="str">
            <v>Maroondah (C)</v>
          </cell>
          <cell r="D2044">
            <v>36.257579999999997</v>
          </cell>
          <cell r="E2044">
            <v>30.355810000000002</v>
          </cell>
          <cell r="F2044">
            <v>42.604840000000003</v>
          </cell>
        </row>
        <row r="2045">
          <cell r="A2045" t="str">
            <v>MENTAL HEALTH and WELLBEING - Self-reported health status</v>
          </cell>
          <cell r="B2045" t="str">
            <v>Good</v>
          </cell>
          <cell r="C2045" t="str">
            <v>Melbourne (C)</v>
          </cell>
          <cell r="D2045">
            <v>44.445489999999999</v>
          </cell>
          <cell r="E2045">
            <v>37.13212</v>
          </cell>
          <cell r="F2045">
            <v>52.007680000000001</v>
          </cell>
        </row>
        <row r="2046">
          <cell r="A2046" t="str">
            <v>MENTAL HEALTH and WELLBEING - Self-reported health status</v>
          </cell>
          <cell r="B2046" t="str">
            <v>Good</v>
          </cell>
          <cell r="C2046" t="str">
            <v>Melton (S)</v>
          </cell>
          <cell r="D2046">
            <v>37.88926</v>
          </cell>
          <cell r="E2046">
            <v>31.576899999999998</v>
          </cell>
          <cell r="F2046">
            <v>44.640239999999999</v>
          </cell>
        </row>
        <row r="2047">
          <cell r="A2047" t="str">
            <v>MENTAL HEALTH and WELLBEING - Self-reported health status</v>
          </cell>
          <cell r="B2047" t="str">
            <v>Good</v>
          </cell>
          <cell r="C2047" t="str">
            <v>Mildura (RC)</v>
          </cell>
          <cell r="D2047">
            <v>39.636609999999997</v>
          </cell>
          <cell r="E2047">
            <v>32.906930000000003</v>
          </cell>
          <cell r="F2047">
            <v>46.782899999999998</v>
          </cell>
        </row>
        <row r="2048">
          <cell r="A2048" t="str">
            <v>MENTAL HEALTH and WELLBEING - Self-reported health status</v>
          </cell>
          <cell r="B2048" t="str">
            <v>Good</v>
          </cell>
          <cell r="C2048" t="str">
            <v>Mitchell (S)</v>
          </cell>
          <cell r="D2048">
            <v>38.075449999999996</v>
          </cell>
          <cell r="E2048">
            <v>30.92127</v>
          </cell>
          <cell r="F2048">
            <v>45.787730000000003</v>
          </cell>
        </row>
        <row r="2049">
          <cell r="A2049" t="str">
            <v>MENTAL HEALTH and WELLBEING - Self-reported health status</v>
          </cell>
          <cell r="B2049" t="str">
            <v>Good</v>
          </cell>
          <cell r="C2049" t="str">
            <v>Moira (S)</v>
          </cell>
          <cell r="D2049">
            <v>33.26735</v>
          </cell>
          <cell r="E2049">
            <v>25.383230000000001</v>
          </cell>
          <cell r="F2049">
            <v>42.214869999999998</v>
          </cell>
        </row>
        <row r="2050">
          <cell r="A2050" t="str">
            <v>MENTAL HEALTH and WELLBEING - Self-reported health status</v>
          </cell>
          <cell r="B2050" t="str">
            <v>Good</v>
          </cell>
          <cell r="C2050" t="str">
            <v>Monash (C)</v>
          </cell>
          <cell r="D2050">
            <v>40.346510000000002</v>
          </cell>
          <cell r="E2050">
            <v>33.841589999999997</v>
          </cell>
          <cell r="F2050">
            <v>47.209539999999997</v>
          </cell>
        </row>
        <row r="2051">
          <cell r="A2051" t="str">
            <v>MENTAL HEALTH and WELLBEING - Self-reported health status</v>
          </cell>
          <cell r="B2051" t="str">
            <v>Good</v>
          </cell>
          <cell r="C2051" t="str">
            <v>Moonee Valley (C)</v>
          </cell>
          <cell r="D2051">
            <v>33.645090000000003</v>
          </cell>
          <cell r="E2051">
            <v>28.1343</v>
          </cell>
          <cell r="F2051">
            <v>39.639919999999996</v>
          </cell>
        </row>
        <row r="2052">
          <cell r="A2052" t="str">
            <v>MENTAL HEALTH and WELLBEING - Self-reported health status</v>
          </cell>
          <cell r="B2052" t="str">
            <v>Good</v>
          </cell>
          <cell r="C2052" t="str">
            <v>Moorabool (S)</v>
          </cell>
          <cell r="D2052">
            <v>30.171859999999999</v>
          </cell>
          <cell r="E2052">
            <v>23.34834</v>
          </cell>
          <cell r="F2052">
            <v>38.000909999999998</v>
          </cell>
        </row>
        <row r="2053">
          <cell r="A2053" t="str">
            <v>MENTAL HEALTH and WELLBEING - Self-reported health status</v>
          </cell>
          <cell r="B2053" t="str">
            <v>Good</v>
          </cell>
          <cell r="C2053" t="str">
            <v>Moreland (C)</v>
          </cell>
          <cell r="D2053">
            <v>44.469099999999997</v>
          </cell>
          <cell r="E2053">
            <v>37.421379999999999</v>
          </cell>
          <cell r="F2053">
            <v>51.746569999999998</v>
          </cell>
        </row>
        <row r="2054">
          <cell r="A2054" t="str">
            <v>MENTAL HEALTH and WELLBEING - Self-reported health status</v>
          </cell>
          <cell r="B2054" t="str">
            <v>Good</v>
          </cell>
          <cell r="C2054" t="str">
            <v>Mornington Peninsula (S)</v>
          </cell>
          <cell r="D2054">
            <v>35.841079999999998</v>
          </cell>
          <cell r="E2054">
            <v>29.525200000000002</v>
          </cell>
          <cell r="F2054">
            <v>42.689630000000001</v>
          </cell>
        </row>
        <row r="2055">
          <cell r="A2055" t="str">
            <v>MENTAL HEALTH and WELLBEING - Self-reported health status</v>
          </cell>
          <cell r="B2055" t="str">
            <v>Good</v>
          </cell>
          <cell r="C2055" t="str">
            <v>Mount Alexander (S)</v>
          </cell>
          <cell r="D2055">
            <v>23.221219999999999</v>
          </cell>
          <cell r="E2055">
            <v>17.98808</v>
          </cell>
          <cell r="F2055">
            <v>29.43047</v>
          </cell>
        </row>
        <row r="2056">
          <cell r="A2056" t="str">
            <v>MENTAL HEALTH and WELLBEING - Self-reported health status</v>
          </cell>
          <cell r="B2056" t="str">
            <v>Good</v>
          </cell>
          <cell r="C2056" t="str">
            <v>Moyne (S)</v>
          </cell>
          <cell r="D2056">
            <v>27.07902</v>
          </cell>
          <cell r="E2056">
            <v>20.968620000000001</v>
          </cell>
          <cell r="F2056">
            <v>34.199509999999997</v>
          </cell>
        </row>
        <row r="2057">
          <cell r="A2057" t="str">
            <v>MENTAL HEALTH and WELLBEING - Self-reported health status</v>
          </cell>
          <cell r="B2057" t="str">
            <v>Good</v>
          </cell>
          <cell r="C2057" t="str">
            <v>Murrindindi (S)</v>
          </cell>
          <cell r="D2057">
            <v>38.297020000000003</v>
          </cell>
          <cell r="E2057">
            <v>30.56044</v>
          </cell>
          <cell r="F2057">
            <v>46.675660000000001</v>
          </cell>
        </row>
        <row r="2058">
          <cell r="A2058" t="str">
            <v>MENTAL HEALTH and WELLBEING - Self-reported health status</v>
          </cell>
          <cell r="B2058" t="str">
            <v>Good</v>
          </cell>
          <cell r="C2058" t="str">
            <v>Nillumbik (S)</v>
          </cell>
          <cell r="D2058">
            <v>32.66292</v>
          </cell>
          <cell r="E2058">
            <v>26.030989999999999</v>
          </cell>
          <cell r="F2058">
            <v>40.069209999999998</v>
          </cell>
        </row>
        <row r="2059">
          <cell r="A2059" t="str">
            <v>MENTAL HEALTH and WELLBEING - Self-reported health status</v>
          </cell>
          <cell r="B2059" t="str">
            <v>Good</v>
          </cell>
          <cell r="C2059" t="str">
            <v>Northern Grampians (S)</v>
          </cell>
          <cell r="D2059">
            <v>36.933070000000001</v>
          </cell>
          <cell r="E2059">
            <v>29.03792</v>
          </cell>
          <cell r="F2059">
            <v>45.595559999999999</v>
          </cell>
        </row>
        <row r="2060">
          <cell r="A2060" t="str">
            <v>MENTAL HEALTH and WELLBEING - Self-reported health status</v>
          </cell>
          <cell r="B2060" t="str">
            <v>Good</v>
          </cell>
          <cell r="C2060" t="str">
            <v>Port Phillip (C)</v>
          </cell>
          <cell r="D2060">
            <v>30.806909999999998</v>
          </cell>
          <cell r="E2060">
            <v>25.633410000000001</v>
          </cell>
          <cell r="F2060">
            <v>36.51191</v>
          </cell>
        </row>
        <row r="2061">
          <cell r="A2061" t="str">
            <v>MENTAL HEALTH and WELLBEING - Self-reported health status</v>
          </cell>
          <cell r="B2061" t="str">
            <v>Good</v>
          </cell>
          <cell r="C2061" t="str">
            <v>Pyrenees (S)</v>
          </cell>
          <cell r="D2061">
            <v>30.338740000000001</v>
          </cell>
          <cell r="E2061">
            <v>22.042290000000001</v>
          </cell>
          <cell r="F2061">
            <v>40.149650000000001</v>
          </cell>
        </row>
        <row r="2062">
          <cell r="A2062" t="str">
            <v>MENTAL HEALTH and WELLBEING - Self-reported health status</v>
          </cell>
          <cell r="B2062" t="str">
            <v>Good</v>
          </cell>
          <cell r="C2062" t="str">
            <v>Queenscliffe (B)</v>
          </cell>
          <cell r="D2062">
            <v>44.971490000000003</v>
          </cell>
          <cell r="E2062">
            <v>29.62143</v>
          </cell>
          <cell r="F2062">
            <v>61.34281</v>
          </cell>
        </row>
        <row r="2063">
          <cell r="A2063" t="str">
            <v>MENTAL HEALTH and WELLBEING - Self-reported health status</v>
          </cell>
          <cell r="B2063" t="str">
            <v>Good</v>
          </cell>
          <cell r="C2063" t="str">
            <v>South Gippsland (S)</v>
          </cell>
          <cell r="D2063">
            <v>25.566520000000001</v>
          </cell>
          <cell r="E2063">
            <v>19.659949999999998</v>
          </cell>
          <cell r="F2063">
            <v>32.529150000000001</v>
          </cell>
        </row>
        <row r="2064">
          <cell r="A2064" t="str">
            <v>MENTAL HEALTH and WELLBEING - Self-reported health status</v>
          </cell>
          <cell r="B2064" t="str">
            <v>Good</v>
          </cell>
          <cell r="C2064" t="str">
            <v>Southern Grampians (S)</v>
          </cell>
          <cell r="D2064">
            <v>40.006920000000001</v>
          </cell>
          <cell r="E2064">
            <v>32.71463</v>
          </cell>
          <cell r="F2064">
            <v>47.770659999999999</v>
          </cell>
        </row>
        <row r="2065">
          <cell r="A2065" t="str">
            <v>MENTAL HEALTH and WELLBEING - Self-reported health status</v>
          </cell>
          <cell r="B2065" t="str">
            <v>Good</v>
          </cell>
          <cell r="C2065" t="str">
            <v>Stonnington (C)</v>
          </cell>
          <cell r="D2065">
            <v>34.857869999999998</v>
          </cell>
          <cell r="E2065">
            <v>28.40446</v>
          </cell>
          <cell r="F2065">
            <v>41.919029999999999</v>
          </cell>
        </row>
        <row r="2066">
          <cell r="A2066" t="str">
            <v>MENTAL HEALTH and WELLBEING - Self-reported health status</v>
          </cell>
          <cell r="B2066" t="str">
            <v>Good</v>
          </cell>
          <cell r="C2066" t="str">
            <v>Strathbogie (S)</v>
          </cell>
          <cell r="D2066">
            <v>31.70627</v>
          </cell>
          <cell r="E2066">
            <v>24.141629999999999</v>
          </cell>
          <cell r="F2066">
            <v>40.379510000000003</v>
          </cell>
        </row>
        <row r="2067">
          <cell r="A2067" t="str">
            <v>MENTAL HEALTH and WELLBEING - Self-reported health status</v>
          </cell>
          <cell r="B2067" t="str">
            <v>Good</v>
          </cell>
          <cell r="C2067" t="str">
            <v>Surf Coast (S)</v>
          </cell>
          <cell r="D2067">
            <v>24.488379999999999</v>
          </cell>
          <cell r="E2067">
            <v>17.72512</v>
          </cell>
          <cell r="F2067">
            <v>32.803359999999998</v>
          </cell>
        </row>
        <row r="2068">
          <cell r="A2068" t="str">
            <v>MENTAL HEALTH and WELLBEING - Self-reported health status</v>
          </cell>
          <cell r="B2068" t="str">
            <v>Good</v>
          </cell>
          <cell r="C2068" t="str">
            <v>Swan Hill (RC)</v>
          </cell>
          <cell r="D2068">
            <v>32.719239999999999</v>
          </cell>
          <cell r="E2068">
            <v>25.839179999999999</v>
          </cell>
          <cell r="F2068">
            <v>40.432450000000003</v>
          </cell>
        </row>
        <row r="2069">
          <cell r="A2069" t="str">
            <v>MENTAL HEALTH and WELLBEING - Self-reported health status</v>
          </cell>
          <cell r="B2069" t="str">
            <v>Good</v>
          </cell>
          <cell r="C2069" t="str">
            <v>Towong (S)</v>
          </cell>
          <cell r="D2069">
            <v>42.842140000000001</v>
          </cell>
          <cell r="E2069">
            <v>32.998249999999999</v>
          </cell>
          <cell r="F2069">
            <v>53.287109999999998</v>
          </cell>
        </row>
        <row r="2070">
          <cell r="A2070" t="str">
            <v>MENTAL HEALTH and WELLBEING - Self-reported health status</v>
          </cell>
          <cell r="B2070" t="str">
            <v>Good</v>
          </cell>
          <cell r="C2070" t="str">
            <v>Wangaratta (RC)</v>
          </cell>
          <cell r="D2070">
            <v>30.700340000000001</v>
          </cell>
          <cell r="E2070">
            <v>23.682040000000001</v>
          </cell>
          <cell r="F2070">
            <v>38.74268</v>
          </cell>
        </row>
        <row r="2071">
          <cell r="A2071" t="str">
            <v>MENTAL HEALTH and WELLBEING - Self-reported health status</v>
          </cell>
          <cell r="B2071" t="str">
            <v>Good</v>
          </cell>
          <cell r="C2071" t="str">
            <v>Warrnambool (C)</v>
          </cell>
          <cell r="D2071">
            <v>24.219709999999999</v>
          </cell>
          <cell r="E2071">
            <v>19.163609999999998</v>
          </cell>
          <cell r="F2071">
            <v>30.112870000000001</v>
          </cell>
        </row>
        <row r="2072">
          <cell r="A2072" t="str">
            <v>MENTAL HEALTH and WELLBEING - Self-reported health status</v>
          </cell>
          <cell r="B2072" t="str">
            <v>Good</v>
          </cell>
          <cell r="C2072" t="str">
            <v>Wellington (S)</v>
          </cell>
          <cell r="D2072">
            <v>45.427970000000002</v>
          </cell>
          <cell r="E2072">
            <v>37.982109999999999</v>
          </cell>
          <cell r="F2072">
            <v>53.084099999999999</v>
          </cell>
        </row>
        <row r="2073">
          <cell r="A2073" t="str">
            <v>MENTAL HEALTH and WELLBEING - Self-reported health status</v>
          </cell>
          <cell r="B2073" t="str">
            <v>Good</v>
          </cell>
          <cell r="C2073" t="str">
            <v>West Wimmera (S)</v>
          </cell>
          <cell r="D2073">
            <v>35.088140000000003</v>
          </cell>
          <cell r="E2073">
            <v>26.29842</v>
          </cell>
          <cell r="F2073">
            <v>45.021070000000002</v>
          </cell>
        </row>
        <row r="2074">
          <cell r="A2074" t="str">
            <v>MENTAL HEALTH and WELLBEING - Self-reported health status</v>
          </cell>
          <cell r="B2074" t="str">
            <v>Good</v>
          </cell>
          <cell r="C2074" t="str">
            <v>Whitehorse (C)</v>
          </cell>
          <cell r="D2074">
            <v>33.524270000000001</v>
          </cell>
          <cell r="E2074">
            <v>27.636060000000001</v>
          </cell>
          <cell r="F2074">
            <v>39.97401</v>
          </cell>
        </row>
        <row r="2075">
          <cell r="A2075" t="str">
            <v>MENTAL HEALTH and WELLBEING - Self-reported health status</v>
          </cell>
          <cell r="B2075" t="str">
            <v>Good</v>
          </cell>
          <cell r="C2075" t="str">
            <v>Whittlesea (C)</v>
          </cell>
          <cell r="D2075">
            <v>44.946599999999997</v>
          </cell>
          <cell r="E2075">
            <v>38.360250000000001</v>
          </cell>
          <cell r="F2075">
            <v>51.715020000000003</v>
          </cell>
        </row>
        <row r="2076">
          <cell r="A2076" t="str">
            <v>MENTAL HEALTH and WELLBEING - Self-reported health status</v>
          </cell>
          <cell r="B2076" t="str">
            <v>Good</v>
          </cell>
          <cell r="C2076" t="str">
            <v>Wodonga (RC)</v>
          </cell>
          <cell r="D2076">
            <v>41.718649999999997</v>
          </cell>
          <cell r="E2076">
            <v>34.588679999999997</v>
          </cell>
          <cell r="F2076">
            <v>49.212600000000002</v>
          </cell>
        </row>
        <row r="2077">
          <cell r="A2077" t="str">
            <v>MENTAL HEALTH and WELLBEING - Self-reported health status</v>
          </cell>
          <cell r="B2077" t="str">
            <v>Good</v>
          </cell>
          <cell r="C2077" t="str">
            <v>Wyndham (C)</v>
          </cell>
          <cell r="D2077">
            <v>36.90014</v>
          </cell>
          <cell r="E2077">
            <v>31.253409999999999</v>
          </cell>
          <cell r="F2077">
            <v>42.93</v>
          </cell>
        </row>
        <row r="2078">
          <cell r="A2078" t="str">
            <v>MENTAL HEALTH and WELLBEING - Self-reported health status</v>
          </cell>
          <cell r="B2078" t="str">
            <v>Good</v>
          </cell>
          <cell r="C2078" t="str">
            <v>Yarra (C)</v>
          </cell>
          <cell r="D2078">
            <v>35.911470000000001</v>
          </cell>
          <cell r="E2078">
            <v>29.712620000000001</v>
          </cell>
          <cell r="F2078">
            <v>42.619390000000003</v>
          </cell>
        </row>
        <row r="2079">
          <cell r="A2079" t="str">
            <v>MENTAL HEALTH and WELLBEING - Self-reported health status</v>
          </cell>
          <cell r="B2079" t="str">
            <v>Good</v>
          </cell>
          <cell r="C2079" t="str">
            <v>Yarra Ranges (S)</v>
          </cell>
          <cell r="D2079">
            <v>37.671509999999998</v>
          </cell>
          <cell r="E2079">
            <v>31.4939</v>
          </cell>
          <cell r="F2079">
            <v>44.27769</v>
          </cell>
        </row>
        <row r="2080">
          <cell r="A2080" t="str">
            <v>MENTAL HEALTH and WELLBEING - Self-reported health status</v>
          </cell>
          <cell r="B2080" t="str">
            <v>Good</v>
          </cell>
          <cell r="C2080" t="str">
            <v>Yarriambiack (S)</v>
          </cell>
          <cell r="D2080">
            <v>39.54477</v>
          </cell>
          <cell r="E2080">
            <v>29.91103</v>
          </cell>
          <cell r="F2080">
            <v>50.064970000000002</v>
          </cell>
        </row>
        <row r="2081">
          <cell r="A2081" t="str">
            <v>MENTAL HEALTH and WELLBEING - Self-reported health status</v>
          </cell>
          <cell r="B2081" t="str">
            <v>Good</v>
          </cell>
          <cell r="C2081" t="str">
            <v>Victoria</v>
          </cell>
          <cell r="D2081">
            <v>37.70523</v>
          </cell>
          <cell r="E2081">
            <v>36.703589999999998</v>
          </cell>
          <cell r="F2081">
            <v>38.717480000000002</v>
          </cell>
        </row>
        <row r="2082">
          <cell r="A2082" t="str">
            <v>MENTAL HEALTH and WELLBEING - Self-reported health status</v>
          </cell>
          <cell r="B2082" t="str">
            <v>Fair/poor</v>
          </cell>
          <cell r="C2082" t="str">
            <v>Alpine (S)</v>
          </cell>
          <cell r="D2082">
            <v>18.7193</v>
          </cell>
          <cell r="E2082">
            <v>12.39303</v>
          </cell>
          <cell r="F2082">
            <v>27.269749999999998</v>
          </cell>
        </row>
        <row r="2083">
          <cell r="A2083" t="str">
            <v>MENTAL HEALTH and WELLBEING - Self-reported health status</v>
          </cell>
          <cell r="B2083" t="str">
            <v>Fair/poor</v>
          </cell>
          <cell r="C2083" t="str">
            <v>Ararat (RC)</v>
          </cell>
          <cell r="D2083">
            <v>16.81344</v>
          </cell>
          <cell r="E2083">
            <v>12.40551</v>
          </cell>
          <cell r="F2083">
            <v>22.3873</v>
          </cell>
        </row>
        <row r="2084">
          <cell r="A2084" t="str">
            <v>MENTAL HEALTH and WELLBEING - Self-reported health status</v>
          </cell>
          <cell r="B2084" t="str">
            <v>Fair/poor</v>
          </cell>
          <cell r="C2084" t="str">
            <v>Ballarat (C)</v>
          </cell>
          <cell r="D2084">
            <v>25.928529999999999</v>
          </cell>
          <cell r="E2084">
            <v>20.56034</v>
          </cell>
          <cell r="F2084">
            <v>32.131410000000002</v>
          </cell>
        </row>
        <row r="2085">
          <cell r="A2085" t="str">
            <v>MENTAL HEALTH and WELLBEING - Self-reported health status</v>
          </cell>
          <cell r="B2085" t="str">
            <v>Fair/poor</v>
          </cell>
          <cell r="C2085" t="str">
            <v>Banyule (C)</v>
          </cell>
          <cell r="D2085">
            <v>21.694970000000001</v>
          </cell>
          <cell r="E2085">
            <v>16.703330000000001</v>
          </cell>
          <cell r="F2085">
            <v>27.682569999999998</v>
          </cell>
        </row>
        <row r="2086">
          <cell r="A2086" t="str">
            <v>MENTAL HEALTH and WELLBEING - Self-reported health status</v>
          </cell>
          <cell r="B2086" t="str">
            <v>Fair/poor</v>
          </cell>
          <cell r="C2086" t="str">
            <v>Bass Coast (S)</v>
          </cell>
          <cell r="D2086">
            <v>18.15278</v>
          </cell>
          <cell r="E2086">
            <v>13.267860000000001</v>
          </cell>
          <cell r="F2086">
            <v>24.33165</v>
          </cell>
        </row>
        <row r="2087">
          <cell r="A2087" t="str">
            <v>MENTAL HEALTH and WELLBEING - Self-reported health status</v>
          </cell>
          <cell r="B2087" t="str">
            <v>Fair/poor</v>
          </cell>
          <cell r="C2087" t="str">
            <v>Baw Baw (S)</v>
          </cell>
          <cell r="D2087">
            <v>20.794039999999999</v>
          </cell>
          <cell r="E2087">
            <v>15.614929999999999</v>
          </cell>
          <cell r="F2087">
            <v>27.138490000000001</v>
          </cell>
        </row>
        <row r="2088">
          <cell r="A2088" t="str">
            <v>MENTAL HEALTH and WELLBEING - Self-reported health status</v>
          </cell>
          <cell r="B2088" t="str">
            <v>Fair/poor</v>
          </cell>
          <cell r="C2088" t="str">
            <v>Bayside (C)</v>
          </cell>
          <cell r="D2088">
            <v>14.64615</v>
          </cell>
          <cell r="E2088">
            <v>9.8919180000000004</v>
          </cell>
          <cell r="F2088">
            <v>21.149039999999999</v>
          </cell>
        </row>
        <row r="2089">
          <cell r="A2089" t="str">
            <v>MENTAL HEALTH and WELLBEING - Self-reported health status</v>
          </cell>
          <cell r="B2089" t="str">
            <v>Fair/poor</v>
          </cell>
          <cell r="C2089" t="str">
            <v>Benalla (RC)</v>
          </cell>
          <cell r="D2089">
            <v>20.493500000000001</v>
          </cell>
          <cell r="E2089">
            <v>15.694269999999999</v>
          </cell>
          <cell r="F2089">
            <v>26.30245</v>
          </cell>
        </row>
        <row r="2090">
          <cell r="A2090" t="str">
            <v>MENTAL HEALTH and WELLBEING - Self-reported health status</v>
          </cell>
          <cell r="B2090" t="str">
            <v>Fair/poor</v>
          </cell>
          <cell r="C2090" t="str">
            <v>Boroondara (C)</v>
          </cell>
          <cell r="D2090">
            <v>16.78933</v>
          </cell>
          <cell r="E2090">
            <v>12.50625</v>
          </cell>
          <cell r="F2090">
            <v>22.167619999999999</v>
          </cell>
        </row>
        <row r="2091">
          <cell r="A2091" t="str">
            <v>MENTAL HEALTH and WELLBEING - Self-reported health status</v>
          </cell>
          <cell r="B2091" t="str">
            <v>Fair/poor</v>
          </cell>
          <cell r="C2091" t="str">
            <v>Brimbank (C)</v>
          </cell>
          <cell r="D2091">
            <v>27.71367</v>
          </cell>
          <cell r="E2091">
            <v>22.43927</v>
          </cell>
          <cell r="F2091">
            <v>33.689320000000002</v>
          </cell>
        </row>
        <row r="2092">
          <cell r="A2092" t="str">
            <v>MENTAL HEALTH and WELLBEING - Self-reported health status</v>
          </cell>
          <cell r="B2092" t="str">
            <v>Fair/poor</v>
          </cell>
          <cell r="C2092" t="str">
            <v>Buloke (S)</v>
          </cell>
          <cell r="D2092">
            <v>17.952909999999999</v>
          </cell>
          <cell r="E2092">
            <v>11.447609999999999</v>
          </cell>
          <cell r="F2092">
            <v>27.026679999999999</v>
          </cell>
        </row>
        <row r="2093">
          <cell r="A2093" t="str">
            <v>MENTAL HEALTH and WELLBEING - Self-reported health status</v>
          </cell>
          <cell r="B2093" t="str">
            <v>Fair/poor</v>
          </cell>
          <cell r="C2093" t="str">
            <v>Campaspe (S)</v>
          </cell>
          <cell r="D2093">
            <v>16.962060000000001</v>
          </cell>
          <cell r="E2093">
            <v>12.36383</v>
          </cell>
          <cell r="F2093">
            <v>22.825019999999999</v>
          </cell>
        </row>
        <row r="2094">
          <cell r="A2094" t="str">
            <v>MENTAL HEALTH and WELLBEING - Self-reported health status</v>
          </cell>
          <cell r="B2094" t="str">
            <v>Fair/poor</v>
          </cell>
          <cell r="C2094" t="str">
            <v>Cardinia (S)</v>
          </cell>
          <cell r="D2094">
            <v>21.468599999999999</v>
          </cell>
          <cell r="E2094">
            <v>16.462039999999998</v>
          </cell>
          <cell r="F2094">
            <v>27.496600000000001</v>
          </cell>
        </row>
        <row r="2095">
          <cell r="A2095" t="str">
            <v>MENTAL HEALTH and WELLBEING - Self-reported health status</v>
          </cell>
          <cell r="B2095" t="str">
            <v>Fair/poor</v>
          </cell>
          <cell r="C2095" t="str">
            <v>Casey (C)</v>
          </cell>
          <cell r="D2095">
            <v>25.58379</v>
          </cell>
          <cell r="E2095">
            <v>20.5367</v>
          </cell>
          <cell r="F2095">
            <v>31.381409999999999</v>
          </cell>
        </row>
        <row r="2096">
          <cell r="A2096" t="str">
            <v>MENTAL HEALTH and WELLBEING - Self-reported health status</v>
          </cell>
          <cell r="B2096" t="str">
            <v>Fair/poor</v>
          </cell>
          <cell r="C2096" t="str">
            <v>Central Goldfields (S)</v>
          </cell>
          <cell r="D2096">
            <v>25.9316</v>
          </cell>
          <cell r="E2096">
            <v>19.660630000000001</v>
          </cell>
          <cell r="F2096">
            <v>33.371899999999997</v>
          </cell>
        </row>
        <row r="2097">
          <cell r="A2097" t="str">
            <v>MENTAL HEALTH and WELLBEING - Self-reported health status</v>
          </cell>
          <cell r="B2097" t="str">
            <v>Fair/poor</v>
          </cell>
          <cell r="C2097" t="str">
            <v>Colac-Otway (S)</v>
          </cell>
          <cell r="D2097">
            <v>22.837</v>
          </cell>
          <cell r="E2097">
            <v>17.524370000000001</v>
          </cell>
          <cell r="F2097">
            <v>29.190180000000002</v>
          </cell>
        </row>
        <row r="2098">
          <cell r="A2098" t="str">
            <v>MENTAL HEALTH and WELLBEING - Self-reported health status</v>
          </cell>
          <cell r="B2098" t="str">
            <v>Fair/poor</v>
          </cell>
          <cell r="C2098" t="str">
            <v>Corangamite (S)</v>
          </cell>
          <cell r="D2098">
            <v>20.738600000000002</v>
          </cell>
          <cell r="E2098">
            <v>14.813739999999999</v>
          </cell>
          <cell r="F2098">
            <v>28.24737</v>
          </cell>
        </row>
        <row r="2099">
          <cell r="A2099" t="str">
            <v>MENTAL HEALTH and WELLBEING - Self-reported health status</v>
          </cell>
          <cell r="B2099" t="str">
            <v>Fair/poor</v>
          </cell>
          <cell r="C2099" t="str">
            <v>Darebin (C)</v>
          </cell>
          <cell r="D2099">
            <v>23.192509999999999</v>
          </cell>
          <cell r="E2099">
            <v>17.810220000000001</v>
          </cell>
          <cell r="F2099">
            <v>29.61525</v>
          </cell>
        </row>
        <row r="2100">
          <cell r="A2100" t="str">
            <v>MENTAL HEALTH and WELLBEING - Self-reported health status</v>
          </cell>
          <cell r="B2100" t="str">
            <v>Fair/poor</v>
          </cell>
          <cell r="C2100" t="str">
            <v>East Gippsland (S)</v>
          </cell>
          <cell r="D2100">
            <v>12.49666</v>
          </cell>
          <cell r="E2100">
            <v>9.1329449999999994</v>
          </cell>
          <cell r="F2100">
            <v>16.869260000000001</v>
          </cell>
        </row>
        <row r="2101">
          <cell r="A2101" t="str">
            <v>MENTAL HEALTH and WELLBEING - Self-reported health status</v>
          </cell>
          <cell r="B2101" t="str">
            <v>Fair/poor</v>
          </cell>
          <cell r="C2101" t="str">
            <v>Frankston (C)</v>
          </cell>
          <cell r="D2101">
            <v>24.731020000000001</v>
          </cell>
          <cell r="E2101">
            <v>19.78293</v>
          </cell>
          <cell r="F2101">
            <v>30.44697</v>
          </cell>
        </row>
        <row r="2102">
          <cell r="A2102" t="str">
            <v>MENTAL HEALTH and WELLBEING - Self-reported health status</v>
          </cell>
          <cell r="B2102" t="str">
            <v>Fair/poor</v>
          </cell>
          <cell r="C2102" t="str">
            <v>Gannawarra (S)</v>
          </cell>
          <cell r="D2102">
            <v>24.155090000000001</v>
          </cell>
          <cell r="E2102">
            <v>16.217980000000001</v>
          </cell>
          <cell r="F2102">
            <v>34.382530000000003</v>
          </cell>
        </row>
        <row r="2103">
          <cell r="A2103" t="str">
            <v>MENTAL HEALTH and WELLBEING - Self-reported health status</v>
          </cell>
          <cell r="B2103" t="str">
            <v>Fair/poor</v>
          </cell>
          <cell r="C2103" t="str">
            <v>Glen Eira (C)</v>
          </cell>
          <cell r="D2103">
            <v>14.96081</v>
          </cell>
          <cell r="E2103">
            <v>11.25414</v>
          </cell>
          <cell r="F2103">
            <v>19.618410000000001</v>
          </cell>
        </row>
        <row r="2104">
          <cell r="A2104" t="str">
            <v>MENTAL HEALTH and WELLBEING - Self-reported health status</v>
          </cell>
          <cell r="B2104" t="str">
            <v>Fair/poor</v>
          </cell>
          <cell r="C2104" t="str">
            <v>Glenelg (S)</v>
          </cell>
          <cell r="D2104">
            <v>18.159469999999999</v>
          </cell>
          <cell r="E2104">
            <v>13.39645</v>
          </cell>
          <cell r="F2104">
            <v>24.14385</v>
          </cell>
        </row>
        <row r="2105">
          <cell r="A2105" t="str">
            <v>MENTAL HEALTH and WELLBEING - Self-reported health status</v>
          </cell>
          <cell r="B2105" t="str">
            <v>Fair/poor</v>
          </cell>
          <cell r="C2105" t="str">
            <v>Golden Plains (S)</v>
          </cell>
          <cell r="D2105">
            <v>21.084009999999999</v>
          </cell>
          <cell r="E2105">
            <v>14.40639</v>
          </cell>
          <cell r="F2105">
            <v>29.77993</v>
          </cell>
        </row>
        <row r="2106">
          <cell r="A2106" t="str">
            <v>MENTAL HEALTH and WELLBEING - Self-reported health status</v>
          </cell>
          <cell r="B2106" t="str">
            <v>Fair/poor</v>
          </cell>
          <cell r="C2106" t="str">
            <v>Greater Bendigo (C)</v>
          </cell>
          <cell r="D2106">
            <v>22.9224</v>
          </cell>
          <cell r="E2106">
            <v>17.657070000000001</v>
          </cell>
          <cell r="F2106">
            <v>29.201039999999999</v>
          </cell>
        </row>
        <row r="2107">
          <cell r="A2107" t="str">
            <v>MENTAL HEALTH and WELLBEING - Self-reported health status</v>
          </cell>
          <cell r="B2107" t="str">
            <v>Fair/poor</v>
          </cell>
          <cell r="C2107" t="str">
            <v>Greater Dandenong (C)</v>
          </cell>
          <cell r="D2107">
            <v>22.315539999999999</v>
          </cell>
          <cell r="E2107">
            <v>17.626750000000001</v>
          </cell>
          <cell r="F2107">
            <v>27.830200000000001</v>
          </cell>
        </row>
        <row r="2108">
          <cell r="A2108" t="str">
            <v>MENTAL HEALTH and WELLBEING - Self-reported health status</v>
          </cell>
          <cell r="B2108" t="str">
            <v>Fair/poor</v>
          </cell>
          <cell r="C2108" t="str">
            <v>Greater Geelong (C)</v>
          </cell>
          <cell r="D2108">
            <v>21.488630000000001</v>
          </cell>
          <cell r="E2108">
            <v>16.394480000000001</v>
          </cell>
          <cell r="F2108">
            <v>27.642299999999999</v>
          </cell>
        </row>
        <row r="2109">
          <cell r="A2109" t="str">
            <v>MENTAL HEALTH and WELLBEING - Self-reported health status</v>
          </cell>
          <cell r="B2109" t="str">
            <v>Fair/poor</v>
          </cell>
          <cell r="C2109" t="str">
            <v>Greater Shepparton (C)</v>
          </cell>
          <cell r="D2109">
            <v>25.704260000000001</v>
          </cell>
          <cell r="E2109">
            <v>20.367740000000001</v>
          </cell>
          <cell r="F2109">
            <v>31.879249999999999</v>
          </cell>
        </row>
        <row r="2110">
          <cell r="A2110" t="str">
            <v>MENTAL HEALTH and WELLBEING - Self-reported health status</v>
          </cell>
          <cell r="B2110" t="str">
            <v>Fair/poor</v>
          </cell>
          <cell r="C2110" t="str">
            <v>Hepburn (S)</v>
          </cell>
          <cell r="D2110">
            <v>20.79</v>
          </cell>
          <cell r="E2110">
            <v>15.04467</v>
          </cell>
          <cell r="F2110">
            <v>28.00611</v>
          </cell>
        </row>
        <row r="2111">
          <cell r="A2111" t="str">
            <v>MENTAL HEALTH and WELLBEING - Self-reported health status</v>
          </cell>
          <cell r="B2111" t="str">
            <v>Fair/poor</v>
          </cell>
          <cell r="C2111" t="str">
            <v>Hindmarsh (S)</v>
          </cell>
          <cell r="D2111">
            <v>21.315180000000002</v>
          </cell>
          <cell r="E2111">
            <v>14.33915</v>
          </cell>
          <cell r="F2111">
            <v>30.47756</v>
          </cell>
        </row>
        <row r="2112">
          <cell r="A2112" t="str">
            <v>MENTAL HEALTH and WELLBEING - Self-reported health status</v>
          </cell>
          <cell r="B2112" t="str">
            <v>Fair/poor</v>
          </cell>
          <cell r="C2112" t="str">
            <v>Hobsons Bay (C)</v>
          </cell>
          <cell r="D2112">
            <v>20.970600000000001</v>
          </cell>
          <cell r="E2112">
            <v>16.285530000000001</v>
          </cell>
          <cell r="F2112">
            <v>26.575610000000001</v>
          </cell>
        </row>
        <row r="2113">
          <cell r="A2113" t="str">
            <v>MENTAL HEALTH and WELLBEING - Self-reported health status</v>
          </cell>
          <cell r="B2113" t="str">
            <v>Fair/poor</v>
          </cell>
          <cell r="C2113" t="str">
            <v>Horsham (RC)</v>
          </cell>
          <cell r="D2113">
            <v>14.236179999999999</v>
          </cell>
          <cell r="E2113">
            <v>10.7133</v>
          </cell>
          <cell r="F2113">
            <v>18.675180000000001</v>
          </cell>
        </row>
        <row r="2114">
          <cell r="A2114" t="str">
            <v>MENTAL HEALTH and WELLBEING - Self-reported health status</v>
          </cell>
          <cell r="B2114" t="str">
            <v>Fair/poor</v>
          </cell>
          <cell r="C2114" t="str">
            <v>Hume (C)</v>
          </cell>
          <cell r="D2114">
            <v>25.770499999999998</v>
          </cell>
          <cell r="E2114">
            <v>20.68487</v>
          </cell>
          <cell r="F2114">
            <v>31.60821</v>
          </cell>
        </row>
        <row r="2115">
          <cell r="A2115" t="str">
            <v>MENTAL HEALTH and WELLBEING - Self-reported health status</v>
          </cell>
          <cell r="B2115" t="str">
            <v>Fair/poor</v>
          </cell>
          <cell r="C2115" t="str">
            <v>Indigo (S)</v>
          </cell>
          <cell r="D2115">
            <v>16.7057</v>
          </cell>
          <cell r="E2115">
            <v>10.70635</v>
          </cell>
          <cell r="F2115">
            <v>25.12106</v>
          </cell>
        </row>
        <row r="2116">
          <cell r="A2116" t="str">
            <v>MENTAL HEALTH and WELLBEING - Self-reported health status</v>
          </cell>
          <cell r="B2116" t="str">
            <v>Fair/poor</v>
          </cell>
          <cell r="C2116" t="str">
            <v>Kingston (C)</v>
          </cell>
          <cell r="D2116">
            <v>17.002379999999999</v>
          </cell>
          <cell r="E2116">
            <v>12.903549999999999</v>
          </cell>
          <cell r="F2116">
            <v>22.073229999999999</v>
          </cell>
        </row>
        <row r="2117">
          <cell r="A2117" t="str">
            <v>MENTAL HEALTH and WELLBEING - Self-reported health status</v>
          </cell>
          <cell r="B2117" t="str">
            <v>Fair/poor</v>
          </cell>
          <cell r="C2117" t="str">
            <v>Knox (C)</v>
          </cell>
          <cell r="D2117">
            <v>22.580500000000001</v>
          </cell>
          <cell r="E2117">
            <v>17.544029999999999</v>
          </cell>
          <cell r="F2117">
            <v>28.561990000000002</v>
          </cell>
        </row>
        <row r="2118">
          <cell r="A2118" t="str">
            <v>MENTAL HEALTH and WELLBEING - Self-reported health status</v>
          </cell>
          <cell r="B2118" t="str">
            <v>Fair/poor</v>
          </cell>
          <cell r="C2118" t="str">
            <v>Latrobe (C)</v>
          </cell>
          <cell r="D2118">
            <v>29.193840000000002</v>
          </cell>
          <cell r="E2118">
            <v>23.39451</v>
          </cell>
          <cell r="F2118">
            <v>35.759700000000002</v>
          </cell>
        </row>
        <row r="2119">
          <cell r="A2119" t="str">
            <v>MENTAL HEALTH and WELLBEING - Self-reported health status</v>
          </cell>
          <cell r="B2119" t="str">
            <v>Fair/poor</v>
          </cell>
          <cell r="C2119" t="str">
            <v>Loddon (S)</v>
          </cell>
          <cell r="D2119">
            <v>20.748159999999999</v>
          </cell>
          <cell r="E2119">
            <v>13.789720000000001</v>
          </cell>
          <cell r="F2119">
            <v>29.996169999999999</v>
          </cell>
        </row>
        <row r="2120">
          <cell r="A2120" t="str">
            <v>MENTAL HEALTH and WELLBEING - Self-reported health status</v>
          </cell>
          <cell r="B2120" t="str">
            <v>Fair/poor</v>
          </cell>
          <cell r="C2120" t="str">
            <v>Macedon Ranges (S)</v>
          </cell>
          <cell r="D2120">
            <v>15.28759</v>
          </cell>
          <cell r="E2120">
            <v>9.9415320000000005</v>
          </cell>
          <cell r="F2120">
            <v>22.781269999999999</v>
          </cell>
        </row>
        <row r="2121">
          <cell r="A2121" t="str">
            <v>MENTAL HEALTH and WELLBEING - Self-reported health status</v>
          </cell>
          <cell r="B2121" t="str">
            <v>Fair/poor</v>
          </cell>
          <cell r="C2121" t="str">
            <v>Manningham (C)</v>
          </cell>
          <cell r="D2121">
            <v>16.599900000000002</v>
          </cell>
          <cell r="E2121">
            <v>12.062279999999999</v>
          </cell>
          <cell r="F2121">
            <v>22.409500000000001</v>
          </cell>
        </row>
        <row r="2122">
          <cell r="A2122" t="str">
            <v>MENTAL HEALTH and WELLBEING - Self-reported health status</v>
          </cell>
          <cell r="B2122" t="str">
            <v>Fair/poor</v>
          </cell>
          <cell r="C2122" t="str">
            <v>Mansfield (S)</v>
          </cell>
          <cell r="D2122">
            <v>18.04373</v>
          </cell>
          <cell r="E2122">
            <v>12.247019999999999</v>
          </cell>
          <cell r="F2122">
            <v>25.77814</v>
          </cell>
        </row>
        <row r="2123">
          <cell r="A2123" t="str">
            <v>MENTAL HEALTH and WELLBEING - Self-reported health status</v>
          </cell>
          <cell r="B2123" t="str">
            <v>Fair/poor</v>
          </cell>
          <cell r="C2123" t="str">
            <v>Maribyrnong (C)</v>
          </cell>
          <cell r="D2123">
            <v>21.88588</v>
          </cell>
          <cell r="E2123">
            <v>16.550830000000001</v>
          </cell>
          <cell r="F2123">
            <v>28.356290000000001</v>
          </cell>
        </row>
        <row r="2124">
          <cell r="A2124" t="str">
            <v>MENTAL HEALTH and WELLBEING - Self-reported health status</v>
          </cell>
          <cell r="B2124" t="str">
            <v>Fair/poor</v>
          </cell>
          <cell r="C2124" t="str">
            <v>Maroondah (C)</v>
          </cell>
          <cell r="D2124">
            <v>23.633849999999999</v>
          </cell>
          <cell r="E2124">
            <v>18.428889999999999</v>
          </cell>
          <cell r="F2124">
            <v>29.772320000000001</v>
          </cell>
        </row>
        <row r="2125">
          <cell r="A2125" t="str">
            <v>MENTAL HEALTH and WELLBEING - Self-reported health status</v>
          </cell>
          <cell r="B2125" t="str">
            <v>Fair/poor</v>
          </cell>
          <cell r="C2125" t="str">
            <v>Melbourne (C)</v>
          </cell>
          <cell r="D2125">
            <v>18.49127</v>
          </cell>
          <cell r="E2125">
            <v>13.42348</v>
          </cell>
          <cell r="F2125">
            <v>24.921579999999999</v>
          </cell>
        </row>
        <row r="2126">
          <cell r="A2126" t="str">
            <v>MENTAL HEALTH and WELLBEING - Self-reported health status</v>
          </cell>
          <cell r="B2126" t="str">
            <v>Fair/poor</v>
          </cell>
          <cell r="C2126" t="str">
            <v>Melton (S)</v>
          </cell>
          <cell r="D2126">
            <v>30.527989999999999</v>
          </cell>
          <cell r="E2126">
            <v>24.584230000000002</v>
          </cell>
          <cell r="F2126">
            <v>37.199950000000001</v>
          </cell>
        </row>
        <row r="2127">
          <cell r="A2127" t="str">
            <v>MENTAL HEALTH and WELLBEING - Self-reported health status</v>
          </cell>
          <cell r="B2127" t="str">
            <v>Fair/poor</v>
          </cell>
          <cell r="C2127" t="str">
            <v>Mildura (RC)</v>
          </cell>
          <cell r="D2127">
            <v>20.957840000000001</v>
          </cell>
          <cell r="E2127">
            <v>15.99399</v>
          </cell>
          <cell r="F2127">
            <v>26.96771</v>
          </cell>
        </row>
        <row r="2128">
          <cell r="A2128" t="str">
            <v>MENTAL HEALTH and WELLBEING - Self-reported health status</v>
          </cell>
          <cell r="B2128" t="str">
            <v>Fair/poor</v>
          </cell>
          <cell r="C2128" t="str">
            <v>Mitchell (S)</v>
          </cell>
          <cell r="D2128">
            <v>26.265360000000001</v>
          </cell>
          <cell r="E2128">
            <v>20.05911</v>
          </cell>
          <cell r="F2128">
            <v>33.585099999999997</v>
          </cell>
        </row>
        <row r="2129">
          <cell r="A2129" t="str">
            <v>MENTAL HEALTH and WELLBEING - Self-reported health status</v>
          </cell>
          <cell r="B2129" t="str">
            <v>Fair/poor</v>
          </cell>
          <cell r="C2129" t="str">
            <v>Moira (S)</v>
          </cell>
          <cell r="D2129">
            <v>21.8108</v>
          </cell>
          <cell r="E2129">
            <v>15.150449999999999</v>
          </cell>
          <cell r="F2129">
            <v>30.351739999999999</v>
          </cell>
        </row>
        <row r="2130">
          <cell r="A2130" t="str">
            <v>MENTAL HEALTH and WELLBEING - Self-reported health status</v>
          </cell>
          <cell r="B2130" t="str">
            <v>Fair/poor</v>
          </cell>
          <cell r="C2130" t="str">
            <v>Monash (C)</v>
          </cell>
          <cell r="D2130">
            <v>21.44229</v>
          </cell>
          <cell r="E2130">
            <v>16.159790000000001</v>
          </cell>
          <cell r="F2130">
            <v>27.877420000000001</v>
          </cell>
        </row>
        <row r="2131">
          <cell r="A2131" t="str">
            <v>MENTAL HEALTH and WELLBEING - Self-reported health status</v>
          </cell>
          <cell r="B2131" t="str">
            <v>Fair/poor</v>
          </cell>
          <cell r="C2131" t="str">
            <v>Moonee Valley (C)</v>
          </cell>
          <cell r="D2131">
            <v>19.477889999999999</v>
          </cell>
          <cell r="E2131">
            <v>14.739179999999999</v>
          </cell>
          <cell r="F2131">
            <v>25.288229999999999</v>
          </cell>
        </row>
        <row r="2132">
          <cell r="A2132" t="str">
            <v>MENTAL HEALTH and WELLBEING - Self-reported health status</v>
          </cell>
          <cell r="B2132" t="str">
            <v>Fair/poor</v>
          </cell>
          <cell r="C2132" t="str">
            <v>Moorabool (S)</v>
          </cell>
          <cell r="D2132">
            <v>21.483689999999999</v>
          </cell>
          <cell r="E2132">
            <v>14.993359999999999</v>
          </cell>
          <cell r="F2132">
            <v>29.7987</v>
          </cell>
        </row>
        <row r="2133">
          <cell r="A2133" t="str">
            <v>MENTAL HEALTH and WELLBEING - Self-reported health status</v>
          </cell>
          <cell r="B2133" t="str">
            <v>Fair/poor</v>
          </cell>
          <cell r="C2133" t="str">
            <v>Moreland (C)</v>
          </cell>
          <cell r="D2133">
            <v>21.119820000000001</v>
          </cell>
          <cell r="E2133">
            <v>15.791679999999999</v>
          </cell>
          <cell r="F2133">
            <v>27.655270000000002</v>
          </cell>
        </row>
        <row r="2134">
          <cell r="A2134" t="str">
            <v>MENTAL HEALTH and WELLBEING - Self-reported health status</v>
          </cell>
          <cell r="B2134" t="str">
            <v>Fair/poor</v>
          </cell>
          <cell r="C2134" t="str">
            <v>Mornington Peninsula (S)</v>
          </cell>
          <cell r="D2134">
            <v>23.533819999999999</v>
          </cell>
          <cell r="E2134">
            <v>17.781500000000001</v>
          </cell>
          <cell r="F2134">
            <v>30.457660000000001</v>
          </cell>
        </row>
        <row r="2135">
          <cell r="A2135" t="str">
            <v>MENTAL HEALTH and WELLBEING - Self-reported health status</v>
          </cell>
          <cell r="B2135" t="str">
            <v>Fair/poor</v>
          </cell>
          <cell r="C2135" t="str">
            <v>Mount Alexander (S)</v>
          </cell>
          <cell r="D2135">
            <v>17.730119999999999</v>
          </cell>
          <cell r="E2135">
            <v>11.98887</v>
          </cell>
          <cell r="F2135">
            <v>25.426469999999998</v>
          </cell>
        </row>
        <row r="2136">
          <cell r="A2136" t="str">
            <v>MENTAL HEALTH and WELLBEING - Self-reported health status</v>
          </cell>
          <cell r="B2136" t="str">
            <v>Fair/poor</v>
          </cell>
          <cell r="C2136" t="str">
            <v>Moyne (S)</v>
          </cell>
          <cell r="D2136">
            <v>16.014030000000002</v>
          </cell>
          <cell r="E2136">
            <v>11.260490000000001</v>
          </cell>
          <cell r="F2136">
            <v>22.27065</v>
          </cell>
        </row>
        <row r="2137">
          <cell r="A2137" t="str">
            <v>MENTAL HEALTH and WELLBEING - Self-reported health status</v>
          </cell>
          <cell r="B2137" t="str">
            <v>Fair/poor</v>
          </cell>
          <cell r="C2137" t="str">
            <v>Murrindindi (S)</v>
          </cell>
          <cell r="D2137">
            <v>14.51257</v>
          </cell>
          <cell r="E2137">
            <v>10.75592</v>
          </cell>
          <cell r="F2137">
            <v>19.297560000000001</v>
          </cell>
        </row>
        <row r="2138">
          <cell r="A2138" t="str">
            <v>MENTAL HEALTH and WELLBEING - Self-reported health status</v>
          </cell>
          <cell r="B2138" t="str">
            <v>Fair/poor</v>
          </cell>
          <cell r="C2138" t="str">
            <v>Nillumbik (S)</v>
          </cell>
          <cell r="D2138">
            <v>15.82695</v>
          </cell>
          <cell r="E2138">
            <v>11.39589</v>
          </cell>
          <cell r="F2138">
            <v>21.56166</v>
          </cell>
        </row>
        <row r="2139">
          <cell r="A2139" t="str">
            <v>MENTAL HEALTH and WELLBEING - Self-reported health status</v>
          </cell>
          <cell r="B2139" t="str">
            <v>Fair/poor</v>
          </cell>
          <cell r="C2139" t="str">
            <v>Northern Grampians (S)</v>
          </cell>
          <cell r="D2139">
            <v>23.375610000000002</v>
          </cell>
          <cell r="E2139">
            <v>17.088349999999998</v>
          </cell>
          <cell r="F2139">
            <v>31.1082</v>
          </cell>
        </row>
        <row r="2140">
          <cell r="A2140" t="str">
            <v>MENTAL HEALTH and WELLBEING - Self-reported health status</v>
          </cell>
          <cell r="B2140" t="str">
            <v>Fair/poor</v>
          </cell>
          <cell r="C2140" t="str">
            <v>Port Phillip (C)</v>
          </cell>
          <cell r="D2140">
            <v>24.24072</v>
          </cell>
          <cell r="E2140">
            <v>19.55603</v>
          </cell>
          <cell r="F2140">
            <v>29.634229999999999</v>
          </cell>
        </row>
        <row r="2141">
          <cell r="A2141" t="str">
            <v>MENTAL HEALTH and WELLBEING - Self-reported health status</v>
          </cell>
          <cell r="B2141" t="str">
            <v>Fair/poor</v>
          </cell>
          <cell r="C2141" t="str">
            <v>Pyrenees (S)</v>
          </cell>
          <cell r="D2141">
            <v>19.943249999999999</v>
          </cell>
          <cell r="E2141">
            <v>12.86364</v>
          </cell>
          <cell r="F2141">
            <v>29.59581</v>
          </cell>
        </row>
        <row r="2142">
          <cell r="A2142" t="str">
            <v>MENTAL HEALTH and WELLBEING - Self-reported health status</v>
          </cell>
          <cell r="B2142" t="str">
            <v>Fair/poor</v>
          </cell>
          <cell r="C2142" t="str">
            <v>Queenscliffe (B)</v>
          </cell>
          <cell r="D2142">
            <v>14.70088</v>
          </cell>
          <cell r="E2142">
            <v>7.8312109999999997</v>
          </cell>
          <cell r="F2142">
            <v>25.903130000000001</v>
          </cell>
        </row>
        <row r="2143">
          <cell r="A2143" t="str">
            <v>MENTAL HEALTH and WELLBEING - Self-reported health status</v>
          </cell>
          <cell r="B2143" t="str">
            <v>Fair/poor</v>
          </cell>
          <cell r="C2143" t="str">
            <v>South Gippsland (S)</v>
          </cell>
          <cell r="D2143">
            <v>17.443670000000001</v>
          </cell>
          <cell r="E2143">
            <v>12.81814</v>
          </cell>
          <cell r="F2143">
            <v>23.29243</v>
          </cell>
        </row>
        <row r="2144">
          <cell r="A2144" t="str">
            <v>MENTAL HEALTH and WELLBEING - Self-reported health status</v>
          </cell>
          <cell r="B2144" t="str">
            <v>Fair/poor</v>
          </cell>
          <cell r="C2144" t="str">
            <v>Southern Grampians (S)</v>
          </cell>
          <cell r="D2144">
            <v>15.62445</v>
          </cell>
          <cell r="E2144">
            <v>11.10894</v>
          </cell>
          <cell r="F2144">
            <v>21.530819999999999</v>
          </cell>
        </row>
        <row r="2145">
          <cell r="A2145" t="str">
            <v>MENTAL HEALTH and WELLBEING - Self-reported health status</v>
          </cell>
          <cell r="B2145" t="str">
            <v>Fair/poor</v>
          </cell>
          <cell r="C2145" t="str">
            <v>Stonnington (C)</v>
          </cell>
          <cell r="D2145">
            <v>13.689260000000001</v>
          </cell>
          <cell r="E2145">
            <v>9.6374359999999992</v>
          </cell>
          <cell r="F2145">
            <v>19.084790000000002</v>
          </cell>
        </row>
        <row r="2146">
          <cell r="A2146" t="str">
            <v>MENTAL HEALTH and WELLBEING - Self-reported health status</v>
          </cell>
          <cell r="B2146" t="str">
            <v>Fair/poor</v>
          </cell>
          <cell r="C2146" t="str">
            <v>Strathbogie (S)</v>
          </cell>
          <cell r="D2146">
            <v>23.518059999999998</v>
          </cell>
          <cell r="E2146">
            <v>16.921379999999999</v>
          </cell>
          <cell r="F2146">
            <v>31.704999999999998</v>
          </cell>
        </row>
        <row r="2147">
          <cell r="A2147" t="str">
            <v>MENTAL HEALTH and WELLBEING - Self-reported health status</v>
          </cell>
          <cell r="B2147" t="str">
            <v>Fair/poor</v>
          </cell>
          <cell r="C2147" t="str">
            <v>Surf Coast (S)</v>
          </cell>
          <cell r="D2147">
            <v>13.145849999999999</v>
          </cell>
          <cell r="E2147">
            <v>8.0183319999999991</v>
          </cell>
          <cell r="F2147">
            <v>20.810449999999999</v>
          </cell>
        </row>
        <row r="2148">
          <cell r="A2148" t="str">
            <v>MENTAL HEALTH and WELLBEING - Self-reported health status</v>
          </cell>
          <cell r="B2148" t="str">
            <v>Fair/poor</v>
          </cell>
          <cell r="C2148" t="str">
            <v>Swan Hill (RC)</v>
          </cell>
          <cell r="D2148">
            <v>18.656890000000001</v>
          </cell>
          <cell r="E2148">
            <v>13.15363</v>
          </cell>
          <cell r="F2148">
            <v>25.779170000000001</v>
          </cell>
        </row>
        <row r="2149">
          <cell r="A2149" t="str">
            <v>MENTAL HEALTH and WELLBEING - Self-reported health status</v>
          </cell>
          <cell r="B2149" t="str">
            <v>Fair/poor</v>
          </cell>
          <cell r="C2149" t="str">
            <v>Towong (S)</v>
          </cell>
          <cell r="D2149">
            <v>13.39452</v>
          </cell>
          <cell r="E2149">
            <v>9.3185979999999997</v>
          </cell>
          <cell r="F2149">
            <v>18.882000000000001</v>
          </cell>
        </row>
        <row r="2150">
          <cell r="A2150" t="str">
            <v>MENTAL HEALTH and WELLBEING - Self-reported health status</v>
          </cell>
          <cell r="B2150" t="str">
            <v>Fair/poor</v>
          </cell>
          <cell r="C2150" t="str">
            <v>Wangaratta (RC)</v>
          </cell>
          <cell r="D2150">
            <v>23.836839999999999</v>
          </cell>
          <cell r="E2150">
            <v>17.003240000000002</v>
          </cell>
          <cell r="F2150">
            <v>32.346499999999999</v>
          </cell>
        </row>
        <row r="2151">
          <cell r="A2151" t="str">
            <v>MENTAL HEALTH and WELLBEING - Self-reported health status</v>
          </cell>
          <cell r="B2151" t="str">
            <v>Fair/poor</v>
          </cell>
          <cell r="C2151" t="str">
            <v>Warrnambool (C)</v>
          </cell>
          <cell r="D2151">
            <v>22.879729999999999</v>
          </cell>
          <cell r="E2151">
            <v>17.20262</v>
          </cell>
          <cell r="F2151">
            <v>29.75705</v>
          </cell>
        </row>
        <row r="2152">
          <cell r="A2152" t="str">
            <v>MENTAL HEALTH and WELLBEING - Self-reported health status</v>
          </cell>
          <cell r="B2152" t="str">
            <v>Fair/poor</v>
          </cell>
          <cell r="C2152" t="str">
            <v>Wellington (S)</v>
          </cell>
          <cell r="D2152">
            <v>18.396170000000001</v>
          </cell>
          <cell r="E2152">
            <v>13.609439999999999</v>
          </cell>
          <cell r="F2152">
            <v>24.39115</v>
          </cell>
        </row>
        <row r="2153">
          <cell r="A2153" t="str">
            <v>MENTAL HEALTH and WELLBEING - Self-reported health status</v>
          </cell>
          <cell r="B2153" t="str">
            <v>Fair/poor</v>
          </cell>
          <cell r="C2153" t="str">
            <v>West Wimmera (S)</v>
          </cell>
          <cell r="D2153">
            <v>18.295660000000002</v>
          </cell>
          <cell r="E2153">
            <v>12.322839999999999</v>
          </cell>
          <cell r="F2153">
            <v>26.29523</v>
          </cell>
        </row>
        <row r="2154">
          <cell r="A2154" t="str">
            <v>MENTAL HEALTH and WELLBEING - Self-reported health status</v>
          </cell>
          <cell r="B2154" t="str">
            <v>Fair/poor</v>
          </cell>
          <cell r="C2154" t="str">
            <v>Whitehorse (C)</v>
          </cell>
          <cell r="D2154">
            <v>22.34712</v>
          </cell>
          <cell r="E2154">
            <v>17.109079999999999</v>
          </cell>
          <cell r="F2154">
            <v>28.634830000000001</v>
          </cell>
        </row>
        <row r="2155">
          <cell r="A2155" t="str">
            <v>MENTAL HEALTH and WELLBEING - Self-reported health status</v>
          </cell>
          <cell r="B2155" t="str">
            <v>Fair/poor</v>
          </cell>
          <cell r="C2155" t="str">
            <v>Whittlesea (C)</v>
          </cell>
          <cell r="D2155">
            <v>24.17061</v>
          </cell>
          <cell r="E2155">
            <v>18.70316</v>
          </cell>
          <cell r="F2155">
            <v>30.634070000000001</v>
          </cell>
        </row>
        <row r="2156">
          <cell r="A2156" t="str">
            <v>MENTAL HEALTH and WELLBEING - Self-reported health status</v>
          </cell>
          <cell r="B2156" t="str">
            <v>Fair/poor</v>
          </cell>
          <cell r="C2156" t="str">
            <v>Wodonga (RC)</v>
          </cell>
          <cell r="D2156">
            <v>16.711379999999998</v>
          </cell>
          <cell r="E2156">
            <v>12.40274</v>
          </cell>
          <cell r="F2156">
            <v>22.138539999999999</v>
          </cell>
        </row>
        <row r="2157">
          <cell r="A2157" t="str">
            <v>MENTAL HEALTH and WELLBEING - Self-reported health status</v>
          </cell>
          <cell r="B2157" t="str">
            <v>Fair/poor</v>
          </cell>
          <cell r="C2157" t="str">
            <v>Wyndham (C)</v>
          </cell>
          <cell r="D2157">
            <v>21.004950000000001</v>
          </cell>
          <cell r="E2157">
            <v>16.3169</v>
          </cell>
          <cell r="F2157">
            <v>26.611619999999998</v>
          </cell>
        </row>
        <row r="2158">
          <cell r="A2158" t="str">
            <v>MENTAL HEALTH and WELLBEING - Self-reported health status</v>
          </cell>
          <cell r="B2158" t="str">
            <v>Fair/poor</v>
          </cell>
          <cell r="C2158" t="str">
            <v>Yarra (C)</v>
          </cell>
          <cell r="D2158">
            <v>15.86713</v>
          </cell>
          <cell r="E2158">
            <v>11.39725</v>
          </cell>
          <cell r="F2158">
            <v>21.661480000000001</v>
          </cell>
        </row>
        <row r="2159">
          <cell r="A2159" t="str">
            <v>MENTAL HEALTH and WELLBEING - Self-reported health status</v>
          </cell>
          <cell r="B2159" t="str">
            <v>Fair/poor</v>
          </cell>
          <cell r="C2159" t="str">
            <v>Yarra Ranges (S)</v>
          </cell>
          <cell r="D2159">
            <v>17.716339999999999</v>
          </cell>
          <cell r="E2159">
            <v>13.0489</v>
          </cell>
          <cell r="F2159">
            <v>23.60013</v>
          </cell>
        </row>
        <row r="2160">
          <cell r="A2160" t="str">
            <v>MENTAL HEALTH and WELLBEING - Self-reported health status</v>
          </cell>
          <cell r="B2160" t="str">
            <v>Fair/poor</v>
          </cell>
          <cell r="C2160" t="str">
            <v>Yarriambiack (S)</v>
          </cell>
          <cell r="D2160">
            <v>28.84423</v>
          </cell>
          <cell r="E2160">
            <v>20.068239999999999</v>
          </cell>
          <cell r="F2160">
            <v>39.558669999999999</v>
          </cell>
        </row>
        <row r="2161">
          <cell r="A2161" t="str">
            <v>MENTAL HEALTH and WELLBEING - Self-reported health status</v>
          </cell>
          <cell r="B2161" t="str">
            <v>Fair/poor</v>
          </cell>
          <cell r="C2161" t="str">
            <v>Victoria</v>
          </cell>
          <cell r="D2161">
            <v>21.415690000000001</v>
          </cell>
          <cell r="E2161">
            <v>20.573129999999999</v>
          </cell>
          <cell r="F2161">
            <v>22.283080000000002</v>
          </cell>
        </row>
        <row r="2162">
          <cell r="A2162" t="str">
            <v>MENTAL HEALTH and WELLBEING - Self-reported health status</v>
          </cell>
          <cell r="B2162" t="str">
            <v>Don't know/Refused to answer</v>
          </cell>
          <cell r="C2162" t="str">
            <v>Alpine (S)</v>
          </cell>
          <cell r="D2162" t="str">
            <v xml:space="preserve"> </v>
          </cell>
          <cell r="E2162" t="str">
            <v xml:space="preserve"> </v>
          </cell>
          <cell r="F2162" t="str">
            <v xml:space="preserve"> </v>
          </cell>
        </row>
        <row r="2163">
          <cell r="A2163" t="str">
            <v>MENTAL HEALTH and WELLBEING - Self-reported health status</v>
          </cell>
          <cell r="B2163" t="str">
            <v>Don't know/Refused to answer</v>
          </cell>
          <cell r="C2163" t="str">
            <v>Ararat (RC)</v>
          </cell>
          <cell r="D2163" t="str">
            <v xml:space="preserve"> </v>
          </cell>
          <cell r="E2163" t="str">
            <v xml:space="preserve"> </v>
          </cell>
          <cell r="F2163" t="str">
            <v xml:space="preserve"> </v>
          </cell>
        </row>
        <row r="2164">
          <cell r="A2164" t="str">
            <v>MENTAL HEALTH and WELLBEING - Self-reported health status</v>
          </cell>
          <cell r="B2164" t="str">
            <v>Don't know/Refused to answer</v>
          </cell>
          <cell r="C2164" t="str">
            <v>Ballarat (C)</v>
          </cell>
          <cell r="D2164" t="str">
            <v xml:space="preserve"> </v>
          </cell>
          <cell r="E2164" t="str">
            <v xml:space="preserve"> </v>
          </cell>
          <cell r="F2164" t="str">
            <v xml:space="preserve"> </v>
          </cell>
        </row>
        <row r="2165">
          <cell r="A2165" t="str">
            <v>MENTAL HEALTH and WELLBEING - Self-reported health status</v>
          </cell>
          <cell r="B2165" t="str">
            <v>Don't know/Refused to answer</v>
          </cell>
          <cell r="C2165" t="str">
            <v>Banyule (C)</v>
          </cell>
          <cell r="D2165" t="str">
            <v xml:space="preserve"> </v>
          </cell>
          <cell r="E2165" t="str">
            <v xml:space="preserve"> </v>
          </cell>
          <cell r="F2165" t="str">
            <v xml:space="preserve"> </v>
          </cell>
        </row>
        <row r="2166">
          <cell r="A2166" t="str">
            <v>MENTAL HEALTH and WELLBEING - Self-reported health status</v>
          </cell>
          <cell r="B2166" t="str">
            <v>Don't know/Refused to answer</v>
          </cell>
          <cell r="C2166" t="str">
            <v>Bass Coast (S)</v>
          </cell>
          <cell r="D2166" t="str">
            <v xml:space="preserve"> </v>
          </cell>
          <cell r="E2166" t="str">
            <v xml:space="preserve"> </v>
          </cell>
          <cell r="F2166" t="str">
            <v xml:space="preserve"> </v>
          </cell>
        </row>
        <row r="2167">
          <cell r="A2167" t="str">
            <v>MENTAL HEALTH and WELLBEING - Self-reported health status</v>
          </cell>
          <cell r="B2167" t="str">
            <v>Don't know/Refused to answer</v>
          </cell>
          <cell r="C2167" t="str">
            <v>Baw Baw (S)</v>
          </cell>
          <cell r="D2167" t="str">
            <v xml:space="preserve"> </v>
          </cell>
          <cell r="E2167" t="str">
            <v xml:space="preserve"> </v>
          </cell>
          <cell r="F2167" t="str">
            <v xml:space="preserve"> </v>
          </cell>
        </row>
        <row r="2168">
          <cell r="A2168" t="str">
            <v>MENTAL HEALTH and WELLBEING - Self-reported health status</v>
          </cell>
          <cell r="B2168" t="str">
            <v>Don't know/Refused to answer</v>
          </cell>
          <cell r="C2168" t="str">
            <v>Bayside (C)</v>
          </cell>
          <cell r="D2168" t="str">
            <v xml:space="preserve"> </v>
          </cell>
          <cell r="E2168" t="str">
            <v xml:space="preserve"> </v>
          </cell>
          <cell r="F2168" t="str">
            <v xml:space="preserve"> </v>
          </cell>
        </row>
        <row r="2169">
          <cell r="A2169" t="str">
            <v>MENTAL HEALTH and WELLBEING - Self-reported health status</v>
          </cell>
          <cell r="B2169" t="str">
            <v>Don't know/Refused to answer</v>
          </cell>
          <cell r="C2169" t="str">
            <v>Benalla (RC)</v>
          </cell>
          <cell r="D2169" t="str">
            <v xml:space="preserve"> </v>
          </cell>
          <cell r="E2169" t="str">
            <v xml:space="preserve"> </v>
          </cell>
          <cell r="F2169" t="str">
            <v xml:space="preserve"> </v>
          </cell>
        </row>
        <row r="2170">
          <cell r="A2170" t="str">
            <v>MENTAL HEALTH and WELLBEING - Self-reported health status</v>
          </cell>
          <cell r="B2170" t="str">
            <v>Don't know/Refused to answer</v>
          </cell>
          <cell r="C2170" t="str">
            <v>Boroondara (C)</v>
          </cell>
          <cell r="D2170" t="str">
            <v xml:space="preserve"> </v>
          </cell>
          <cell r="E2170" t="str">
            <v xml:space="preserve"> </v>
          </cell>
          <cell r="F2170" t="str">
            <v xml:space="preserve"> </v>
          </cell>
        </row>
        <row r="2171">
          <cell r="A2171" t="str">
            <v>MENTAL HEALTH and WELLBEING - Self-reported health status</v>
          </cell>
          <cell r="B2171" t="str">
            <v>Don't know/Refused to answer</v>
          </cell>
          <cell r="C2171" t="str">
            <v>Brimbank (C)</v>
          </cell>
          <cell r="D2171" t="str">
            <v xml:space="preserve"> </v>
          </cell>
          <cell r="E2171" t="str">
            <v xml:space="preserve"> </v>
          </cell>
          <cell r="F2171" t="str">
            <v xml:space="preserve"> </v>
          </cell>
        </row>
        <row r="2172">
          <cell r="A2172" t="str">
            <v>MENTAL HEALTH and WELLBEING - Self-reported health status</v>
          </cell>
          <cell r="B2172" t="str">
            <v>Don't know/Refused to answer</v>
          </cell>
          <cell r="C2172" t="str">
            <v>Buloke (S)</v>
          </cell>
          <cell r="D2172" t="str">
            <v xml:space="preserve"> </v>
          </cell>
          <cell r="E2172" t="str">
            <v xml:space="preserve"> </v>
          </cell>
          <cell r="F2172" t="str">
            <v xml:space="preserve"> </v>
          </cell>
        </row>
        <row r="2173">
          <cell r="A2173" t="str">
            <v>MENTAL HEALTH and WELLBEING - Self-reported health status</v>
          </cell>
          <cell r="B2173" t="str">
            <v>Don't know/Refused to answer</v>
          </cell>
          <cell r="C2173" t="str">
            <v>Campaspe (S)</v>
          </cell>
          <cell r="D2173" t="str">
            <v xml:space="preserve"> </v>
          </cell>
          <cell r="E2173" t="str">
            <v xml:space="preserve"> </v>
          </cell>
          <cell r="F2173" t="str">
            <v xml:space="preserve"> </v>
          </cell>
        </row>
        <row r="2174">
          <cell r="A2174" t="str">
            <v>MENTAL HEALTH and WELLBEING - Self-reported health status</v>
          </cell>
          <cell r="B2174" t="str">
            <v>Don't know/Refused to answer</v>
          </cell>
          <cell r="C2174" t="str">
            <v>Cardinia (S)</v>
          </cell>
          <cell r="D2174" t="str">
            <v xml:space="preserve"> </v>
          </cell>
          <cell r="E2174" t="str">
            <v xml:space="preserve"> </v>
          </cell>
          <cell r="F2174" t="str">
            <v xml:space="preserve"> </v>
          </cell>
        </row>
        <row r="2175">
          <cell r="A2175" t="str">
            <v>MENTAL HEALTH and WELLBEING - Self-reported health status</v>
          </cell>
          <cell r="B2175" t="str">
            <v>Don't know/Refused to answer</v>
          </cell>
          <cell r="C2175" t="str">
            <v>Casey (C)</v>
          </cell>
          <cell r="D2175" t="str">
            <v xml:space="preserve"> </v>
          </cell>
          <cell r="E2175" t="str">
            <v xml:space="preserve"> </v>
          </cell>
          <cell r="F2175" t="str">
            <v xml:space="preserve"> </v>
          </cell>
        </row>
        <row r="2176">
          <cell r="A2176" t="str">
            <v>MENTAL HEALTH and WELLBEING - Self-reported health status</v>
          </cell>
          <cell r="B2176" t="str">
            <v>Don't know/Refused to answer</v>
          </cell>
          <cell r="C2176" t="str">
            <v>Central Goldfields (S)</v>
          </cell>
          <cell r="D2176" t="str">
            <v xml:space="preserve"> </v>
          </cell>
          <cell r="E2176" t="str">
            <v xml:space="preserve"> </v>
          </cell>
          <cell r="F2176" t="str">
            <v xml:space="preserve"> </v>
          </cell>
        </row>
        <row r="2177">
          <cell r="A2177" t="str">
            <v>MENTAL HEALTH and WELLBEING - Self-reported health status</v>
          </cell>
          <cell r="B2177" t="str">
            <v>Don't know/Refused to answer</v>
          </cell>
          <cell r="C2177" t="str">
            <v>Colac-Otway (S)</v>
          </cell>
          <cell r="D2177" t="str">
            <v xml:space="preserve"> </v>
          </cell>
          <cell r="E2177" t="str">
            <v xml:space="preserve"> </v>
          </cell>
          <cell r="F2177" t="str">
            <v xml:space="preserve"> </v>
          </cell>
        </row>
        <row r="2178">
          <cell r="A2178" t="str">
            <v>MENTAL HEALTH and WELLBEING - Self-reported health status</v>
          </cell>
          <cell r="B2178" t="str">
            <v>Don't know/Refused to answer</v>
          </cell>
          <cell r="C2178" t="str">
            <v>Corangamite (S)</v>
          </cell>
          <cell r="D2178" t="str">
            <v xml:space="preserve"> </v>
          </cell>
          <cell r="E2178" t="str">
            <v xml:space="preserve"> </v>
          </cell>
          <cell r="F2178" t="str">
            <v xml:space="preserve"> </v>
          </cell>
        </row>
        <row r="2179">
          <cell r="A2179" t="str">
            <v>MENTAL HEALTH and WELLBEING - Self-reported health status</v>
          </cell>
          <cell r="B2179" t="str">
            <v>Don't know/Refused to answer</v>
          </cell>
          <cell r="C2179" t="str">
            <v>Darebin (C)</v>
          </cell>
          <cell r="D2179" t="str">
            <v xml:space="preserve"> </v>
          </cell>
          <cell r="E2179" t="str">
            <v xml:space="preserve"> </v>
          </cell>
          <cell r="F2179" t="str">
            <v xml:space="preserve"> </v>
          </cell>
        </row>
        <row r="2180">
          <cell r="A2180" t="str">
            <v>MENTAL HEALTH and WELLBEING - Self-reported health status</v>
          </cell>
          <cell r="B2180" t="str">
            <v>Don't know/Refused to answer</v>
          </cell>
          <cell r="C2180" t="str">
            <v>East Gippsland (S)</v>
          </cell>
          <cell r="D2180" t="str">
            <v xml:space="preserve"> </v>
          </cell>
          <cell r="E2180" t="str">
            <v xml:space="preserve"> </v>
          </cell>
          <cell r="F2180" t="str">
            <v xml:space="preserve"> </v>
          </cell>
        </row>
        <row r="2181">
          <cell r="A2181" t="str">
            <v>MENTAL HEALTH and WELLBEING - Self-reported health status</v>
          </cell>
          <cell r="B2181" t="str">
            <v>Don't know/Refused to answer</v>
          </cell>
          <cell r="C2181" t="str">
            <v>Frankston (C)</v>
          </cell>
          <cell r="D2181" t="str">
            <v xml:space="preserve"> </v>
          </cell>
          <cell r="E2181" t="str">
            <v xml:space="preserve"> </v>
          </cell>
          <cell r="F2181" t="str">
            <v xml:space="preserve"> </v>
          </cell>
        </row>
        <row r="2182">
          <cell r="A2182" t="str">
            <v>MENTAL HEALTH and WELLBEING - Self-reported health status</v>
          </cell>
          <cell r="B2182" t="str">
            <v>Don't know/Refused to answer</v>
          </cell>
          <cell r="C2182" t="str">
            <v>Gannawarra (S)</v>
          </cell>
          <cell r="D2182" t="str">
            <v xml:space="preserve"> </v>
          </cell>
          <cell r="E2182" t="str">
            <v xml:space="preserve"> </v>
          </cell>
          <cell r="F2182" t="str">
            <v xml:space="preserve"> </v>
          </cell>
        </row>
        <row r="2183">
          <cell r="A2183" t="str">
            <v>MENTAL HEALTH and WELLBEING - Self-reported health status</v>
          </cell>
          <cell r="B2183" t="str">
            <v>Don't know/Refused to answer</v>
          </cell>
          <cell r="C2183" t="str">
            <v>Glen Eira (C)</v>
          </cell>
          <cell r="D2183" t="str">
            <v xml:space="preserve"> </v>
          </cell>
          <cell r="E2183" t="str">
            <v xml:space="preserve"> </v>
          </cell>
          <cell r="F2183" t="str">
            <v xml:space="preserve"> </v>
          </cell>
        </row>
        <row r="2184">
          <cell r="A2184" t="str">
            <v>MENTAL HEALTH and WELLBEING - Self-reported health status</v>
          </cell>
          <cell r="B2184" t="str">
            <v>Don't know/Refused to answer</v>
          </cell>
          <cell r="C2184" t="str">
            <v>Glenelg (S)</v>
          </cell>
          <cell r="D2184" t="str">
            <v xml:space="preserve"> </v>
          </cell>
          <cell r="E2184" t="str">
            <v xml:space="preserve"> </v>
          </cell>
          <cell r="F2184" t="str">
            <v xml:space="preserve"> </v>
          </cell>
        </row>
        <row r="2185">
          <cell r="A2185" t="str">
            <v>MENTAL HEALTH and WELLBEING - Self-reported health status</v>
          </cell>
          <cell r="B2185" t="str">
            <v>Don't know/Refused to answer</v>
          </cell>
          <cell r="C2185" t="str">
            <v>Golden Plains (S)</v>
          </cell>
          <cell r="D2185" t="str">
            <v xml:space="preserve"> </v>
          </cell>
          <cell r="E2185" t="str">
            <v xml:space="preserve"> </v>
          </cell>
          <cell r="F2185" t="str">
            <v xml:space="preserve"> </v>
          </cell>
        </row>
        <row r="2186">
          <cell r="A2186" t="str">
            <v>MENTAL HEALTH and WELLBEING - Self-reported health status</v>
          </cell>
          <cell r="B2186" t="str">
            <v>Don't know/Refused to answer</v>
          </cell>
          <cell r="C2186" t="str">
            <v>Greater Bendigo (C)</v>
          </cell>
          <cell r="D2186" t="str">
            <v xml:space="preserve"> </v>
          </cell>
          <cell r="E2186" t="str">
            <v xml:space="preserve"> </v>
          </cell>
          <cell r="F2186" t="str">
            <v xml:space="preserve"> </v>
          </cell>
        </row>
        <row r="2187">
          <cell r="A2187" t="str">
            <v>MENTAL HEALTH and WELLBEING - Self-reported health status</v>
          </cell>
          <cell r="B2187" t="str">
            <v>Don't know/Refused to answer</v>
          </cell>
          <cell r="C2187" t="str">
            <v>Greater Dandenong (C)</v>
          </cell>
          <cell r="D2187" t="str">
            <v xml:space="preserve"> </v>
          </cell>
          <cell r="E2187" t="str">
            <v xml:space="preserve"> </v>
          </cell>
          <cell r="F2187" t="str">
            <v xml:space="preserve"> </v>
          </cell>
        </row>
        <row r="2188">
          <cell r="A2188" t="str">
            <v>MENTAL HEALTH and WELLBEING - Self-reported health status</v>
          </cell>
          <cell r="B2188" t="str">
            <v>Don't know/Refused to answer</v>
          </cell>
          <cell r="C2188" t="str">
            <v>Greater Geelong (C)</v>
          </cell>
          <cell r="D2188" t="str">
            <v xml:space="preserve"> </v>
          </cell>
          <cell r="E2188" t="str">
            <v xml:space="preserve"> </v>
          </cell>
          <cell r="F2188" t="str">
            <v xml:space="preserve"> </v>
          </cell>
        </row>
        <row r="2189">
          <cell r="A2189" t="str">
            <v>MENTAL HEALTH and WELLBEING - Self-reported health status</v>
          </cell>
          <cell r="B2189" t="str">
            <v>Don't know/Refused to answer</v>
          </cell>
          <cell r="C2189" t="str">
            <v>Greater Shepparton (C)</v>
          </cell>
          <cell r="D2189" t="str">
            <v xml:space="preserve"> </v>
          </cell>
          <cell r="E2189" t="str">
            <v xml:space="preserve"> </v>
          </cell>
          <cell r="F2189" t="str">
            <v xml:space="preserve"> </v>
          </cell>
        </row>
        <row r="2190">
          <cell r="A2190" t="str">
            <v>MENTAL HEALTH and WELLBEING - Self-reported health status</v>
          </cell>
          <cell r="B2190" t="str">
            <v>Don't know/Refused to answer</v>
          </cell>
          <cell r="C2190" t="str">
            <v>Hepburn (S)</v>
          </cell>
          <cell r="D2190" t="str">
            <v xml:space="preserve"> </v>
          </cell>
          <cell r="E2190" t="str">
            <v xml:space="preserve"> </v>
          </cell>
          <cell r="F2190" t="str">
            <v xml:space="preserve"> </v>
          </cell>
        </row>
        <row r="2191">
          <cell r="A2191" t="str">
            <v>MENTAL HEALTH and WELLBEING - Self-reported health status</v>
          </cell>
          <cell r="B2191" t="str">
            <v>Don't know/Refused to answer</v>
          </cell>
          <cell r="C2191" t="str">
            <v>Hindmarsh (S)</v>
          </cell>
          <cell r="D2191" t="str">
            <v xml:space="preserve"> </v>
          </cell>
          <cell r="E2191" t="str">
            <v xml:space="preserve"> </v>
          </cell>
          <cell r="F2191" t="str">
            <v xml:space="preserve"> </v>
          </cell>
        </row>
        <row r="2192">
          <cell r="A2192" t="str">
            <v>MENTAL HEALTH and WELLBEING - Self-reported health status</v>
          </cell>
          <cell r="B2192" t="str">
            <v>Don't know/Refused to answer</v>
          </cell>
          <cell r="C2192" t="str">
            <v>Hobsons Bay (C)</v>
          </cell>
          <cell r="D2192" t="str">
            <v xml:space="preserve"> </v>
          </cell>
          <cell r="E2192" t="str">
            <v xml:space="preserve"> </v>
          </cell>
          <cell r="F2192" t="str">
            <v xml:space="preserve"> </v>
          </cell>
        </row>
        <row r="2193">
          <cell r="A2193" t="str">
            <v>MENTAL HEALTH and WELLBEING - Self-reported health status</v>
          </cell>
          <cell r="B2193" t="str">
            <v>Don't know/Refused to answer</v>
          </cell>
          <cell r="C2193" t="str">
            <v>Horsham (RC)</v>
          </cell>
          <cell r="D2193" t="str">
            <v xml:space="preserve"> </v>
          </cell>
          <cell r="E2193" t="str">
            <v xml:space="preserve"> </v>
          </cell>
          <cell r="F2193" t="str">
            <v xml:space="preserve"> </v>
          </cell>
        </row>
        <row r="2194">
          <cell r="A2194" t="str">
            <v>MENTAL HEALTH and WELLBEING - Self-reported health status</v>
          </cell>
          <cell r="B2194" t="str">
            <v>Don't know/Refused to answer</v>
          </cell>
          <cell r="C2194" t="str">
            <v>Hume (C)</v>
          </cell>
          <cell r="D2194" t="str">
            <v xml:space="preserve"> </v>
          </cell>
          <cell r="E2194" t="str">
            <v xml:space="preserve"> </v>
          </cell>
          <cell r="F2194" t="str">
            <v xml:space="preserve"> </v>
          </cell>
        </row>
        <row r="2195">
          <cell r="A2195" t="str">
            <v>MENTAL HEALTH and WELLBEING - Self-reported health status</v>
          </cell>
          <cell r="B2195" t="str">
            <v>Don't know/Refused to answer</v>
          </cell>
          <cell r="C2195" t="str">
            <v>Indigo (S)</v>
          </cell>
          <cell r="D2195" t="str">
            <v xml:space="preserve"> </v>
          </cell>
          <cell r="E2195" t="str">
            <v xml:space="preserve"> </v>
          </cell>
          <cell r="F2195" t="str">
            <v xml:space="preserve"> </v>
          </cell>
        </row>
        <row r="2196">
          <cell r="A2196" t="str">
            <v>MENTAL HEALTH and WELLBEING - Self-reported health status</v>
          </cell>
          <cell r="B2196" t="str">
            <v>Don't know/Refused to answer</v>
          </cell>
          <cell r="C2196" t="str">
            <v>Kingston (C)</v>
          </cell>
          <cell r="D2196" t="str">
            <v xml:space="preserve"> </v>
          </cell>
          <cell r="E2196" t="str">
            <v xml:space="preserve"> </v>
          </cell>
          <cell r="F2196" t="str">
            <v xml:space="preserve"> </v>
          </cell>
        </row>
        <row r="2197">
          <cell r="A2197" t="str">
            <v>MENTAL HEALTH and WELLBEING - Self-reported health status</v>
          </cell>
          <cell r="B2197" t="str">
            <v>Don't know/Refused to answer</v>
          </cell>
          <cell r="C2197" t="str">
            <v>Knox (C)</v>
          </cell>
          <cell r="D2197" t="str">
            <v xml:space="preserve"> </v>
          </cell>
          <cell r="E2197" t="str">
            <v xml:space="preserve"> </v>
          </cell>
          <cell r="F2197" t="str">
            <v xml:space="preserve"> </v>
          </cell>
        </row>
        <row r="2198">
          <cell r="A2198" t="str">
            <v>MENTAL HEALTH and WELLBEING - Self-reported health status</v>
          </cell>
          <cell r="B2198" t="str">
            <v>Don't know/Refused to answer</v>
          </cell>
          <cell r="C2198" t="str">
            <v>Latrobe (C)</v>
          </cell>
          <cell r="D2198" t="str">
            <v xml:space="preserve"> </v>
          </cell>
          <cell r="E2198" t="str">
            <v xml:space="preserve"> </v>
          </cell>
          <cell r="F2198" t="str">
            <v xml:space="preserve"> </v>
          </cell>
        </row>
        <row r="2199">
          <cell r="A2199" t="str">
            <v>MENTAL HEALTH and WELLBEING - Self-reported health status</v>
          </cell>
          <cell r="B2199" t="str">
            <v>Don't know/Refused to answer</v>
          </cell>
          <cell r="C2199" t="str">
            <v>Loddon (S)</v>
          </cell>
          <cell r="D2199" t="str">
            <v xml:space="preserve"> </v>
          </cell>
          <cell r="E2199" t="str">
            <v xml:space="preserve"> </v>
          </cell>
          <cell r="F2199" t="str">
            <v xml:space="preserve"> </v>
          </cell>
        </row>
        <row r="2200">
          <cell r="A2200" t="str">
            <v>MENTAL HEALTH and WELLBEING - Self-reported health status</v>
          </cell>
          <cell r="B2200" t="str">
            <v>Don't know/Refused to answer</v>
          </cell>
          <cell r="C2200" t="str">
            <v>Macedon Ranges (S)</v>
          </cell>
          <cell r="D2200" t="str">
            <v xml:space="preserve"> </v>
          </cell>
          <cell r="E2200" t="str">
            <v xml:space="preserve"> </v>
          </cell>
          <cell r="F2200" t="str">
            <v xml:space="preserve"> </v>
          </cell>
        </row>
        <row r="2201">
          <cell r="A2201" t="str">
            <v>MENTAL HEALTH and WELLBEING - Self-reported health status</v>
          </cell>
          <cell r="B2201" t="str">
            <v>Don't know/Refused to answer</v>
          </cell>
          <cell r="C2201" t="str">
            <v>Manningham (C)</v>
          </cell>
          <cell r="D2201" t="str">
            <v xml:space="preserve"> </v>
          </cell>
          <cell r="E2201" t="str">
            <v xml:space="preserve"> </v>
          </cell>
          <cell r="F2201" t="str">
            <v xml:space="preserve"> </v>
          </cell>
        </row>
        <row r="2202">
          <cell r="A2202" t="str">
            <v>MENTAL HEALTH and WELLBEING - Self-reported health status</v>
          </cell>
          <cell r="B2202" t="str">
            <v>Don't know/Refused to answer</v>
          </cell>
          <cell r="C2202" t="str">
            <v>Mansfield (S)</v>
          </cell>
          <cell r="D2202" t="str">
            <v xml:space="preserve"> </v>
          </cell>
          <cell r="E2202" t="str">
            <v xml:space="preserve"> </v>
          </cell>
          <cell r="F2202" t="str">
            <v xml:space="preserve"> </v>
          </cell>
        </row>
        <row r="2203">
          <cell r="A2203" t="str">
            <v>MENTAL HEALTH and WELLBEING - Self-reported health status</v>
          </cell>
          <cell r="B2203" t="str">
            <v>Don't know/Refused to answer</v>
          </cell>
          <cell r="C2203" t="str">
            <v>Maribyrnong (C)</v>
          </cell>
          <cell r="D2203" t="str">
            <v xml:space="preserve"> </v>
          </cell>
          <cell r="E2203" t="str">
            <v xml:space="preserve"> </v>
          </cell>
          <cell r="F2203" t="str">
            <v xml:space="preserve"> </v>
          </cell>
        </row>
        <row r="2204">
          <cell r="A2204" t="str">
            <v>MENTAL HEALTH and WELLBEING - Self-reported health status</v>
          </cell>
          <cell r="B2204" t="str">
            <v>Don't know/Refused to answer</v>
          </cell>
          <cell r="C2204" t="str">
            <v>Maroondah (C)</v>
          </cell>
          <cell r="D2204" t="str">
            <v xml:space="preserve"> </v>
          </cell>
          <cell r="E2204" t="str">
            <v xml:space="preserve"> </v>
          </cell>
          <cell r="F2204" t="str">
            <v xml:space="preserve"> </v>
          </cell>
        </row>
        <row r="2205">
          <cell r="A2205" t="str">
            <v>MENTAL HEALTH and WELLBEING - Self-reported health status</v>
          </cell>
          <cell r="B2205" t="str">
            <v>Don't know/Refused to answer</v>
          </cell>
          <cell r="C2205" t="str">
            <v>Melbourne (C)</v>
          </cell>
          <cell r="D2205" t="str">
            <v xml:space="preserve"> </v>
          </cell>
          <cell r="E2205" t="str">
            <v xml:space="preserve"> </v>
          </cell>
          <cell r="F2205" t="str">
            <v xml:space="preserve"> </v>
          </cell>
        </row>
        <row r="2206">
          <cell r="A2206" t="str">
            <v>MENTAL HEALTH and WELLBEING - Self-reported health status</v>
          </cell>
          <cell r="B2206" t="str">
            <v>Don't know/Refused to answer</v>
          </cell>
          <cell r="C2206" t="str">
            <v>Melton (S)</v>
          </cell>
          <cell r="D2206" t="str">
            <v xml:space="preserve"> </v>
          </cell>
          <cell r="E2206" t="str">
            <v xml:space="preserve"> </v>
          </cell>
          <cell r="F2206" t="str">
            <v xml:space="preserve"> </v>
          </cell>
        </row>
        <row r="2207">
          <cell r="A2207" t="str">
            <v>MENTAL HEALTH and WELLBEING - Self-reported health status</v>
          </cell>
          <cell r="B2207" t="str">
            <v>Don't know/Refused to answer</v>
          </cell>
          <cell r="C2207" t="str">
            <v>Mildura (RC)</v>
          </cell>
          <cell r="D2207" t="str">
            <v xml:space="preserve"> </v>
          </cell>
          <cell r="E2207" t="str">
            <v xml:space="preserve"> </v>
          </cell>
          <cell r="F2207" t="str">
            <v xml:space="preserve"> </v>
          </cell>
        </row>
        <row r="2208">
          <cell r="A2208" t="str">
            <v>MENTAL HEALTH and WELLBEING - Self-reported health status</v>
          </cell>
          <cell r="B2208" t="str">
            <v>Don't know/Refused to answer</v>
          </cell>
          <cell r="C2208" t="str">
            <v>Mitchell (S)</v>
          </cell>
          <cell r="D2208" t="str">
            <v xml:space="preserve"> </v>
          </cell>
          <cell r="E2208" t="str">
            <v xml:space="preserve"> </v>
          </cell>
          <cell r="F2208" t="str">
            <v xml:space="preserve"> </v>
          </cell>
        </row>
        <row r="2209">
          <cell r="A2209" t="str">
            <v>MENTAL HEALTH and WELLBEING - Self-reported health status</v>
          </cell>
          <cell r="B2209" t="str">
            <v>Don't know/Refused to answer</v>
          </cell>
          <cell r="C2209" t="str">
            <v>Moira (S)</v>
          </cell>
          <cell r="D2209" t="str">
            <v xml:space="preserve"> </v>
          </cell>
          <cell r="E2209" t="str">
            <v xml:space="preserve"> </v>
          </cell>
          <cell r="F2209" t="str">
            <v xml:space="preserve"> </v>
          </cell>
        </row>
        <row r="2210">
          <cell r="A2210" t="str">
            <v>MENTAL HEALTH and WELLBEING - Self-reported health status</v>
          </cell>
          <cell r="B2210" t="str">
            <v>Don't know/Refused to answer</v>
          </cell>
          <cell r="C2210" t="str">
            <v>Monash (C)</v>
          </cell>
          <cell r="D2210" t="str">
            <v xml:space="preserve"> </v>
          </cell>
          <cell r="E2210" t="str">
            <v xml:space="preserve"> </v>
          </cell>
          <cell r="F2210" t="str">
            <v xml:space="preserve"> </v>
          </cell>
        </row>
        <row r="2211">
          <cell r="A2211" t="str">
            <v>MENTAL HEALTH and WELLBEING - Self-reported health status</v>
          </cell>
          <cell r="B2211" t="str">
            <v>Don't know/Refused to answer</v>
          </cell>
          <cell r="C2211" t="str">
            <v>Moonee Valley (C)</v>
          </cell>
          <cell r="D2211" t="str">
            <v xml:space="preserve"> </v>
          </cell>
          <cell r="E2211" t="str">
            <v xml:space="preserve"> </v>
          </cell>
          <cell r="F2211" t="str">
            <v xml:space="preserve"> </v>
          </cell>
        </row>
        <row r="2212">
          <cell r="A2212" t="str">
            <v>MENTAL HEALTH and WELLBEING - Self-reported health status</v>
          </cell>
          <cell r="B2212" t="str">
            <v>Don't know/Refused to answer</v>
          </cell>
          <cell r="C2212" t="str">
            <v>Moorabool (S)</v>
          </cell>
          <cell r="D2212" t="str">
            <v xml:space="preserve"> </v>
          </cell>
          <cell r="E2212" t="str">
            <v xml:space="preserve"> </v>
          </cell>
          <cell r="F2212" t="str">
            <v xml:space="preserve"> </v>
          </cell>
        </row>
        <row r="2213">
          <cell r="A2213" t="str">
            <v>MENTAL HEALTH and WELLBEING - Self-reported health status</v>
          </cell>
          <cell r="B2213" t="str">
            <v>Don't know/Refused to answer</v>
          </cell>
          <cell r="C2213" t="str">
            <v>Moreland (C)</v>
          </cell>
          <cell r="D2213" t="str">
            <v xml:space="preserve"> </v>
          </cell>
          <cell r="E2213" t="str">
            <v xml:space="preserve"> </v>
          </cell>
          <cell r="F2213" t="str">
            <v xml:space="preserve"> </v>
          </cell>
        </row>
        <row r="2214">
          <cell r="A2214" t="str">
            <v>MENTAL HEALTH and WELLBEING - Self-reported health status</v>
          </cell>
          <cell r="B2214" t="str">
            <v>Don't know/Refused to answer</v>
          </cell>
          <cell r="C2214" t="str">
            <v>Mornington Peninsula (S)</v>
          </cell>
          <cell r="D2214" t="str">
            <v xml:space="preserve"> </v>
          </cell>
          <cell r="E2214" t="str">
            <v xml:space="preserve"> </v>
          </cell>
          <cell r="F2214" t="str">
            <v xml:space="preserve"> </v>
          </cell>
        </row>
        <row r="2215">
          <cell r="A2215" t="str">
            <v>MENTAL HEALTH and WELLBEING - Self-reported health status</v>
          </cell>
          <cell r="B2215" t="str">
            <v>Don't know/Refused to answer</v>
          </cell>
          <cell r="C2215" t="str">
            <v>Mount Alexander (S)</v>
          </cell>
          <cell r="D2215" t="str">
            <v xml:space="preserve"> </v>
          </cell>
          <cell r="E2215" t="str">
            <v xml:space="preserve"> </v>
          </cell>
          <cell r="F2215" t="str">
            <v xml:space="preserve"> </v>
          </cell>
        </row>
        <row r="2216">
          <cell r="A2216" t="str">
            <v>MENTAL HEALTH and WELLBEING - Self-reported health status</v>
          </cell>
          <cell r="B2216" t="str">
            <v>Don't know/Refused to answer</v>
          </cell>
          <cell r="C2216" t="str">
            <v>Moyne (S)</v>
          </cell>
          <cell r="D2216" t="str">
            <v xml:space="preserve"> </v>
          </cell>
          <cell r="E2216" t="str">
            <v xml:space="preserve"> </v>
          </cell>
          <cell r="F2216" t="str">
            <v xml:space="preserve"> </v>
          </cell>
        </row>
        <row r="2217">
          <cell r="A2217" t="str">
            <v>MENTAL HEALTH and WELLBEING - Self-reported health status</v>
          </cell>
          <cell r="B2217" t="str">
            <v>Don't know/Refused to answer</v>
          </cell>
          <cell r="C2217" t="str">
            <v>Murrindindi (S)</v>
          </cell>
          <cell r="D2217" t="str">
            <v xml:space="preserve"> </v>
          </cell>
          <cell r="E2217" t="str">
            <v xml:space="preserve"> </v>
          </cell>
          <cell r="F2217" t="str">
            <v xml:space="preserve"> </v>
          </cell>
        </row>
        <row r="2218">
          <cell r="A2218" t="str">
            <v>MENTAL HEALTH and WELLBEING - Self-reported health status</v>
          </cell>
          <cell r="B2218" t="str">
            <v>Don't know/Refused to answer</v>
          </cell>
          <cell r="C2218" t="str">
            <v>Nillumbik (S)</v>
          </cell>
          <cell r="D2218" t="str">
            <v xml:space="preserve"> </v>
          </cell>
          <cell r="E2218" t="str">
            <v xml:space="preserve"> </v>
          </cell>
          <cell r="F2218" t="str">
            <v xml:space="preserve"> </v>
          </cell>
        </row>
        <row r="2219">
          <cell r="A2219" t="str">
            <v>MENTAL HEALTH and WELLBEING - Self-reported health status</v>
          </cell>
          <cell r="B2219" t="str">
            <v>Don't know/Refused to answer</v>
          </cell>
          <cell r="C2219" t="str">
            <v>Northern Grampians (S)</v>
          </cell>
          <cell r="D2219" t="str">
            <v xml:space="preserve"> </v>
          </cell>
          <cell r="E2219" t="str">
            <v xml:space="preserve"> </v>
          </cell>
          <cell r="F2219" t="str">
            <v xml:space="preserve"> </v>
          </cell>
        </row>
        <row r="2220">
          <cell r="A2220" t="str">
            <v>MENTAL HEALTH and WELLBEING - Self-reported health status</v>
          </cell>
          <cell r="B2220" t="str">
            <v>Don't know/Refused to answer</v>
          </cell>
          <cell r="C2220" t="str">
            <v>Port Phillip (C)</v>
          </cell>
          <cell r="D2220" t="str">
            <v xml:space="preserve"> </v>
          </cell>
          <cell r="E2220" t="str">
            <v xml:space="preserve"> </v>
          </cell>
          <cell r="F2220" t="str">
            <v xml:space="preserve"> </v>
          </cell>
        </row>
        <row r="2221">
          <cell r="A2221" t="str">
            <v>MENTAL HEALTH and WELLBEING - Self-reported health status</v>
          </cell>
          <cell r="B2221" t="str">
            <v>Don't know/Refused to answer</v>
          </cell>
          <cell r="C2221" t="str">
            <v>Pyrenees (S)</v>
          </cell>
          <cell r="D2221" t="str">
            <v xml:space="preserve"> </v>
          </cell>
          <cell r="E2221" t="str">
            <v xml:space="preserve"> </v>
          </cell>
          <cell r="F2221" t="str">
            <v xml:space="preserve"> </v>
          </cell>
        </row>
        <row r="2222">
          <cell r="A2222" t="str">
            <v>MENTAL HEALTH and WELLBEING - Self-reported health status</v>
          </cell>
          <cell r="B2222" t="str">
            <v>Don't know/Refused to answer</v>
          </cell>
          <cell r="C2222" t="str">
            <v>Queenscliffe (B)</v>
          </cell>
          <cell r="D2222" t="str">
            <v xml:space="preserve"> </v>
          </cell>
          <cell r="E2222" t="str">
            <v xml:space="preserve"> </v>
          </cell>
          <cell r="F2222" t="str">
            <v xml:space="preserve"> </v>
          </cell>
        </row>
        <row r="2223">
          <cell r="A2223" t="str">
            <v>MENTAL HEALTH and WELLBEING - Self-reported health status</v>
          </cell>
          <cell r="B2223" t="str">
            <v>Don't know/Refused to answer</v>
          </cell>
          <cell r="C2223" t="str">
            <v>South Gippsland (S)</v>
          </cell>
          <cell r="D2223" t="str">
            <v xml:space="preserve"> </v>
          </cell>
          <cell r="E2223" t="str">
            <v xml:space="preserve"> </v>
          </cell>
          <cell r="F2223" t="str">
            <v xml:space="preserve"> </v>
          </cell>
        </row>
        <row r="2224">
          <cell r="A2224" t="str">
            <v>MENTAL HEALTH and WELLBEING - Self-reported health status</v>
          </cell>
          <cell r="B2224" t="str">
            <v>Don't know/Refused to answer</v>
          </cell>
          <cell r="C2224" t="str">
            <v>Southern Grampians (S)</v>
          </cell>
          <cell r="D2224" t="str">
            <v xml:space="preserve"> </v>
          </cell>
          <cell r="E2224" t="str">
            <v xml:space="preserve"> </v>
          </cell>
          <cell r="F2224" t="str">
            <v xml:space="preserve"> </v>
          </cell>
        </row>
        <row r="2225">
          <cell r="A2225" t="str">
            <v>MENTAL HEALTH and WELLBEING - Self-reported health status</v>
          </cell>
          <cell r="B2225" t="str">
            <v>Don't know/Refused to answer</v>
          </cell>
          <cell r="C2225" t="str">
            <v>Stonnington (C)</v>
          </cell>
          <cell r="D2225" t="str">
            <v xml:space="preserve"> </v>
          </cell>
          <cell r="E2225" t="str">
            <v xml:space="preserve"> </v>
          </cell>
          <cell r="F2225" t="str">
            <v xml:space="preserve"> </v>
          </cell>
        </row>
        <row r="2226">
          <cell r="A2226" t="str">
            <v>MENTAL HEALTH and WELLBEING - Self-reported health status</v>
          </cell>
          <cell r="B2226" t="str">
            <v>Don't know/Refused to answer</v>
          </cell>
          <cell r="C2226" t="str">
            <v>Strathbogie (S)</v>
          </cell>
          <cell r="D2226" t="str">
            <v xml:space="preserve"> </v>
          </cell>
          <cell r="E2226" t="str">
            <v xml:space="preserve"> </v>
          </cell>
          <cell r="F2226" t="str">
            <v xml:space="preserve"> </v>
          </cell>
        </row>
        <row r="2227">
          <cell r="A2227" t="str">
            <v>MENTAL HEALTH and WELLBEING - Self-reported health status</v>
          </cell>
          <cell r="B2227" t="str">
            <v>Don't know/Refused to answer</v>
          </cell>
          <cell r="C2227" t="str">
            <v>Surf Coast (S)</v>
          </cell>
          <cell r="D2227" t="str">
            <v xml:space="preserve"> </v>
          </cell>
          <cell r="E2227" t="str">
            <v xml:space="preserve"> </v>
          </cell>
          <cell r="F2227" t="str">
            <v xml:space="preserve"> </v>
          </cell>
        </row>
        <row r="2228">
          <cell r="A2228" t="str">
            <v>MENTAL HEALTH and WELLBEING - Self-reported health status</v>
          </cell>
          <cell r="B2228" t="str">
            <v>Don't know/Refused to answer</v>
          </cell>
          <cell r="C2228" t="str">
            <v>Swan Hill (RC)</v>
          </cell>
          <cell r="D2228" t="str">
            <v xml:space="preserve"> </v>
          </cell>
          <cell r="E2228" t="str">
            <v xml:space="preserve"> </v>
          </cell>
          <cell r="F2228" t="str">
            <v xml:space="preserve"> </v>
          </cell>
        </row>
        <row r="2229">
          <cell r="A2229" t="str">
            <v>MENTAL HEALTH and WELLBEING - Self-reported health status</v>
          </cell>
          <cell r="B2229" t="str">
            <v>Don't know/Refused to answer</v>
          </cell>
          <cell r="C2229" t="str">
            <v>Towong (S)</v>
          </cell>
          <cell r="D2229" t="str">
            <v xml:space="preserve"> </v>
          </cell>
          <cell r="E2229" t="str">
            <v xml:space="preserve"> </v>
          </cell>
          <cell r="F2229" t="str">
            <v xml:space="preserve"> </v>
          </cell>
        </row>
        <row r="2230">
          <cell r="A2230" t="str">
            <v>MENTAL HEALTH and WELLBEING - Self-reported health status</v>
          </cell>
          <cell r="B2230" t="str">
            <v>Don't know/Refused to answer</v>
          </cell>
          <cell r="C2230" t="str">
            <v>Wangaratta (RC)</v>
          </cell>
          <cell r="D2230" t="str">
            <v xml:space="preserve"> </v>
          </cell>
          <cell r="E2230" t="str">
            <v xml:space="preserve"> </v>
          </cell>
          <cell r="F2230" t="str">
            <v xml:space="preserve"> </v>
          </cell>
        </row>
        <row r="2231">
          <cell r="A2231" t="str">
            <v>MENTAL HEALTH and WELLBEING - Self-reported health status</v>
          </cell>
          <cell r="B2231" t="str">
            <v>Don't know/Refused to answer</v>
          </cell>
          <cell r="C2231" t="str">
            <v>Warrnambool (C)</v>
          </cell>
          <cell r="D2231" t="str">
            <v xml:space="preserve"> </v>
          </cell>
          <cell r="E2231" t="str">
            <v xml:space="preserve"> </v>
          </cell>
          <cell r="F2231" t="str">
            <v xml:space="preserve"> </v>
          </cell>
        </row>
        <row r="2232">
          <cell r="A2232" t="str">
            <v>MENTAL HEALTH and WELLBEING - Self-reported health status</v>
          </cell>
          <cell r="B2232" t="str">
            <v>Don't know/Refused to answer</v>
          </cell>
          <cell r="C2232" t="str">
            <v>Wellington (S)</v>
          </cell>
          <cell r="D2232" t="str">
            <v xml:space="preserve"> </v>
          </cell>
          <cell r="E2232" t="str">
            <v xml:space="preserve"> </v>
          </cell>
          <cell r="F2232" t="str">
            <v xml:space="preserve"> </v>
          </cell>
        </row>
        <row r="2233">
          <cell r="A2233" t="str">
            <v>MENTAL HEALTH and WELLBEING - Self-reported health status</v>
          </cell>
          <cell r="B2233" t="str">
            <v>Don't know/Refused to answer</v>
          </cell>
          <cell r="C2233" t="str">
            <v>West Wimmera (S)</v>
          </cell>
          <cell r="D2233" t="str">
            <v xml:space="preserve"> </v>
          </cell>
          <cell r="E2233" t="str">
            <v xml:space="preserve"> </v>
          </cell>
          <cell r="F2233" t="str">
            <v xml:space="preserve"> </v>
          </cell>
        </row>
        <row r="2234">
          <cell r="A2234" t="str">
            <v>MENTAL HEALTH and WELLBEING - Self-reported health status</v>
          </cell>
          <cell r="B2234" t="str">
            <v>Don't know/Refused to answer</v>
          </cell>
          <cell r="C2234" t="str">
            <v>Whitehorse (C)</v>
          </cell>
          <cell r="D2234" t="str">
            <v xml:space="preserve"> </v>
          </cell>
          <cell r="E2234" t="str">
            <v xml:space="preserve"> </v>
          </cell>
          <cell r="F2234" t="str">
            <v xml:space="preserve"> </v>
          </cell>
        </row>
        <row r="2235">
          <cell r="A2235" t="str">
            <v>MENTAL HEALTH and WELLBEING - Self-reported health status</v>
          </cell>
          <cell r="B2235" t="str">
            <v>Don't know/Refused to answer</v>
          </cell>
          <cell r="C2235" t="str">
            <v>Whittlesea (C)</v>
          </cell>
          <cell r="D2235" t="str">
            <v xml:space="preserve"> </v>
          </cell>
          <cell r="E2235" t="str">
            <v xml:space="preserve"> </v>
          </cell>
          <cell r="F2235" t="str">
            <v xml:space="preserve"> </v>
          </cell>
        </row>
        <row r="2236">
          <cell r="A2236" t="str">
            <v>MENTAL HEALTH and WELLBEING - Self-reported health status</v>
          </cell>
          <cell r="B2236" t="str">
            <v>Don't know/Refused to answer</v>
          </cell>
          <cell r="C2236" t="str">
            <v>Wodonga (RC)</v>
          </cell>
          <cell r="D2236" t="str">
            <v xml:space="preserve"> </v>
          </cell>
          <cell r="E2236" t="str">
            <v xml:space="preserve"> </v>
          </cell>
          <cell r="F2236" t="str">
            <v xml:space="preserve"> </v>
          </cell>
        </row>
        <row r="2237">
          <cell r="A2237" t="str">
            <v>MENTAL HEALTH and WELLBEING - Self-reported health status</v>
          </cell>
          <cell r="B2237" t="str">
            <v>Don't know/Refused to answer</v>
          </cell>
          <cell r="C2237" t="str">
            <v>Wyndham (C)</v>
          </cell>
          <cell r="D2237" t="str">
            <v xml:space="preserve"> </v>
          </cell>
          <cell r="E2237" t="str">
            <v xml:space="preserve"> </v>
          </cell>
          <cell r="F2237" t="str">
            <v xml:space="preserve"> </v>
          </cell>
        </row>
        <row r="2238">
          <cell r="A2238" t="str">
            <v>MENTAL HEALTH and WELLBEING - Self-reported health status</v>
          </cell>
          <cell r="B2238" t="str">
            <v>Don't know/Refused to answer</v>
          </cell>
          <cell r="C2238" t="str">
            <v>Yarra (C)</v>
          </cell>
          <cell r="D2238" t="str">
            <v xml:space="preserve"> </v>
          </cell>
          <cell r="E2238" t="str">
            <v xml:space="preserve"> </v>
          </cell>
          <cell r="F2238" t="str">
            <v xml:space="preserve"> </v>
          </cell>
        </row>
        <row r="2239">
          <cell r="A2239" t="str">
            <v>MENTAL HEALTH and WELLBEING - Self-reported health status</v>
          </cell>
          <cell r="B2239" t="str">
            <v>Don't know/Refused to answer</v>
          </cell>
          <cell r="C2239" t="str">
            <v>Yarra Ranges (S)</v>
          </cell>
          <cell r="D2239" t="str">
            <v xml:space="preserve"> </v>
          </cell>
          <cell r="E2239" t="str">
            <v xml:space="preserve"> </v>
          </cell>
          <cell r="F2239" t="str">
            <v xml:space="preserve"> </v>
          </cell>
        </row>
        <row r="2240">
          <cell r="A2240" t="str">
            <v>MENTAL HEALTH and WELLBEING - Self-reported health status</v>
          </cell>
          <cell r="B2240" t="str">
            <v>Don't know/Refused to answer</v>
          </cell>
          <cell r="C2240" t="str">
            <v>Yarriambiack (S)</v>
          </cell>
          <cell r="D2240" t="str">
            <v xml:space="preserve"> </v>
          </cell>
          <cell r="E2240" t="str">
            <v xml:space="preserve"> </v>
          </cell>
          <cell r="F2240" t="str">
            <v xml:space="preserve"> </v>
          </cell>
        </row>
        <row r="2241">
          <cell r="A2241" t="str">
            <v>MENTAL HEALTH and WELLBEING - Self-reported health status</v>
          </cell>
          <cell r="B2241" t="str">
            <v>Don't know/Refused to answer</v>
          </cell>
          <cell r="C2241" t="str">
            <v>Victoria</v>
          </cell>
          <cell r="D2241">
            <v>0.37704409999999999</v>
          </cell>
          <cell r="E2241">
            <v>0.26691490000000001</v>
          </cell>
          <cell r="F2241">
            <v>0.53237029999999996</v>
          </cell>
        </row>
        <row r="2242">
          <cell r="A2242" t="str">
            <v>MENTAL HEALTH and WELLBEING - Life satisfaction</v>
          </cell>
          <cell r="B2242" t="str">
            <v>Low or medium (0–6)</v>
          </cell>
          <cell r="C2242" t="str">
            <v>Alpine (S)</v>
          </cell>
          <cell r="D2242">
            <v>16.01745</v>
          </cell>
          <cell r="E2242">
            <v>9.9955110000000005</v>
          </cell>
          <cell r="F2242">
            <v>24.672840000000001</v>
          </cell>
        </row>
        <row r="2243">
          <cell r="A2243" t="str">
            <v>MENTAL HEALTH and WELLBEING - Life satisfaction</v>
          </cell>
          <cell r="B2243" t="str">
            <v>Low or medium (0–6)</v>
          </cell>
          <cell r="C2243" t="str">
            <v>Ararat (RC)</v>
          </cell>
          <cell r="D2243">
            <v>16.893999999999998</v>
          </cell>
          <cell r="E2243">
            <v>11.790290000000001</v>
          </cell>
          <cell r="F2243">
            <v>23.61553</v>
          </cell>
        </row>
        <row r="2244">
          <cell r="A2244" t="str">
            <v>MENTAL HEALTH and WELLBEING - Life satisfaction</v>
          </cell>
          <cell r="B2244" t="str">
            <v>Low or medium (0–6)</v>
          </cell>
          <cell r="C2244" t="str">
            <v>Ballarat (C)</v>
          </cell>
          <cell r="D2244">
            <v>17.123460000000001</v>
          </cell>
          <cell r="E2244">
            <v>12.70942</v>
          </cell>
          <cell r="F2244">
            <v>22.672350000000002</v>
          </cell>
        </row>
        <row r="2245">
          <cell r="A2245" t="str">
            <v>MENTAL HEALTH and WELLBEING - Life satisfaction</v>
          </cell>
          <cell r="B2245" t="str">
            <v>Low or medium (0–6)</v>
          </cell>
          <cell r="C2245" t="str">
            <v>Banyule (C)</v>
          </cell>
          <cell r="D2245">
            <v>24.69716</v>
          </cell>
          <cell r="E2245">
            <v>19.312729999999998</v>
          </cell>
          <cell r="F2245">
            <v>31.00591</v>
          </cell>
        </row>
        <row r="2246">
          <cell r="A2246" t="str">
            <v>MENTAL HEALTH and WELLBEING - Life satisfaction</v>
          </cell>
          <cell r="B2246" t="str">
            <v>Low or medium (0–6)</v>
          </cell>
          <cell r="C2246" t="str">
            <v>Bass Coast (S)</v>
          </cell>
          <cell r="D2246">
            <v>15.978479999999999</v>
          </cell>
          <cell r="E2246">
            <v>10.0565</v>
          </cell>
          <cell r="F2246">
            <v>24.440169999999998</v>
          </cell>
        </row>
        <row r="2247">
          <cell r="A2247" t="str">
            <v>MENTAL HEALTH and WELLBEING - Life satisfaction</v>
          </cell>
          <cell r="B2247" t="str">
            <v>Low or medium (0–6)</v>
          </cell>
          <cell r="C2247" t="str">
            <v>Baw Baw (S)</v>
          </cell>
          <cell r="D2247">
            <v>22.854869999999998</v>
          </cell>
          <cell r="E2247">
            <v>17.303429999999999</v>
          </cell>
          <cell r="F2247">
            <v>29.550930000000001</v>
          </cell>
        </row>
        <row r="2248">
          <cell r="A2248" t="str">
            <v>MENTAL HEALTH and WELLBEING - Life satisfaction</v>
          </cell>
          <cell r="B2248" t="str">
            <v>Low or medium (0–6)</v>
          </cell>
          <cell r="C2248" t="str">
            <v>Bayside (C)</v>
          </cell>
          <cell r="D2248">
            <v>18.20956</v>
          </cell>
          <cell r="E2248">
            <v>12.889329999999999</v>
          </cell>
          <cell r="F2248">
            <v>25.09319</v>
          </cell>
        </row>
        <row r="2249">
          <cell r="A2249" t="str">
            <v>MENTAL HEALTH and WELLBEING - Life satisfaction</v>
          </cell>
          <cell r="B2249" t="str">
            <v>Low or medium (0–6)</v>
          </cell>
          <cell r="C2249" t="str">
            <v>Benalla (RC)</v>
          </cell>
          <cell r="D2249">
            <v>20.19763</v>
          </cell>
          <cell r="E2249">
            <v>14.51445</v>
          </cell>
          <cell r="F2249">
            <v>27.393000000000001</v>
          </cell>
        </row>
        <row r="2250">
          <cell r="A2250" t="str">
            <v>MENTAL HEALTH and WELLBEING - Life satisfaction</v>
          </cell>
          <cell r="B2250" t="str">
            <v>Low or medium (0–6)</v>
          </cell>
          <cell r="C2250" t="str">
            <v>Boroondara (C)</v>
          </cell>
          <cell r="D2250">
            <v>19.80847</v>
          </cell>
          <cell r="E2250">
            <v>15.11023</v>
          </cell>
          <cell r="F2250">
            <v>25.528230000000001</v>
          </cell>
        </row>
        <row r="2251">
          <cell r="A2251" t="str">
            <v>MENTAL HEALTH and WELLBEING - Life satisfaction</v>
          </cell>
          <cell r="B2251" t="str">
            <v>Low or medium (0–6)</v>
          </cell>
          <cell r="C2251" t="str">
            <v>Brimbank (C)</v>
          </cell>
          <cell r="D2251">
            <v>30.144400000000001</v>
          </cell>
          <cell r="E2251">
            <v>24.660720000000001</v>
          </cell>
          <cell r="F2251">
            <v>36.260579999999997</v>
          </cell>
        </row>
        <row r="2252">
          <cell r="A2252" t="str">
            <v>MENTAL HEALTH and WELLBEING - Life satisfaction</v>
          </cell>
          <cell r="B2252" t="str">
            <v>Low or medium (0–6)</v>
          </cell>
          <cell r="C2252" t="str">
            <v>Buloke (S)</v>
          </cell>
          <cell r="D2252">
            <v>12.637</v>
          </cell>
          <cell r="E2252">
            <v>6.9538950000000002</v>
          </cell>
          <cell r="F2252">
            <v>21.87283</v>
          </cell>
        </row>
        <row r="2253">
          <cell r="A2253" t="str">
            <v>MENTAL HEALTH and WELLBEING - Life satisfaction</v>
          </cell>
          <cell r="B2253" t="str">
            <v>Low or medium (0–6)</v>
          </cell>
          <cell r="C2253" t="str">
            <v>Campaspe (S)</v>
          </cell>
          <cell r="D2253">
            <v>15.132400000000001</v>
          </cell>
          <cell r="E2253">
            <v>10.473549999999999</v>
          </cell>
          <cell r="F2253">
            <v>21.368970000000001</v>
          </cell>
        </row>
        <row r="2254">
          <cell r="A2254" t="str">
            <v>MENTAL HEALTH and WELLBEING - Life satisfaction</v>
          </cell>
          <cell r="B2254" t="str">
            <v>Low or medium (0–6)</v>
          </cell>
          <cell r="C2254" t="str">
            <v>Cardinia (S)</v>
          </cell>
          <cell r="D2254">
            <v>14.906029999999999</v>
          </cell>
          <cell r="E2254">
            <v>10.946059999999999</v>
          </cell>
          <cell r="F2254">
            <v>19.977250000000002</v>
          </cell>
        </row>
        <row r="2255">
          <cell r="A2255" t="str">
            <v>MENTAL HEALTH and WELLBEING - Life satisfaction</v>
          </cell>
          <cell r="B2255" t="str">
            <v>Low or medium (0–6)</v>
          </cell>
          <cell r="C2255" t="str">
            <v>Casey (C)</v>
          </cell>
          <cell r="D2255">
            <v>27.570229999999999</v>
          </cell>
          <cell r="E2255">
            <v>22.42859</v>
          </cell>
          <cell r="F2255">
            <v>33.383319999999998</v>
          </cell>
        </row>
        <row r="2256">
          <cell r="A2256" t="str">
            <v>MENTAL HEALTH and WELLBEING - Life satisfaction</v>
          </cell>
          <cell r="B2256" t="str">
            <v>Low or medium (0–6)</v>
          </cell>
          <cell r="C2256" t="str">
            <v>Central Goldfields (S)</v>
          </cell>
          <cell r="D2256">
            <v>16.43384</v>
          </cell>
          <cell r="E2256">
            <v>11.42388</v>
          </cell>
          <cell r="F2256">
            <v>23.068709999999999</v>
          </cell>
        </row>
        <row r="2257">
          <cell r="A2257" t="str">
            <v>MENTAL HEALTH and WELLBEING - Life satisfaction</v>
          </cell>
          <cell r="B2257" t="str">
            <v>Low or medium (0–6)</v>
          </cell>
          <cell r="C2257" t="str">
            <v>Colac-Otway (S)</v>
          </cell>
          <cell r="D2257">
            <v>12.904590000000001</v>
          </cell>
          <cell r="E2257">
            <v>8.8354719999999993</v>
          </cell>
          <cell r="F2257">
            <v>18.468070000000001</v>
          </cell>
        </row>
        <row r="2258">
          <cell r="A2258" t="str">
            <v>MENTAL HEALTH and WELLBEING - Life satisfaction</v>
          </cell>
          <cell r="B2258" t="str">
            <v>Low or medium (0–6)</v>
          </cell>
          <cell r="C2258" t="str">
            <v>Corangamite (S)</v>
          </cell>
          <cell r="D2258">
            <v>18.18084</v>
          </cell>
          <cell r="E2258">
            <v>12.36486</v>
          </cell>
          <cell r="F2258">
            <v>25.923210000000001</v>
          </cell>
        </row>
        <row r="2259">
          <cell r="A2259" t="str">
            <v>MENTAL HEALTH and WELLBEING - Life satisfaction</v>
          </cell>
          <cell r="B2259" t="str">
            <v>Low or medium (0–6)</v>
          </cell>
          <cell r="C2259" t="str">
            <v>Darebin (C)</v>
          </cell>
          <cell r="D2259">
            <v>28.405989999999999</v>
          </cell>
          <cell r="E2259">
            <v>22.143380000000001</v>
          </cell>
          <cell r="F2259">
            <v>35.629249999999999</v>
          </cell>
        </row>
        <row r="2260">
          <cell r="A2260" t="str">
            <v>MENTAL HEALTH and WELLBEING - Life satisfaction</v>
          </cell>
          <cell r="B2260" t="str">
            <v>Low or medium (0–6)</v>
          </cell>
          <cell r="C2260" t="str">
            <v>East Gippsland (S)</v>
          </cell>
          <cell r="D2260">
            <v>16.409739999999999</v>
          </cell>
          <cell r="E2260">
            <v>10.448600000000001</v>
          </cell>
          <cell r="F2260">
            <v>24.828880000000002</v>
          </cell>
        </row>
        <row r="2261">
          <cell r="A2261" t="str">
            <v>MENTAL HEALTH and WELLBEING - Life satisfaction</v>
          </cell>
          <cell r="B2261" t="str">
            <v>Low or medium (0–6)</v>
          </cell>
          <cell r="C2261" t="str">
            <v>Frankston (C)</v>
          </cell>
          <cell r="D2261">
            <v>24.494479999999999</v>
          </cell>
          <cell r="E2261">
            <v>19.693169999999999</v>
          </cell>
          <cell r="F2261">
            <v>30.028670000000002</v>
          </cell>
        </row>
        <row r="2262">
          <cell r="A2262" t="str">
            <v>MENTAL HEALTH and WELLBEING - Life satisfaction</v>
          </cell>
          <cell r="B2262" t="str">
            <v>Low or medium (0–6)</v>
          </cell>
          <cell r="C2262" t="str">
            <v>Gannawarra (S)</v>
          </cell>
          <cell r="D2262">
            <v>18.836749999999999</v>
          </cell>
          <cell r="E2262">
            <v>11.3451</v>
          </cell>
          <cell r="F2262">
            <v>29.622479999999999</v>
          </cell>
        </row>
        <row r="2263">
          <cell r="A2263" t="str">
            <v>MENTAL HEALTH and WELLBEING - Life satisfaction</v>
          </cell>
          <cell r="B2263" t="str">
            <v>Low or medium (0–6)</v>
          </cell>
          <cell r="C2263" t="str">
            <v>Glen Eira (C)</v>
          </cell>
          <cell r="D2263">
            <v>19.153289999999998</v>
          </cell>
          <cell r="E2263">
            <v>14.612629999999999</v>
          </cell>
          <cell r="F2263">
            <v>24.696809999999999</v>
          </cell>
        </row>
        <row r="2264">
          <cell r="A2264" t="str">
            <v>MENTAL HEALTH and WELLBEING - Life satisfaction</v>
          </cell>
          <cell r="B2264" t="str">
            <v>Low or medium (0–6)</v>
          </cell>
          <cell r="C2264" t="str">
            <v>Glenelg (S)</v>
          </cell>
          <cell r="D2264">
            <v>10.761279999999999</v>
          </cell>
          <cell r="E2264">
            <v>7.2207369999999997</v>
          </cell>
          <cell r="F2264">
            <v>15.743259999999999</v>
          </cell>
        </row>
        <row r="2265">
          <cell r="A2265" t="str">
            <v>MENTAL HEALTH and WELLBEING - Life satisfaction</v>
          </cell>
          <cell r="B2265" t="str">
            <v>Low or medium (0–6)</v>
          </cell>
          <cell r="C2265" t="str">
            <v>Golden Plains (S)</v>
          </cell>
          <cell r="D2265">
            <v>24.715450000000001</v>
          </cell>
          <cell r="E2265">
            <v>16.687799999999999</v>
          </cell>
          <cell r="F2265">
            <v>34.983249999999998</v>
          </cell>
        </row>
        <row r="2266">
          <cell r="A2266" t="str">
            <v>MENTAL HEALTH and WELLBEING - Life satisfaction</v>
          </cell>
          <cell r="B2266" t="str">
            <v>Low or medium (0–6)</v>
          </cell>
          <cell r="C2266" t="str">
            <v>Greater Bendigo (C)</v>
          </cell>
          <cell r="D2266">
            <v>26.62396</v>
          </cell>
          <cell r="E2266">
            <v>20.7149</v>
          </cell>
          <cell r="F2266">
            <v>33.506279999999997</v>
          </cell>
        </row>
        <row r="2267">
          <cell r="A2267" t="str">
            <v>MENTAL HEALTH and WELLBEING - Life satisfaction</v>
          </cell>
          <cell r="B2267" t="str">
            <v>Low or medium (0–6)</v>
          </cell>
          <cell r="C2267" t="str">
            <v>Greater Dandenong (C)</v>
          </cell>
          <cell r="D2267">
            <v>26.29692</v>
          </cell>
          <cell r="E2267">
            <v>20.95449</v>
          </cell>
          <cell r="F2267">
            <v>32.442399999999999</v>
          </cell>
        </row>
        <row r="2268">
          <cell r="A2268" t="str">
            <v>MENTAL HEALTH and WELLBEING - Life satisfaction</v>
          </cell>
          <cell r="B2268" t="str">
            <v>Low or medium (0–6)</v>
          </cell>
          <cell r="C2268" t="str">
            <v>Greater Geelong (C)</v>
          </cell>
          <cell r="D2268">
            <v>21.76774</v>
          </cell>
          <cell r="E2268">
            <v>16.49316</v>
          </cell>
          <cell r="F2268">
            <v>28.160319999999999</v>
          </cell>
        </row>
        <row r="2269">
          <cell r="A2269" t="str">
            <v>MENTAL HEALTH and WELLBEING - Life satisfaction</v>
          </cell>
          <cell r="B2269" t="str">
            <v>Low or medium (0–6)</v>
          </cell>
          <cell r="C2269" t="str">
            <v>Greater Shepparton (C)</v>
          </cell>
          <cell r="D2269">
            <v>17.04616</v>
          </cell>
          <cell r="E2269">
            <v>12.6936</v>
          </cell>
          <cell r="F2269">
            <v>22.506460000000001</v>
          </cell>
        </row>
        <row r="2270">
          <cell r="A2270" t="str">
            <v>MENTAL HEALTH and WELLBEING - Life satisfaction</v>
          </cell>
          <cell r="B2270" t="str">
            <v>Low or medium (0–6)</v>
          </cell>
          <cell r="C2270" t="str">
            <v>Hepburn (S)</v>
          </cell>
          <cell r="D2270">
            <v>17.556480000000001</v>
          </cell>
          <cell r="E2270">
            <v>11.66019</v>
          </cell>
          <cell r="F2270">
            <v>25.57131</v>
          </cell>
        </row>
        <row r="2271">
          <cell r="A2271" t="str">
            <v>MENTAL HEALTH and WELLBEING - Life satisfaction</v>
          </cell>
          <cell r="B2271" t="str">
            <v>Low or medium (0–6)</v>
          </cell>
          <cell r="C2271" t="str">
            <v>Hindmarsh (S)</v>
          </cell>
          <cell r="D2271">
            <v>19.125879999999999</v>
          </cell>
          <cell r="E2271">
            <v>11.84442</v>
          </cell>
          <cell r="F2271">
            <v>29.391269999999999</v>
          </cell>
        </row>
        <row r="2272">
          <cell r="A2272" t="str">
            <v>MENTAL HEALTH and WELLBEING - Life satisfaction</v>
          </cell>
          <cell r="B2272" t="str">
            <v>Low or medium (0–6)</v>
          </cell>
          <cell r="C2272" t="str">
            <v>Hobsons Bay (C)</v>
          </cell>
          <cell r="D2272">
            <v>21.490839999999999</v>
          </cell>
          <cell r="E2272">
            <v>16.058129999999998</v>
          </cell>
          <cell r="F2272">
            <v>28.14527</v>
          </cell>
        </row>
        <row r="2273">
          <cell r="A2273" t="str">
            <v>MENTAL HEALTH and WELLBEING - Life satisfaction</v>
          </cell>
          <cell r="B2273" t="str">
            <v>Low or medium (0–6)</v>
          </cell>
          <cell r="C2273" t="str">
            <v>Horsham (RC)</v>
          </cell>
          <cell r="D2273">
            <v>16.51557</v>
          </cell>
          <cell r="E2273">
            <v>11.92286</v>
          </cell>
          <cell r="F2273">
            <v>22.426919999999999</v>
          </cell>
        </row>
        <row r="2274">
          <cell r="A2274" t="str">
            <v>MENTAL HEALTH and WELLBEING - Life satisfaction</v>
          </cell>
          <cell r="B2274" t="str">
            <v>Low or medium (0–6)</v>
          </cell>
          <cell r="C2274" t="str">
            <v>Hume (C)</v>
          </cell>
          <cell r="D2274">
            <v>23.730090000000001</v>
          </cell>
          <cell r="E2274">
            <v>18.609549999999999</v>
          </cell>
          <cell r="F2274">
            <v>29.74466</v>
          </cell>
        </row>
        <row r="2275">
          <cell r="A2275" t="str">
            <v>MENTAL HEALTH and WELLBEING - Life satisfaction</v>
          </cell>
          <cell r="B2275" t="str">
            <v>Low or medium (0–6)</v>
          </cell>
          <cell r="C2275" t="str">
            <v>Indigo (S)</v>
          </cell>
          <cell r="D2275">
            <v>15.129300000000001</v>
          </cell>
          <cell r="E2275">
            <v>9.2640820000000001</v>
          </cell>
          <cell r="F2275">
            <v>23.736460000000001</v>
          </cell>
        </row>
        <row r="2276">
          <cell r="A2276" t="str">
            <v>MENTAL HEALTH and WELLBEING - Life satisfaction</v>
          </cell>
          <cell r="B2276" t="str">
            <v>Low or medium (0–6)</v>
          </cell>
          <cell r="C2276" t="str">
            <v>Kingston (C)</v>
          </cell>
          <cell r="D2276">
            <v>26.306190000000001</v>
          </cell>
          <cell r="E2276">
            <v>21.143599999999999</v>
          </cell>
          <cell r="F2276">
            <v>32.214359999999999</v>
          </cell>
        </row>
        <row r="2277">
          <cell r="A2277" t="str">
            <v>MENTAL HEALTH and WELLBEING - Life satisfaction</v>
          </cell>
          <cell r="B2277" t="str">
            <v>Low or medium (0–6)</v>
          </cell>
          <cell r="C2277" t="str">
            <v>Knox (C)</v>
          </cell>
          <cell r="D2277">
            <v>26.13616</v>
          </cell>
          <cell r="E2277">
            <v>20.878799999999998</v>
          </cell>
          <cell r="F2277">
            <v>32.178939999999997</v>
          </cell>
        </row>
        <row r="2278">
          <cell r="A2278" t="str">
            <v>MENTAL HEALTH and WELLBEING - Life satisfaction</v>
          </cell>
          <cell r="B2278" t="str">
            <v>Low or medium (0–6)</v>
          </cell>
          <cell r="C2278" t="str">
            <v>Latrobe (C)</v>
          </cell>
          <cell r="D2278">
            <v>25.33586</v>
          </cell>
          <cell r="E2278">
            <v>19.459009999999999</v>
          </cell>
          <cell r="F2278">
            <v>32.276319999999998</v>
          </cell>
        </row>
        <row r="2279">
          <cell r="A2279" t="str">
            <v>MENTAL HEALTH and WELLBEING - Life satisfaction</v>
          </cell>
          <cell r="B2279" t="str">
            <v>Low or medium (0–6)</v>
          </cell>
          <cell r="C2279" t="str">
            <v>Loddon (S)</v>
          </cell>
          <cell r="D2279">
            <v>17.37998</v>
          </cell>
          <cell r="E2279">
            <v>10.388339999999999</v>
          </cell>
          <cell r="F2279">
            <v>27.62649</v>
          </cell>
        </row>
        <row r="2280">
          <cell r="A2280" t="str">
            <v>MENTAL HEALTH and WELLBEING - Life satisfaction</v>
          </cell>
          <cell r="B2280" t="str">
            <v>Low or medium (0–6)</v>
          </cell>
          <cell r="C2280" t="str">
            <v>Macedon Ranges (S)</v>
          </cell>
          <cell r="D2280">
            <v>24.101420000000001</v>
          </cell>
          <cell r="E2280">
            <v>16.823810000000002</v>
          </cell>
          <cell r="F2280">
            <v>33.268000000000001</v>
          </cell>
        </row>
        <row r="2281">
          <cell r="A2281" t="str">
            <v>MENTAL HEALTH and WELLBEING - Life satisfaction</v>
          </cell>
          <cell r="B2281" t="str">
            <v>Low or medium (0–6)</v>
          </cell>
          <cell r="C2281" t="str">
            <v>Manningham (C)</v>
          </cell>
          <cell r="D2281">
            <v>19.384730000000001</v>
          </cell>
          <cell r="E2281">
            <v>14.13963</v>
          </cell>
          <cell r="F2281">
            <v>25.986630000000002</v>
          </cell>
        </row>
        <row r="2282">
          <cell r="A2282" t="str">
            <v>MENTAL HEALTH and WELLBEING - Life satisfaction</v>
          </cell>
          <cell r="B2282" t="str">
            <v>Low or medium (0–6)</v>
          </cell>
          <cell r="C2282" t="str">
            <v>Mansfield (S)</v>
          </cell>
          <cell r="D2282">
            <v>17.972020000000001</v>
          </cell>
          <cell r="E2282">
            <v>11.94886</v>
          </cell>
          <cell r="F2282">
            <v>26.130320000000001</v>
          </cell>
        </row>
        <row r="2283">
          <cell r="A2283" t="str">
            <v>MENTAL HEALTH and WELLBEING - Life satisfaction</v>
          </cell>
          <cell r="B2283" t="str">
            <v>Low or medium (0–6)</v>
          </cell>
          <cell r="C2283" t="str">
            <v>Maribyrnong (C)</v>
          </cell>
          <cell r="D2283">
            <v>16.67277</v>
          </cell>
          <cell r="E2283">
            <v>12.64396</v>
          </cell>
          <cell r="F2283">
            <v>21.666889999999999</v>
          </cell>
        </row>
        <row r="2284">
          <cell r="A2284" t="str">
            <v>MENTAL HEALTH and WELLBEING - Life satisfaction</v>
          </cell>
          <cell r="B2284" t="str">
            <v>Low or medium (0–6)</v>
          </cell>
          <cell r="C2284" t="str">
            <v>Maroondah (C)</v>
          </cell>
          <cell r="D2284">
            <v>22.914359999999999</v>
          </cell>
          <cell r="E2284">
            <v>17.94191</v>
          </cell>
          <cell r="F2284">
            <v>28.78153</v>
          </cell>
        </row>
        <row r="2285">
          <cell r="A2285" t="str">
            <v>MENTAL HEALTH and WELLBEING - Life satisfaction</v>
          </cell>
          <cell r="B2285" t="str">
            <v>Low or medium (0–6)</v>
          </cell>
          <cell r="C2285" t="str">
            <v>Melbourne (C)</v>
          </cell>
          <cell r="D2285">
            <v>22.528310000000001</v>
          </cell>
          <cell r="E2285">
            <v>17.340620000000001</v>
          </cell>
          <cell r="F2285">
            <v>28.728590000000001</v>
          </cell>
        </row>
        <row r="2286">
          <cell r="A2286" t="str">
            <v>MENTAL HEALTH and WELLBEING - Life satisfaction</v>
          </cell>
          <cell r="B2286" t="str">
            <v>Low or medium (0–6)</v>
          </cell>
          <cell r="C2286" t="str">
            <v>Melton (S)</v>
          </cell>
          <cell r="D2286">
            <v>22.871490000000001</v>
          </cell>
          <cell r="E2286">
            <v>17.47775</v>
          </cell>
          <cell r="F2286">
            <v>29.338000000000001</v>
          </cell>
        </row>
        <row r="2287">
          <cell r="A2287" t="str">
            <v>MENTAL HEALTH and WELLBEING - Life satisfaction</v>
          </cell>
          <cell r="B2287" t="str">
            <v>Low or medium (0–6)</v>
          </cell>
          <cell r="C2287" t="str">
            <v>Mildura (RC)</v>
          </cell>
          <cell r="D2287">
            <v>18.030180000000001</v>
          </cell>
          <cell r="E2287">
            <v>13.278309999999999</v>
          </cell>
          <cell r="F2287">
            <v>24.01174</v>
          </cell>
        </row>
        <row r="2288">
          <cell r="A2288" t="str">
            <v>MENTAL HEALTH and WELLBEING - Life satisfaction</v>
          </cell>
          <cell r="B2288" t="str">
            <v>Low or medium (0–6)</v>
          </cell>
          <cell r="C2288" t="str">
            <v>Mitchell (S)</v>
          </cell>
          <cell r="D2288">
            <v>22.335550000000001</v>
          </cell>
          <cell r="E2288">
            <v>16.55415</v>
          </cell>
          <cell r="F2288">
            <v>29.42408</v>
          </cell>
        </row>
        <row r="2289">
          <cell r="A2289" t="str">
            <v>MENTAL HEALTH and WELLBEING - Life satisfaction</v>
          </cell>
          <cell r="B2289" t="str">
            <v>Low or medium (0–6)</v>
          </cell>
          <cell r="C2289" t="str">
            <v>Moira (S)</v>
          </cell>
          <cell r="D2289">
            <v>18.439969999999999</v>
          </cell>
          <cell r="E2289">
            <v>12.2841</v>
          </cell>
          <cell r="F2289">
            <v>26.740279999999998</v>
          </cell>
        </row>
        <row r="2290">
          <cell r="A2290" t="str">
            <v>MENTAL HEALTH and WELLBEING - Life satisfaction</v>
          </cell>
          <cell r="B2290" t="str">
            <v>Low or medium (0–6)</v>
          </cell>
          <cell r="C2290" t="str">
            <v>Monash (C)</v>
          </cell>
          <cell r="D2290">
            <v>21.111160000000002</v>
          </cell>
          <cell r="E2290">
            <v>16.139569999999999</v>
          </cell>
          <cell r="F2290">
            <v>27.118950000000002</v>
          </cell>
        </row>
        <row r="2291">
          <cell r="A2291" t="str">
            <v>MENTAL HEALTH and WELLBEING - Life satisfaction</v>
          </cell>
          <cell r="B2291" t="str">
            <v>Low or medium (0–6)</v>
          </cell>
          <cell r="C2291" t="str">
            <v>Moonee Valley (C)</v>
          </cell>
          <cell r="D2291">
            <v>20.73657</v>
          </cell>
          <cell r="E2291">
            <v>15.88706</v>
          </cell>
          <cell r="F2291">
            <v>26.598289999999999</v>
          </cell>
        </row>
        <row r="2292">
          <cell r="A2292" t="str">
            <v>MENTAL HEALTH and WELLBEING - Life satisfaction</v>
          </cell>
          <cell r="B2292" t="str">
            <v>Low or medium (0–6)</v>
          </cell>
          <cell r="C2292" t="str">
            <v>Moorabool (S)</v>
          </cell>
          <cell r="D2292">
            <v>17.841899999999999</v>
          </cell>
          <cell r="E2292">
            <v>12.12665</v>
          </cell>
          <cell r="F2292">
            <v>25.47</v>
          </cell>
        </row>
        <row r="2293">
          <cell r="A2293" t="str">
            <v>MENTAL HEALTH and WELLBEING - Life satisfaction</v>
          </cell>
          <cell r="B2293" t="str">
            <v>Low or medium (0–6)</v>
          </cell>
          <cell r="C2293" t="str">
            <v>Moreland (C)</v>
          </cell>
          <cell r="D2293">
            <v>29.020209999999999</v>
          </cell>
          <cell r="E2293">
            <v>22.930499999999999</v>
          </cell>
          <cell r="F2293">
            <v>35.97231</v>
          </cell>
        </row>
        <row r="2294">
          <cell r="A2294" t="str">
            <v>MENTAL HEALTH and WELLBEING - Life satisfaction</v>
          </cell>
          <cell r="B2294" t="str">
            <v>Low or medium (0–6)</v>
          </cell>
          <cell r="C2294" t="str">
            <v>Mornington Peninsula (S)</v>
          </cell>
          <cell r="D2294">
            <v>23.573450000000001</v>
          </cell>
          <cell r="E2294">
            <v>17.898669999999999</v>
          </cell>
          <cell r="F2294">
            <v>30.381620000000002</v>
          </cell>
        </row>
        <row r="2295">
          <cell r="A2295" t="str">
            <v>MENTAL HEALTH and WELLBEING - Life satisfaction</v>
          </cell>
          <cell r="B2295" t="str">
            <v>Low or medium (0–6)</v>
          </cell>
          <cell r="C2295" t="str">
            <v>Mount Alexander (S)</v>
          </cell>
          <cell r="D2295">
            <v>13.7997</v>
          </cell>
          <cell r="E2295">
            <v>8.6062650000000005</v>
          </cell>
          <cell r="F2295">
            <v>21.393509999999999</v>
          </cell>
        </row>
        <row r="2296">
          <cell r="A2296" t="str">
            <v>MENTAL HEALTH and WELLBEING - Life satisfaction</v>
          </cell>
          <cell r="B2296" t="str">
            <v>Low or medium (0–6)</v>
          </cell>
          <cell r="C2296" t="str">
            <v>Moyne (S)</v>
          </cell>
          <cell r="D2296">
            <v>14.46636</v>
          </cell>
          <cell r="E2296">
            <v>9.1474030000000006</v>
          </cell>
          <cell r="F2296">
            <v>22.124960000000002</v>
          </cell>
        </row>
        <row r="2297">
          <cell r="A2297" t="str">
            <v>MENTAL HEALTH and WELLBEING - Life satisfaction</v>
          </cell>
          <cell r="B2297" t="str">
            <v>Low or medium (0–6)</v>
          </cell>
          <cell r="C2297" t="str">
            <v>Murrindindi (S)</v>
          </cell>
          <cell r="D2297">
            <v>14.499309999999999</v>
          </cell>
          <cell r="E2297">
            <v>9.4561039999999998</v>
          </cell>
          <cell r="F2297">
            <v>21.59083</v>
          </cell>
        </row>
        <row r="2298">
          <cell r="A2298" t="str">
            <v>MENTAL HEALTH and WELLBEING - Life satisfaction</v>
          </cell>
          <cell r="B2298" t="str">
            <v>Low or medium (0–6)</v>
          </cell>
          <cell r="C2298" t="str">
            <v>Nillumbik (S)</v>
          </cell>
          <cell r="D2298">
            <v>11.157629999999999</v>
          </cell>
          <cell r="E2298">
            <v>7.5465439999999999</v>
          </cell>
          <cell r="F2298">
            <v>16.19398</v>
          </cell>
        </row>
        <row r="2299">
          <cell r="A2299" t="str">
            <v>MENTAL HEALTH and WELLBEING - Life satisfaction</v>
          </cell>
          <cell r="B2299" t="str">
            <v>Low or medium (0–6)</v>
          </cell>
          <cell r="C2299" t="str">
            <v>Northern Grampians (S)</v>
          </cell>
          <cell r="D2299">
            <v>17.845420000000001</v>
          </cell>
          <cell r="E2299">
            <v>11.96391</v>
          </cell>
          <cell r="F2299">
            <v>25.771889999999999</v>
          </cell>
        </row>
        <row r="2300">
          <cell r="A2300" t="str">
            <v>MENTAL HEALTH and WELLBEING - Life satisfaction</v>
          </cell>
          <cell r="B2300" t="str">
            <v>Low or medium (0–6)</v>
          </cell>
          <cell r="C2300" t="str">
            <v>Port Phillip (C)</v>
          </cell>
          <cell r="D2300">
            <v>27.797650000000001</v>
          </cell>
          <cell r="E2300">
            <v>22.582100000000001</v>
          </cell>
          <cell r="F2300">
            <v>33.693539999999999</v>
          </cell>
        </row>
        <row r="2301">
          <cell r="A2301" t="str">
            <v>MENTAL HEALTH and WELLBEING - Life satisfaction</v>
          </cell>
          <cell r="B2301" t="str">
            <v>Low or medium (0–6)</v>
          </cell>
          <cell r="C2301" t="str">
            <v>Pyrenees (S)</v>
          </cell>
          <cell r="D2301">
            <v>14.7849</v>
          </cell>
          <cell r="E2301">
            <v>8.3882480000000008</v>
          </cell>
          <cell r="F2301">
            <v>24.742069999999998</v>
          </cell>
        </row>
        <row r="2302">
          <cell r="A2302" t="str">
            <v>MENTAL HEALTH and WELLBEING - Life satisfaction</v>
          </cell>
          <cell r="B2302" t="str">
            <v>Low or medium (0–6)</v>
          </cell>
          <cell r="C2302" t="str">
            <v>Queenscliffe (B)</v>
          </cell>
          <cell r="D2302">
            <v>2.5497839999999998</v>
          </cell>
          <cell r="E2302">
            <v>1.308616</v>
          </cell>
          <cell r="F2302">
            <v>4.9095870000000001</v>
          </cell>
        </row>
        <row r="2303">
          <cell r="A2303" t="str">
            <v>MENTAL HEALTH and WELLBEING - Life satisfaction</v>
          </cell>
          <cell r="B2303" t="str">
            <v>Low or medium (0–6)</v>
          </cell>
          <cell r="C2303" t="str">
            <v>South Gippsland (S)</v>
          </cell>
          <cell r="D2303">
            <v>10.1995</v>
          </cell>
          <cell r="E2303">
            <v>6.5120129999999996</v>
          </cell>
          <cell r="F2303">
            <v>15.62604</v>
          </cell>
        </row>
        <row r="2304">
          <cell r="A2304" t="str">
            <v>MENTAL HEALTH and WELLBEING - Life satisfaction</v>
          </cell>
          <cell r="B2304" t="str">
            <v>Low or medium (0–6)</v>
          </cell>
          <cell r="C2304" t="str">
            <v>Southern Grampians (S)</v>
          </cell>
          <cell r="D2304">
            <v>12.565569999999999</v>
          </cell>
          <cell r="E2304">
            <v>8.6468600000000002</v>
          </cell>
          <cell r="F2304">
            <v>17.911989999999999</v>
          </cell>
        </row>
        <row r="2305">
          <cell r="A2305" t="str">
            <v>MENTAL HEALTH and WELLBEING - Life satisfaction</v>
          </cell>
          <cell r="B2305" t="str">
            <v>Low or medium (0–6)</v>
          </cell>
          <cell r="C2305" t="str">
            <v>Stonnington (C)</v>
          </cell>
          <cell r="D2305">
            <v>16.271930000000001</v>
          </cell>
          <cell r="E2305">
            <v>11.797890000000001</v>
          </cell>
          <cell r="F2305">
            <v>22.019069999999999</v>
          </cell>
        </row>
        <row r="2306">
          <cell r="A2306" t="str">
            <v>MENTAL HEALTH and WELLBEING - Life satisfaction</v>
          </cell>
          <cell r="B2306" t="str">
            <v>Low or medium (0–6)</v>
          </cell>
          <cell r="C2306" t="str">
            <v>Strathbogie (S)</v>
          </cell>
          <cell r="D2306">
            <v>17.663129999999999</v>
          </cell>
          <cell r="E2306">
            <v>11.60812</v>
          </cell>
          <cell r="F2306">
            <v>25.94932</v>
          </cell>
        </row>
        <row r="2307">
          <cell r="A2307" t="str">
            <v>MENTAL HEALTH and WELLBEING - Life satisfaction</v>
          </cell>
          <cell r="B2307" t="str">
            <v>Low or medium (0–6)</v>
          </cell>
          <cell r="C2307" t="str">
            <v>Surf Coast (S)</v>
          </cell>
          <cell r="D2307">
            <v>9.3200559999999992</v>
          </cell>
          <cell r="E2307">
            <v>5.0931879999999996</v>
          </cell>
          <cell r="F2307">
            <v>16.446919999999999</v>
          </cell>
        </row>
        <row r="2308">
          <cell r="A2308" t="str">
            <v>MENTAL HEALTH and WELLBEING - Life satisfaction</v>
          </cell>
          <cell r="B2308" t="str">
            <v>Low or medium (0–6)</v>
          </cell>
          <cell r="C2308" t="str">
            <v>Swan Hill (RC)</v>
          </cell>
          <cell r="D2308">
            <v>9.3402799999999999</v>
          </cell>
          <cell r="E2308">
            <v>5.5649699999999998</v>
          </cell>
          <cell r="F2308">
            <v>15.262840000000001</v>
          </cell>
        </row>
        <row r="2309">
          <cell r="A2309" t="str">
            <v>MENTAL HEALTH and WELLBEING - Life satisfaction</v>
          </cell>
          <cell r="B2309" t="str">
            <v>Low or medium (0–6)</v>
          </cell>
          <cell r="C2309" t="str">
            <v>Towong (S)</v>
          </cell>
          <cell r="D2309">
            <v>19.148710000000001</v>
          </cell>
          <cell r="E2309">
            <v>11.075240000000001</v>
          </cell>
          <cell r="F2309">
            <v>31.052340000000001</v>
          </cell>
        </row>
        <row r="2310">
          <cell r="A2310" t="str">
            <v>MENTAL HEALTH and WELLBEING - Life satisfaction</v>
          </cell>
          <cell r="B2310" t="str">
            <v>Low or medium (0–6)</v>
          </cell>
          <cell r="C2310" t="str">
            <v>Wangaratta (RC)</v>
          </cell>
          <cell r="D2310">
            <v>18.357469999999999</v>
          </cell>
          <cell r="E2310">
            <v>12.08343</v>
          </cell>
          <cell r="F2310">
            <v>26.892679999999999</v>
          </cell>
        </row>
        <row r="2311">
          <cell r="A2311" t="str">
            <v>MENTAL HEALTH and WELLBEING - Life satisfaction</v>
          </cell>
          <cell r="B2311" t="str">
            <v>Low or medium (0–6)</v>
          </cell>
          <cell r="C2311" t="str">
            <v>Warrnambool (C)</v>
          </cell>
          <cell r="D2311">
            <v>18.548159999999999</v>
          </cell>
          <cell r="E2311">
            <v>13.29813</v>
          </cell>
          <cell r="F2311">
            <v>25.266850000000002</v>
          </cell>
        </row>
        <row r="2312">
          <cell r="A2312" t="str">
            <v>MENTAL HEALTH and WELLBEING - Life satisfaction</v>
          </cell>
          <cell r="B2312" t="str">
            <v>Low or medium (0–6)</v>
          </cell>
          <cell r="C2312" t="str">
            <v>Wellington (S)</v>
          </cell>
          <cell r="D2312">
            <v>17.217860000000002</v>
          </cell>
          <cell r="E2312">
            <v>12.34806</v>
          </cell>
          <cell r="F2312">
            <v>23.49343</v>
          </cell>
        </row>
        <row r="2313">
          <cell r="A2313" t="str">
            <v>MENTAL HEALTH and WELLBEING - Life satisfaction</v>
          </cell>
          <cell r="B2313" t="str">
            <v>Low or medium (0–6)</v>
          </cell>
          <cell r="C2313" t="str">
            <v>West Wimmera (S)</v>
          </cell>
          <cell r="D2313">
            <v>14.720459999999999</v>
          </cell>
          <cell r="E2313">
            <v>8.8383219999999998</v>
          </cell>
          <cell r="F2313">
            <v>23.507840000000002</v>
          </cell>
        </row>
        <row r="2314">
          <cell r="A2314" t="str">
            <v>MENTAL HEALTH and WELLBEING - Life satisfaction</v>
          </cell>
          <cell r="B2314" t="str">
            <v>Low or medium (0–6)</v>
          </cell>
          <cell r="C2314" t="str">
            <v>Whitehorse (C)</v>
          </cell>
          <cell r="D2314">
            <v>22.374210000000001</v>
          </cell>
          <cell r="E2314">
            <v>17.339469999999999</v>
          </cell>
          <cell r="F2314">
            <v>28.369129999999998</v>
          </cell>
        </row>
        <row r="2315">
          <cell r="A2315" t="str">
            <v>MENTAL HEALTH and WELLBEING - Life satisfaction</v>
          </cell>
          <cell r="B2315" t="str">
            <v>Low or medium (0–6)</v>
          </cell>
          <cell r="C2315" t="str">
            <v>Whittlesea (C)</v>
          </cell>
          <cell r="D2315">
            <v>26.020800000000001</v>
          </cell>
          <cell r="E2315">
            <v>20.73424</v>
          </cell>
          <cell r="F2315">
            <v>32.10924</v>
          </cell>
        </row>
        <row r="2316">
          <cell r="A2316" t="str">
            <v>MENTAL HEALTH and WELLBEING - Life satisfaction</v>
          </cell>
          <cell r="B2316" t="str">
            <v>Low or medium (0–6)</v>
          </cell>
          <cell r="C2316" t="str">
            <v>Wodonga (RC)</v>
          </cell>
          <cell r="D2316">
            <v>20.180489999999999</v>
          </cell>
          <cell r="E2316">
            <v>14.70936</v>
          </cell>
          <cell r="F2316">
            <v>27.041399999999999</v>
          </cell>
        </row>
        <row r="2317">
          <cell r="A2317" t="str">
            <v>MENTAL HEALTH and WELLBEING - Life satisfaction</v>
          </cell>
          <cell r="B2317" t="str">
            <v>Low or medium (0–6)</v>
          </cell>
          <cell r="C2317" t="str">
            <v>Wyndham (C)</v>
          </cell>
          <cell r="D2317">
            <v>22.881710000000002</v>
          </cell>
          <cell r="E2317">
            <v>18.030380000000001</v>
          </cell>
          <cell r="F2317">
            <v>28.583179999999999</v>
          </cell>
        </row>
        <row r="2318">
          <cell r="A2318" t="str">
            <v>MENTAL HEALTH and WELLBEING - Life satisfaction</v>
          </cell>
          <cell r="B2318" t="str">
            <v>Low or medium (0–6)</v>
          </cell>
          <cell r="C2318" t="str">
            <v>Yarra (C)</v>
          </cell>
          <cell r="D2318">
            <v>21.946899999999999</v>
          </cell>
          <cell r="E2318">
            <v>16.96284</v>
          </cell>
          <cell r="F2318">
            <v>27.903279999999999</v>
          </cell>
        </row>
        <row r="2319">
          <cell r="A2319" t="str">
            <v>MENTAL HEALTH and WELLBEING - Life satisfaction</v>
          </cell>
          <cell r="B2319" t="str">
            <v>Low or medium (0–6)</v>
          </cell>
          <cell r="C2319" t="str">
            <v>Yarra Ranges (S)</v>
          </cell>
          <cell r="D2319">
            <v>19.41291</v>
          </cell>
          <cell r="E2319">
            <v>14.692259999999999</v>
          </cell>
          <cell r="F2319">
            <v>25.20223</v>
          </cell>
        </row>
        <row r="2320">
          <cell r="A2320" t="str">
            <v>MENTAL HEALTH and WELLBEING - Life satisfaction</v>
          </cell>
          <cell r="B2320" t="str">
            <v>Low or medium (0–6)</v>
          </cell>
          <cell r="C2320" t="str">
            <v>Yarriambiack (S)</v>
          </cell>
          <cell r="D2320">
            <v>22.469819999999999</v>
          </cell>
          <cell r="E2320">
            <v>14.46096</v>
          </cell>
          <cell r="F2320">
            <v>33.193010000000001</v>
          </cell>
        </row>
        <row r="2321">
          <cell r="A2321" t="str">
            <v>MENTAL HEALTH and WELLBEING - Life satisfaction</v>
          </cell>
          <cell r="B2321" t="str">
            <v>Low or medium (0–6)</v>
          </cell>
          <cell r="C2321" t="str">
            <v>Victoria</v>
          </cell>
          <cell r="D2321">
            <v>22.303170000000001</v>
          </cell>
          <cell r="E2321">
            <v>21.429449999999999</v>
          </cell>
          <cell r="F2321">
            <v>23.202000000000002</v>
          </cell>
        </row>
        <row r="2322">
          <cell r="A2322" t="str">
            <v>MENTAL HEALTH and WELLBEING - Life satisfaction</v>
          </cell>
          <cell r="B2322" t="str">
            <v>High (7–8)</v>
          </cell>
          <cell r="C2322" t="str">
            <v>Alpine (S)</v>
          </cell>
          <cell r="D2322">
            <v>50.269849999999998</v>
          </cell>
          <cell r="E2322">
            <v>41.345930000000003</v>
          </cell>
          <cell r="F2322">
            <v>59.17662</v>
          </cell>
        </row>
        <row r="2323">
          <cell r="A2323" t="str">
            <v>MENTAL HEALTH and WELLBEING - Life satisfaction</v>
          </cell>
          <cell r="B2323" t="str">
            <v>High (7–8)</v>
          </cell>
          <cell r="C2323" t="str">
            <v>Ararat (RC)</v>
          </cell>
          <cell r="D2323">
            <v>53.771230000000003</v>
          </cell>
          <cell r="E2323">
            <v>46.072310000000002</v>
          </cell>
          <cell r="F2323">
            <v>61.294420000000002</v>
          </cell>
        </row>
        <row r="2324">
          <cell r="A2324" t="str">
            <v>MENTAL HEALTH and WELLBEING - Life satisfaction</v>
          </cell>
          <cell r="B2324" t="str">
            <v>High (7–8)</v>
          </cell>
          <cell r="C2324" t="str">
            <v>Ballarat (C)</v>
          </cell>
          <cell r="D2324">
            <v>54.620069999999998</v>
          </cell>
          <cell r="E2324">
            <v>48.308839999999996</v>
          </cell>
          <cell r="F2324">
            <v>60.786230000000003</v>
          </cell>
        </row>
        <row r="2325">
          <cell r="A2325" t="str">
            <v>MENTAL HEALTH and WELLBEING - Life satisfaction</v>
          </cell>
          <cell r="B2325" t="str">
            <v>High (7–8)</v>
          </cell>
          <cell r="C2325" t="str">
            <v>Banyule (C)</v>
          </cell>
          <cell r="D2325">
            <v>53.706389999999999</v>
          </cell>
          <cell r="E2325">
            <v>47.041429999999998</v>
          </cell>
          <cell r="F2325">
            <v>60.241489999999999</v>
          </cell>
        </row>
        <row r="2326">
          <cell r="A2326" t="str">
            <v>MENTAL HEALTH and WELLBEING - Life satisfaction</v>
          </cell>
          <cell r="B2326" t="str">
            <v>High (7–8)</v>
          </cell>
          <cell r="C2326" t="str">
            <v>Bass Coast (S)</v>
          </cell>
          <cell r="D2326">
            <v>52.362670000000001</v>
          </cell>
          <cell r="E2326">
            <v>43.173859999999998</v>
          </cell>
          <cell r="F2326">
            <v>61.394269999999999</v>
          </cell>
        </row>
        <row r="2327">
          <cell r="A2327" t="str">
            <v>MENTAL HEALTH and WELLBEING - Life satisfaction</v>
          </cell>
          <cell r="B2327" t="str">
            <v>High (7–8)</v>
          </cell>
          <cell r="C2327" t="str">
            <v>Baw Baw (S)</v>
          </cell>
          <cell r="D2327">
            <v>42.214680000000001</v>
          </cell>
          <cell r="E2327">
            <v>35.598230000000001</v>
          </cell>
          <cell r="F2327">
            <v>49.122889999999998</v>
          </cell>
        </row>
        <row r="2328">
          <cell r="A2328" t="str">
            <v>MENTAL HEALTH and WELLBEING - Life satisfaction</v>
          </cell>
          <cell r="B2328" t="str">
            <v>High (7–8)</v>
          </cell>
          <cell r="C2328" t="str">
            <v>Bayside (C)</v>
          </cell>
          <cell r="D2328">
            <v>49.218359999999997</v>
          </cell>
          <cell r="E2328">
            <v>42.452179999999998</v>
          </cell>
          <cell r="F2328">
            <v>56.013309999999997</v>
          </cell>
        </row>
        <row r="2329">
          <cell r="A2329" t="str">
            <v>MENTAL HEALTH and WELLBEING - Life satisfaction</v>
          </cell>
          <cell r="B2329" t="str">
            <v>High (7–8)</v>
          </cell>
          <cell r="C2329" t="str">
            <v>Benalla (RC)</v>
          </cell>
          <cell r="D2329">
            <v>42.89873</v>
          </cell>
          <cell r="E2329">
            <v>34.74823</v>
          </cell>
          <cell r="F2329">
            <v>51.453499999999998</v>
          </cell>
        </row>
        <row r="2330">
          <cell r="A2330" t="str">
            <v>MENTAL HEALTH and WELLBEING - Life satisfaction</v>
          </cell>
          <cell r="B2330" t="str">
            <v>High (7–8)</v>
          </cell>
          <cell r="C2330" t="str">
            <v>Boroondara (C)</v>
          </cell>
          <cell r="D2330">
            <v>54.220410000000001</v>
          </cell>
          <cell r="E2330">
            <v>48.133069999999996</v>
          </cell>
          <cell r="F2330">
            <v>60.1843</v>
          </cell>
        </row>
        <row r="2331">
          <cell r="A2331" t="str">
            <v>MENTAL HEALTH and WELLBEING - Life satisfaction</v>
          </cell>
          <cell r="B2331" t="str">
            <v>High (7–8)</v>
          </cell>
          <cell r="C2331" t="str">
            <v>Brimbank (C)</v>
          </cell>
          <cell r="D2331">
            <v>46.884250000000002</v>
          </cell>
          <cell r="E2331">
            <v>40.773829999999997</v>
          </cell>
          <cell r="F2331">
            <v>53.089550000000003</v>
          </cell>
        </row>
        <row r="2332">
          <cell r="A2332" t="str">
            <v>MENTAL HEALTH and WELLBEING - Life satisfaction</v>
          </cell>
          <cell r="B2332" t="str">
            <v>High (7–8)</v>
          </cell>
          <cell r="C2332" t="str">
            <v>Buloke (S)</v>
          </cell>
          <cell r="D2332">
            <v>44.926299999999998</v>
          </cell>
          <cell r="E2332">
            <v>34.517159999999997</v>
          </cell>
          <cell r="F2332">
            <v>55.799630000000001</v>
          </cell>
        </row>
        <row r="2333">
          <cell r="A2333" t="str">
            <v>MENTAL HEALTH and WELLBEING - Life satisfaction</v>
          </cell>
          <cell r="B2333" t="str">
            <v>High (7–8)</v>
          </cell>
          <cell r="C2333" t="str">
            <v>Campaspe (S)</v>
          </cell>
          <cell r="D2333">
            <v>50.560169999999999</v>
          </cell>
          <cell r="E2333">
            <v>43.127800000000001</v>
          </cell>
          <cell r="F2333">
            <v>57.967869999999998</v>
          </cell>
        </row>
        <row r="2334">
          <cell r="A2334" t="str">
            <v>MENTAL HEALTH and WELLBEING - Life satisfaction</v>
          </cell>
          <cell r="B2334" t="str">
            <v>High (7–8)</v>
          </cell>
          <cell r="C2334" t="str">
            <v>Cardinia (S)</v>
          </cell>
          <cell r="D2334">
            <v>47.556739999999998</v>
          </cell>
          <cell r="E2334">
            <v>41.07423</v>
          </cell>
          <cell r="F2334">
            <v>54.122639999999997</v>
          </cell>
        </row>
        <row r="2335">
          <cell r="A2335" t="str">
            <v>MENTAL HEALTH and WELLBEING - Life satisfaction</v>
          </cell>
          <cell r="B2335" t="str">
            <v>High (7–8)</v>
          </cell>
          <cell r="C2335" t="str">
            <v>Casey (C)</v>
          </cell>
          <cell r="D2335">
            <v>44.397970000000001</v>
          </cell>
          <cell r="E2335">
            <v>38.234070000000003</v>
          </cell>
          <cell r="F2335">
            <v>50.739269999999998</v>
          </cell>
        </row>
        <row r="2336">
          <cell r="A2336" t="str">
            <v>MENTAL HEALTH and WELLBEING - Life satisfaction</v>
          </cell>
          <cell r="B2336" t="str">
            <v>High (7–8)</v>
          </cell>
          <cell r="C2336" t="str">
            <v>Central Goldfields (S)</v>
          </cell>
          <cell r="D2336">
            <v>52.825099999999999</v>
          </cell>
          <cell r="E2336">
            <v>44.978200000000001</v>
          </cell>
          <cell r="F2336">
            <v>60.534829999999999</v>
          </cell>
        </row>
        <row r="2337">
          <cell r="A2337" t="str">
            <v>MENTAL HEALTH and WELLBEING - Life satisfaction</v>
          </cell>
          <cell r="B2337" t="str">
            <v>High (7–8)</v>
          </cell>
          <cell r="C2337" t="str">
            <v>Colac-Otway (S)</v>
          </cell>
          <cell r="D2337">
            <v>56.466320000000003</v>
          </cell>
          <cell r="E2337">
            <v>49.512479999999996</v>
          </cell>
          <cell r="F2337">
            <v>63.174729999999997</v>
          </cell>
        </row>
        <row r="2338">
          <cell r="A2338" t="str">
            <v>MENTAL HEALTH and WELLBEING - Life satisfaction</v>
          </cell>
          <cell r="B2338" t="str">
            <v>High (7–8)</v>
          </cell>
          <cell r="C2338" t="str">
            <v>Corangamite (S)</v>
          </cell>
          <cell r="D2338">
            <v>51.001890000000003</v>
          </cell>
          <cell r="E2338">
            <v>43.015860000000004</v>
          </cell>
          <cell r="F2338">
            <v>58.937100000000001</v>
          </cell>
        </row>
        <row r="2339">
          <cell r="A2339" t="str">
            <v>MENTAL HEALTH and WELLBEING - Life satisfaction</v>
          </cell>
          <cell r="B2339" t="str">
            <v>High (7–8)</v>
          </cell>
          <cell r="C2339" t="str">
            <v>Darebin (C)</v>
          </cell>
          <cell r="D2339">
            <v>50.351610000000001</v>
          </cell>
          <cell r="E2339">
            <v>43.822009999999999</v>
          </cell>
          <cell r="F2339">
            <v>56.869250000000001</v>
          </cell>
        </row>
        <row r="2340">
          <cell r="A2340" t="str">
            <v>MENTAL HEALTH and WELLBEING - Life satisfaction</v>
          </cell>
          <cell r="B2340" t="str">
            <v>High (7–8)</v>
          </cell>
          <cell r="C2340" t="str">
            <v>East Gippsland (S)</v>
          </cell>
          <cell r="D2340">
            <v>39.766129999999997</v>
          </cell>
          <cell r="E2340">
            <v>31.294630000000002</v>
          </cell>
          <cell r="F2340">
            <v>48.89873</v>
          </cell>
        </row>
        <row r="2341">
          <cell r="A2341" t="str">
            <v>MENTAL HEALTH and WELLBEING - Life satisfaction</v>
          </cell>
          <cell r="B2341" t="str">
            <v>High (7–8)</v>
          </cell>
          <cell r="C2341" t="str">
            <v>Frankston (C)</v>
          </cell>
          <cell r="D2341">
            <v>48.172490000000003</v>
          </cell>
          <cell r="E2341">
            <v>41.990310000000001</v>
          </cell>
          <cell r="F2341">
            <v>54.411140000000003</v>
          </cell>
        </row>
        <row r="2342">
          <cell r="A2342" t="str">
            <v>MENTAL HEALTH and WELLBEING - Life satisfaction</v>
          </cell>
          <cell r="B2342" t="str">
            <v>High (7–8)</v>
          </cell>
          <cell r="C2342" t="str">
            <v>Gannawarra (S)</v>
          </cell>
          <cell r="D2342">
            <v>51.21508</v>
          </cell>
          <cell r="E2342">
            <v>40.230609999999999</v>
          </cell>
          <cell r="F2342">
            <v>62.08343</v>
          </cell>
        </row>
        <row r="2343">
          <cell r="A2343" t="str">
            <v>MENTAL HEALTH and WELLBEING - Life satisfaction</v>
          </cell>
          <cell r="B2343" t="str">
            <v>High (7–8)</v>
          </cell>
          <cell r="C2343" t="str">
            <v>Glen Eira (C)</v>
          </cell>
          <cell r="D2343">
            <v>52.443849999999998</v>
          </cell>
          <cell r="E2343">
            <v>46.413089999999997</v>
          </cell>
          <cell r="F2343">
            <v>58.404150000000001</v>
          </cell>
        </row>
        <row r="2344">
          <cell r="A2344" t="str">
            <v>MENTAL HEALTH and WELLBEING - Life satisfaction</v>
          </cell>
          <cell r="B2344" t="str">
            <v>High (7–8)</v>
          </cell>
          <cell r="C2344" t="str">
            <v>Glenelg (S)</v>
          </cell>
          <cell r="D2344">
            <v>44.773899999999998</v>
          </cell>
          <cell r="E2344">
            <v>35.153390000000002</v>
          </cell>
          <cell r="F2344">
            <v>54.802219999999998</v>
          </cell>
        </row>
        <row r="2345">
          <cell r="A2345" t="str">
            <v>MENTAL HEALTH and WELLBEING - Life satisfaction</v>
          </cell>
          <cell r="B2345" t="str">
            <v>High (7–8)</v>
          </cell>
          <cell r="C2345" t="str">
            <v>Golden Plains (S)</v>
          </cell>
          <cell r="D2345">
            <v>39.117130000000003</v>
          </cell>
          <cell r="E2345">
            <v>31.10773</v>
          </cell>
          <cell r="F2345">
            <v>47.759129999999999</v>
          </cell>
        </row>
        <row r="2346">
          <cell r="A2346" t="str">
            <v>MENTAL HEALTH and WELLBEING - Life satisfaction</v>
          </cell>
          <cell r="B2346" t="str">
            <v>High (7–8)</v>
          </cell>
          <cell r="C2346" t="str">
            <v>Greater Bendigo (C)</v>
          </cell>
          <cell r="D2346">
            <v>45.786859999999997</v>
          </cell>
          <cell r="E2346">
            <v>38.749670000000002</v>
          </cell>
          <cell r="F2346">
            <v>52.996279999999999</v>
          </cell>
        </row>
        <row r="2347">
          <cell r="A2347" t="str">
            <v>MENTAL HEALTH and WELLBEING - Life satisfaction</v>
          </cell>
          <cell r="B2347" t="str">
            <v>High (7–8)</v>
          </cell>
          <cell r="C2347" t="str">
            <v>Greater Dandenong (C)</v>
          </cell>
          <cell r="D2347">
            <v>42.099429999999998</v>
          </cell>
          <cell r="E2347">
            <v>35.861269999999998</v>
          </cell>
          <cell r="F2347">
            <v>48.600479999999997</v>
          </cell>
        </row>
        <row r="2348">
          <cell r="A2348" t="str">
            <v>MENTAL HEALTH and WELLBEING - Life satisfaction</v>
          </cell>
          <cell r="B2348" t="str">
            <v>High (7–8)</v>
          </cell>
          <cell r="C2348" t="str">
            <v>Greater Geelong (C)</v>
          </cell>
          <cell r="D2348">
            <v>52.431609999999999</v>
          </cell>
          <cell r="E2348">
            <v>45.660899999999998</v>
          </cell>
          <cell r="F2348">
            <v>59.114109999999997</v>
          </cell>
        </row>
        <row r="2349">
          <cell r="A2349" t="str">
            <v>MENTAL HEALTH and WELLBEING - Life satisfaction</v>
          </cell>
          <cell r="B2349" t="str">
            <v>High (7–8)</v>
          </cell>
          <cell r="C2349" t="str">
            <v>Greater Shepparton (C)</v>
          </cell>
          <cell r="D2349">
            <v>47.232030000000002</v>
          </cell>
          <cell r="E2349">
            <v>40.746850000000002</v>
          </cell>
          <cell r="F2349">
            <v>53.811999999999998</v>
          </cell>
        </row>
        <row r="2350">
          <cell r="A2350" t="str">
            <v>MENTAL HEALTH and WELLBEING - Life satisfaction</v>
          </cell>
          <cell r="B2350" t="str">
            <v>High (7–8)</v>
          </cell>
          <cell r="C2350" t="str">
            <v>Hepburn (S)</v>
          </cell>
          <cell r="D2350">
            <v>51.998480000000001</v>
          </cell>
          <cell r="E2350">
            <v>43.31362</v>
          </cell>
          <cell r="F2350">
            <v>60.564230000000002</v>
          </cell>
        </row>
        <row r="2351">
          <cell r="A2351" t="str">
            <v>MENTAL HEALTH and WELLBEING - Life satisfaction</v>
          </cell>
          <cell r="B2351" t="str">
            <v>High (7–8)</v>
          </cell>
          <cell r="C2351" t="str">
            <v>Hindmarsh (S)</v>
          </cell>
          <cell r="D2351">
            <v>46.448270000000001</v>
          </cell>
          <cell r="E2351">
            <v>36.615130000000001</v>
          </cell>
          <cell r="F2351">
            <v>56.565510000000003</v>
          </cell>
        </row>
        <row r="2352">
          <cell r="A2352" t="str">
            <v>MENTAL HEALTH and WELLBEING - Life satisfaction</v>
          </cell>
          <cell r="B2352" t="str">
            <v>High (7–8)</v>
          </cell>
          <cell r="C2352" t="str">
            <v>Hobsons Bay (C)</v>
          </cell>
          <cell r="D2352">
            <v>49.191079999999999</v>
          </cell>
          <cell r="E2352">
            <v>42.453029999999998</v>
          </cell>
          <cell r="F2352">
            <v>55.958660000000002</v>
          </cell>
        </row>
        <row r="2353">
          <cell r="A2353" t="str">
            <v>MENTAL HEALTH and WELLBEING - Life satisfaction</v>
          </cell>
          <cell r="B2353" t="str">
            <v>High (7–8)</v>
          </cell>
          <cell r="C2353" t="str">
            <v>Horsham (RC)</v>
          </cell>
          <cell r="D2353">
            <v>50.217860000000002</v>
          </cell>
          <cell r="E2353">
            <v>43.371580000000002</v>
          </cell>
          <cell r="F2353">
            <v>57.055979999999998</v>
          </cell>
        </row>
        <row r="2354">
          <cell r="A2354" t="str">
            <v>MENTAL HEALTH and WELLBEING - Life satisfaction</v>
          </cell>
          <cell r="B2354" t="str">
            <v>High (7–8)</v>
          </cell>
          <cell r="C2354" t="str">
            <v>Hume (C)</v>
          </cell>
          <cell r="D2354">
            <v>46.137300000000003</v>
          </cell>
          <cell r="E2354">
            <v>39.560470000000002</v>
          </cell>
          <cell r="F2354">
            <v>52.851410000000001</v>
          </cell>
        </row>
        <row r="2355">
          <cell r="A2355" t="str">
            <v>MENTAL HEALTH and WELLBEING - Life satisfaction</v>
          </cell>
          <cell r="B2355" t="str">
            <v>High (7–8)</v>
          </cell>
          <cell r="C2355" t="str">
            <v>Indigo (S)</v>
          </cell>
          <cell r="D2355">
            <v>48.498640000000002</v>
          </cell>
          <cell r="E2355">
            <v>39.024760000000001</v>
          </cell>
          <cell r="F2355">
            <v>58.081659999999999</v>
          </cell>
        </row>
        <row r="2356">
          <cell r="A2356" t="str">
            <v>MENTAL HEALTH and WELLBEING - Life satisfaction</v>
          </cell>
          <cell r="B2356" t="str">
            <v>High (7–8)</v>
          </cell>
          <cell r="C2356" t="str">
            <v>Kingston (C)</v>
          </cell>
          <cell r="D2356">
            <v>49.882429999999999</v>
          </cell>
          <cell r="E2356">
            <v>43.633850000000002</v>
          </cell>
          <cell r="F2356">
            <v>56.134680000000003</v>
          </cell>
        </row>
        <row r="2357">
          <cell r="A2357" t="str">
            <v>MENTAL HEALTH and WELLBEING - Life satisfaction</v>
          </cell>
          <cell r="B2357" t="str">
            <v>High (7–8)</v>
          </cell>
          <cell r="C2357" t="str">
            <v>Knox (C)</v>
          </cell>
          <cell r="D2357">
            <v>48.11486</v>
          </cell>
          <cell r="E2357">
            <v>41.807049999999997</v>
          </cell>
          <cell r="F2357">
            <v>54.483350000000002</v>
          </cell>
        </row>
        <row r="2358">
          <cell r="A2358" t="str">
            <v>MENTAL HEALTH and WELLBEING - Life satisfaction</v>
          </cell>
          <cell r="B2358" t="str">
            <v>High (7–8)</v>
          </cell>
          <cell r="C2358" t="str">
            <v>Latrobe (C)</v>
          </cell>
          <cell r="D2358">
            <v>48.428089999999997</v>
          </cell>
          <cell r="E2358">
            <v>41.570529999999998</v>
          </cell>
          <cell r="F2358">
            <v>55.345370000000003</v>
          </cell>
        </row>
        <row r="2359">
          <cell r="A2359" t="str">
            <v>MENTAL HEALTH and WELLBEING - Life satisfaction</v>
          </cell>
          <cell r="B2359" t="str">
            <v>High (7–8)</v>
          </cell>
          <cell r="C2359" t="str">
            <v>Loddon (S)</v>
          </cell>
          <cell r="D2359">
            <v>52.770040000000002</v>
          </cell>
          <cell r="E2359">
            <v>41.903320000000001</v>
          </cell>
          <cell r="F2359">
            <v>63.380459999999999</v>
          </cell>
        </row>
        <row r="2360">
          <cell r="A2360" t="str">
            <v>MENTAL HEALTH and WELLBEING - Life satisfaction</v>
          </cell>
          <cell r="B2360" t="str">
            <v>High (7–8)</v>
          </cell>
          <cell r="C2360" t="str">
            <v>Macedon Ranges (S)</v>
          </cell>
          <cell r="D2360">
            <v>48.985390000000002</v>
          </cell>
          <cell r="E2360">
            <v>40.361319999999999</v>
          </cell>
          <cell r="F2360">
            <v>57.670279999999998</v>
          </cell>
        </row>
        <row r="2361">
          <cell r="A2361" t="str">
            <v>MENTAL HEALTH and WELLBEING - Life satisfaction</v>
          </cell>
          <cell r="B2361" t="str">
            <v>High (7–8)</v>
          </cell>
          <cell r="C2361" t="str">
            <v>Manningham (C)</v>
          </cell>
          <cell r="D2361">
            <v>59.861840000000001</v>
          </cell>
          <cell r="E2361">
            <v>52.687779999999997</v>
          </cell>
          <cell r="F2361">
            <v>66.63691</v>
          </cell>
        </row>
        <row r="2362">
          <cell r="A2362" t="str">
            <v>MENTAL HEALTH and WELLBEING - Life satisfaction</v>
          </cell>
          <cell r="B2362" t="str">
            <v>High (7–8)</v>
          </cell>
          <cell r="C2362" t="str">
            <v>Mansfield (S)</v>
          </cell>
          <cell r="D2362">
            <v>45.516750000000002</v>
          </cell>
          <cell r="E2362">
            <v>37.068109999999997</v>
          </cell>
          <cell r="F2362">
            <v>54.231610000000003</v>
          </cell>
        </row>
        <row r="2363">
          <cell r="A2363" t="str">
            <v>MENTAL HEALTH and WELLBEING - Life satisfaction</v>
          </cell>
          <cell r="B2363" t="str">
            <v>High (7–8)</v>
          </cell>
          <cell r="C2363" t="str">
            <v>Maribyrnong (C)</v>
          </cell>
          <cell r="D2363">
            <v>57.434699999999999</v>
          </cell>
          <cell r="E2363">
            <v>50.604750000000003</v>
          </cell>
          <cell r="F2363">
            <v>63.992240000000002</v>
          </cell>
        </row>
        <row r="2364">
          <cell r="A2364" t="str">
            <v>MENTAL HEALTH and WELLBEING - Life satisfaction</v>
          </cell>
          <cell r="B2364" t="str">
            <v>High (7–8)</v>
          </cell>
          <cell r="C2364" t="str">
            <v>Maroondah (C)</v>
          </cell>
          <cell r="D2364">
            <v>54.460740000000001</v>
          </cell>
          <cell r="E2364">
            <v>48.25085</v>
          </cell>
          <cell r="F2364">
            <v>60.534950000000002</v>
          </cell>
        </row>
        <row r="2365">
          <cell r="A2365" t="str">
            <v>MENTAL HEALTH and WELLBEING - Life satisfaction</v>
          </cell>
          <cell r="B2365" t="str">
            <v>High (7–8)</v>
          </cell>
          <cell r="C2365" t="str">
            <v>Melbourne (C)</v>
          </cell>
          <cell r="D2365">
            <v>45.856569999999998</v>
          </cell>
          <cell r="E2365">
            <v>38.84657</v>
          </cell>
          <cell r="F2365">
            <v>53.034520000000001</v>
          </cell>
        </row>
        <row r="2366">
          <cell r="A2366" t="str">
            <v>MENTAL HEALTH and WELLBEING - Life satisfaction</v>
          </cell>
          <cell r="B2366" t="str">
            <v>High (7–8)</v>
          </cell>
          <cell r="C2366" t="str">
            <v>Melton (S)</v>
          </cell>
          <cell r="D2366">
            <v>49.53736</v>
          </cell>
          <cell r="E2366">
            <v>42.838970000000003</v>
          </cell>
          <cell r="F2366">
            <v>56.252389999999998</v>
          </cell>
        </row>
        <row r="2367">
          <cell r="A2367" t="str">
            <v>MENTAL HEALTH and WELLBEING - Life satisfaction</v>
          </cell>
          <cell r="B2367" t="str">
            <v>High (7–8)</v>
          </cell>
          <cell r="C2367" t="str">
            <v>Mildura (RC)</v>
          </cell>
          <cell r="D2367">
            <v>49.94341</v>
          </cell>
          <cell r="E2367">
            <v>42.969880000000003</v>
          </cell>
          <cell r="F2367">
            <v>56.919130000000003</v>
          </cell>
        </row>
        <row r="2368">
          <cell r="A2368" t="str">
            <v>MENTAL HEALTH and WELLBEING - Life satisfaction</v>
          </cell>
          <cell r="B2368" t="str">
            <v>High (7–8)</v>
          </cell>
          <cell r="C2368" t="str">
            <v>Mitchell (S)</v>
          </cell>
          <cell r="D2368">
            <v>50.35</v>
          </cell>
          <cell r="E2368">
            <v>42.718400000000003</v>
          </cell>
          <cell r="F2368">
            <v>57.965319999999998</v>
          </cell>
        </row>
        <row r="2369">
          <cell r="A2369" t="str">
            <v>MENTAL HEALTH and WELLBEING - Life satisfaction</v>
          </cell>
          <cell r="B2369" t="str">
            <v>High (7–8)</v>
          </cell>
          <cell r="C2369" t="str">
            <v>Moira (S)</v>
          </cell>
          <cell r="D2369">
            <v>42.529150000000001</v>
          </cell>
          <cell r="E2369">
            <v>33.99924</v>
          </cell>
          <cell r="F2369">
            <v>51.528309999999998</v>
          </cell>
        </row>
        <row r="2370">
          <cell r="A2370" t="str">
            <v>MENTAL HEALTH and WELLBEING - Life satisfaction</v>
          </cell>
          <cell r="B2370" t="str">
            <v>High (7–8)</v>
          </cell>
          <cell r="C2370" t="str">
            <v>Monash (C)</v>
          </cell>
          <cell r="D2370">
            <v>54.592230000000001</v>
          </cell>
          <cell r="E2370">
            <v>47.956310000000002</v>
          </cell>
          <cell r="F2370">
            <v>61.068910000000002</v>
          </cell>
        </row>
        <row r="2371">
          <cell r="A2371" t="str">
            <v>MENTAL HEALTH and WELLBEING - Life satisfaction</v>
          </cell>
          <cell r="B2371" t="str">
            <v>High (7–8)</v>
          </cell>
          <cell r="C2371" t="str">
            <v>Moonee Valley (C)</v>
          </cell>
          <cell r="D2371">
            <v>52.056849999999997</v>
          </cell>
          <cell r="E2371">
            <v>45.606200000000001</v>
          </cell>
          <cell r="F2371">
            <v>58.439630000000001</v>
          </cell>
        </row>
        <row r="2372">
          <cell r="A2372" t="str">
            <v>MENTAL HEALTH and WELLBEING - Life satisfaction</v>
          </cell>
          <cell r="B2372" t="str">
            <v>High (7–8)</v>
          </cell>
          <cell r="C2372" t="str">
            <v>Moorabool (S)</v>
          </cell>
          <cell r="D2372">
            <v>48.874839999999999</v>
          </cell>
          <cell r="E2372">
            <v>40.869689999999999</v>
          </cell>
          <cell r="F2372">
            <v>56.938119999999998</v>
          </cell>
        </row>
        <row r="2373">
          <cell r="A2373" t="str">
            <v>MENTAL HEALTH and WELLBEING - Life satisfaction</v>
          </cell>
          <cell r="B2373" t="str">
            <v>High (7–8)</v>
          </cell>
          <cell r="C2373" t="str">
            <v>Moreland (C)</v>
          </cell>
          <cell r="D2373">
            <v>47.995980000000003</v>
          </cell>
          <cell r="E2373">
            <v>40.73075</v>
          </cell>
          <cell r="F2373">
            <v>55.346960000000003</v>
          </cell>
        </row>
        <row r="2374">
          <cell r="A2374" t="str">
            <v>MENTAL HEALTH and WELLBEING - Life satisfaction</v>
          </cell>
          <cell r="B2374" t="str">
            <v>High (7–8)</v>
          </cell>
          <cell r="C2374" t="str">
            <v>Mornington Peninsula (S)</v>
          </cell>
          <cell r="D2374">
            <v>51.529899999999998</v>
          </cell>
          <cell r="E2374">
            <v>44.743130000000001</v>
          </cell>
          <cell r="F2374">
            <v>58.2607</v>
          </cell>
        </row>
        <row r="2375">
          <cell r="A2375" t="str">
            <v>MENTAL HEALTH and WELLBEING - Life satisfaction</v>
          </cell>
          <cell r="B2375" t="str">
            <v>High (7–8)</v>
          </cell>
          <cell r="C2375" t="str">
            <v>Mount Alexander (S)</v>
          </cell>
          <cell r="D2375">
            <v>53.807679999999998</v>
          </cell>
          <cell r="E2375">
            <v>43.014029999999998</v>
          </cell>
          <cell r="F2375">
            <v>64.255809999999997</v>
          </cell>
        </row>
        <row r="2376">
          <cell r="A2376" t="str">
            <v>MENTAL HEALTH and WELLBEING - Life satisfaction</v>
          </cell>
          <cell r="B2376" t="str">
            <v>High (7–8)</v>
          </cell>
          <cell r="C2376" t="str">
            <v>Moyne (S)</v>
          </cell>
          <cell r="D2376">
            <v>54.695489999999999</v>
          </cell>
          <cell r="E2376">
            <v>46.424880000000002</v>
          </cell>
          <cell r="F2376">
            <v>62.714739999999999</v>
          </cell>
        </row>
        <row r="2377">
          <cell r="A2377" t="str">
            <v>MENTAL HEALTH and WELLBEING - Life satisfaction</v>
          </cell>
          <cell r="B2377" t="str">
            <v>High (7–8)</v>
          </cell>
          <cell r="C2377" t="str">
            <v>Murrindindi (S)</v>
          </cell>
          <cell r="D2377">
            <v>43.777909999999999</v>
          </cell>
          <cell r="E2377">
            <v>36.073900000000002</v>
          </cell>
          <cell r="F2377">
            <v>51.794159999999998</v>
          </cell>
        </row>
        <row r="2378">
          <cell r="A2378" t="str">
            <v>MENTAL HEALTH and WELLBEING - Life satisfaction</v>
          </cell>
          <cell r="B2378" t="str">
            <v>High (7–8)</v>
          </cell>
          <cell r="C2378" t="str">
            <v>Nillumbik (S)</v>
          </cell>
          <cell r="D2378">
            <v>54.310560000000002</v>
          </cell>
          <cell r="E2378">
            <v>47.044840000000001</v>
          </cell>
          <cell r="F2378">
            <v>61.397370000000002</v>
          </cell>
        </row>
        <row r="2379">
          <cell r="A2379" t="str">
            <v>MENTAL HEALTH and WELLBEING - Life satisfaction</v>
          </cell>
          <cell r="B2379" t="str">
            <v>High (7–8)</v>
          </cell>
          <cell r="C2379" t="str">
            <v>Northern Grampians (S)</v>
          </cell>
          <cell r="D2379">
            <v>48.03546</v>
          </cell>
          <cell r="E2379">
            <v>39.778889999999997</v>
          </cell>
          <cell r="F2379">
            <v>56.400750000000002</v>
          </cell>
        </row>
        <row r="2380">
          <cell r="A2380" t="str">
            <v>MENTAL HEALTH and WELLBEING - Life satisfaction</v>
          </cell>
          <cell r="B2380" t="str">
            <v>High (7–8)</v>
          </cell>
          <cell r="C2380" t="str">
            <v>Port Phillip (C)</v>
          </cell>
          <cell r="D2380">
            <v>45.726700000000001</v>
          </cell>
          <cell r="E2380">
            <v>39.256740000000001</v>
          </cell>
          <cell r="F2380">
            <v>52.344099999999997</v>
          </cell>
        </row>
        <row r="2381">
          <cell r="A2381" t="str">
            <v>MENTAL HEALTH and WELLBEING - Life satisfaction</v>
          </cell>
          <cell r="B2381" t="str">
            <v>High (7–8)</v>
          </cell>
          <cell r="C2381" t="str">
            <v>Pyrenees (S)</v>
          </cell>
          <cell r="D2381">
            <v>51.581659999999999</v>
          </cell>
          <cell r="E2381">
            <v>41.798949999999998</v>
          </cell>
          <cell r="F2381">
            <v>61.244639999999997</v>
          </cell>
        </row>
        <row r="2382">
          <cell r="A2382" t="str">
            <v>MENTAL HEALTH and WELLBEING - Life satisfaction</v>
          </cell>
          <cell r="B2382" t="str">
            <v>High (7–8)</v>
          </cell>
          <cell r="C2382" t="str">
            <v>Queenscliffe (B)</v>
          </cell>
          <cell r="D2382">
            <v>36.796080000000003</v>
          </cell>
          <cell r="E2382">
            <v>21.408159999999999</v>
          </cell>
          <cell r="F2382">
            <v>55.442</v>
          </cell>
        </row>
        <row r="2383">
          <cell r="A2383" t="str">
            <v>MENTAL HEALTH and WELLBEING - Life satisfaction</v>
          </cell>
          <cell r="B2383" t="str">
            <v>High (7–8)</v>
          </cell>
          <cell r="C2383" t="str">
            <v>South Gippsland (S)</v>
          </cell>
          <cell r="D2383">
            <v>46.08464</v>
          </cell>
          <cell r="E2383">
            <v>34.99391</v>
          </cell>
          <cell r="F2383">
            <v>57.577069999999999</v>
          </cell>
        </row>
        <row r="2384">
          <cell r="A2384" t="str">
            <v>MENTAL HEALTH and WELLBEING - Life satisfaction</v>
          </cell>
          <cell r="B2384" t="str">
            <v>High (7–8)</v>
          </cell>
          <cell r="C2384" t="str">
            <v>Southern Grampians (S)</v>
          </cell>
          <cell r="D2384">
            <v>51.711640000000003</v>
          </cell>
          <cell r="E2384">
            <v>44.215949999999999</v>
          </cell>
          <cell r="F2384">
            <v>59.13109</v>
          </cell>
        </row>
        <row r="2385">
          <cell r="A2385" t="str">
            <v>MENTAL HEALTH and WELLBEING - Life satisfaction</v>
          </cell>
          <cell r="B2385" t="str">
            <v>High (7–8)</v>
          </cell>
          <cell r="C2385" t="str">
            <v>Stonnington (C)</v>
          </cell>
          <cell r="D2385">
            <v>53.203809999999997</v>
          </cell>
          <cell r="E2385">
            <v>46.715560000000004</v>
          </cell>
          <cell r="F2385">
            <v>59.585509999999999</v>
          </cell>
        </row>
        <row r="2386">
          <cell r="A2386" t="str">
            <v>MENTAL HEALTH and WELLBEING - Life satisfaction</v>
          </cell>
          <cell r="B2386" t="str">
            <v>High (7–8)</v>
          </cell>
          <cell r="C2386" t="str">
            <v>Strathbogie (S)</v>
          </cell>
          <cell r="D2386">
            <v>52.257649999999998</v>
          </cell>
          <cell r="E2386">
            <v>43.45</v>
          </cell>
          <cell r="F2386">
            <v>60.927100000000003</v>
          </cell>
        </row>
        <row r="2387">
          <cell r="A2387" t="str">
            <v>MENTAL HEALTH and WELLBEING - Life satisfaction</v>
          </cell>
          <cell r="B2387" t="str">
            <v>High (7–8)</v>
          </cell>
          <cell r="C2387" t="str">
            <v>Surf Coast (S)</v>
          </cell>
          <cell r="D2387">
            <v>50.242640000000002</v>
          </cell>
          <cell r="E2387">
            <v>41.741419999999998</v>
          </cell>
          <cell r="F2387">
            <v>58.729849999999999</v>
          </cell>
        </row>
        <row r="2388">
          <cell r="A2388" t="str">
            <v>MENTAL HEALTH and WELLBEING - Life satisfaction</v>
          </cell>
          <cell r="B2388" t="str">
            <v>High (7–8)</v>
          </cell>
          <cell r="C2388" t="str">
            <v>Swan Hill (RC)</v>
          </cell>
          <cell r="D2388">
            <v>52.667279999999998</v>
          </cell>
          <cell r="E2388">
            <v>45.110680000000002</v>
          </cell>
          <cell r="F2388">
            <v>60.103630000000003</v>
          </cell>
        </row>
        <row r="2389">
          <cell r="A2389" t="str">
            <v>MENTAL HEALTH and WELLBEING - Life satisfaction</v>
          </cell>
          <cell r="B2389" t="str">
            <v>High (7–8)</v>
          </cell>
          <cell r="C2389" t="str">
            <v>Towong (S)</v>
          </cell>
          <cell r="D2389">
            <v>54.268720000000002</v>
          </cell>
          <cell r="E2389">
            <v>42.739139999999999</v>
          </cell>
          <cell r="F2389">
            <v>65.358440000000002</v>
          </cell>
        </row>
        <row r="2390">
          <cell r="A2390" t="str">
            <v>MENTAL HEALTH and WELLBEING - Life satisfaction</v>
          </cell>
          <cell r="B2390" t="str">
            <v>High (7–8)</v>
          </cell>
          <cell r="C2390" t="str">
            <v>Wangaratta (RC)</v>
          </cell>
          <cell r="D2390">
            <v>50.813380000000002</v>
          </cell>
          <cell r="E2390">
            <v>42.263550000000002</v>
          </cell>
          <cell r="F2390">
            <v>59.315899999999999</v>
          </cell>
        </row>
        <row r="2391">
          <cell r="A2391" t="str">
            <v>MENTAL HEALTH and WELLBEING - Life satisfaction</v>
          </cell>
          <cell r="B2391" t="str">
            <v>High (7–8)</v>
          </cell>
          <cell r="C2391" t="str">
            <v>Warrnambool (C)</v>
          </cell>
          <cell r="D2391">
            <v>46.165689999999998</v>
          </cell>
          <cell r="E2391">
            <v>39.32582</v>
          </cell>
          <cell r="F2391">
            <v>53.153019999999998</v>
          </cell>
        </row>
        <row r="2392">
          <cell r="A2392" t="str">
            <v>MENTAL HEALTH and WELLBEING - Life satisfaction</v>
          </cell>
          <cell r="B2392" t="str">
            <v>High (7–8)</v>
          </cell>
          <cell r="C2392" t="str">
            <v>Wellington (S)</v>
          </cell>
          <cell r="D2392">
            <v>44.65005</v>
          </cell>
          <cell r="E2392">
            <v>37.40645</v>
          </cell>
          <cell r="F2392">
            <v>52.128189999999996</v>
          </cell>
        </row>
        <row r="2393">
          <cell r="A2393" t="str">
            <v>MENTAL HEALTH and WELLBEING - Life satisfaction</v>
          </cell>
          <cell r="B2393" t="str">
            <v>High (7–8)</v>
          </cell>
          <cell r="C2393" t="str">
            <v>West Wimmera (S)</v>
          </cell>
          <cell r="D2393">
            <v>41.857959999999999</v>
          </cell>
          <cell r="E2393">
            <v>32.61018</v>
          </cell>
          <cell r="F2393">
            <v>51.715719999999997</v>
          </cell>
        </row>
        <row r="2394">
          <cell r="A2394" t="str">
            <v>MENTAL HEALTH and WELLBEING - Life satisfaction</v>
          </cell>
          <cell r="B2394" t="str">
            <v>High (7–8)</v>
          </cell>
          <cell r="C2394" t="str">
            <v>Whitehorse (C)</v>
          </cell>
          <cell r="D2394">
            <v>58.2348</v>
          </cell>
          <cell r="E2394">
            <v>51.494459999999997</v>
          </cell>
          <cell r="F2394">
            <v>64.680930000000004</v>
          </cell>
        </row>
        <row r="2395">
          <cell r="A2395" t="str">
            <v>MENTAL HEALTH and WELLBEING - Life satisfaction</v>
          </cell>
          <cell r="B2395" t="str">
            <v>High (7–8)</v>
          </cell>
          <cell r="C2395" t="str">
            <v>Whittlesea (C)</v>
          </cell>
          <cell r="D2395">
            <v>43.902290000000001</v>
          </cell>
          <cell r="E2395">
            <v>37.413980000000002</v>
          </cell>
          <cell r="F2395">
            <v>50.605989999999998</v>
          </cell>
        </row>
        <row r="2396">
          <cell r="A2396" t="str">
            <v>MENTAL HEALTH and WELLBEING - Life satisfaction</v>
          </cell>
          <cell r="B2396" t="str">
            <v>High (7–8)</v>
          </cell>
          <cell r="C2396" t="str">
            <v>Wodonga (RC)</v>
          </cell>
          <cell r="D2396">
            <v>53.210369999999998</v>
          </cell>
          <cell r="E2396">
            <v>45.765839999999997</v>
          </cell>
          <cell r="F2396">
            <v>60.514670000000002</v>
          </cell>
        </row>
        <row r="2397">
          <cell r="A2397" t="str">
            <v>MENTAL HEALTH and WELLBEING - Life satisfaction</v>
          </cell>
          <cell r="B2397" t="str">
            <v>High (7–8)</v>
          </cell>
          <cell r="C2397" t="str">
            <v>Wyndham (C)</v>
          </cell>
          <cell r="D2397">
            <v>42.926519999999996</v>
          </cell>
          <cell r="E2397">
            <v>37.065260000000002</v>
          </cell>
          <cell r="F2397">
            <v>48.993110000000001</v>
          </cell>
        </row>
        <row r="2398">
          <cell r="A2398" t="str">
            <v>MENTAL HEALTH and WELLBEING - Life satisfaction</v>
          </cell>
          <cell r="B2398" t="str">
            <v>High (7–8)</v>
          </cell>
          <cell r="C2398" t="str">
            <v>Yarra (C)</v>
          </cell>
          <cell r="D2398">
            <v>50.936140000000002</v>
          </cell>
          <cell r="E2398">
            <v>44.442230000000002</v>
          </cell>
          <cell r="F2398">
            <v>57.398609999999998</v>
          </cell>
        </row>
        <row r="2399">
          <cell r="A2399" t="str">
            <v>MENTAL HEALTH and WELLBEING - Life satisfaction</v>
          </cell>
          <cell r="B2399" t="str">
            <v>High (7–8)</v>
          </cell>
          <cell r="C2399" t="str">
            <v>Yarra Ranges (S)</v>
          </cell>
          <cell r="D2399">
            <v>55.212290000000003</v>
          </cell>
          <cell r="E2399">
            <v>48.438389999999998</v>
          </cell>
          <cell r="F2399">
            <v>61.79813</v>
          </cell>
        </row>
        <row r="2400">
          <cell r="A2400" t="str">
            <v>MENTAL HEALTH and WELLBEING - Life satisfaction</v>
          </cell>
          <cell r="B2400" t="str">
            <v>High (7–8)</v>
          </cell>
          <cell r="C2400" t="str">
            <v>Yarriambiack (S)</v>
          </cell>
          <cell r="D2400">
            <v>42.828339999999997</v>
          </cell>
          <cell r="E2400">
            <v>33.612130000000001</v>
          </cell>
          <cell r="F2400">
            <v>52.570509999999999</v>
          </cell>
        </row>
        <row r="2401">
          <cell r="A2401" t="str">
            <v>MENTAL HEALTH and WELLBEING - Life satisfaction</v>
          </cell>
          <cell r="B2401" t="str">
            <v>High (7–8)</v>
          </cell>
          <cell r="C2401" t="str">
            <v>Victoria</v>
          </cell>
          <cell r="D2401">
            <v>49.641770000000001</v>
          </cell>
          <cell r="E2401">
            <v>48.614660000000001</v>
          </cell>
          <cell r="F2401">
            <v>50.669170000000001</v>
          </cell>
        </row>
        <row r="2402">
          <cell r="A2402" t="str">
            <v>MENTAL HEALTH and WELLBEING - Life satisfaction</v>
          </cell>
          <cell r="B2402" t="str">
            <v>Very high (9–10)</v>
          </cell>
          <cell r="C2402" t="str">
            <v>Alpine (S)</v>
          </cell>
          <cell r="D2402">
            <v>33.294379999999997</v>
          </cell>
          <cell r="E2402">
            <v>26.094809999999999</v>
          </cell>
          <cell r="F2402">
            <v>41.368450000000003</v>
          </cell>
        </row>
        <row r="2403">
          <cell r="A2403" t="str">
            <v>MENTAL HEALTH and WELLBEING - Life satisfaction</v>
          </cell>
          <cell r="B2403" t="str">
            <v>Very high (9–10)</v>
          </cell>
          <cell r="C2403" t="str">
            <v>Ararat (RC)</v>
          </cell>
          <cell r="D2403">
            <v>29.334759999999999</v>
          </cell>
          <cell r="E2403">
            <v>23.17802</v>
          </cell>
          <cell r="F2403">
            <v>36.353020000000001</v>
          </cell>
        </row>
        <row r="2404">
          <cell r="A2404" t="str">
            <v>MENTAL HEALTH and WELLBEING - Life satisfaction</v>
          </cell>
          <cell r="B2404" t="str">
            <v>Very high (9–10)</v>
          </cell>
          <cell r="C2404" t="str">
            <v>Ballarat (C)</v>
          </cell>
          <cell r="D2404">
            <v>27.513590000000001</v>
          </cell>
          <cell r="E2404">
            <v>22.428239999999999</v>
          </cell>
          <cell r="F2404">
            <v>33.257629999999999</v>
          </cell>
        </row>
        <row r="2405">
          <cell r="A2405" t="str">
            <v>MENTAL HEALTH and WELLBEING - Life satisfaction</v>
          </cell>
          <cell r="B2405" t="str">
            <v>Very high (9–10)</v>
          </cell>
          <cell r="C2405" t="str">
            <v>Banyule (C)</v>
          </cell>
          <cell r="D2405">
            <v>20.499479999999998</v>
          </cell>
          <cell r="E2405">
            <v>16.042290000000001</v>
          </cell>
          <cell r="F2405">
            <v>25.81428</v>
          </cell>
        </row>
        <row r="2406">
          <cell r="A2406" t="str">
            <v>MENTAL HEALTH and WELLBEING - Life satisfaction</v>
          </cell>
          <cell r="B2406" t="str">
            <v>Very high (9–10)</v>
          </cell>
          <cell r="C2406" t="str">
            <v>Bass Coast (S)</v>
          </cell>
          <cell r="D2406">
            <v>31.658840000000001</v>
          </cell>
          <cell r="E2406">
            <v>24.207940000000001</v>
          </cell>
          <cell r="F2406">
            <v>40.187080000000002</v>
          </cell>
        </row>
        <row r="2407">
          <cell r="A2407" t="str">
            <v>MENTAL HEALTH and WELLBEING - Life satisfaction</v>
          </cell>
          <cell r="B2407" t="str">
            <v>Very high (9–10)</v>
          </cell>
          <cell r="C2407" t="str">
            <v>Baw Baw (S)</v>
          </cell>
          <cell r="D2407">
            <v>33.322310000000002</v>
          </cell>
          <cell r="E2407">
            <v>27.380199999999999</v>
          </cell>
          <cell r="F2407">
            <v>39.846400000000003</v>
          </cell>
        </row>
        <row r="2408">
          <cell r="A2408" t="str">
            <v>MENTAL HEALTH and WELLBEING - Life satisfaction</v>
          </cell>
          <cell r="B2408" t="str">
            <v>Very high (9–10)</v>
          </cell>
          <cell r="C2408" t="str">
            <v>Bayside (C)</v>
          </cell>
          <cell r="D2408">
            <v>32.339210000000001</v>
          </cell>
          <cell r="E2408">
            <v>26.036079999999998</v>
          </cell>
          <cell r="F2408">
            <v>39.35633</v>
          </cell>
        </row>
        <row r="2409">
          <cell r="A2409" t="str">
            <v>MENTAL HEALTH and WELLBEING - Life satisfaction</v>
          </cell>
          <cell r="B2409" t="str">
            <v>Very high (9–10)</v>
          </cell>
          <cell r="C2409" t="str">
            <v>Benalla (RC)</v>
          </cell>
          <cell r="D2409">
            <v>36.717370000000003</v>
          </cell>
          <cell r="E2409">
            <v>29.087199999999999</v>
          </cell>
          <cell r="F2409">
            <v>45.076770000000003</v>
          </cell>
        </row>
        <row r="2410">
          <cell r="A2410" t="str">
            <v>MENTAL HEALTH and WELLBEING - Life satisfaction</v>
          </cell>
          <cell r="B2410" t="str">
            <v>Very high (9–10)</v>
          </cell>
          <cell r="C2410" t="str">
            <v>Boroondara (C)</v>
          </cell>
          <cell r="D2410">
            <v>25.555160000000001</v>
          </cell>
          <cell r="E2410">
            <v>20.409739999999999</v>
          </cell>
          <cell r="F2410">
            <v>31.48462</v>
          </cell>
        </row>
        <row r="2411">
          <cell r="A2411" t="str">
            <v>MENTAL HEALTH and WELLBEING - Life satisfaction</v>
          </cell>
          <cell r="B2411" t="str">
            <v>Very high (9–10)</v>
          </cell>
          <cell r="C2411" t="str">
            <v>Brimbank (C)</v>
          </cell>
          <cell r="D2411">
            <v>20.03942</v>
          </cell>
          <cell r="E2411">
            <v>15.59249</v>
          </cell>
          <cell r="F2411">
            <v>25.373360000000002</v>
          </cell>
        </row>
        <row r="2412">
          <cell r="A2412" t="str">
            <v>MENTAL HEALTH and WELLBEING - Life satisfaction</v>
          </cell>
          <cell r="B2412" t="str">
            <v>Very high (9–10)</v>
          </cell>
          <cell r="C2412" t="str">
            <v>Buloke (S)</v>
          </cell>
          <cell r="D2412">
            <v>39.049709999999997</v>
          </cell>
          <cell r="E2412">
            <v>29.25244</v>
          </cell>
          <cell r="F2412">
            <v>49.817709999999998</v>
          </cell>
        </row>
        <row r="2413">
          <cell r="A2413" t="str">
            <v>MENTAL HEALTH and WELLBEING - Life satisfaction</v>
          </cell>
          <cell r="B2413" t="str">
            <v>Very high (9–10)</v>
          </cell>
          <cell r="C2413" t="str">
            <v>Campaspe (S)</v>
          </cell>
          <cell r="D2413">
            <v>34.160820000000001</v>
          </cell>
          <cell r="E2413">
            <v>27.570060000000002</v>
          </cell>
          <cell r="F2413">
            <v>41.425989999999999</v>
          </cell>
        </row>
        <row r="2414">
          <cell r="A2414" t="str">
            <v>MENTAL HEALTH and WELLBEING - Life satisfaction</v>
          </cell>
          <cell r="B2414" t="str">
            <v>Very high (9–10)</v>
          </cell>
          <cell r="C2414" t="str">
            <v>Cardinia (S)</v>
          </cell>
          <cell r="D2414">
            <v>37.201270000000001</v>
          </cell>
          <cell r="E2414">
            <v>30.965350000000001</v>
          </cell>
          <cell r="F2414">
            <v>43.894500000000001</v>
          </cell>
        </row>
        <row r="2415">
          <cell r="A2415" t="str">
            <v>MENTAL HEALTH and WELLBEING - Life satisfaction</v>
          </cell>
          <cell r="B2415" t="str">
            <v>Very high (9–10)</v>
          </cell>
          <cell r="C2415" t="str">
            <v>Casey (C)</v>
          </cell>
          <cell r="D2415">
            <v>25.476050000000001</v>
          </cell>
          <cell r="E2415">
            <v>20.310690000000001</v>
          </cell>
          <cell r="F2415">
            <v>31.43683</v>
          </cell>
        </row>
        <row r="2416">
          <cell r="A2416" t="str">
            <v>MENTAL HEALTH and WELLBEING - Life satisfaction</v>
          </cell>
          <cell r="B2416" t="str">
            <v>Very high (9–10)</v>
          </cell>
          <cell r="C2416" t="str">
            <v>Central Goldfields (S)</v>
          </cell>
          <cell r="D2416">
            <v>30.741060000000001</v>
          </cell>
          <cell r="E2416">
            <v>24.061019999999999</v>
          </cell>
          <cell r="F2416">
            <v>38.339350000000003</v>
          </cell>
        </row>
        <row r="2417">
          <cell r="A2417" t="str">
            <v>MENTAL HEALTH and WELLBEING - Life satisfaction</v>
          </cell>
          <cell r="B2417" t="str">
            <v>Very high (9–10)</v>
          </cell>
          <cell r="C2417" t="str">
            <v>Colac-Otway (S)</v>
          </cell>
          <cell r="D2417">
            <v>30.342970000000001</v>
          </cell>
          <cell r="E2417">
            <v>24.526879999999998</v>
          </cell>
          <cell r="F2417">
            <v>36.86459</v>
          </cell>
        </row>
        <row r="2418">
          <cell r="A2418" t="str">
            <v>MENTAL HEALTH and WELLBEING - Life satisfaction</v>
          </cell>
          <cell r="B2418" t="str">
            <v>Very high (9–10)</v>
          </cell>
          <cell r="C2418" t="str">
            <v>Corangamite (S)</v>
          </cell>
          <cell r="D2418">
            <v>30.71134</v>
          </cell>
          <cell r="E2418">
            <v>24.25225</v>
          </cell>
          <cell r="F2418">
            <v>38.027070000000002</v>
          </cell>
        </row>
        <row r="2419">
          <cell r="A2419" t="str">
            <v>MENTAL HEALTH and WELLBEING - Life satisfaction</v>
          </cell>
          <cell r="B2419" t="str">
            <v>Very high (9–10)</v>
          </cell>
          <cell r="C2419" t="str">
            <v>Darebin (C)</v>
          </cell>
          <cell r="D2419">
            <v>17.784829999999999</v>
          </cell>
          <cell r="E2419">
            <v>13.230460000000001</v>
          </cell>
          <cell r="F2419">
            <v>23.482690000000002</v>
          </cell>
        </row>
        <row r="2420">
          <cell r="A2420" t="str">
            <v>MENTAL HEALTH and WELLBEING - Life satisfaction</v>
          </cell>
          <cell r="B2420" t="str">
            <v>Very high (9–10)</v>
          </cell>
          <cell r="C2420" t="str">
            <v>East Gippsland (S)</v>
          </cell>
          <cell r="D2420">
            <v>41.283149999999999</v>
          </cell>
          <cell r="E2420">
            <v>32.317050000000002</v>
          </cell>
          <cell r="F2420">
            <v>50.867280000000001</v>
          </cell>
        </row>
        <row r="2421">
          <cell r="A2421" t="str">
            <v>MENTAL HEALTH and WELLBEING - Life satisfaction</v>
          </cell>
          <cell r="B2421" t="str">
            <v>Very high (9–10)</v>
          </cell>
          <cell r="C2421" t="str">
            <v>Frankston (C)</v>
          </cell>
          <cell r="D2421">
            <v>26.77759</v>
          </cell>
          <cell r="E2421">
            <v>21.61871</v>
          </cell>
          <cell r="F2421">
            <v>32.654670000000003</v>
          </cell>
        </row>
        <row r="2422">
          <cell r="A2422" t="str">
            <v>MENTAL HEALTH and WELLBEING - Life satisfaction</v>
          </cell>
          <cell r="B2422" t="str">
            <v>Very high (9–10)</v>
          </cell>
          <cell r="C2422" t="str">
            <v>Gannawarra (S)</v>
          </cell>
          <cell r="D2422">
            <v>28.47128</v>
          </cell>
          <cell r="E2422">
            <v>20.21284</v>
          </cell>
          <cell r="F2422">
            <v>38.476730000000003</v>
          </cell>
        </row>
        <row r="2423">
          <cell r="A2423" t="str">
            <v>MENTAL HEALTH and WELLBEING - Life satisfaction</v>
          </cell>
          <cell r="B2423" t="str">
            <v>Very high (9–10)</v>
          </cell>
          <cell r="C2423" t="str">
            <v>Glen Eira (C)</v>
          </cell>
          <cell r="D2423">
            <v>28.034590000000001</v>
          </cell>
          <cell r="E2423">
            <v>23.117629999999998</v>
          </cell>
          <cell r="F2423">
            <v>33.541119999999999</v>
          </cell>
        </row>
        <row r="2424">
          <cell r="A2424" t="str">
            <v>MENTAL HEALTH and WELLBEING - Life satisfaction</v>
          </cell>
          <cell r="B2424" t="str">
            <v>Very high (9–10)</v>
          </cell>
          <cell r="C2424" t="str">
            <v>Glenelg (S)</v>
          </cell>
          <cell r="D2424">
            <v>42.882860000000001</v>
          </cell>
          <cell r="E2424">
            <v>33.743429999999996</v>
          </cell>
          <cell r="F2424">
            <v>52.534959999999998</v>
          </cell>
        </row>
        <row r="2425">
          <cell r="A2425" t="str">
            <v>MENTAL HEALTH and WELLBEING - Life satisfaction</v>
          </cell>
          <cell r="B2425" t="str">
            <v>Very high (9–10)</v>
          </cell>
          <cell r="C2425" t="str">
            <v>Golden Plains (S)</v>
          </cell>
          <cell r="D2425">
            <v>35.647570000000002</v>
          </cell>
          <cell r="E2425">
            <v>26.617190000000001</v>
          </cell>
          <cell r="F2425">
            <v>45.828360000000004</v>
          </cell>
        </row>
        <row r="2426">
          <cell r="A2426" t="str">
            <v>MENTAL HEALTH and WELLBEING - Life satisfaction</v>
          </cell>
          <cell r="B2426" t="str">
            <v>Very high (9–10)</v>
          </cell>
          <cell r="C2426" t="str">
            <v>Greater Bendigo (C)</v>
          </cell>
          <cell r="D2426">
            <v>27.589179999999999</v>
          </cell>
          <cell r="E2426">
            <v>22.040649999999999</v>
          </cell>
          <cell r="F2426">
            <v>33.926630000000003</v>
          </cell>
        </row>
        <row r="2427">
          <cell r="A2427" t="str">
            <v>MENTAL HEALTH and WELLBEING - Life satisfaction</v>
          </cell>
          <cell r="B2427" t="str">
            <v>Very high (9–10)</v>
          </cell>
          <cell r="C2427" t="str">
            <v>Greater Dandenong (C)</v>
          </cell>
          <cell r="D2427">
            <v>27.790220000000001</v>
          </cell>
          <cell r="E2427">
            <v>22.36627</v>
          </cell>
          <cell r="F2427">
            <v>33.954230000000003</v>
          </cell>
        </row>
        <row r="2428">
          <cell r="A2428" t="str">
            <v>MENTAL HEALTH and WELLBEING - Life satisfaction</v>
          </cell>
          <cell r="B2428" t="str">
            <v>Very high (9–10)</v>
          </cell>
          <cell r="C2428" t="str">
            <v>Greater Geelong (C)</v>
          </cell>
          <cell r="D2428">
            <v>25.800640000000001</v>
          </cell>
          <cell r="E2428">
            <v>20.868749999999999</v>
          </cell>
          <cell r="F2428">
            <v>31.43506</v>
          </cell>
        </row>
        <row r="2429">
          <cell r="A2429" t="str">
            <v>MENTAL HEALTH and WELLBEING - Life satisfaction</v>
          </cell>
          <cell r="B2429" t="str">
            <v>Very high (9–10)</v>
          </cell>
          <cell r="C2429" t="str">
            <v>Greater Shepparton (C)</v>
          </cell>
          <cell r="D2429">
            <v>35.239579999999997</v>
          </cell>
          <cell r="E2429">
            <v>29.20637</v>
          </cell>
          <cell r="F2429">
            <v>41.783499999999997</v>
          </cell>
        </row>
        <row r="2430">
          <cell r="A2430" t="str">
            <v>MENTAL HEALTH and WELLBEING - Life satisfaction</v>
          </cell>
          <cell r="B2430" t="str">
            <v>Very high (9–10)</v>
          </cell>
          <cell r="C2430" t="str">
            <v>Hepburn (S)</v>
          </cell>
          <cell r="D2430">
            <v>30.445029999999999</v>
          </cell>
          <cell r="E2430">
            <v>22.573699999999999</v>
          </cell>
          <cell r="F2430">
            <v>39.65531</v>
          </cell>
        </row>
        <row r="2431">
          <cell r="A2431" t="str">
            <v>MENTAL HEALTH and WELLBEING - Life satisfaction</v>
          </cell>
          <cell r="B2431" t="str">
            <v>Very high (9–10)</v>
          </cell>
          <cell r="C2431" t="str">
            <v>Hindmarsh (S)</v>
          </cell>
          <cell r="D2431">
            <v>33.120040000000003</v>
          </cell>
          <cell r="E2431">
            <v>24.823309999999999</v>
          </cell>
          <cell r="F2431">
            <v>42.61777</v>
          </cell>
        </row>
        <row r="2432">
          <cell r="A2432" t="str">
            <v>MENTAL HEALTH and WELLBEING - Life satisfaction</v>
          </cell>
          <cell r="B2432" t="str">
            <v>Very high (9–10)</v>
          </cell>
          <cell r="C2432" t="str">
            <v>Hobsons Bay (C)</v>
          </cell>
          <cell r="D2432">
            <v>28.073699999999999</v>
          </cell>
          <cell r="E2432">
            <v>22.28509</v>
          </cell>
          <cell r="F2432">
            <v>34.694650000000003</v>
          </cell>
        </row>
        <row r="2433">
          <cell r="A2433" t="str">
            <v>MENTAL HEALTH and WELLBEING - Life satisfaction</v>
          </cell>
          <cell r="B2433" t="str">
            <v>Very high (9–10)</v>
          </cell>
          <cell r="C2433" t="str">
            <v>Horsham (RC)</v>
          </cell>
          <cell r="D2433">
            <v>32.84104</v>
          </cell>
          <cell r="E2433">
            <v>26.703970000000002</v>
          </cell>
          <cell r="F2433">
            <v>39.626010000000001</v>
          </cell>
        </row>
        <row r="2434">
          <cell r="A2434" t="str">
            <v>MENTAL HEALTH and WELLBEING - Life satisfaction</v>
          </cell>
          <cell r="B2434" t="str">
            <v>Very high (9–10)</v>
          </cell>
          <cell r="C2434" t="str">
            <v>Hume (C)</v>
          </cell>
          <cell r="D2434">
            <v>28.464379999999998</v>
          </cell>
          <cell r="E2434">
            <v>22.88954</v>
          </cell>
          <cell r="F2434">
            <v>34.784520000000001</v>
          </cell>
        </row>
        <row r="2435">
          <cell r="A2435" t="str">
            <v>MENTAL HEALTH and WELLBEING - Life satisfaction</v>
          </cell>
          <cell r="B2435" t="str">
            <v>Very high (9–10)</v>
          </cell>
          <cell r="C2435" t="str">
            <v>Indigo (S)</v>
          </cell>
          <cell r="D2435">
            <v>35.527659999999997</v>
          </cell>
          <cell r="E2435">
            <v>27.239650000000001</v>
          </cell>
          <cell r="F2435">
            <v>44.785220000000002</v>
          </cell>
        </row>
        <row r="2436">
          <cell r="A2436" t="str">
            <v>MENTAL HEALTH and WELLBEING - Life satisfaction</v>
          </cell>
          <cell r="B2436" t="str">
            <v>Very high (9–10)</v>
          </cell>
          <cell r="C2436" t="str">
            <v>Kingston (C)</v>
          </cell>
          <cell r="D2436">
            <v>23.04533</v>
          </cell>
          <cell r="E2436">
            <v>18.02271</v>
          </cell>
          <cell r="F2436">
            <v>28.97298</v>
          </cell>
        </row>
        <row r="2437">
          <cell r="A2437" t="str">
            <v>MENTAL HEALTH and WELLBEING - Life satisfaction</v>
          </cell>
          <cell r="B2437" t="str">
            <v>Very high (9–10)</v>
          </cell>
          <cell r="C2437" t="str">
            <v>Knox (C)</v>
          </cell>
          <cell r="D2437">
            <v>25.12913</v>
          </cell>
          <cell r="E2437">
            <v>20.080839999999998</v>
          </cell>
          <cell r="F2437">
            <v>30.954969999999999</v>
          </cell>
        </row>
        <row r="2438">
          <cell r="A2438" t="str">
            <v>MENTAL HEALTH and WELLBEING - Life satisfaction</v>
          </cell>
          <cell r="B2438" t="str">
            <v>Very high (9–10)</v>
          </cell>
          <cell r="C2438" t="str">
            <v>Latrobe (C)</v>
          </cell>
          <cell r="D2438">
            <v>26.236039999999999</v>
          </cell>
          <cell r="E2438">
            <v>21.096540000000001</v>
          </cell>
          <cell r="F2438">
            <v>32.117959999999997</v>
          </cell>
        </row>
        <row r="2439">
          <cell r="A2439" t="str">
            <v>MENTAL HEALTH and WELLBEING - Life satisfaction</v>
          </cell>
          <cell r="B2439" t="str">
            <v>Very high (9–10)</v>
          </cell>
          <cell r="C2439" t="str">
            <v>Loddon (S)</v>
          </cell>
          <cell r="D2439">
            <v>29.495750000000001</v>
          </cell>
          <cell r="E2439">
            <v>21.0166</v>
          </cell>
          <cell r="F2439">
            <v>39.677329999999998</v>
          </cell>
        </row>
        <row r="2440">
          <cell r="A2440" t="str">
            <v>MENTAL HEALTH and WELLBEING - Life satisfaction</v>
          </cell>
          <cell r="B2440" t="str">
            <v>Very high (9–10)</v>
          </cell>
          <cell r="C2440" t="str">
            <v>Macedon Ranges (S)</v>
          </cell>
          <cell r="D2440">
            <v>25.334099999999999</v>
          </cell>
          <cell r="E2440">
            <v>20.61844</v>
          </cell>
          <cell r="F2440">
            <v>30.711040000000001</v>
          </cell>
        </row>
        <row r="2441">
          <cell r="A2441" t="str">
            <v>MENTAL HEALTH and WELLBEING - Life satisfaction</v>
          </cell>
          <cell r="B2441" t="str">
            <v>Very high (9–10)</v>
          </cell>
          <cell r="C2441" t="str">
            <v>Manningham (C)</v>
          </cell>
          <cell r="D2441">
            <v>19.9816</v>
          </cell>
          <cell r="E2441">
            <v>15.137840000000001</v>
          </cell>
          <cell r="F2441">
            <v>25.902180000000001</v>
          </cell>
        </row>
        <row r="2442">
          <cell r="A2442" t="str">
            <v>MENTAL HEALTH and WELLBEING - Life satisfaction</v>
          </cell>
          <cell r="B2442" t="str">
            <v>Very high (9–10)</v>
          </cell>
          <cell r="C2442" t="str">
            <v>Mansfield (S)</v>
          </cell>
          <cell r="D2442">
            <v>35.824910000000003</v>
          </cell>
          <cell r="E2442">
            <v>28.041360000000001</v>
          </cell>
          <cell r="F2442">
            <v>44.43486</v>
          </cell>
        </row>
        <row r="2443">
          <cell r="A2443" t="str">
            <v>MENTAL HEALTH and WELLBEING - Life satisfaction</v>
          </cell>
          <cell r="B2443" t="str">
            <v>Very high (9–10)</v>
          </cell>
          <cell r="C2443" t="str">
            <v>Maribyrnong (C)</v>
          </cell>
          <cell r="D2443">
            <v>24.588740000000001</v>
          </cell>
          <cell r="E2443">
            <v>18.980830000000001</v>
          </cell>
          <cell r="F2443">
            <v>31.215150000000001</v>
          </cell>
        </row>
        <row r="2444">
          <cell r="A2444" t="str">
            <v>MENTAL HEALTH and WELLBEING - Life satisfaction</v>
          </cell>
          <cell r="B2444" t="str">
            <v>Very high (9–10)</v>
          </cell>
          <cell r="C2444" t="str">
            <v>Maroondah (C)</v>
          </cell>
          <cell r="D2444">
            <v>21.843389999999999</v>
          </cell>
          <cell r="E2444">
            <v>17.34676</v>
          </cell>
          <cell r="F2444">
            <v>27.123139999999999</v>
          </cell>
        </row>
        <row r="2445">
          <cell r="A2445" t="str">
            <v>MENTAL HEALTH and WELLBEING - Life satisfaction</v>
          </cell>
          <cell r="B2445" t="str">
            <v>Very high (9–10)</v>
          </cell>
          <cell r="C2445" t="str">
            <v>Melbourne (C)</v>
          </cell>
          <cell r="D2445">
            <v>30.219989999999999</v>
          </cell>
          <cell r="E2445">
            <v>23.687460000000002</v>
          </cell>
          <cell r="F2445">
            <v>37.66489</v>
          </cell>
        </row>
        <row r="2446">
          <cell r="A2446" t="str">
            <v>MENTAL HEALTH and WELLBEING - Life satisfaction</v>
          </cell>
          <cell r="B2446" t="str">
            <v>Very high (9–10)</v>
          </cell>
          <cell r="C2446" t="str">
            <v>Melton (S)</v>
          </cell>
          <cell r="D2446">
            <v>26.375720000000001</v>
          </cell>
          <cell r="E2446">
            <v>21.415839999999999</v>
          </cell>
          <cell r="F2446">
            <v>32.01632</v>
          </cell>
        </row>
        <row r="2447">
          <cell r="A2447" t="str">
            <v>MENTAL HEALTH and WELLBEING - Life satisfaction</v>
          </cell>
          <cell r="B2447" t="str">
            <v>Very high (9–10)</v>
          </cell>
          <cell r="C2447" t="str">
            <v>Mildura (RC)</v>
          </cell>
          <cell r="D2447">
            <v>31.882709999999999</v>
          </cell>
          <cell r="E2447">
            <v>25.894380000000002</v>
          </cell>
          <cell r="F2447">
            <v>38.53575</v>
          </cell>
        </row>
        <row r="2448">
          <cell r="A2448" t="str">
            <v>MENTAL HEALTH and WELLBEING - Life satisfaction</v>
          </cell>
          <cell r="B2448" t="str">
            <v>Very high (9–10)</v>
          </cell>
          <cell r="C2448" t="str">
            <v>Mitchell (S)</v>
          </cell>
          <cell r="D2448">
            <v>26.080110000000001</v>
          </cell>
          <cell r="E2448">
            <v>20.36317</v>
          </cell>
          <cell r="F2448">
            <v>32.742190000000001</v>
          </cell>
        </row>
        <row r="2449">
          <cell r="A2449" t="str">
            <v>MENTAL HEALTH and WELLBEING - Life satisfaction</v>
          </cell>
          <cell r="B2449" t="str">
            <v>Very high (9–10)</v>
          </cell>
          <cell r="C2449" t="str">
            <v>Moira (S)</v>
          </cell>
          <cell r="D2449">
            <v>36.33061</v>
          </cell>
          <cell r="E2449">
            <v>28.216760000000001</v>
          </cell>
          <cell r="F2449">
            <v>45.305079999999997</v>
          </cell>
        </row>
        <row r="2450">
          <cell r="A2450" t="str">
            <v>MENTAL HEALTH and WELLBEING - Life satisfaction</v>
          </cell>
          <cell r="B2450" t="str">
            <v>Very high (9–10)</v>
          </cell>
          <cell r="C2450" t="str">
            <v>Monash (C)</v>
          </cell>
          <cell r="D2450">
            <v>23.869980000000002</v>
          </cell>
          <cell r="E2450">
            <v>18.570509999999999</v>
          </cell>
          <cell r="F2450">
            <v>30.122319999999998</v>
          </cell>
        </row>
        <row r="2451">
          <cell r="A2451" t="str">
            <v>MENTAL HEALTH and WELLBEING - Life satisfaction</v>
          </cell>
          <cell r="B2451" t="str">
            <v>Very high (9–10)</v>
          </cell>
          <cell r="C2451" t="str">
            <v>Moonee Valley (C)</v>
          </cell>
          <cell r="D2451">
            <v>26.665320000000001</v>
          </cell>
          <cell r="E2451">
            <v>21.139769999999999</v>
          </cell>
          <cell r="F2451">
            <v>33.030200000000001</v>
          </cell>
        </row>
        <row r="2452">
          <cell r="A2452" t="str">
            <v>MENTAL HEALTH and WELLBEING - Life satisfaction</v>
          </cell>
          <cell r="B2452" t="str">
            <v>Very high (9–10)</v>
          </cell>
          <cell r="C2452" t="str">
            <v>Moorabool (S)</v>
          </cell>
          <cell r="D2452">
            <v>32.843299999999999</v>
          </cell>
          <cell r="E2452">
            <v>26.76736</v>
          </cell>
          <cell r="F2452">
            <v>39.5535</v>
          </cell>
        </row>
        <row r="2453">
          <cell r="A2453" t="str">
            <v>MENTAL HEALTH and WELLBEING - Life satisfaction</v>
          </cell>
          <cell r="B2453" t="str">
            <v>Very high (9–10)</v>
          </cell>
          <cell r="C2453" t="str">
            <v>Moreland (C)</v>
          </cell>
          <cell r="D2453">
            <v>21.651779999999999</v>
          </cell>
          <cell r="E2453">
            <v>16.13813</v>
          </cell>
          <cell r="F2453">
            <v>28.411010000000001</v>
          </cell>
        </row>
        <row r="2454">
          <cell r="A2454" t="str">
            <v>MENTAL HEALTH and WELLBEING - Life satisfaction</v>
          </cell>
          <cell r="B2454" t="str">
            <v>Very high (9–10)</v>
          </cell>
          <cell r="C2454" t="str">
            <v>Mornington Peninsula (S)</v>
          </cell>
          <cell r="D2454">
            <v>24.896660000000001</v>
          </cell>
          <cell r="E2454">
            <v>19.90465</v>
          </cell>
          <cell r="F2454">
            <v>30.661380000000001</v>
          </cell>
        </row>
        <row r="2455">
          <cell r="A2455" t="str">
            <v>MENTAL HEALTH and WELLBEING - Life satisfaction</v>
          </cell>
          <cell r="B2455" t="str">
            <v>Very high (9–10)</v>
          </cell>
          <cell r="C2455" t="str">
            <v>Mount Alexander (S)</v>
          </cell>
          <cell r="D2455">
            <v>31.80696</v>
          </cell>
          <cell r="E2455">
            <v>22.566050000000001</v>
          </cell>
          <cell r="F2455">
            <v>42.743200000000002</v>
          </cell>
        </row>
        <row r="2456">
          <cell r="A2456" t="str">
            <v>MENTAL HEALTH and WELLBEING - Life satisfaction</v>
          </cell>
          <cell r="B2456" t="str">
            <v>Very high (9–10)</v>
          </cell>
          <cell r="C2456" t="str">
            <v>Moyne (S)</v>
          </cell>
          <cell r="D2456">
            <v>30.838149999999999</v>
          </cell>
          <cell r="E2456">
            <v>24.212230000000002</v>
          </cell>
          <cell r="F2456">
            <v>38.359549999999999</v>
          </cell>
        </row>
        <row r="2457">
          <cell r="A2457" t="str">
            <v>MENTAL HEALTH and WELLBEING - Life satisfaction</v>
          </cell>
          <cell r="B2457" t="str">
            <v>Very high (9–10)</v>
          </cell>
          <cell r="C2457" t="str">
            <v>Murrindindi (S)</v>
          </cell>
          <cell r="D2457">
            <v>41.72278</v>
          </cell>
          <cell r="E2457">
            <v>33.77028</v>
          </cell>
          <cell r="F2457">
            <v>50.130510000000001</v>
          </cell>
        </row>
        <row r="2458">
          <cell r="A2458" t="str">
            <v>MENTAL HEALTH and WELLBEING - Life satisfaction</v>
          </cell>
          <cell r="B2458" t="str">
            <v>Very high (9–10)</v>
          </cell>
          <cell r="C2458" t="str">
            <v>Nillumbik (S)</v>
          </cell>
          <cell r="D2458">
            <v>34.097160000000002</v>
          </cell>
          <cell r="E2458">
            <v>27.693239999999999</v>
          </cell>
          <cell r="F2458">
            <v>41.139400000000002</v>
          </cell>
        </row>
        <row r="2459">
          <cell r="A2459" t="str">
            <v>MENTAL HEALTH and WELLBEING - Life satisfaction</v>
          </cell>
          <cell r="B2459" t="str">
            <v>Very high (9–10)</v>
          </cell>
          <cell r="C2459" t="str">
            <v>Northern Grampians (S)</v>
          </cell>
          <cell r="D2459">
            <v>34.02411</v>
          </cell>
          <cell r="E2459">
            <v>26.690999999999999</v>
          </cell>
          <cell r="F2459">
            <v>42.211840000000002</v>
          </cell>
        </row>
        <row r="2460">
          <cell r="A2460" t="str">
            <v>MENTAL HEALTH and WELLBEING - Life satisfaction</v>
          </cell>
          <cell r="B2460" t="str">
            <v>Very high (9–10)</v>
          </cell>
          <cell r="C2460" t="str">
            <v>Port Phillip (C)</v>
          </cell>
          <cell r="D2460">
            <v>25.044969999999999</v>
          </cell>
          <cell r="E2460">
            <v>19.749929999999999</v>
          </cell>
          <cell r="F2460">
            <v>31.20757</v>
          </cell>
        </row>
        <row r="2461">
          <cell r="A2461" t="str">
            <v>MENTAL HEALTH and WELLBEING - Life satisfaction</v>
          </cell>
          <cell r="B2461" t="str">
            <v>Very high (9–10)</v>
          </cell>
          <cell r="C2461" t="str">
            <v>Pyrenees (S)</v>
          </cell>
          <cell r="D2461">
            <v>32.938079999999999</v>
          </cell>
          <cell r="E2461">
            <v>25.074480000000001</v>
          </cell>
          <cell r="F2461">
            <v>41.889029999999998</v>
          </cell>
        </row>
        <row r="2462">
          <cell r="A2462" t="str">
            <v>MENTAL HEALTH and WELLBEING - Life satisfaction</v>
          </cell>
          <cell r="B2462" t="str">
            <v>Very high (9–10)</v>
          </cell>
          <cell r="C2462" t="str">
            <v>Queenscliffe (B)</v>
          </cell>
          <cell r="D2462">
            <v>59.942210000000003</v>
          </cell>
          <cell r="E2462">
            <v>41.73509</v>
          </cell>
          <cell r="F2462">
            <v>75.763800000000003</v>
          </cell>
        </row>
        <row r="2463">
          <cell r="A2463" t="str">
            <v>MENTAL HEALTH and WELLBEING - Life satisfaction</v>
          </cell>
          <cell r="B2463" t="str">
            <v>Very high (9–10)</v>
          </cell>
          <cell r="C2463" t="str">
            <v>South Gippsland (S)</v>
          </cell>
          <cell r="D2463">
            <v>42.009880000000003</v>
          </cell>
          <cell r="E2463">
            <v>31.024100000000001</v>
          </cell>
          <cell r="F2463">
            <v>53.84881</v>
          </cell>
        </row>
        <row r="2464">
          <cell r="A2464" t="str">
            <v>MENTAL HEALTH and WELLBEING - Life satisfaction</v>
          </cell>
          <cell r="B2464" t="str">
            <v>Very high (9–10)</v>
          </cell>
          <cell r="C2464" t="str">
            <v>Southern Grampians (S)</v>
          </cell>
          <cell r="D2464">
            <v>35.651780000000002</v>
          </cell>
          <cell r="E2464">
            <v>28.825420000000001</v>
          </cell>
          <cell r="F2464">
            <v>43.115450000000003</v>
          </cell>
        </row>
        <row r="2465">
          <cell r="A2465" t="str">
            <v>MENTAL HEALTH and WELLBEING - Life satisfaction</v>
          </cell>
          <cell r="B2465" t="str">
            <v>Very high (9–10)</v>
          </cell>
          <cell r="C2465" t="str">
            <v>Stonnington (C)</v>
          </cell>
          <cell r="D2465">
            <v>29.433050000000001</v>
          </cell>
          <cell r="E2465">
            <v>24.062629999999999</v>
          </cell>
          <cell r="F2465">
            <v>35.44265</v>
          </cell>
        </row>
        <row r="2466">
          <cell r="A2466" t="str">
            <v>MENTAL HEALTH and WELLBEING - Life satisfaction</v>
          </cell>
          <cell r="B2466" t="str">
            <v>Very high (9–10)</v>
          </cell>
          <cell r="C2466" t="str">
            <v>Strathbogie (S)</v>
          </cell>
          <cell r="D2466">
            <v>28.786650000000002</v>
          </cell>
          <cell r="E2466">
            <v>22.02206</v>
          </cell>
          <cell r="F2466">
            <v>36.652450000000002</v>
          </cell>
        </row>
        <row r="2467">
          <cell r="A2467" t="str">
            <v>MENTAL HEALTH and WELLBEING - Life satisfaction</v>
          </cell>
          <cell r="B2467" t="str">
            <v>Very high (9–10)</v>
          </cell>
          <cell r="C2467" t="str">
            <v>Surf Coast (S)</v>
          </cell>
          <cell r="D2467">
            <v>39.415500000000002</v>
          </cell>
          <cell r="E2467">
            <v>32.231830000000002</v>
          </cell>
          <cell r="F2467">
            <v>47.087760000000003</v>
          </cell>
        </row>
        <row r="2468">
          <cell r="A2468" t="str">
            <v>MENTAL HEALTH and WELLBEING - Life satisfaction</v>
          </cell>
          <cell r="B2468" t="str">
            <v>Very high (9–10)</v>
          </cell>
          <cell r="C2468" t="str">
            <v>Swan Hill (RC)</v>
          </cell>
          <cell r="D2468">
            <v>37.396349999999998</v>
          </cell>
          <cell r="E2468">
            <v>30.77252</v>
          </cell>
          <cell r="F2468">
            <v>44.528869999999998</v>
          </cell>
        </row>
        <row r="2469">
          <cell r="A2469" t="str">
            <v>MENTAL HEALTH and WELLBEING - Life satisfaction</v>
          </cell>
          <cell r="B2469" t="str">
            <v>Very high (9–10)</v>
          </cell>
          <cell r="C2469" t="str">
            <v>Towong (S)</v>
          </cell>
          <cell r="D2469">
            <v>26.333539999999999</v>
          </cell>
          <cell r="E2469">
            <v>20.362169999999999</v>
          </cell>
          <cell r="F2469">
            <v>33.323309999999999</v>
          </cell>
        </row>
        <row r="2470">
          <cell r="A2470" t="str">
            <v>MENTAL HEALTH and WELLBEING - Life satisfaction</v>
          </cell>
          <cell r="B2470" t="str">
            <v>Very high (9–10)</v>
          </cell>
          <cell r="C2470" t="str">
            <v>Wangaratta (RC)</v>
          </cell>
          <cell r="D2470">
            <v>29.688700000000001</v>
          </cell>
          <cell r="E2470">
            <v>23.335570000000001</v>
          </cell>
          <cell r="F2470">
            <v>36.938110000000002</v>
          </cell>
        </row>
        <row r="2471">
          <cell r="A2471" t="str">
            <v>MENTAL HEALTH and WELLBEING - Life satisfaction</v>
          </cell>
          <cell r="B2471" t="str">
            <v>Very high (9–10)</v>
          </cell>
          <cell r="C2471" t="str">
            <v>Warrnambool (C)</v>
          </cell>
          <cell r="D2471">
            <v>33.379510000000003</v>
          </cell>
          <cell r="E2471">
            <v>27.032499999999999</v>
          </cell>
          <cell r="F2471">
            <v>40.391820000000003</v>
          </cell>
        </row>
        <row r="2472">
          <cell r="A2472" t="str">
            <v>MENTAL HEALTH and WELLBEING - Life satisfaction</v>
          </cell>
          <cell r="B2472" t="str">
            <v>Very high (9–10)</v>
          </cell>
          <cell r="C2472" t="str">
            <v>Wellington (S)</v>
          </cell>
          <cell r="D2472">
            <v>34.936860000000003</v>
          </cell>
          <cell r="E2472">
            <v>28.52882</v>
          </cell>
          <cell r="F2472">
            <v>41.939619999999998</v>
          </cell>
        </row>
        <row r="2473">
          <cell r="A2473" t="str">
            <v>MENTAL HEALTH and WELLBEING - Life satisfaction</v>
          </cell>
          <cell r="B2473" t="str">
            <v>Very high (9–10)</v>
          </cell>
          <cell r="C2473" t="str">
            <v>West Wimmera (S)</v>
          </cell>
          <cell r="D2473">
            <v>42.580530000000003</v>
          </cell>
          <cell r="E2473">
            <v>33.382890000000003</v>
          </cell>
          <cell r="F2473">
            <v>52.32197</v>
          </cell>
        </row>
        <row r="2474">
          <cell r="A2474" t="str">
            <v>MENTAL HEALTH and WELLBEING - Life satisfaction</v>
          </cell>
          <cell r="B2474" t="str">
            <v>Very high (9–10)</v>
          </cell>
          <cell r="C2474" t="str">
            <v>Whitehorse (C)</v>
          </cell>
          <cell r="D2474">
            <v>18.338570000000001</v>
          </cell>
          <cell r="E2474">
            <v>13.703049999999999</v>
          </cell>
          <cell r="F2474">
            <v>24.104209999999998</v>
          </cell>
        </row>
        <row r="2475">
          <cell r="A2475" t="str">
            <v>MENTAL HEALTH and WELLBEING - Life satisfaction</v>
          </cell>
          <cell r="B2475" t="str">
            <v>Very high (9–10)</v>
          </cell>
          <cell r="C2475" t="str">
            <v>Whittlesea (C)</v>
          </cell>
          <cell r="D2475">
            <v>28.31983</v>
          </cell>
          <cell r="E2475">
            <v>22.64114</v>
          </cell>
          <cell r="F2475">
            <v>34.782420000000002</v>
          </cell>
        </row>
        <row r="2476">
          <cell r="A2476" t="str">
            <v>MENTAL HEALTH and WELLBEING - Life satisfaction</v>
          </cell>
          <cell r="B2476" t="str">
            <v>Very high (9–10)</v>
          </cell>
          <cell r="C2476" t="str">
            <v>Wodonga (RC)</v>
          </cell>
          <cell r="D2476">
            <v>25.394390000000001</v>
          </cell>
          <cell r="E2476">
            <v>19.769259999999999</v>
          </cell>
          <cell r="F2476">
            <v>31.98207</v>
          </cell>
        </row>
        <row r="2477">
          <cell r="A2477" t="str">
            <v>MENTAL HEALTH and WELLBEING - Life satisfaction</v>
          </cell>
          <cell r="B2477" t="str">
            <v>Very high (9–10)</v>
          </cell>
          <cell r="C2477" t="str">
            <v>Wyndham (C)</v>
          </cell>
          <cell r="D2477">
            <v>32.481789999999997</v>
          </cell>
          <cell r="E2477">
            <v>27.33522</v>
          </cell>
          <cell r="F2477">
            <v>38.089419999999997</v>
          </cell>
        </row>
        <row r="2478">
          <cell r="A2478" t="str">
            <v>MENTAL HEALTH and WELLBEING - Life satisfaction</v>
          </cell>
          <cell r="B2478" t="str">
            <v>Very high (9–10)</v>
          </cell>
          <cell r="C2478" t="str">
            <v>Yarra (C)</v>
          </cell>
          <cell r="D2478">
            <v>24.84564</v>
          </cell>
          <cell r="E2478">
            <v>19.860880000000002</v>
          </cell>
          <cell r="F2478">
            <v>30.603719999999999</v>
          </cell>
        </row>
        <row r="2479">
          <cell r="A2479" t="str">
            <v>MENTAL HEALTH and WELLBEING - Life satisfaction</v>
          </cell>
          <cell r="B2479" t="str">
            <v>Very high (9–10)</v>
          </cell>
          <cell r="C2479" t="str">
            <v>Yarra Ranges (S)</v>
          </cell>
          <cell r="D2479">
            <v>24.09543</v>
          </cell>
          <cell r="E2479">
            <v>18.975169999999999</v>
          </cell>
          <cell r="F2479">
            <v>30.084350000000001</v>
          </cell>
        </row>
        <row r="2480">
          <cell r="A2480" t="str">
            <v>MENTAL HEALTH and WELLBEING - Life satisfaction</v>
          </cell>
          <cell r="B2480" t="str">
            <v>Very high (9–10)</v>
          </cell>
          <cell r="C2480" t="str">
            <v>Yarriambiack (S)</v>
          </cell>
          <cell r="D2480">
            <v>34.282730000000001</v>
          </cell>
          <cell r="E2480">
            <v>25.494150000000001</v>
          </cell>
          <cell r="F2480">
            <v>44.299599999999998</v>
          </cell>
        </row>
        <row r="2481">
          <cell r="A2481" t="str">
            <v>MENTAL HEALTH and WELLBEING - Life satisfaction</v>
          </cell>
          <cell r="B2481" t="str">
            <v>Very high (9–10)</v>
          </cell>
          <cell r="C2481" t="str">
            <v>Victoria</v>
          </cell>
          <cell r="D2481">
            <v>26.860299999999999</v>
          </cell>
          <cell r="E2481">
            <v>25.987970000000001</v>
          </cell>
          <cell r="F2481">
            <v>27.75093</v>
          </cell>
        </row>
        <row r="2482">
          <cell r="A2482" t="str">
            <v>MENTAL HEALTH and WELLBEING - Life satisfaction</v>
          </cell>
          <cell r="B2482" t="str">
            <v>Don't know/Refused to answer</v>
          </cell>
          <cell r="C2482" t="str">
            <v>Alpine (S)</v>
          </cell>
          <cell r="D2482" t="str">
            <v xml:space="preserve"> </v>
          </cell>
          <cell r="E2482" t="str">
            <v xml:space="preserve"> </v>
          </cell>
          <cell r="F2482" t="str">
            <v xml:space="preserve"> </v>
          </cell>
        </row>
        <row r="2483">
          <cell r="A2483" t="str">
            <v>MENTAL HEALTH and WELLBEING - Life satisfaction</v>
          </cell>
          <cell r="B2483" t="str">
            <v>Don't know/Refused to answer</v>
          </cell>
          <cell r="C2483" t="str">
            <v>Ararat (RC)</v>
          </cell>
          <cell r="D2483" t="str">
            <v xml:space="preserve"> </v>
          </cell>
          <cell r="E2483" t="str">
            <v xml:space="preserve"> </v>
          </cell>
          <cell r="F2483" t="str">
            <v xml:space="preserve"> </v>
          </cell>
        </row>
        <row r="2484">
          <cell r="A2484" t="str">
            <v>MENTAL HEALTH and WELLBEING - Life satisfaction</v>
          </cell>
          <cell r="B2484" t="str">
            <v>Don't know/Refused to answer</v>
          </cell>
          <cell r="C2484" t="str">
            <v>Ballarat (C)</v>
          </cell>
          <cell r="D2484" t="str">
            <v xml:space="preserve"> </v>
          </cell>
          <cell r="E2484" t="str">
            <v xml:space="preserve"> </v>
          </cell>
          <cell r="F2484" t="str">
            <v xml:space="preserve"> </v>
          </cell>
        </row>
        <row r="2485">
          <cell r="A2485" t="str">
            <v>MENTAL HEALTH and WELLBEING - Life satisfaction</v>
          </cell>
          <cell r="B2485" t="str">
            <v>Don't know/Refused to answer</v>
          </cell>
          <cell r="C2485" t="str">
            <v>Banyule (C)</v>
          </cell>
          <cell r="D2485" t="str">
            <v xml:space="preserve"> </v>
          </cell>
          <cell r="E2485" t="str">
            <v xml:space="preserve"> </v>
          </cell>
          <cell r="F2485" t="str">
            <v xml:space="preserve"> </v>
          </cell>
        </row>
        <row r="2486">
          <cell r="A2486" t="str">
            <v>MENTAL HEALTH and WELLBEING - Life satisfaction</v>
          </cell>
          <cell r="B2486" t="str">
            <v>Don't know/Refused to answer</v>
          </cell>
          <cell r="C2486" t="str">
            <v>Bass Coast (S)</v>
          </cell>
          <cell r="D2486" t="str">
            <v xml:space="preserve"> </v>
          </cell>
          <cell r="E2486" t="str">
            <v xml:space="preserve"> </v>
          </cell>
          <cell r="F2486" t="str">
            <v xml:space="preserve"> </v>
          </cell>
        </row>
        <row r="2487">
          <cell r="A2487" t="str">
            <v>MENTAL HEALTH and WELLBEING - Life satisfaction</v>
          </cell>
          <cell r="B2487" t="str">
            <v>Don't know/Refused to answer</v>
          </cell>
          <cell r="C2487" t="str">
            <v>Baw Baw (S)</v>
          </cell>
          <cell r="D2487" t="str">
            <v xml:space="preserve"> </v>
          </cell>
          <cell r="E2487" t="str">
            <v xml:space="preserve"> </v>
          </cell>
          <cell r="F2487" t="str">
            <v xml:space="preserve"> </v>
          </cell>
        </row>
        <row r="2488">
          <cell r="A2488" t="str">
            <v>MENTAL HEALTH and WELLBEING - Life satisfaction</v>
          </cell>
          <cell r="B2488" t="str">
            <v>Don't know/Refused to answer</v>
          </cell>
          <cell r="C2488" t="str">
            <v>Bayside (C)</v>
          </cell>
          <cell r="D2488" t="str">
            <v xml:space="preserve"> </v>
          </cell>
          <cell r="E2488" t="str">
            <v xml:space="preserve"> </v>
          </cell>
          <cell r="F2488" t="str">
            <v xml:space="preserve"> </v>
          </cell>
        </row>
        <row r="2489">
          <cell r="A2489" t="str">
            <v>MENTAL HEALTH and WELLBEING - Life satisfaction</v>
          </cell>
          <cell r="B2489" t="str">
            <v>Don't know/Refused to answer</v>
          </cell>
          <cell r="C2489" t="str">
            <v>Benalla (RC)</v>
          </cell>
          <cell r="D2489" t="str">
            <v xml:space="preserve"> </v>
          </cell>
          <cell r="E2489" t="str">
            <v xml:space="preserve"> </v>
          </cell>
          <cell r="F2489" t="str">
            <v xml:space="preserve"> </v>
          </cell>
        </row>
        <row r="2490">
          <cell r="A2490" t="str">
            <v>MENTAL HEALTH and WELLBEING - Life satisfaction</v>
          </cell>
          <cell r="B2490" t="str">
            <v>Don't know/Refused to answer</v>
          </cell>
          <cell r="C2490" t="str">
            <v>Boroondara (C)</v>
          </cell>
          <cell r="D2490" t="str">
            <v xml:space="preserve"> </v>
          </cell>
          <cell r="E2490" t="str">
            <v xml:space="preserve"> </v>
          </cell>
          <cell r="F2490" t="str">
            <v xml:space="preserve"> </v>
          </cell>
        </row>
        <row r="2491">
          <cell r="A2491" t="str">
            <v>MENTAL HEALTH and WELLBEING - Life satisfaction</v>
          </cell>
          <cell r="B2491" t="str">
            <v>Don't know/Refused to answer</v>
          </cell>
          <cell r="C2491" t="str">
            <v>Brimbank (C)</v>
          </cell>
          <cell r="D2491">
            <v>2.9319320000000002</v>
          </cell>
          <cell r="E2491">
            <v>1.2662709999999999</v>
          </cell>
          <cell r="F2491">
            <v>6.6412360000000001</v>
          </cell>
        </row>
        <row r="2492">
          <cell r="A2492" t="str">
            <v>MENTAL HEALTH and WELLBEING - Life satisfaction</v>
          </cell>
          <cell r="B2492" t="str">
            <v>Don't know/Refused to answer</v>
          </cell>
          <cell r="C2492" t="str">
            <v>Buloke (S)</v>
          </cell>
          <cell r="D2492" t="str">
            <v xml:space="preserve"> </v>
          </cell>
          <cell r="E2492" t="str">
            <v xml:space="preserve"> </v>
          </cell>
          <cell r="F2492" t="str">
            <v xml:space="preserve"> </v>
          </cell>
        </row>
        <row r="2493">
          <cell r="A2493" t="str">
            <v>MENTAL HEALTH and WELLBEING - Life satisfaction</v>
          </cell>
          <cell r="B2493" t="str">
            <v>Don't know/Refused to answer</v>
          </cell>
          <cell r="C2493" t="str">
            <v>Campaspe (S)</v>
          </cell>
          <cell r="D2493" t="str">
            <v xml:space="preserve"> </v>
          </cell>
          <cell r="E2493" t="str">
            <v xml:space="preserve"> </v>
          </cell>
          <cell r="F2493" t="str">
            <v xml:space="preserve"> </v>
          </cell>
        </row>
        <row r="2494">
          <cell r="A2494" t="str">
            <v>MENTAL HEALTH and WELLBEING - Life satisfaction</v>
          </cell>
          <cell r="B2494" t="str">
            <v>Don't know/Refused to answer</v>
          </cell>
          <cell r="C2494" t="str">
            <v>Cardinia (S)</v>
          </cell>
          <cell r="D2494" t="str">
            <v xml:space="preserve"> </v>
          </cell>
          <cell r="E2494" t="str">
            <v xml:space="preserve"> </v>
          </cell>
          <cell r="F2494" t="str">
            <v xml:space="preserve"> </v>
          </cell>
        </row>
        <row r="2495">
          <cell r="A2495" t="str">
            <v>MENTAL HEALTH and WELLBEING - Life satisfaction</v>
          </cell>
          <cell r="B2495" t="str">
            <v>Don't know/Refused to answer</v>
          </cell>
          <cell r="C2495" t="str">
            <v>Casey (C)</v>
          </cell>
          <cell r="D2495">
            <v>2.5557479999999999</v>
          </cell>
          <cell r="E2495">
            <v>1.2235279999999999</v>
          </cell>
          <cell r="F2495">
            <v>5.2612730000000001</v>
          </cell>
        </row>
        <row r="2496">
          <cell r="A2496" t="str">
            <v>MENTAL HEALTH and WELLBEING - Life satisfaction</v>
          </cell>
          <cell r="B2496" t="str">
            <v>Don't know/Refused to answer</v>
          </cell>
          <cell r="C2496" t="str">
            <v>Central Goldfields (S)</v>
          </cell>
          <cell r="D2496" t="str">
            <v xml:space="preserve"> </v>
          </cell>
          <cell r="E2496" t="str">
            <v xml:space="preserve"> </v>
          </cell>
          <cell r="F2496" t="str">
            <v xml:space="preserve"> </v>
          </cell>
        </row>
        <row r="2497">
          <cell r="A2497" t="str">
            <v>MENTAL HEALTH and WELLBEING - Life satisfaction</v>
          </cell>
          <cell r="B2497" t="str">
            <v>Don't know/Refused to answer</v>
          </cell>
          <cell r="C2497" t="str">
            <v>Colac-Otway (S)</v>
          </cell>
          <cell r="D2497" t="str">
            <v xml:space="preserve"> </v>
          </cell>
          <cell r="E2497" t="str">
            <v xml:space="preserve"> </v>
          </cell>
          <cell r="F2497" t="str">
            <v xml:space="preserve"> </v>
          </cell>
        </row>
        <row r="2498">
          <cell r="A2498" t="str">
            <v>MENTAL HEALTH and WELLBEING - Life satisfaction</v>
          </cell>
          <cell r="B2498" t="str">
            <v>Don't know/Refused to answer</v>
          </cell>
          <cell r="C2498" t="str">
            <v>Corangamite (S)</v>
          </cell>
          <cell r="D2498" t="str">
            <v xml:space="preserve"> </v>
          </cell>
          <cell r="E2498" t="str">
            <v xml:space="preserve"> </v>
          </cell>
          <cell r="F2498" t="str">
            <v xml:space="preserve"> </v>
          </cell>
        </row>
        <row r="2499">
          <cell r="A2499" t="str">
            <v>MENTAL HEALTH and WELLBEING - Life satisfaction</v>
          </cell>
          <cell r="B2499" t="str">
            <v>Don't know/Refused to answer</v>
          </cell>
          <cell r="C2499" t="str">
            <v>Darebin (C)</v>
          </cell>
          <cell r="D2499" t="str">
            <v xml:space="preserve"> </v>
          </cell>
          <cell r="E2499" t="str">
            <v xml:space="preserve"> </v>
          </cell>
          <cell r="F2499" t="str">
            <v xml:space="preserve"> </v>
          </cell>
        </row>
        <row r="2500">
          <cell r="A2500" t="str">
            <v>MENTAL HEALTH and WELLBEING - Life satisfaction</v>
          </cell>
          <cell r="B2500" t="str">
            <v>Don't know/Refused to answer</v>
          </cell>
          <cell r="C2500" t="str">
            <v>East Gippsland (S)</v>
          </cell>
          <cell r="D2500" t="str">
            <v xml:space="preserve"> </v>
          </cell>
          <cell r="E2500" t="str">
            <v xml:space="preserve"> </v>
          </cell>
          <cell r="F2500" t="str">
            <v xml:space="preserve"> </v>
          </cell>
        </row>
        <row r="2501">
          <cell r="A2501" t="str">
            <v>MENTAL HEALTH and WELLBEING - Life satisfaction</v>
          </cell>
          <cell r="B2501" t="str">
            <v>Don't know/Refused to answer</v>
          </cell>
          <cell r="C2501" t="str">
            <v>Frankston (C)</v>
          </cell>
          <cell r="D2501" t="str">
            <v xml:space="preserve"> </v>
          </cell>
          <cell r="E2501" t="str">
            <v xml:space="preserve"> </v>
          </cell>
          <cell r="F2501" t="str">
            <v xml:space="preserve"> </v>
          </cell>
        </row>
        <row r="2502">
          <cell r="A2502" t="str">
            <v>MENTAL HEALTH and WELLBEING - Life satisfaction</v>
          </cell>
          <cell r="B2502" t="str">
            <v>Don't know/Refused to answer</v>
          </cell>
          <cell r="C2502" t="str">
            <v>Gannawarra (S)</v>
          </cell>
          <cell r="D2502" t="str">
            <v xml:space="preserve"> </v>
          </cell>
          <cell r="E2502" t="str">
            <v xml:space="preserve"> </v>
          </cell>
          <cell r="F2502" t="str">
            <v xml:space="preserve"> </v>
          </cell>
        </row>
        <row r="2503">
          <cell r="A2503" t="str">
            <v>MENTAL HEALTH and WELLBEING - Life satisfaction</v>
          </cell>
          <cell r="B2503" t="str">
            <v>Don't know/Refused to answer</v>
          </cell>
          <cell r="C2503" t="str">
            <v>Glen Eira (C)</v>
          </cell>
          <cell r="D2503" t="str">
            <v xml:space="preserve"> </v>
          </cell>
          <cell r="E2503" t="str">
            <v xml:space="preserve"> </v>
          </cell>
          <cell r="F2503" t="str">
            <v xml:space="preserve"> </v>
          </cell>
        </row>
        <row r="2504">
          <cell r="A2504" t="str">
            <v>MENTAL HEALTH and WELLBEING - Life satisfaction</v>
          </cell>
          <cell r="B2504" t="str">
            <v>Don't know/Refused to answer</v>
          </cell>
          <cell r="C2504" t="str">
            <v>Glenelg (S)</v>
          </cell>
          <cell r="D2504" t="str">
            <v xml:space="preserve"> </v>
          </cell>
          <cell r="E2504" t="str">
            <v xml:space="preserve"> </v>
          </cell>
          <cell r="F2504" t="str">
            <v xml:space="preserve"> </v>
          </cell>
        </row>
        <row r="2505">
          <cell r="A2505" t="str">
            <v>MENTAL HEALTH and WELLBEING - Life satisfaction</v>
          </cell>
          <cell r="B2505" t="str">
            <v>Don't know/Refused to answer</v>
          </cell>
          <cell r="C2505" t="str">
            <v>Golden Plains (S)</v>
          </cell>
          <cell r="D2505" t="str">
            <v xml:space="preserve"> </v>
          </cell>
          <cell r="E2505" t="str">
            <v xml:space="preserve"> </v>
          </cell>
          <cell r="F2505" t="str">
            <v xml:space="preserve"> </v>
          </cell>
        </row>
        <row r="2506">
          <cell r="A2506" t="str">
            <v>MENTAL HEALTH and WELLBEING - Life satisfaction</v>
          </cell>
          <cell r="B2506" t="str">
            <v>Don't know/Refused to answer</v>
          </cell>
          <cell r="C2506" t="str">
            <v>Greater Bendigo (C)</v>
          </cell>
          <cell r="D2506" t="str">
            <v xml:space="preserve"> </v>
          </cell>
          <cell r="E2506" t="str">
            <v xml:space="preserve"> </v>
          </cell>
          <cell r="F2506" t="str">
            <v xml:space="preserve"> </v>
          </cell>
        </row>
        <row r="2507">
          <cell r="A2507" t="str">
            <v>MENTAL HEALTH and WELLBEING - Life satisfaction</v>
          </cell>
          <cell r="B2507" t="str">
            <v>Don't know/Refused to answer</v>
          </cell>
          <cell r="C2507" t="str">
            <v>Greater Dandenong (C)</v>
          </cell>
          <cell r="D2507">
            <v>3.8134209999999999</v>
          </cell>
          <cell r="E2507">
            <v>1.9149769999999999</v>
          </cell>
          <cell r="F2507">
            <v>7.4509499999999997</v>
          </cell>
        </row>
        <row r="2508">
          <cell r="A2508" t="str">
            <v>MENTAL HEALTH and WELLBEING - Life satisfaction</v>
          </cell>
          <cell r="B2508" t="str">
            <v>Don't know/Refused to answer</v>
          </cell>
          <cell r="C2508" t="str">
            <v>Greater Geelong (C)</v>
          </cell>
          <cell r="D2508" t="str">
            <v xml:space="preserve"> </v>
          </cell>
          <cell r="E2508" t="str">
            <v xml:space="preserve"> </v>
          </cell>
          <cell r="F2508" t="str">
            <v xml:space="preserve"> </v>
          </cell>
        </row>
        <row r="2509">
          <cell r="A2509" t="str">
            <v>MENTAL HEALTH and WELLBEING - Life satisfaction</v>
          </cell>
          <cell r="B2509" t="str">
            <v>Don't know/Refused to answer</v>
          </cell>
          <cell r="C2509" t="str">
            <v>Greater Shepparton (C)</v>
          </cell>
          <cell r="D2509" t="str">
            <v xml:space="preserve"> </v>
          </cell>
          <cell r="E2509" t="str">
            <v xml:space="preserve"> </v>
          </cell>
          <cell r="F2509" t="str">
            <v xml:space="preserve"> </v>
          </cell>
        </row>
        <row r="2510">
          <cell r="A2510" t="str">
            <v>MENTAL HEALTH and WELLBEING - Life satisfaction</v>
          </cell>
          <cell r="B2510" t="str">
            <v>Don't know/Refused to answer</v>
          </cell>
          <cell r="C2510" t="str">
            <v>Hepburn (S)</v>
          </cell>
          <cell r="D2510" t="str">
            <v xml:space="preserve"> </v>
          </cell>
          <cell r="E2510" t="str">
            <v xml:space="preserve"> </v>
          </cell>
          <cell r="F2510" t="str">
            <v xml:space="preserve"> </v>
          </cell>
        </row>
        <row r="2511">
          <cell r="A2511" t="str">
            <v>MENTAL HEALTH and WELLBEING - Life satisfaction</v>
          </cell>
          <cell r="B2511" t="str">
            <v>Don't know/Refused to answer</v>
          </cell>
          <cell r="C2511" t="str">
            <v>Hindmarsh (S)</v>
          </cell>
          <cell r="D2511" t="str">
            <v xml:space="preserve"> </v>
          </cell>
          <cell r="E2511" t="str">
            <v xml:space="preserve"> </v>
          </cell>
          <cell r="F2511" t="str">
            <v xml:space="preserve"> </v>
          </cell>
        </row>
        <row r="2512">
          <cell r="A2512" t="str">
            <v>MENTAL HEALTH and WELLBEING - Life satisfaction</v>
          </cell>
          <cell r="B2512" t="str">
            <v>Don't know/Refused to answer</v>
          </cell>
          <cell r="C2512" t="str">
            <v>Hobsons Bay (C)</v>
          </cell>
          <cell r="D2512" t="str">
            <v xml:space="preserve"> </v>
          </cell>
          <cell r="E2512" t="str">
            <v xml:space="preserve"> </v>
          </cell>
          <cell r="F2512" t="str">
            <v xml:space="preserve"> </v>
          </cell>
        </row>
        <row r="2513">
          <cell r="A2513" t="str">
            <v>MENTAL HEALTH and WELLBEING - Life satisfaction</v>
          </cell>
          <cell r="B2513" t="str">
            <v>Don't know/Refused to answer</v>
          </cell>
          <cell r="C2513" t="str">
            <v>Horsham (RC)</v>
          </cell>
          <cell r="D2513" t="str">
            <v xml:space="preserve"> </v>
          </cell>
          <cell r="E2513" t="str">
            <v xml:space="preserve"> </v>
          </cell>
          <cell r="F2513" t="str">
            <v xml:space="preserve"> </v>
          </cell>
        </row>
        <row r="2514">
          <cell r="A2514" t="str">
            <v>MENTAL HEALTH and WELLBEING - Life satisfaction</v>
          </cell>
          <cell r="B2514" t="str">
            <v>Don't know/Refused to answer</v>
          </cell>
          <cell r="C2514" t="str">
            <v>Hume (C)</v>
          </cell>
          <cell r="D2514">
            <v>1.6682250000000001</v>
          </cell>
          <cell r="E2514">
            <v>0.63848240000000001</v>
          </cell>
          <cell r="F2514">
            <v>4.2870790000000003</v>
          </cell>
        </row>
        <row r="2515">
          <cell r="A2515" t="str">
            <v>MENTAL HEALTH and WELLBEING - Life satisfaction</v>
          </cell>
          <cell r="B2515" t="str">
            <v>Don't know/Refused to answer</v>
          </cell>
          <cell r="C2515" t="str">
            <v>Indigo (S)</v>
          </cell>
          <cell r="D2515" t="str">
            <v xml:space="preserve"> </v>
          </cell>
          <cell r="E2515" t="str">
            <v xml:space="preserve"> </v>
          </cell>
          <cell r="F2515" t="str">
            <v xml:space="preserve"> </v>
          </cell>
        </row>
        <row r="2516">
          <cell r="A2516" t="str">
            <v>MENTAL HEALTH and WELLBEING - Life satisfaction</v>
          </cell>
          <cell r="B2516" t="str">
            <v>Don't know/Refused to answer</v>
          </cell>
          <cell r="C2516" t="str">
            <v>Kingston (C)</v>
          </cell>
          <cell r="D2516" t="str">
            <v xml:space="preserve"> </v>
          </cell>
          <cell r="E2516" t="str">
            <v xml:space="preserve"> </v>
          </cell>
          <cell r="F2516" t="str">
            <v xml:space="preserve"> </v>
          </cell>
        </row>
        <row r="2517">
          <cell r="A2517" t="str">
            <v>MENTAL HEALTH and WELLBEING - Life satisfaction</v>
          </cell>
          <cell r="B2517" t="str">
            <v>Don't know/Refused to answer</v>
          </cell>
          <cell r="C2517" t="str">
            <v>Knox (C)</v>
          </cell>
          <cell r="D2517" t="str">
            <v xml:space="preserve"> </v>
          </cell>
          <cell r="E2517" t="str">
            <v xml:space="preserve"> </v>
          </cell>
          <cell r="F2517" t="str">
            <v xml:space="preserve"> </v>
          </cell>
        </row>
        <row r="2518">
          <cell r="A2518" t="str">
            <v>MENTAL HEALTH and WELLBEING - Life satisfaction</v>
          </cell>
          <cell r="B2518" t="str">
            <v>Don't know/Refused to answer</v>
          </cell>
          <cell r="C2518" t="str">
            <v>Latrobe (C)</v>
          </cell>
          <cell r="D2518" t="str">
            <v xml:space="preserve"> </v>
          </cell>
          <cell r="E2518" t="str">
            <v xml:space="preserve"> </v>
          </cell>
          <cell r="F2518" t="str">
            <v xml:space="preserve"> </v>
          </cell>
        </row>
        <row r="2519">
          <cell r="A2519" t="str">
            <v>MENTAL HEALTH and WELLBEING - Life satisfaction</v>
          </cell>
          <cell r="B2519" t="str">
            <v>Don't know/Refused to answer</v>
          </cell>
          <cell r="C2519" t="str">
            <v>Loddon (S)</v>
          </cell>
          <cell r="D2519" t="str">
            <v xml:space="preserve"> </v>
          </cell>
          <cell r="E2519" t="str">
            <v xml:space="preserve"> </v>
          </cell>
          <cell r="F2519" t="str">
            <v xml:space="preserve"> </v>
          </cell>
        </row>
        <row r="2520">
          <cell r="A2520" t="str">
            <v>MENTAL HEALTH and WELLBEING - Life satisfaction</v>
          </cell>
          <cell r="B2520" t="str">
            <v>Don't know/Refused to answer</v>
          </cell>
          <cell r="C2520" t="str">
            <v>Macedon Ranges (S)</v>
          </cell>
          <cell r="D2520" t="str">
            <v xml:space="preserve"> </v>
          </cell>
          <cell r="E2520" t="str">
            <v xml:space="preserve"> </v>
          </cell>
          <cell r="F2520" t="str">
            <v xml:space="preserve"> </v>
          </cell>
        </row>
        <row r="2521">
          <cell r="A2521" t="str">
            <v>MENTAL HEALTH and WELLBEING - Life satisfaction</v>
          </cell>
          <cell r="B2521" t="str">
            <v>Don't know/Refused to answer</v>
          </cell>
          <cell r="C2521" t="str">
            <v>Manningham (C)</v>
          </cell>
          <cell r="D2521" t="str">
            <v xml:space="preserve"> </v>
          </cell>
          <cell r="E2521" t="str">
            <v xml:space="preserve"> </v>
          </cell>
          <cell r="F2521" t="str">
            <v xml:space="preserve"> </v>
          </cell>
        </row>
        <row r="2522">
          <cell r="A2522" t="str">
            <v>MENTAL HEALTH and WELLBEING - Life satisfaction</v>
          </cell>
          <cell r="B2522" t="str">
            <v>Don't know/Refused to answer</v>
          </cell>
          <cell r="C2522" t="str">
            <v>Mansfield (S)</v>
          </cell>
          <cell r="D2522" t="str">
            <v xml:space="preserve"> </v>
          </cell>
          <cell r="E2522" t="str">
            <v xml:space="preserve"> </v>
          </cell>
          <cell r="F2522" t="str">
            <v xml:space="preserve"> </v>
          </cell>
        </row>
        <row r="2523">
          <cell r="A2523" t="str">
            <v>MENTAL HEALTH and WELLBEING - Life satisfaction</v>
          </cell>
          <cell r="B2523" t="str">
            <v>Don't know/Refused to answer</v>
          </cell>
          <cell r="C2523" t="str">
            <v>Maribyrnong (C)</v>
          </cell>
          <cell r="D2523" t="str">
            <v xml:space="preserve"> </v>
          </cell>
          <cell r="E2523" t="str">
            <v xml:space="preserve"> </v>
          </cell>
          <cell r="F2523" t="str">
            <v xml:space="preserve"> </v>
          </cell>
        </row>
        <row r="2524">
          <cell r="A2524" t="str">
            <v>MENTAL HEALTH and WELLBEING - Life satisfaction</v>
          </cell>
          <cell r="B2524" t="str">
            <v>Don't know/Refused to answer</v>
          </cell>
          <cell r="C2524" t="str">
            <v>Maroondah (C)</v>
          </cell>
          <cell r="D2524" t="str">
            <v xml:space="preserve"> </v>
          </cell>
          <cell r="E2524" t="str">
            <v xml:space="preserve"> </v>
          </cell>
          <cell r="F2524" t="str">
            <v xml:space="preserve"> </v>
          </cell>
        </row>
        <row r="2525">
          <cell r="A2525" t="str">
            <v>MENTAL HEALTH and WELLBEING - Life satisfaction</v>
          </cell>
          <cell r="B2525" t="str">
            <v>Don't know/Refused to answer</v>
          </cell>
          <cell r="C2525" t="str">
            <v>Melbourne (C)</v>
          </cell>
          <cell r="D2525" t="str">
            <v xml:space="preserve"> </v>
          </cell>
          <cell r="E2525" t="str">
            <v xml:space="preserve"> </v>
          </cell>
          <cell r="F2525" t="str">
            <v xml:space="preserve"> </v>
          </cell>
        </row>
        <row r="2526">
          <cell r="A2526" t="str">
            <v>MENTAL HEALTH and WELLBEING - Life satisfaction</v>
          </cell>
          <cell r="B2526" t="str">
            <v>Don't know/Refused to answer</v>
          </cell>
          <cell r="C2526" t="str">
            <v>Melton (S)</v>
          </cell>
          <cell r="D2526" t="str">
            <v xml:space="preserve"> </v>
          </cell>
          <cell r="E2526" t="str">
            <v xml:space="preserve"> </v>
          </cell>
          <cell r="F2526" t="str">
            <v xml:space="preserve"> </v>
          </cell>
        </row>
        <row r="2527">
          <cell r="A2527" t="str">
            <v>MENTAL HEALTH and WELLBEING - Life satisfaction</v>
          </cell>
          <cell r="B2527" t="str">
            <v>Don't know/Refused to answer</v>
          </cell>
          <cell r="C2527" t="str">
            <v>Mildura (RC)</v>
          </cell>
          <cell r="D2527" t="str">
            <v xml:space="preserve"> </v>
          </cell>
          <cell r="E2527" t="str">
            <v xml:space="preserve"> </v>
          </cell>
          <cell r="F2527" t="str">
            <v xml:space="preserve"> </v>
          </cell>
        </row>
        <row r="2528">
          <cell r="A2528" t="str">
            <v>MENTAL HEALTH and WELLBEING - Life satisfaction</v>
          </cell>
          <cell r="B2528" t="str">
            <v>Don't know/Refused to answer</v>
          </cell>
          <cell r="C2528" t="str">
            <v>Mitchell (S)</v>
          </cell>
          <cell r="D2528" t="str">
            <v xml:space="preserve"> </v>
          </cell>
          <cell r="E2528" t="str">
            <v xml:space="preserve"> </v>
          </cell>
          <cell r="F2528" t="str">
            <v xml:space="preserve"> </v>
          </cell>
        </row>
        <row r="2529">
          <cell r="A2529" t="str">
            <v>MENTAL HEALTH and WELLBEING - Life satisfaction</v>
          </cell>
          <cell r="B2529" t="str">
            <v>Don't know/Refused to answer</v>
          </cell>
          <cell r="C2529" t="str">
            <v>Moira (S)</v>
          </cell>
          <cell r="D2529" t="str">
            <v xml:space="preserve"> </v>
          </cell>
          <cell r="E2529" t="str">
            <v xml:space="preserve"> </v>
          </cell>
          <cell r="F2529" t="str">
            <v xml:space="preserve"> </v>
          </cell>
        </row>
        <row r="2530">
          <cell r="A2530" t="str">
            <v>MENTAL HEALTH and WELLBEING - Life satisfaction</v>
          </cell>
          <cell r="B2530" t="str">
            <v>Don't know/Refused to answer</v>
          </cell>
          <cell r="C2530" t="str">
            <v>Monash (C)</v>
          </cell>
          <cell r="D2530" t="str">
            <v xml:space="preserve"> </v>
          </cell>
          <cell r="E2530" t="str">
            <v xml:space="preserve"> </v>
          </cell>
          <cell r="F2530" t="str">
            <v xml:space="preserve"> </v>
          </cell>
        </row>
        <row r="2531">
          <cell r="A2531" t="str">
            <v>MENTAL HEALTH and WELLBEING - Life satisfaction</v>
          </cell>
          <cell r="B2531" t="str">
            <v>Don't know/Refused to answer</v>
          </cell>
          <cell r="C2531" t="str">
            <v>Moonee Valley (C)</v>
          </cell>
          <cell r="D2531" t="str">
            <v xml:space="preserve"> </v>
          </cell>
          <cell r="E2531" t="str">
            <v xml:space="preserve"> </v>
          </cell>
          <cell r="F2531" t="str">
            <v xml:space="preserve"> </v>
          </cell>
        </row>
        <row r="2532">
          <cell r="A2532" t="str">
            <v>MENTAL HEALTH and WELLBEING - Life satisfaction</v>
          </cell>
          <cell r="B2532" t="str">
            <v>Don't know/Refused to answer</v>
          </cell>
          <cell r="C2532" t="str">
            <v>Moorabool (S)</v>
          </cell>
          <cell r="D2532" t="str">
            <v xml:space="preserve"> </v>
          </cell>
          <cell r="E2532" t="str">
            <v xml:space="preserve"> </v>
          </cell>
          <cell r="F2532" t="str">
            <v xml:space="preserve"> </v>
          </cell>
        </row>
        <row r="2533">
          <cell r="A2533" t="str">
            <v>MENTAL HEALTH and WELLBEING - Life satisfaction</v>
          </cell>
          <cell r="B2533" t="str">
            <v>Don't know/Refused to answer</v>
          </cell>
          <cell r="C2533" t="str">
            <v>Moreland (C)</v>
          </cell>
          <cell r="D2533" t="str">
            <v xml:space="preserve"> </v>
          </cell>
          <cell r="E2533" t="str">
            <v xml:space="preserve"> </v>
          </cell>
          <cell r="F2533" t="str">
            <v xml:space="preserve"> </v>
          </cell>
        </row>
        <row r="2534">
          <cell r="A2534" t="str">
            <v>MENTAL HEALTH and WELLBEING - Life satisfaction</v>
          </cell>
          <cell r="B2534" t="str">
            <v>Don't know/Refused to answer</v>
          </cell>
          <cell r="C2534" t="str">
            <v>Mornington Peninsula (S)</v>
          </cell>
          <cell r="D2534" t="str">
            <v xml:space="preserve"> </v>
          </cell>
          <cell r="E2534" t="str">
            <v xml:space="preserve"> </v>
          </cell>
          <cell r="F2534" t="str">
            <v xml:space="preserve"> </v>
          </cell>
        </row>
        <row r="2535">
          <cell r="A2535" t="str">
            <v>MENTAL HEALTH and WELLBEING - Life satisfaction</v>
          </cell>
          <cell r="B2535" t="str">
            <v>Don't know/Refused to answer</v>
          </cell>
          <cell r="C2535" t="str">
            <v>Mount Alexander (S)</v>
          </cell>
          <cell r="D2535" t="str">
            <v xml:space="preserve"> </v>
          </cell>
          <cell r="E2535" t="str">
            <v xml:space="preserve"> </v>
          </cell>
          <cell r="F2535" t="str">
            <v xml:space="preserve"> </v>
          </cell>
        </row>
        <row r="2536">
          <cell r="A2536" t="str">
            <v>MENTAL HEALTH and WELLBEING - Life satisfaction</v>
          </cell>
          <cell r="B2536" t="str">
            <v>Don't know/Refused to answer</v>
          </cell>
          <cell r="C2536" t="str">
            <v>Moyne (S)</v>
          </cell>
          <cell r="D2536" t="str">
            <v xml:space="preserve"> </v>
          </cell>
          <cell r="E2536" t="str">
            <v xml:space="preserve"> </v>
          </cell>
          <cell r="F2536" t="str">
            <v xml:space="preserve"> </v>
          </cell>
        </row>
        <row r="2537">
          <cell r="A2537" t="str">
            <v>MENTAL HEALTH and WELLBEING - Life satisfaction</v>
          </cell>
          <cell r="B2537" t="str">
            <v>Don't know/Refused to answer</v>
          </cell>
          <cell r="C2537" t="str">
            <v>Murrindindi (S)</v>
          </cell>
          <cell r="D2537" t="str">
            <v xml:space="preserve"> </v>
          </cell>
          <cell r="E2537" t="str">
            <v xml:space="preserve"> </v>
          </cell>
          <cell r="F2537" t="str">
            <v xml:space="preserve"> </v>
          </cell>
        </row>
        <row r="2538">
          <cell r="A2538" t="str">
            <v>MENTAL HEALTH and WELLBEING - Life satisfaction</v>
          </cell>
          <cell r="B2538" t="str">
            <v>Don't know/Refused to answer</v>
          </cell>
          <cell r="C2538" t="str">
            <v>Nillumbik (S)</v>
          </cell>
          <cell r="D2538" t="str">
            <v xml:space="preserve"> </v>
          </cell>
          <cell r="E2538" t="str">
            <v xml:space="preserve"> </v>
          </cell>
          <cell r="F2538" t="str">
            <v xml:space="preserve"> </v>
          </cell>
        </row>
        <row r="2539">
          <cell r="A2539" t="str">
            <v>MENTAL HEALTH and WELLBEING - Life satisfaction</v>
          </cell>
          <cell r="B2539" t="str">
            <v>Don't know/Refused to answer</v>
          </cell>
          <cell r="C2539" t="str">
            <v>Northern Grampians (S)</v>
          </cell>
          <cell r="D2539" t="str">
            <v xml:space="preserve"> </v>
          </cell>
          <cell r="E2539" t="str">
            <v xml:space="preserve"> </v>
          </cell>
          <cell r="F2539" t="str">
            <v xml:space="preserve"> </v>
          </cell>
        </row>
        <row r="2540">
          <cell r="A2540" t="str">
            <v>MENTAL HEALTH and WELLBEING - Life satisfaction</v>
          </cell>
          <cell r="B2540" t="str">
            <v>Don't know/Refused to answer</v>
          </cell>
          <cell r="C2540" t="str">
            <v>Port Phillip (C)</v>
          </cell>
          <cell r="D2540" t="str">
            <v xml:space="preserve"> </v>
          </cell>
          <cell r="E2540" t="str">
            <v xml:space="preserve"> </v>
          </cell>
          <cell r="F2540" t="str">
            <v xml:space="preserve"> </v>
          </cell>
        </row>
        <row r="2541">
          <cell r="A2541" t="str">
            <v>MENTAL HEALTH and WELLBEING - Life satisfaction</v>
          </cell>
          <cell r="B2541" t="str">
            <v>Don't know/Refused to answer</v>
          </cell>
          <cell r="C2541" t="str">
            <v>Pyrenees (S)</v>
          </cell>
          <cell r="D2541">
            <v>0.69536149999999997</v>
          </cell>
          <cell r="E2541">
            <v>0.28278900000000001</v>
          </cell>
          <cell r="F2541">
            <v>1.699594</v>
          </cell>
        </row>
        <row r="2542">
          <cell r="A2542" t="str">
            <v>MENTAL HEALTH and WELLBEING - Life satisfaction</v>
          </cell>
          <cell r="B2542" t="str">
            <v>Don't know/Refused to answer</v>
          </cell>
          <cell r="C2542" t="str">
            <v>Queenscliffe (B)</v>
          </cell>
          <cell r="D2542">
            <v>0.71192350000000004</v>
          </cell>
          <cell r="E2542">
            <v>0.2853252</v>
          </cell>
          <cell r="F2542">
            <v>1.7650520000000001</v>
          </cell>
        </row>
        <row r="2543">
          <cell r="A2543" t="str">
            <v>MENTAL HEALTH and WELLBEING - Life satisfaction</v>
          </cell>
          <cell r="B2543" t="str">
            <v>Don't know/Refused to answer</v>
          </cell>
          <cell r="C2543" t="str">
            <v>South Gippsland (S)</v>
          </cell>
          <cell r="D2543">
            <v>1.705981</v>
          </cell>
          <cell r="E2543">
            <v>0.72787109999999999</v>
          </cell>
          <cell r="F2543">
            <v>3.9462220000000001</v>
          </cell>
        </row>
        <row r="2544">
          <cell r="A2544" t="str">
            <v>MENTAL HEALTH and WELLBEING - Life satisfaction</v>
          </cell>
          <cell r="B2544" t="str">
            <v>Don't know/Refused to answer</v>
          </cell>
          <cell r="C2544" t="str">
            <v>Southern Grampians (S)</v>
          </cell>
          <cell r="D2544" t="str">
            <v xml:space="preserve"> </v>
          </cell>
          <cell r="E2544" t="str">
            <v xml:space="preserve"> </v>
          </cell>
          <cell r="F2544" t="str">
            <v xml:space="preserve"> </v>
          </cell>
        </row>
        <row r="2545">
          <cell r="A2545" t="str">
            <v>MENTAL HEALTH and WELLBEING - Life satisfaction</v>
          </cell>
          <cell r="B2545" t="str">
            <v>Don't know/Refused to answer</v>
          </cell>
          <cell r="C2545" t="str">
            <v>Stonnington (C)</v>
          </cell>
          <cell r="D2545" t="str">
            <v xml:space="preserve"> </v>
          </cell>
          <cell r="E2545" t="str">
            <v xml:space="preserve"> </v>
          </cell>
          <cell r="F2545" t="str">
            <v xml:space="preserve"> </v>
          </cell>
        </row>
        <row r="2546">
          <cell r="A2546" t="str">
            <v>MENTAL HEALTH and WELLBEING - Life satisfaction</v>
          </cell>
          <cell r="B2546" t="str">
            <v>Don't know/Refused to answer</v>
          </cell>
          <cell r="C2546" t="str">
            <v>Strathbogie (S)</v>
          </cell>
          <cell r="D2546" t="str">
            <v xml:space="preserve"> </v>
          </cell>
          <cell r="E2546" t="str">
            <v xml:space="preserve"> </v>
          </cell>
          <cell r="F2546" t="str">
            <v xml:space="preserve"> </v>
          </cell>
        </row>
        <row r="2547">
          <cell r="A2547" t="str">
            <v>MENTAL HEALTH and WELLBEING - Life satisfaction</v>
          </cell>
          <cell r="B2547" t="str">
            <v>Don't know/Refused to answer</v>
          </cell>
          <cell r="C2547" t="str">
            <v>Surf Coast (S)</v>
          </cell>
          <cell r="D2547" t="str">
            <v xml:space="preserve"> </v>
          </cell>
          <cell r="E2547" t="str">
            <v xml:space="preserve"> </v>
          </cell>
          <cell r="F2547" t="str">
            <v xml:space="preserve"> </v>
          </cell>
        </row>
        <row r="2548">
          <cell r="A2548" t="str">
            <v>MENTAL HEALTH and WELLBEING - Life satisfaction</v>
          </cell>
          <cell r="B2548" t="str">
            <v>Don't know/Refused to answer</v>
          </cell>
          <cell r="C2548" t="str">
            <v>Swan Hill (RC)</v>
          </cell>
          <cell r="D2548" t="str">
            <v xml:space="preserve"> </v>
          </cell>
          <cell r="E2548" t="str">
            <v xml:space="preserve"> </v>
          </cell>
          <cell r="F2548" t="str">
            <v xml:space="preserve"> </v>
          </cell>
        </row>
        <row r="2549">
          <cell r="A2549" t="str">
            <v>MENTAL HEALTH and WELLBEING - Life satisfaction</v>
          </cell>
          <cell r="B2549" t="str">
            <v>Don't know/Refused to answer</v>
          </cell>
          <cell r="C2549" t="str">
            <v>Towong (S)</v>
          </cell>
          <cell r="D2549" t="str">
            <v xml:space="preserve"> </v>
          </cell>
          <cell r="E2549" t="str">
            <v xml:space="preserve"> </v>
          </cell>
          <cell r="F2549" t="str">
            <v xml:space="preserve"> </v>
          </cell>
        </row>
        <row r="2550">
          <cell r="A2550" t="str">
            <v>MENTAL HEALTH and WELLBEING - Life satisfaction</v>
          </cell>
          <cell r="B2550" t="str">
            <v>Don't know/Refused to answer</v>
          </cell>
          <cell r="C2550" t="str">
            <v>Wangaratta (RC)</v>
          </cell>
          <cell r="D2550" t="str">
            <v xml:space="preserve"> </v>
          </cell>
          <cell r="E2550" t="str">
            <v xml:space="preserve"> </v>
          </cell>
          <cell r="F2550" t="str">
            <v xml:space="preserve"> </v>
          </cell>
        </row>
        <row r="2551">
          <cell r="A2551" t="str">
            <v>MENTAL HEALTH and WELLBEING - Life satisfaction</v>
          </cell>
          <cell r="B2551" t="str">
            <v>Don't know/Refused to answer</v>
          </cell>
          <cell r="C2551" t="str">
            <v>Warrnambool (C)</v>
          </cell>
          <cell r="D2551">
            <v>1.906639</v>
          </cell>
          <cell r="E2551">
            <v>0.76879839999999999</v>
          </cell>
          <cell r="F2551">
            <v>4.6496040000000001</v>
          </cell>
        </row>
        <row r="2552">
          <cell r="A2552" t="str">
            <v>MENTAL HEALTH and WELLBEING - Life satisfaction</v>
          </cell>
          <cell r="B2552" t="str">
            <v>Don't know/Refused to answer</v>
          </cell>
          <cell r="C2552" t="str">
            <v>Wellington (S)</v>
          </cell>
          <cell r="D2552" t="str">
            <v xml:space="preserve"> </v>
          </cell>
          <cell r="E2552" t="str">
            <v xml:space="preserve"> </v>
          </cell>
          <cell r="F2552" t="str">
            <v xml:space="preserve"> </v>
          </cell>
        </row>
        <row r="2553">
          <cell r="A2553" t="str">
            <v>MENTAL HEALTH and WELLBEING - Life satisfaction</v>
          </cell>
          <cell r="B2553" t="str">
            <v>Don't know/Refused to answer</v>
          </cell>
          <cell r="C2553" t="str">
            <v>West Wimmera (S)</v>
          </cell>
          <cell r="D2553">
            <v>0.84104100000000004</v>
          </cell>
          <cell r="E2553">
            <v>0.35034019999999999</v>
          </cell>
          <cell r="F2553">
            <v>2.005207</v>
          </cell>
        </row>
        <row r="2554">
          <cell r="A2554" t="str">
            <v>MENTAL HEALTH and WELLBEING - Life satisfaction</v>
          </cell>
          <cell r="B2554" t="str">
            <v>Don't know/Refused to answer</v>
          </cell>
          <cell r="C2554" t="str">
            <v>Whitehorse (C)</v>
          </cell>
          <cell r="D2554" t="str">
            <v xml:space="preserve"> </v>
          </cell>
          <cell r="E2554" t="str">
            <v xml:space="preserve"> </v>
          </cell>
          <cell r="F2554" t="str">
            <v xml:space="preserve"> </v>
          </cell>
        </row>
        <row r="2555">
          <cell r="A2555" t="str">
            <v>MENTAL HEALTH and WELLBEING - Life satisfaction</v>
          </cell>
          <cell r="B2555" t="str">
            <v>Don't know/Refused to answer</v>
          </cell>
          <cell r="C2555" t="str">
            <v>Whittlesea (C)</v>
          </cell>
          <cell r="D2555" t="str">
            <v xml:space="preserve"> </v>
          </cell>
          <cell r="E2555" t="str">
            <v xml:space="preserve"> </v>
          </cell>
          <cell r="F2555" t="str">
            <v xml:space="preserve"> </v>
          </cell>
        </row>
        <row r="2556">
          <cell r="A2556" t="str">
            <v>MENTAL HEALTH and WELLBEING - Life satisfaction</v>
          </cell>
          <cell r="B2556" t="str">
            <v>Don't know/Refused to answer</v>
          </cell>
          <cell r="C2556" t="str">
            <v>Wodonga (RC)</v>
          </cell>
          <cell r="D2556" t="str">
            <v xml:space="preserve"> </v>
          </cell>
          <cell r="E2556" t="str">
            <v xml:space="preserve"> </v>
          </cell>
          <cell r="F2556" t="str">
            <v xml:space="preserve"> </v>
          </cell>
        </row>
        <row r="2557">
          <cell r="A2557" t="str">
            <v>MENTAL HEALTH and WELLBEING - Life satisfaction</v>
          </cell>
          <cell r="B2557" t="str">
            <v>Don't know/Refused to answer</v>
          </cell>
          <cell r="C2557" t="str">
            <v>Wyndham (C)</v>
          </cell>
          <cell r="D2557">
            <v>1.7099800000000001</v>
          </cell>
          <cell r="E2557">
            <v>0.72143979999999996</v>
          </cell>
          <cell r="F2557">
            <v>3.9984980000000001</v>
          </cell>
        </row>
        <row r="2558">
          <cell r="A2558" t="str">
            <v>MENTAL HEALTH and WELLBEING - Life satisfaction</v>
          </cell>
          <cell r="B2558" t="str">
            <v>Don't know/Refused to answer</v>
          </cell>
          <cell r="C2558" t="str">
            <v>Yarra (C)</v>
          </cell>
          <cell r="D2558" t="str">
            <v xml:space="preserve"> </v>
          </cell>
          <cell r="E2558" t="str">
            <v xml:space="preserve"> </v>
          </cell>
          <cell r="F2558" t="str">
            <v xml:space="preserve"> </v>
          </cell>
        </row>
        <row r="2559">
          <cell r="A2559" t="str">
            <v>MENTAL HEALTH and WELLBEING - Life satisfaction</v>
          </cell>
          <cell r="B2559" t="str">
            <v>Don't know/Refused to answer</v>
          </cell>
          <cell r="C2559" t="str">
            <v>Yarra Ranges (S)</v>
          </cell>
          <cell r="D2559" t="str">
            <v xml:space="preserve"> </v>
          </cell>
          <cell r="E2559" t="str">
            <v xml:space="preserve"> </v>
          </cell>
          <cell r="F2559" t="str">
            <v xml:space="preserve"> </v>
          </cell>
        </row>
        <row r="2560">
          <cell r="A2560" t="str">
            <v>MENTAL HEALTH and WELLBEING - Life satisfaction</v>
          </cell>
          <cell r="B2560" t="str">
            <v>Don't know/Refused to answer</v>
          </cell>
          <cell r="C2560" t="str">
            <v>Yarriambiack (S)</v>
          </cell>
          <cell r="D2560" t="str">
            <v xml:space="preserve"> </v>
          </cell>
          <cell r="E2560" t="str">
            <v xml:space="preserve"> </v>
          </cell>
          <cell r="F2560" t="str">
            <v xml:space="preserve"> </v>
          </cell>
        </row>
        <row r="2561">
          <cell r="A2561" t="str">
            <v>MENTAL HEALTH and WELLBEING - Life satisfaction</v>
          </cell>
          <cell r="B2561" t="str">
            <v>Don't know/Refused to answer</v>
          </cell>
          <cell r="C2561" t="str">
            <v>Victoria</v>
          </cell>
          <cell r="D2561">
            <v>1.1947669999999999</v>
          </cell>
          <cell r="E2561">
            <v>0.97170579999999995</v>
          </cell>
          <cell r="F2561">
            <v>1.4682740000000001</v>
          </cell>
        </row>
        <row r="2562">
          <cell r="A2562" t="str">
            <v>SOCIAL CAPITAL - Feeling of trust - Most people could be trusted</v>
          </cell>
          <cell r="B2562" t="str">
            <v>Never, or not often</v>
          </cell>
          <cell r="C2562" t="str">
            <v>Alpine (S)</v>
          </cell>
          <cell r="D2562">
            <v>10.05805</v>
          </cell>
          <cell r="E2562">
            <v>5.7197240000000003</v>
          </cell>
          <cell r="F2562">
            <v>17.090440000000001</v>
          </cell>
        </row>
        <row r="2563">
          <cell r="A2563" t="str">
            <v>SOCIAL CAPITAL - Feeling of trust - Most people could be trusted</v>
          </cell>
          <cell r="B2563" t="str">
            <v>Never, or not often</v>
          </cell>
          <cell r="C2563" t="str">
            <v>Ararat (RC)</v>
          </cell>
          <cell r="D2563">
            <v>11.20307</v>
          </cell>
          <cell r="E2563">
            <v>7.1415160000000002</v>
          </cell>
          <cell r="F2563">
            <v>17.147970000000001</v>
          </cell>
        </row>
        <row r="2564">
          <cell r="A2564" t="str">
            <v>SOCIAL CAPITAL - Feeling of trust - Most people could be trusted</v>
          </cell>
          <cell r="B2564" t="str">
            <v>Never, or not often</v>
          </cell>
          <cell r="C2564" t="str">
            <v>Ballarat (C)</v>
          </cell>
          <cell r="D2564">
            <v>16.835719999999998</v>
          </cell>
          <cell r="E2564">
            <v>12.452</v>
          </cell>
          <cell r="F2564">
            <v>22.36842</v>
          </cell>
        </row>
        <row r="2565">
          <cell r="A2565" t="str">
            <v>SOCIAL CAPITAL - Feeling of trust - Most people could be trusted</v>
          </cell>
          <cell r="B2565" t="str">
            <v>Never, or not often</v>
          </cell>
          <cell r="C2565" t="str">
            <v>Banyule (C)</v>
          </cell>
          <cell r="D2565">
            <v>14.81725</v>
          </cell>
          <cell r="E2565">
            <v>10.58113</v>
          </cell>
          <cell r="F2565">
            <v>20.36309</v>
          </cell>
        </row>
        <row r="2566">
          <cell r="A2566" t="str">
            <v>SOCIAL CAPITAL - Feeling of trust - Most people could be trusted</v>
          </cell>
          <cell r="B2566" t="str">
            <v>Never, or not often</v>
          </cell>
          <cell r="C2566" t="str">
            <v>Bass Coast (S)</v>
          </cell>
          <cell r="D2566">
            <v>11.82718</v>
          </cell>
          <cell r="E2566">
            <v>7.7209050000000001</v>
          </cell>
          <cell r="F2566">
            <v>17.69848</v>
          </cell>
        </row>
        <row r="2567">
          <cell r="A2567" t="str">
            <v>SOCIAL CAPITAL - Feeling of trust - Most people could be trusted</v>
          </cell>
          <cell r="B2567" t="str">
            <v>Never, or not often</v>
          </cell>
          <cell r="C2567" t="str">
            <v>Baw Baw (S)</v>
          </cell>
          <cell r="D2567">
            <v>15.23166</v>
          </cell>
          <cell r="E2567">
            <v>10.71688</v>
          </cell>
          <cell r="F2567">
            <v>21.196850000000001</v>
          </cell>
        </row>
        <row r="2568">
          <cell r="A2568" t="str">
            <v>SOCIAL CAPITAL - Feeling of trust - Most people could be trusted</v>
          </cell>
          <cell r="B2568" t="str">
            <v>Never, or not often</v>
          </cell>
          <cell r="C2568" t="str">
            <v>Bayside (C)</v>
          </cell>
          <cell r="D2568">
            <v>10.68717</v>
          </cell>
          <cell r="E2568">
            <v>6.5540520000000004</v>
          </cell>
          <cell r="F2568">
            <v>16.953849999999999</v>
          </cell>
        </row>
        <row r="2569">
          <cell r="A2569" t="str">
            <v>SOCIAL CAPITAL - Feeling of trust - Most people could be trusted</v>
          </cell>
          <cell r="B2569" t="str">
            <v>Never, or not often</v>
          </cell>
          <cell r="C2569" t="str">
            <v>Benalla (RC)</v>
          </cell>
          <cell r="D2569">
            <v>10.40727</v>
          </cell>
          <cell r="E2569">
            <v>6.9665980000000003</v>
          </cell>
          <cell r="F2569">
            <v>15.26834</v>
          </cell>
        </row>
        <row r="2570">
          <cell r="A2570" t="str">
            <v>SOCIAL CAPITAL - Feeling of trust - Most people could be trusted</v>
          </cell>
          <cell r="B2570" t="str">
            <v>Never, or not often</v>
          </cell>
          <cell r="C2570" t="str">
            <v>Boroondara (C)</v>
          </cell>
          <cell r="D2570">
            <v>11.69079</v>
          </cell>
          <cell r="E2570">
            <v>8.0174230000000009</v>
          </cell>
          <cell r="F2570">
            <v>16.740870000000001</v>
          </cell>
        </row>
        <row r="2571">
          <cell r="A2571" t="str">
            <v>SOCIAL CAPITAL - Feeling of trust - Most people could be trusted</v>
          </cell>
          <cell r="B2571" t="str">
            <v>Never, or not often</v>
          </cell>
          <cell r="C2571" t="str">
            <v>Brimbank (C)</v>
          </cell>
          <cell r="D2571">
            <v>20.512899999999998</v>
          </cell>
          <cell r="E2571">
            <v>15.929169999999999</v>
          </cell>
          <cell r="F2571">
            <v>26.00761</v>
          </cell>
        </row>
        <row r="2572">
          <cell r="A2572" t="str">
            <v>SOCIAL CAPITAL - Feeling of trust - Most people could be trusted</v>
          </cell>
          <cell r="B2572" t="str">
            <v>Never, or not often</v>
          </cell>
          <cell r="C2572" t="str">
            <v>Buloke (S)</v>
          </cell>
          <cell r="D2572">
            <v>10.29505</v>
          </cell>
          <cell r="E2572">
            <v>6.1685720000000002</v>
          </cell>
          <cell r="F2572">
            <v>16.690899999999999</v>
          </cell>
        </row>
        <row r="2573">
          <cell r="A2573" t="str">
            <v>SOCIAL CAPITAL - Feeling of trust - Most people could be trusted</v>
          </cell>
          <cell r="B2573" t="str">
            <v>Never, or not often</v>
          </cell>
          <cell r="C2573" t="str">
            <v>Campaspe (S)</v>
          </cell>
          <cell r="D2573">
            <v>16.580159999999999</v>
          </cell>
          <cell r="E2573">
            <v>12.205640000000001</v>
          </cell>
          <cell r="F2573">
            <v>22.127359999999999</v>
          </cell>
        </row>
        <row r="2574">
          <cell r="A2574" t="str">
            <v>SOCIAL CAPITAL - Feeling of trust - Most people could be trusted</v>
          </cell>
          <cell r="B2574" t="str">
            <v>Never, or not often</v>
          </cell>
          <cell r="C2574" t="str">
            <v>Cardinia (S)</v>
          </cell>
          <cell r="D2574">
            <v>12.4613</v>
          </cell>
          <cell r="E2574">
            <v>8.7028619999999997</v>
          </cell>
          <cell r="F2574">
            <v>17.531189999999999</v>
          </cell>
        </row>
        <row r="2575">
          <cell r="A2575" t="str">
            <v>SOCIAL CAPITAL - Feeling of trust - Most people could be trusted</v>
          </cell>
          <cell r="B2575" t="str">
            <v>Never, or not often</v>
          </cell>
          <cell r="C2575" t="str">
            <v>Casey (C)</v>
          </cell>
          <cell r="D2575">
            <v>12.809010000000001</v>
          </cell>
          <cell r="E2575">
            <v>9.2583120000000001</v>
          </cell>
          <cell r="F2575">
            <v>17.459440000000001</v>
          </cell>
        </row>
        <row r="2576">
          <cell r="A2576" t="str">
            <v>SOCIAL CAPITAL - Feeling of trust - Most people could be trusted</v>
          </cell>
          <cell r="B2576" t="str">
            <v>Never, or not often</v>
          </cell>
          <cell r="C2576" t="str">
            <v>Central Goldfields (S)</v>
          </cell>
          <cell r="D2576">
            <v>14.67404</v>
          </cell>
          <cell r="E2576">
            <v>10.012269999999999</v>
          </cell>
          <cell r="F2576">
            <v>20.999839999999999</v>
          </cell>
        </row>
        <row r="2577">
          <cell r="A2577" t="str">
            <v>SOCIAL CAPITAL - Feeling of trust - Most people could be trusted</v>
          </cell>
          <cell r="B2577" t="str">
            <v>Never, or not often</v>
          </cell>
          <cell r="C2577" t="str">
            <v>Colac-Otway (S)</v>
          </cell>
          <cell r="D2577">
            <v>10.751989999999999</v>
          </cell>
          <cell r="E2577">
            <v>6.9606120000000002</v>
          </cell>
          <cell r="F2577">
            <v>16.247859999999999</v>
          </cell>
        </row>
        <row r="2578">
          <cell r="A2578" t="str">
            <v>SOCIAL CAPITAL - Feeling of trust - Most people could be trusted</v>
          </cell>
          <cell r="B2578" t="str">
            <v>Never, or not often</v>
          </cell>
          <cell r="C2578" t="str">
            <v>Corangamite (S)</v>
          </cell>
          <cell r="D2578">
            <v>8.6714889999999993</v>
          </cell>
          <cell r="E2578">
            <v>5.4482439999999999</v>
          </cell>
          <cell r="F2578">
            <v>13.528790000000001</v>
          </cell>
        </row>
        <row r="2579">
          <cell r="A2579" t="str">
            <v>SOCIAL CAPITAL - Feeling of trust - Most people could be trusted</v>
          </cell>
          <cell r="B2579" t="str">
            <v>Never, or not often</v>
          </cell>
          <cell r="C2579" t="str">
            <v>Darebin (C)</v>
          </cell>
          <cell r="D2579">
            <v>16.898340000000001</v>
          </cell>
          <cell r="E2579">
            <v>11.60962</v>
          </cell>
          <cell r="F2579">
            <v>23.94369</v>
          </cell>
        </row>
        <row r="2580">
          <cell r="A2580" t="str">
            <v>SOCIAL CAPITAL - Feeling of trust - Most people could be trusted</v>
          </cell>
          <cell r="B2580" t="str">
            <v>Never, or not often</v>
          </cell>
          <cell r="C2580" t="str">
            <v>East Gippsland (S)</v>
          </cell>
          <cell r="D2580">
            <v>13.53973</v>
          </cell>
          <cell r="E2580">
            <v>8.0338600000000007</v>
          </cell>
          <cell r="F2580">
            <v>21.919609999999999</v>
          </cell>
        </row>
        <row r="2581">
          <cell r="A2581" t="str">
            <v>SOCIAL CAPITAL - Feeling of trust - Most people could be trusted</v>
          </cell>
          <cell r="B2581" t="str">
            <v>Never, or not often</v>
          </cell>
          <cell r="C2581" t="str">
            <v>Frankston (C)</v>
          </cell>
          <cell r="D2581">
            <v>16.249179999999999</v>
          </cell>
          <cell r="E2581">
            <v>12.042820000000001</v>
          </cell>
          <cell r="F2581">
            <v>21.564540000000001</v>
          </cell>
        </row>
        <row r="2582">
          <cell r="A2582" t="str">
            <v>SOCIAL CAPITAL - Feeling of trust - Most people could be trusted</v>
          </cell>
          <cell r="B2582" t="str">
            <v>Never, or not often</v>
          </cell>
          <cell r="C2582" t="str">
            <v>Gannawarra (S)</v>
          </cell>
          <cell r="D2582">
            <v>15.06978</v>
          </cell>
          <cell r="E2582">
            <v>9.5668199999999999</v>
          </cell>
          <cell r="F2582">
            <v>22.935320000000001</v>
          </cell>
        </row>
        <row r="2583">
          <cell r="A2583" t="str">
            <v>SOCIAL CAPITAL - Feeling of trust - Most people could be trusted</v>
          </cell>
          <cell r="B2583" t="str">
            <v>Never, or not often</v>
          </cell>
          <cell r="C2583" t="str">
            <v>Glen Eira (C)</v>
          </cell>
          <cell r="D2583">
            <v>8.3253470000000007</v>
          </cell>
          <cell r="E2583">
            <v>5.4069000000000003</v>
          </cell>
          <cell r="F2583">
            <v>12.609080000000001</v>
          </cell>
        </row>
        <row r="2584">
          <cell r="A2584" t="str">
            <v>SOCIAL CAPITAL - Feeling of trust - Most people could be trusted</v>
          </cell>
          <cell r="B2584" t="str">
            <v>Never, or not often</v>
          </cell>
          <cell r="C2584" t="str">
            <v>Glenelg (S)</v>
          </cell>
          <cell r="D2584">
            <v>7.8066880000000003</v>
          </cell>
          <cell r="E2584">
            <v>4.5565350000000002</v>
          </cell>
          <cell r="F2584">
            <v>13.057980000000001</v>
          </cell>
        </row>
        <row r="2585">
          <cell r="A2585" t="str">
            <v>SOCIAL CAPITAL - Feeling of trust - Most people could be trusted</v>
          </cell>
          <cell r="B2585" t="str">
            <v>Never, or not often</v>
          </cell>
          <cell r="C2585" t="str">
            <v>Golden Plains (S)</v>
          </cell>
          <cell r="D2585">
            <v>19.402930000000001</v>
          </cell>
          <cell r="E2585">
            <v>12.020200000000001</v>
          </cell>
          <cell r="F2585">
            <v>29.784970000000001</v>
          </cell>
        </row>
        <row r="2586">
          <cell r="A2586" t="str">
            <v>SOCIAL CAPITAL - Feeling of trust - Most people could be trusted</v>
          </cell>
          <cell r="B2586" t="str">
            <v>Never, or not often</v>
          </cell>
          <cell r="C2586" t="str">
            <v>Greater Bendigo (C)</v>
          </cell>
          <cell r="D2586">
            <v>17.714269999999999</v>
          </cell>
          <cell r="E2586">
            <v>12.72373</v>
          </cell>
          <cell r="F2586">
            <v>24.12124</v>
          </cell>
        </row>
        <row r="2587">
          <cell r="A2587" t="str">
            <v>SOCIAL CAPITAL - Feeling of trust - Most people could be trusted</v>
          </cell>
          <cell r="B2587" t="str">
            <v>Never, or not often</v>
          </cell>
          <cell r="C2587" t="str">
            <v>Greater Dandenong (C)</v>
          </cell>
          <cell r="D2587">
            <v>22.229109999999999</v>
          </cell>
          <cell r="E2587">
            <v>17.097639999999998</v>
          </cell>
          <cell r="F2587">
            <v>28.37358</v>
          </cell>
        </row>
        <row r="2588">
          <cell r="A2588" t="str">
            <v>SOCIAL CAPITAL - Feeling of trust - Most people could be trusted</v>
          </cell>
          <cell r="B2588" t="str">
            <v>Never, or not often</v>
          </cell>
          <cell r="C2588" t="str">
            <v>Greater Geelong (C)</v>
          </cell>
          <cell r="D2588">
            <v>13.438420000000001</v>
          </cell>
          <cell r="E2588">
            <v>9.1401819999999994</v>
          </cell>
          <cell r="F2588">
            <v>19.327960000000001</v>
          </cell>
        </row>
        <row r="2589">
          <cell r="A2589" t="str">
            <v>SOCIAL CAPITAL - Feeling of trust - Most people could be trusted</v>
          </cell>
          <cell r="B2589" t="str">
            <v>Never, or not often</v>
          </cell>
          <cell r="C2589" t="str">
            <v>Greater Shepparton (C)</v>
          </cell>
          <cell r="D2589">
            <v>18.75151</v>
          </cell>
          <cell r="E2589">
            <v>14.055020000000001</v>
          </cell>
          <cell r="F2589">
            <v>24.568719999999999</v>
          </cell>
        </row>
        <row r="2590">
          <cell r="A2590" t="str">
            <v>SOCIAL CAPITAL - Feeling of trust - Most people could be trusted</v>
          </cell>
          <cell r="B2590" t="str">
            <v>Never, or not often</v>
          </cell>
          <cell r="C2590" t="str">
            <v>Hepburn (S)</v>
          </cell>
          <cell r="D2590">
            <v>16.626010000000001</v>
          </cell>
          <cell r="E2590">
            <v>10.746740000000001</v>
          </cell>
          <cell r="F2590">
            <v>24.827000000000002</v>
          </cell>
        </row>
        <row r="2591">
          <cell r="A2591" t="str">
            <v>SOCIAL CAPITAL - Feeling of trust - Most people could be trusted</v>
          </cell>
          <cell r="B2591" t="str">
            <v>Never, or not often</v>
          </cell>
          <cell r="C2591" t="str">
            <v>Hindmarsh (S)</v>
          </cell>
          <cell r="D2591">
            <v>11.665760000000001</v>
          </cell>
          <cell r="E2591">
            <v>6.5707940000000002</v>
          </cell>
          <cell r="F2591">
            <v>19.871089999999999</v>
          </cell>
        </row>
        <row r="2592">
          <cell r="A2592" t="str">
            <v>SOCIAL CAPITAL - Feeling of trust - Most people could be trusted</v>
          </cell>
          <cell r="B2592" t="str">
            <v>Never, or not often</v>
          </cell>
          <cell r="C2592" t="str">
            <v>Hobsons Bay (C)</v>
          </cell>
          <cell r="D2592">
            <v>10.661899999999999</v>
          </cell>
          <cell r="E2592">
            <v>7.0946930000000004</v>
          </cell>
          <cell r="F2592">
            <v>15.71923</v>
          </cell>
        </row>
        <row r="2593">
          <cell r="A2593" t="str">
            <v>SOCIAL CAPITAL - Feeling of trust - Most people could be trusted</v>
          </cell>
          <cell r="B2593" t="str">
            <v>Never, or not often</v>
          </cell>
          <cell r="C2593" t="str">
            <v>Horsham (RC)</v>
          </cell>
          <cell r="D2593">
            <v>8.2979280000000006</v>
          </cell>
          <cell r="E2593">
            <v>5.2422339999999998</v>
          </cell>
          <cell r="F2593">
            <v>12.89245</v>
          </cell>
        </row>
        <row r="2594">
          <cell r="A2594" t="str">
            <v>SOCIAL CAPITAL - Feeling of trust - Most people could be trusted</v>
          </cell>
          <cell r="B2594" t="str">
            <v>Never, or not often</v>
          </cell>
          <cell r="C2594" t="str">
            <v>Hume (C)</v>
          </cell>
          <cell r="D2594">
            <v>24.338280000000001</v>
          </cell>
          <cell r="E2594">
            <v>19.204409999999999</v>
          </cell>
          <cell r="F2594">
            <v>30.32938</v>
          </cell>
        </row>
        <row r="2595">
          <cell r="A2595" t="str">
            <v>SOCIAL CAPITAL - Feeling of trust - Most people could be trusted</v>
          </cell>
          <cell r="B2595" t="str">
            <v>Never, or not often</v>
          </cell>
          <cell r="C2595" t="str">
            <v>Indigo (S)</v>
          </cell>
          <cell r="D2595">
            <v>7.2944839999999997</v>
          </cell>
          <cell r="E2595">
            <v>4.3678280000000003</v>
          </cell>
          <cell r="F2595">
            <v>11.93736</v>
          </cell>
        </row>
        <row r="2596">
          <cell r="A2596" t="str">
            <v>SOCIAL CAPITAL - Feeling of trust - Most people could be trusted</v>
          </cell>
          <cell r="B2596" t="str">
            <v>Never, or not often</v>
          </cell>
          <cell r="C2596" t="str">
            <v>Kingston (C)</v>
          </cell>
          <cell r="D2596">
            <v>12.35375</v>
          </cell>
          <cell r="E2596">
            <v>8.4403550000000003</v>
          </cell>
          <cell r="F2596">
            <v>17.730250000000002</v>
          </cell>
        </row>
        <row r="2597">
          <cell r="A2597" t="str">
            <v>SOCIAL CAPITAL - Feeling of trust - Most people could be trusted</v>
          </cell>
          <cell r="B2597" t="str">
            <v>Never, or not often</v>
          </cell>
          <cell r="C2597" t="str">
            <v>Knox (C)</v>
          </cell>
          <cell r="D2597">
            <v>14.899889999999999</v>
          </cell>
          <cell r="E2597">
            <v>10.808619999999999</v>
          </cell>
          <cell r="F2597">
            <v>20.189240000000002</v>
          </cell>
        </row>
        <row r="2598">
          <cell r="A2598" t="str">
            <v>SOCIAL CAPITAL - Feeling of trust - Most people could be trusted</v>
          </cell>
          <cell r="B2598" t="str">
            <v>Never, or not often</v>
          </cell>
          <cell r="C2598" t="str">
            <v>Latrobe (C)</v>
          </cell>
          <cell r="D2598">
            <v>15.26013</v>
          </cell>
          <cell r="E2598">
            <v>10.69117</v>
          </cell>
          <cell r="F2598">
            <v>21.315650000000002</v>
          </cell>
        </row>
        <row r="2599">
          <cell r="A2599" t="str">
            <v>SOCIAL CAPITAL - Feeling of trust - Most people could be trusted</v>
          </cell>
          <cell r="B2599" t="str">
            <v>Never, or not often</v>
          </cell>
          <cell r="C2599" t="str">
            <v>Loddon (S)</v>
          </cell>
          <cell r="D2599">
            <v>14.60084</v>
          </cell>
          <cell r="E2599">
            <v>9.7571239999999992</v>
          </cell>
          <cell r="F2599">
            <v>21.282050000000002</v>
          </cell>
        </row>
        <row r="2600">
          <cell r="A2600" t="str">
            <v>SOCIAL CAPITAL - Feeling of trust - Most people could be trusted</v>
          </cell>
          <cell r="B2600" t="str">
            <v>Never, or not often</v>
          </cell>
          <cell r="C2600" t="str">
            <v>Macedon Ranges (S)</v>
          </cell>
          <cell r="D2600">
            <v>9.5247550000000007</v>
          </cell>
          <cell r="E2600">
            <v>4.8127560000000003</v>
          </cell>
          <cell r="F2600">
            <v>17.978750000000002</v>
          </cell>
        </row>
        <row r="2601">
          <cell r="A2601" t="str">
            <v>SOCIAL CAPITAL - Feeling of trust - Most people could be trusted</v>
          </cell>
          <cell r="B2601" t="str">
            <v>Never, or not often</v>
          </cell>
          <cell r="C2601" t="str">
            <v>Manningham (C)</v>
          </cell>
          <cell r="D2601">
            <v>9.4067050000000005</v>
          </cell>
          <cell r="E2601">
            <v>6.1086330000000002</v>
          </cell>
          <cell r="F2601">
            <v>14.215820000000001</v>
          </cell>
        </row>
        <row r="2602">
          <cell r="A2602" t="str">
            <v>SOCIAL CAPITAL - Feeling of trust - Most people could be trusted</v>
          </cell>
          <cell r="B2602" t="str">
            <v>Never, or not often</v>
          </cell>
          <cell r="C2602" t="str">
            <v>Mansfield (S)</v>
          </cell>
          <cell r="D2602">
            <v>6.9936129999999999</v>
          </cell>
          <cell r="E2602">
            <v>4.1142159999999999</v>
          </cell>
          <cell r="F2602">
            <v>11.64349</v>
          </cell>
        </row>
        <row r="2603">
          <cell r="A2603" t="str">
            <v>SOCIAL CAPITAL - Feeling of trust - Most people could be trusted</v>
          </cell>
          <cell r="B2603" t="str">
            <v>Never, or not often</v>
          </cell>
          <cell r="C2603" t="str">
            <v>Maribyrnong (C)</v>
          </cell>
          <cell r="D2603">
            <v>13.54589</v>
          </cell>
          <cell r="E2603">
            <v>9.3253900000000005</v>
          </cell>
          <cell r="F2603">
            <v>19.270569999999999</v>
          </cell>
        </row>
        <row r="2604">
          <cell r="A2604" t="str">
            <v>SOCIAL CAPITAL - Feeling of trust - Most people could be trusted</v>
          </cell>
          <cell r="B2604" t="str">
            <v>Never, or not often</v>
          </cell>
          <cell r="C2604" t="str">
            <v>Maroondah (C)</v>
          </cell>
          <cell r="D2604">
            <v>7.9737830000000001</v>
          </cell>
          <cell r="E2604">
            <v>5.0332840000000001</v>
          </cell>
          <cell r="F2604">
            <v>12.40771</v>
          </cell>
        </row>
        <row r="2605">
          <cell r="A2605" t="str">
            <v>SOCIAL CAPITAL - Feeling of trust - Most people could be trusted</v>
          </cell>
          <cell r="B2605" t="str">
            <v>Never, or not often</v>
          </cell>
          <cell r="C2605" t="str">
            <v>Melbourne (C)</v>
          </cell>
          <cell r="D2605">
            <v>9.8036379999999994</v>
          </cell>
          <cell r="E2605">
            <v>6.6429020000000003</v>
          </cell>
          <cell r="F2605">
            <v>14.238899999999999</v>
          </cell>
        </row>
        <row r="2606">
          <cell r="A2606" t="str">
            <v>SOCIAL CAPITAL - Feeling of trust - Most people could be trusted</v>
          </cell>
          <cell r="B2606" t="str">
            <v>Never, or not often</v>
          </cell>
          <cell r="C2606" t="str">
            <v>Melton (S)</v>
          </cell>
          <cell r="D2606">
            <v>12.09613</v>
          </cell>
          <cell r="E2606">
            <v>8.6369249999999997</v>
          </cell>
          <cell r="F2606">
            <v>16.687729999999998</v>
          </cell>
        </row>
        <row r="2607">
          <cell r="A2607" t="str">
            <v>SOCIAL CAPITAL - Feeling of trust - Most people could be trusted</v>
          </cell>
          <cell r="B2607" t="str">
            <v>Never, or not often</v>
          </cell>
          <cell r="C2607" t="str">
            <v>Mildura (RC)</v>
          </cell>
          <cell r="D2607">
            <v>14.431749999999999</v>
          </cell>
          <cell r="E2607">
            <v>10.07076</v>
          </cell>
          <cell r="F2607">
            <v>20.255839999999999</v>
          </cell>
        </row>
        <row r="2608">
          <cell r="A2608" t="str">
            <v>SOCIAL CAPITAL - Feeling of trust - Most people could be trusted</v>
          </cell>
          <cell r="B2608" t="str">
            <v>Never, or not often</v>
          </cell>
          <cell r="C2608" t="str">
            <v>Mitchell (S)</v>
          </cell>
          <cell r="D2608">
            <v>16.51116</v>
          </cell>
          <cell r="E2608">
            <v>11.235390000000001</v>
          </cell>
          <cell r="F2608">
            <v>23.605450000000001</v>
          </cell>
        </row>
        <row r="2609">
          <cell r="A2609" t="str">
            <v>SOCIAL CAPITAL - Feeling of trust - Most people could be trusted</v>
          </cell>
          <cell r="B2609" t="str">
            <v>Never, or not often</v>
          </cell>
          <cell r="C2609" t="str">
            <v>Moira (S)</v>
          </cell>
          <cell r="D2609">
            <v>17.529800000000002</v>
          </cell>
          <cell r="E2609">
            <v>11.045450000000001</v>
          </cell>
          <cell r="F2609">
            <v>26.67915</v>
          </cell>
        </row>
        <row r="2610">
          <cell r="A2610" t="str">
            <v>SOCIAL CAPITAL - Feeling of trust - Most people could be trusted</v>
          </cell>
          <cell r="B2610" t="str">
            <v>Never, or not often</v>
          </cell>
          <cell r="C2610" t="str">
            <v>Monash (C)</v>
          </cell>
          <cell r="D2610">
            <v>13.56827</v>
          </cell>
          <cell r="E2610">
            <v>9.2855469999999993</v>
          </cell>
          <cell r="F2610">
            <v>19.403770000000002</v>
          </cell>
        </row>
        <row r="2611">
          <cell r="A2611" t="str">
            <v>SOCIAL CAPITAL - Feeling of trust - Most people could be trusted</v>
          </cell>
          <cell r="B2611" t="str">
            <v>Never, or not often</v>
          </cell>
          <cell r="C2611" t="str">
            <v>Moonee Valley (C)</v>
          </cell>
          <cell r="D2611">
            <v>13.091530000000001</v>
          </cell>
          <cell r="E2611">
            <v>8.8832229999999992</v>
          </cell>
          <cell r="F2611">
            <v>18.880369999999999</v>
          </cell>
        </row>
        <row r="2612">
          <cell r="A2612" t="str">
            <v>SOCIAL CAPITAL - Feeling of trust - Most people could be trusted</v>
          </cell>
          <cell r="B2612" t="str">
            <v>Never, or not often</v>
          </cell>
          <cell r="C2612" t="str">
            <v>Moorabool (S)</v>
          </cell>
          <cell r="D2612">
            <v>14.846780000000001</v>
          </cell>
          <cell r="E2612">
            <v>9.5027989999999996</v>
          </cell>
          <cell r="F2612">
            <v>22.45045</v>
          </cell>
        </row>
        <row r="2613">
          <cell r="A2613" t="str">
            <v>SOCIAL CAPITAL - Feeling of trust - Most people could be trusted</v>
          </cell>
          <cell r="B2613" t="str">
            <v>Never, or not often</v>
          </cell>
          <cell r="C2613" t="str">
            <v>Moreland (C)</v>
          </cell>
          <cell r="D2613">
            <v>18.43018</v>
          </cell>
          <cell r="E2613">
            <v>12.83578</v>
          </cell>
          <cell r="F2613">
            <v>25.742760000000001</v>
          </cell>
        </row>
        <row r="2614">
          <cell r="A2614" t="str">
            <v>SOCIAL CAPITAL - Feeling of trust - Most people could be trusted</v>
          </cell>
          <cell r="B2614" t="str">
            <v>Never, or not often</v>
          </cell>
          <cell r="C2614" t="str">
            <v>Mornington Peninsula (S)</v>
          </cell>
          <cell r="D2614">
            <v>11.236079999999999</v>
          </cell>
          <cell r="E2614">
            <v>7.5901040000000002</v>
          </cell>
          <cell r="F2614">
            <v>16.32404</v>
          </cell>
        </row>
        <row r="2615">
          <cell r="A2615" t="str">
            <v>SOCIAL CAPITAL - Feeling of trust - Most people could be trusted</v>
          </cell>
          <cell r="B2615" t="str">
            <v>Never, or not often</v>
          </cell>
          <cell r="C2615" t="str">
            <v>Mount Alexander (S)</v>
          </cell>
          <cell r="D2615">
            <v>7.0720910000000003</v>
          </cell>
          <cell r="E2615">
            <v>4.1202079999999999</v>
          </cell>
          <cell r="F2615">
            <v>11.876849999999999</v>
          </cell>
        </row>
        <row r="2616">
          <cell r="A2616" t="str">
            <v>SOCIAL CAPITAL - Feeling of trust - Most people could be trusted</v>
          </cell>
          <cell r="B2616" t="str">
            <v>Never, or not often</v>
          </cell>
          <cell r="C2616" t="str">
            <v>Moyne (S)</v>
          </cell>
          <cell r="D2616">
            <v>13.92273</v>
          </cell>
          <cell r="E2616">
            <v>8.5427379999999999</v>
          </cell>
          <cell r="F2616">
            <v>21.880299999999998</v>
          </cell>
        </row>
        <row r="2617">
          <cell r="A2617" t="str">
            <v>SOCIAL CAPITAL - Feeling of trust - Most people could be trusted</v>
          </cell>
          <cell r="B2617" t="str">
            <v>Never, or not often</v>
          </cell>
          <cell r="C2617" t="str">
            <v>Murrindindi (S)</v>
          </cell>
          <cell r="D2617">
            <v>16.352609999999999</v>
          </cell>
          <cell r="E2617">
            <v>10.84953</v>
          </cell>
          <cell r="F2617">
            <v>23.898700000000002</v>
          </cell>
        </row>
        <row r="2618">
          <cell r="A2618" t="str">
            <v>SOCIAL CAPITAL - Feeling of trust - Most people could be trusted</v>
          </cell>
          <cell r="B2618" t="str">
            <v>Never, or not often</v>
          </cell>
          <cell r="C2618" t="str">
            <v>Nillumbik (S)</v>
          </cell>
          <cell r="D2618">
            <v>12.747820000000001</v>
          </cell>
          <cell r="E2618">
            <v>8.5166170000000001</v>
          </cell>
          <cell r="F2618">
            <v>18.652550000000002</v>
          </cell>
        </row>
        <row r="2619">
          <cell r="A2619" t="str">
            <v>SOCIAL CAPITAL - Feeling of trust - Most people could be trusted</v>
          </cell>
          <cell r="B2619" t="str">
            <v>Never, or not often</v>
          </cell>
          <cell r="C2619" t="str">
            <v>Northern Grampians (S)</v>
          </cell>
          <cell r="D2619">
            <v>10.686730000000001</v>
          </cell>
          <cell r="E2619">
            <v>6.6809789999999998</v>
          </cell>
          <cell r="F2619">
            <v>16.665299999999998</v>
          </cell>
        </row>
        <row r="2620">
          <cell r="A2620" t="str">
            <v>SOCIAL CAPITAL - Feeling of trust - Most people could be trusted</v>
          </cell>
          <cell r="B2620" t="str">
            <v>Never, or not often</v>
          </cell>
          <cell r="C2620" t="str">
            <v>Port Phillip (C)</v>
          </cell>
          <cell r="D2620">
            <v>9.6403990000000004</v>
          </cell>
          <cell r="E2620">
            <v>6.6934370000000003</v>
          </cell>
          <cell r="F2620">
            <v>13.69441</v>
          </cell>
        </row>
        <row r="2621">
          <cell r="A2621" t="str">
            <v>SOCIAL CAPITAL - Feeling of trust - Most people could be trusted</v>
          </cell>
          <cell r="B2621" t="str">
            <v>Never, or not often</v>
          </cell>
          <cell r="C2621" t="str">
            <v>Pyrenees (S)</v>
          </cell>
          <cell r="D2621">
            <v>12.637409999999999</v>
          </cell>
          <cell r="E2621">
            <v>8.6286480000000001</v>
          </cell>
          <cell r="F2621">
            <v>18.138860000000001</v>
          </cell>
        </row>
        <row r="2622">
          <cell r="A2622" t="str">
            <v>SOCIAL CAPITAL - Feeling of trust - Most people could be trusted</v>
          </cell>
          <cell r="B2622" t="str">
            <v>Never, or not often</v>
          </cell>
          <cell r="C2622" t="str">
            <v>Queenscliffe (B)</v>
          </cell>
          <cell r="D2622">
            <v>0.9104061</v>
          </cell>
          <cell r="E2622">
            <v>0.38037219999999999</v>
          </cell>
          <cell r="F2622">
            <v>2.1629860000000001</v>
          </cell>
        </row>
        <row r="2623">
          <cell r="A2623" t="str">
            <v>SOCIAL CAPITAL - Feeling of trust - Most people could be trusted</v>
          </cell>
          <cell r="B2623" t="str">
            <v>Never, or not often</v>
          </cell>
          <cell r="C2623" t="str">
            <v>South Gippsland (S)</v>
          </cell>
          <cell r="D2623">
            <v>12.83323</v>
          </cell>
          <cell r="E2623">
            <v>5.4893409999999996</v>
          </cell>
          <cell r="F2623">
            <v>27.1769</v>
          </cell>
        </row>
        <row r="2624">
          <cell r="A2624" t="str">
            <v>SOCIAL CAPITAL - Feeling of trust - Most people could be trusted</v>
          </cell>
          <cell r="B2624" t="str">
            <v>Never, or not often</v>
          </cell>
          <cell r="C2624" t="str">
            <v>Southern Grampians (S)</v>
          </cell>
          <cell r="D2624">
            <v>11.549480000000001</v>
          </cell>
          <cell r="E2624">
            <v>7.1914230000000003</v>
          </cell>
          <cell r="F2624">
            <v>18.035319999999999</v>
          </cell>
        </row>
        <row r="2625">
          <cell r="A2625" t="str">
            <v>SOCIAL CAPITAL - Feeling of trust - Most people could be trusted</v>
          </cell>
          <cell r="B2625" t="str">
            <v>Never, or not often</v>
          </cell>
          <cell r="C2625" t="str">
            <v>Stonnington (C)</v>
          </cell>
          <cell r="D2625">
            <v>6.8457249999999998</v>
          </cell>
          <cell r="E2625">
            <v>4.1593</v>
          </cell>
          <cell r="F2625">
            <v>11.06691</v>
          </cell>
        </row>
        <row r="2626">
          <cell r="A2626" t="str">
            <v>SOCIAL CAPITAL - Feeling of trust - Most people could be trusted</v>
          </cell>
          <cell r="B2626" t="str">
            <v>Never, or not often</v>
          </cell>
          <cell r="C2626" t="str">
            <v>Strathbogie (S)</v>
          </cell>
          <cell r="D2626">
            <v>12.655609999999999</v>
          </cell>
          <cell r="E2626">
            <v>7.8092119999999996</v>
          </cell>
          <cell r="F2626">
            <v>19.861709999999999</v>
          </cell>
        </row>
        <row r="2627">
          <cell r="A2627" t="str">
            <v>SOCIAL CAPITAL - Feeling of trust - Most people could be trusted</v>
          </cell>
          <cell r="B2627" t="str">
            <v>Never, or not often</v>
          </cell>
          <cell r="C2627" t="str">
            <v>Surf Coast (S)</v>
          </cell>
          <cell r="D2627">
            <v>7.5990770000000003</v>
          </cell>
          <cell r="E2627">
            <v>3.9303149999999998</v>
          </cell>
          <cell r="F2627">
            <v>14.18674</v>
          </cell>
        </row>
        <row r="2628">
          <cell r="A2628" t="str">
            <v>SOCIAL CAPITAL - Feeling of trust - Most people could be trusted</v>
          </cell>
          <cell r="B2628" t="str">
            <v>Never, or not often</v>
          </cell>
          <cell r="C2628" t="str">
            <v>Swan Hill (RC)</v>
          </cell>
          <cell r="D2628">
            <v>15.964259999999999</v>
          </cell>
          <cell r="E2628">
            <v>10.579370000000001</v>
          </cell>
          <cell r="F2628">
            <v>23.373609999999999</v>
          </cell>
        </row>
        <row r="2629">
          <cell r="A2629" t="str">
            <v>SOCIAL CAPITAL - Feeling of trust - Most people could be trusted</v>
          </cell>
          <cell r="B2629" t="str">
            <v>Never, or not often</v>
          </cell>
          <cell r="C2629" t="str">
            <v>Towong (S)</v>
          </cell>
          <cell r="D2629">
            <v>10.64404</v>
          </cell>
          <cell r="E2629">
            <v>4.5562630000000004</v>
          </cell>
          <cell r="F2629">
            <v>22.913160000000001</v>
          </cell>
        </row>
        <row r="2630">
          <cell r="A2630" t="str">
            <v>SOCIAL CAPITAL - Feeling of trust - Most people could be trusted</v>
          </cell>
          <cell r="B2630" t="str">
            <v>Never, or not often</v>
          </cell>
          <cell r="C2630" t="str">
            <v>Wangaratta (RC)</v>
          </cell>
          <cell r="D2630">
            <v>13.439349999999999</v>
          </cell>
          <cell r="E2630">
            <v>8.6127479999999998</v>
          </cell>
          <cell r="F2630">
            <v>20.36795</v>
          </cell>
        </row>
        <row r="2631">
          <cell r="A2631" t="str">
            <v>SOCIAL CAPITAL - Feeling of trust - Most people could be trusted</v>
          </cell>
          <cell r="B2631" t="str">
            <v>Never, or not often</v>
          </cell>
          <cell r="C2631" t="str">
            <v>Warrnambool (C)</v>
          </cell>
          <cell r="D2631">
            <v>8.4589119999999998</v>
          </cell>
          <cell r="E2631">
            <v>5.6179059999999996</v>
          </cell>
          <cell r="F2631">
            <v>12.54565</v>
          </cell>
        </row>
        <row r="2632">
          <cell r="A2632" t="str">
            <v>SOCIAL CAPITAL - Feeling of trust - Most people could be trusted</v>
          </cell>
          <cell r="B2632" t="str">
            <v>Never, or not often</v>
          </cell>
          <cell r="C2632" t="str">
            <v>Wellington (S)</v>
          </cell>
          <cell r="D2632">
            <v>18.488209999999999</v>
          </cell>
          <cell r="E2632">
            <v>13.00694</v>
          </cell>
          <cell r="F2632">
            <v>25.599630000000001</v>
          </cell>
        </row>
        <row r="2633">
          <cell r="A2633" t="str">
            <v>SOCIAL CAPITAL - Feeling of trust - Most people could be trusted</v>
          </cell>
          <cell r="B2633" t="str">
            <v>Never, or not often</v>
          </cell>
          <cell r="C2633" t="str">
            <v>West Wimmera (S)</v>
          </cell>
          <cell r="D2633">
            <v>6.8244109999999996</v>
          </cell>
          <cell r="E2633">
            <v>3.4661680000000001</v>
          </cell>
          <cell r="F2633">
            <v>12.99822</v>
          </cell>
        </row>
        <row r="2634">
          <cell r="A2634" t="str">
            <v>SOCIAL CAPITAL - Feeling of trust - Most people could be trusted</v>
          </cell>
          <cell r="B2634" t="str">
            <v>Never, or not often</v>
          </cell>
          <cell r="C2634" t="str">
            <v>Whitehorse (C)</v>
          </cell>
          <cell r="D2634">
            <v>14.25717</v>
          </cell>
          <cell r="E2634">
            <v>9.9043340000000004</v>
          </cell>
          <cell r="F2634">
            <v>20.096319999999999</v>
          </cell>
        </row>
        <row r="2635">
          <cell r="A2635" t="str">
            <v>SOCIAL CAPITAL - Feeling of trust - Most people could be trusted</v>
          </cell>
          <cell r="B2635" t="str">
            <v>Never, or not often</v>
          </cell>
          <cell r="C2635" t="str">
            <v>Whittlesea (C)</v>
          </cell>
          <cell r="D2635">
            <v>24.211390000000002</v>
          </cell>
          <cell r="E2635">
            <v>18.97336</v>
          </cell>
          <cell r="F2635">
            <v>30.35378</v>
          </cell>
        </row>
        <row r="2636">
          <cell r="A2636" t="str">
            <v>SOCIAL CAPITAL - Feeling of trust - Most people could be trusted</v>
          </cell>
          <cell r="B2636" t="str">
            <v>Never, or not often</v>
          </cell>
          <cell r="C2636" t="str">
            <v>Wodonga (RC)</v>
          </cell>
          <cell r="D2636">
            <v>18.126100000000001</v>
          </cell>
          <cell r="E2636">
            <v>12.648490000000001</v>
          </cell>
          <cell r="F2636">
            <v>25.28912</v>
          </cell>
        </row>
        <row r="2637">
          <cell r="A2637" t="str">
            <v>SOCIAL CAPITAL - Feeling of trust - Most people could be trusted</v>
          </cell>
          <cell r="B2637" t="str">
            <v>Never, or not often</v>
          </cell>
          <cell r="C2637" t="str">
            <v>Wyndham (C)</v>
          </cell>
          <cell r="D2637">
            <v>14.58052</v>
          </cell>
          <cell r="E2637">
            <v>10.737080000000001</v>
          </cell>
          <cell r="F2637">
            <v>19.499199999999998</v>
          </cell>
        </row>
        <row r="2638">
          <cell r="A2638" t="str">
            <v>SOCIAL CAPITAL - Feeling of trust - Most people could be trusted</v>
          </cell>
          <cell r="B2638" t="str">
            <v>Never, or not often</v>
          </cell>
          <cell r="C2638" t="str">
            <v>Yarra (C)</v>
          </cell>
          <cell r="D2638">
            <v>7.9949680000000001</v>
          </cell>
          <cell r="E2638">
            <v>5.0892600000000003</v>
          </cell>
          <cell r="F2638">
            <v>12.343920000000001</v>
          </cell>
        </row>
        <row r="2639">
          <cell r="A2639" t="str">
            <v>SOCIAL CAPITAL - Feeling of trust - Most people could be trusted</v>
          </cell>
          <cell r="B2639" t="str">
            <v>Never, or not often</v>
          </cell>
          <cell r="C2639" t="str">
            <v>Yarra Ranges (S)</v>
          </cell>
          <cell r="D2639">
            <v>13.62018</v>
          </cell>
          <cell r="E2639">
            <v>9.3728379999999998</v>
          </cell>
          <cell r="F2639">
            <v>19.38062</v>
          </cell>
        </row>
        <row r="2640">
          <cell r="A2640" t="str">
            <v>SOCIAL CAPITAL - Feeling of trust - Most people could be trusted</v>
          </cell>
          <cell r="B2640" t="str">
            <v>Never, or not often</v>
          </cell>
          <cell r="C2640" t="str">
            <v>Yarriambiack (S)</v>
          </cell>
          <cell r="D2640">
            <v>12.516970000000001</v>
          </cell>
          <cell r="E2640">
            <v>7.0870769999999998</v>
          </cell>
          <cell r="F2640">
            <v>21.15964</v>
          </cell>
        </row>
        <row r="2641">
          <cell r="A2641" t="str">
            <v>SOCIAL CAPITAL - Feeling of trust - Most people could be trusted</v>
          </cell>
          <cell r="B2641" t="str">
            <v>Never, or not often</v>
          </cell>
          <cell r="C2641" t="str">
            <v>Victoria</v>
          </cell>
          <cell r="D2641">
            <v>14.223420000000001</v>
          </cell>
          <cell r="E2641">
            <v>13.476319999999999</v>
          </cell>
          <cell r="F2641">
            <v>15.004759999999999</v>
          </cell>
        </row>
        <row r="2642">
          <cell r="A2642" t="str">
            <v>SOCIAL CAPITAL - Feeling of trust - Most people could be trusted</v>
          </cell>
          <cell r="B2642" t="str">
            <v>Sometimes</v>
          </cell>
          <cell r="C2642" t="str">
            <v>Alpine (S)</v>
          </cell>
          <cell r="D2642">
            <v>50.834710000000001</v>
          </cell>
          <cell r="E2642">
            <v>42.498759999999997</v>
          </cell>
          <cell r="F2642">
            <v>59.124510000000001</v>
          </cell>
        </row>
        <row r="2643">
          <cell r="A2643" t="str">
            <v>SOCIAL CAPITAL - Feeling of trust - Most people could be trusted</v>
          </cell>
          <cell r="B2643" t="str">
            <v>Sometimes</v>
          </cell>
          <cell r="C2643" t="str">
            <v>Ararat (RC)</v>
          </cell>
          <cell r="D2643">
            <v>51.763649999999998</v>
          </cell>
          <cell r="E2643">
            <v>43.624850000000002</v>
          </cell>
          <cell r="F2643">
            <v>59.809930000000001</v>
          </cell>
        </row>
        <row r="2644">
          <cell r="A2644" t="str">
            <v>SOCIAL CAPITAL - Feeling of trust - Most people could be trusted</v>
          </cell>
          <cell r="B2644" t="str">
            <v>Sometimes</v>
          </cell>
          <cell r="C2644" t="str">
            <v>Ballarat (C)</v>
          </cell>
          <cell r="D2644">
            <v>49.31964</v>
          </cell>
          <cell r="E2644">
            <v>42.95758</v>
          </cell>
          <cell r="F2644">
            <v>55.703809999999997</v>
          </cell>
        </row>
        <row r="2645">
          <cell r="A2645" t="str">
            <v>SOCIAL CAPITAL - Feeling of trust - Most people could be trusted</v>
          </cell>
          <cell r="B2645" t="str">
            <v>Sometimes</v>
          </cell>
          <cell r="C2645" t="str">
            <v>Banyule (C)</v>
          </cell>
          <cell r="D2645">
            <v>48.812040000000003</v>
          </cell>
          <cell r="E2645">
            <v>42.530540000000002</v>
          </cell>
          <cell r="F2645">
            <v>55.131279999999997</v>
          </cell>
        </row>
        <row r="2646">
          <cell r="A2646" t="str">
            <v>SOCIAL CAPITAL - Feeling of trust - Most people could be trusted</v>
          </cell>
          <cell r="B2646" t="str">
            <v>Sometimes</v>
          </cell>
          <cell r="C2646" t="str">
            <v>Bass Coast (S)</v>
          </cell>
          <cell r="D2646">
            <v>44.590960000000003</v>
          </cell>
          <cell r="E2646">
            <v>35.636189999999999</v>
          </cell>
          <cell r="F2646">
            <v>53.911160000000002</v>
          </cell>
        </row>
        <row r="2647">
          <cell r="A2647" t="str">
            <v>SOCIAL CAPITAL - Feeling of trust - Most people could be trusted</v>
          </cell>
          <cell r="B2647" t="str">
            <v>Sometimes</v>
          </cell>
          <cell r="C2647" t="str">
            <v>Baw Baw (S)</v>
          </cell>
          <cell r="D2647">
            <v>50.050409999999999</v>
          </cell>
          <cell r="E2647">
            <v>43.069589999999998</v>
          </cell>
          <cell r="F2647">
            <v>57.029260000000001</v>
          </cell>
        </row>
        <row r="2648">
          <cell r="A2648" t="str">
            <v>SOCIAL CAPITAL - Feeling of trust - Most people could be trusted</v>
          </cell>
          <cell r="B2648" t="str">
            <v>Sometimes</v>
          </cell>
          <cell r="C2648" t="str">
            <v>Bayside (C)</v>
          </cell>
          <cell r="D2648">
            <v>46.902929999999998</v>
          </cell>
          <cell r="E2648">
            <v>39.738680000000002</v>
          </cell>
          <cell r="F2648">
            <v>54.197159999999997</v>
          </cell>
        </row>
        <row r="2649">
          <cell r="A2649" t="str">
            <v>SOCIAL CAPITAL - Feeling of trust - Most people could be trusted</v>
          </cell>
          <cell r="B2649" t="str">
            <v>Sometimes</v>
          </cell>
          <cell r="C2649" t="str">
            <v>Benalla (RC)</v>
          </cell>
          <cell r="D2649">
            <v>48.368769999999998</v>
          </cell>
          <cell r="E2649">
            <v>40.00806</v>
          </cell>
          <cell r="F2649">
            <v>56.821809999999999</v>
          </cell>
        </row>
        <row r="2650">
          <cell r="A2650" t="str">
            <v>SOCIAL CAPITAL - Feeling of trust - Most people could be trusted</v>
          </cell>
          <cell r="B2650" t="str">
            <v>Sometimes</v>
          </cell>
          <cell r="C2650" t="str">
            <v>Boroondara (C)</v>
          </cell>
          <cell r="D2650">
            <v>44.287860000000002</v>
          </cell>
          <cell r="E2650">
            <v>38.144379999999998</v>
          </cell>
          <cell r="F2650">
            <v>50.61121</v>
          </cell>
        </row>
        <row r="2651">
          <cell r="A2651" t="str">
            <v>SOCIAL CAPITAL - Feeling of trust - Most people could be trusted</v>
          </cell>
          <cell r="B2651" t="str">
            <v>Sometimes</v>
          </cell>
          <cell r="C2651" t="str">
            <v>Brimbank (C)</v>
          </cell>
          <cell r="D2651">
            <v>49.982309999999998</v>
          </cell>
          <cell r="E2651">
            <v>43.460760000000001</v>
          </cell>
          <cell r="F2651">
            <v>56.504449999999999</v>
          </cell>
        </row>
        <row r="2652">
          <cell r="A2652" t="str">
            <v>SOCIAL CAPITAL - Feeling of trust - Most people could be trusted</v>
          </cell>
          <cell r="B2652" t="str">
            <v>Sometimes</v>
          </cell>
          <cell r="C2652" t="str">
            <v>Buloke (S)</v>
          </cell>
          <cell r="D2652">
            <v>47.721699999999998</v>
          </cell>
          <cell r="E2652">
            <v>36.888950000000001</v>
          </cell>
          <cell r="F2652">
            <v>58.773090000000003</v>
          </cell>
        </row>
        <row r="2653">
          <cell r="A2653" t="str">
            <v>SOCIAL CAPITAL - Feeling of trust - Most people could be trusted</v>
          </cell>
          <cell r="B2653" t="str">
            <v>Sometimes</v>
          </cell>
          <cell r="C2653" t="str">
            <v>Campaspe (S)</v>
          </cell>
          <cell r="D2653">
            <v>45.532249999999998</v>
          </cell>
          <cell r="E2653">
            <v>38.474249999999998</v>
          </cell>
          <cell r="F2653">
            <v>52.774419999999999</v>
          </cell>
        </row>
        <row r="2654">
          <cell r="A2654" t="str">
            <v>SOCIAL CAPITAL - Feeling of trust - Most people could be trusted</v>
          </cell>
          <cell r="B2654" t="str">
            <v>Sometimes</v>
          </cell>
          <cell r="C2654" t="str">
            <v>Cardinia (S)</v>
          </cell>
          <cell r="D2654">
            <v>51.010089999999998</v>
          </cell>
          <cell r="E2654">
            <v>44.506970000000003</v>
          </cell>
          <cell r="F2654">
            <v>57.479190000000003</v>
          </cell>
        </row>
        <row r="2655">
          <cell r="A2655" t="str">
            <v>SOCIAL CAPITAL - Feeling of trust - Most people could be trusted</v>
          </cell>
          <cell r="B2655" t="str">
            <v>Sometimes</v>
          </cell>
          <cell r="C2655" t="str">
            <v>Casey (C)</v>
          </cell>
          <cell r="D2655">
            <v>58.1539</v>
          </cell>
          <cell r="E2655">
            <v>51.975900000000003</v>
          </cell>
          <cell r="F2655">
            <v>64.086290000000005</v>
          </cell>
        </row>
        <row r="2656">
          <cell r="A2656" t="str">
            <v>SOCIAL CAPITAL - Feeling of trust - Most people could be trusted</v>
          </cell>
          <cell r="B2656" t="str">
            <v>Sometimes</v>
          </cell>
          <cell r="C2656" t="str">
            <v>Central Goldfields (S)</v>
          </cell>
          <cell r="D2656">
            <v>50.400709999999997</v>
          </cell>
          <cell r="E2656">
            <v>42.488880000000002</v>
          </cell>
          <cell r="F2656">
            <v>58.292529999999999</v>
          </cell>
        </row>
        <row r="2657">
          <cell r="A2657" t="str">
            <v>SOCIAL CAPITAL - Feeling of trust - Most people could be trusted</v>
          </cell>
          <cell r="B2657" t="str">
            <v>Sometimes</v>
          </cell>
          <cell r="C2657" t="str">
            <v>Colac-Otway (S)</v>
          </cell>
          <cell r="D2657">
            <v>50.018380000000001</v>
          </cell>
          <cell r="E2657">
            <v>43.030369999999998</v>
          </cell>
          <cell r="F2657">
            <v>57.005670000000002</v>
          </cell>
        </row>
        <row r="2658">
          <cell r="A2658" t="str">
            <v>SOCIAL CAPITAL - Feeling of trust - Most people could be trusted</v>
          </cell>
          <cell r="B2658" t="str">
            <v>Sometimes</v>
          </cell>
          <cell r="C2658" t="str">
            <v>Corangamite (S)</v>
          </cell>
          <cell r="D2658">
            <v>51.335859999999997</v>
          </cell>
          <cell r="E2658">
            <v>44.266869999999997</v>
          </cell>
          <cell r="F2658">
            <v>58.351799999999997</v>
          </cell>
        </row>
        <row r="2659">
          <cell r="A2659" t="str">
            <v>SOCIAL CAPITAL - Feeling of trust - Most people could be trusted</v>
          </cell>
          <cell r="B2659" t="str">
            <v>Sometimes</v>
          </cell>
          <cell r="C2659" t="str">
            <v>Darebin (C)</v>
          </cell>
          <cell r="D2659">
            <v>41.374499999999998</v>
          </cell>
          <cell r="E2659">
            <v>34.633510000000001</v>
          </cell>
          <cell r="F2659">
            <v>48.454940000000001</v>
          </cell>
        </row>
        <row r="2660">
          <cell r="A2660" t="str">
            <v>SOCIAL CAPITAL - Feeling of trust - Most people could be trusted</v>
          </cell>
          <cell r="B2660" t="str">
            <v>Sometimes</v>
          </cell>
          <cell r="C2660" t="str">
            <v>East Gippsland (S)</v>
          </cell>
          <cell r="D2660">
            <v>53.005670000000002</v>
          </cell>
          <cell r="E2660">
            <v>43.609310000000001</v>
          </cell>
          <cell r="F2660">
            <v>62.193680000000001</v>
          </cell>
        </row>
        <row r="2661">
          <cell r="A2661" t="str">
            <v>SOCIAL CAPITAL - Feeling of trust - Most people could be trusted</v>
          </cell>
          <cell r="B2661" t="str">
            <v>Sometimes</v>
          </cell>
          <cell r="C2661" t="str">
            <v>Frankston (C)</v>
          </cell>
          <cell r="D2661">
            <v>44.932180000000002</v>
          </cell>
          <cell r="E2661">
            <v>38.781179999999999</v>
          </cell>
          <cell r="F2661">
            <v>51.242170000000002</v>
          </cell>
        </row>
        <row r="2662">
          <cell r="A2662" t="str">
            <v>SOCIAL CAPITAL - Feeling of trust - Most people could be trusted</v>
          </cell>
          <cell r="B2662" t="str">
            <v>Sometimes</v>
          </cell>
          <cell r="C2662" t="str">
            <v>Gannawarra (S)</v>
          </cell>
          <cell r="D2662">
            <v>44.391669999999998</v>
          </cell>
          <cell r="E2662">
            <v>33.79965</v>
          </cell>
          <cell r="F2662">
            <v>55.51925</v>
          </cell>
        </row>
        <row r="2663">
          <cell r="A2663" t="str">
            <v>SOCIAL CAPITAL - Feeling of trust - Most people could be trusted</v>
          </cell>
          <cell r="B2663" t="str">
            <v>Sometimes</v>
          </cell>
          <cell r="C2663" t="str">
            <v>Glen Eira (C)</v>
          </cell>
          <cell r="D2663">
            <v>36.863779999999998</v>
          </cell>
          <cell r="E2663">
            <v>31.03594</v>
          </cell>
          <cell r="F2663">
            <v>43.101990000000001</v>
          </cell>
        </row>
        <row r="2664">
          <cell r="A2664" t="str">
            <v>SOCIAL CAPITAL - Feeling of trust - Most people could be trusted</v>
          </cell>
          <cell r="B2664" t="str">
            <v>Sometimes</v>
          </cell>
          <cell r="C2664" t="str">
            <v>Glenelg (S)</v>
          </cell>
          <cell r="D2664">
            <v>51.569870000000002</v>
          </cell>
          <cell r="E2664">
            <v>40.936360000000001</v>
          </cell>
          <cell r="F2664">
            <v>62.063099999999999</v>
          </cell>
        </row>
        <row r="2665">
          <cell r="A2665" t="str">
            <v>SOCIAL CAPITAL - Feeling of trust - Most people could be trusted</v>
          </cell>
          <cell r="B2665" t="str">
            <v>Sometimes</v>
          </cell>
          <cell r="C2665" t="str">
            <v>Golden Plains (S)</v>
          </cell>
          <cell r="D2665">
            <v>49.355580000000003</v>
          </cell>
          <cell r="E2665">
            <v>39.436920000000001</v>
          </cell>
          <cell r="F2665">
            <v>59.325229999999998</v>
          </cell>
        </row>
        <row r="2666">
          <cell r="A2666" t="str">
            <v>SOCIAL CAPITAL - Feeling of trust - Most people could be trusted</v>
          </cell>
          <cell r="B2666" t="str">
            <v>Sometimes</v>
          </cell>
          <cell r="C2666" t="str">
            <v>Greater Bendigo (C)</v>
          </cell>
          <cell r="D2666">
            <v>47.968200000000003</v>
          </cell>
          <cell r="E2666">
            <v>40.877769999999998</v>
          </cell>
          <cell r="F2666">
            <v>55.141440000000003</v>
          </cell>
        </row>
        <row r="2667">
          <cell r="A2667" t="str">
            <v>SOCIAL CAPITAL - Feeling of trust - Most people could be trusted</v>
          </cell>
          <cell r="B2667" t="str">
            <v>Sometimes</v>
          </cell>
          <cell r="C2667" t="str">
            <v>Greater Dandenong (C)</v>
          </cell>
          <cell r="D2667">
            <v>48.836959999999998</v>
          </cell>
          <cell r="E2667">
            <v>42.366540000000001</v>
          </cell>
          <cell r="F2667">
            <v>55.346600000000002</v>
          </cell>
        </row>
        <row r="2668">
          <cell r="A2668" t="str">
            <v>SOCIAL CAPITAL - Feeling of trust - Most people could be trusted</v>
          </cell>
          <cell r="B2668" t="str">
            <v>Sometimes</v>
          </cell>
          <cell r="C2668" t="str">
            <v>Greater Geelong (C)</v>
          </cell>
          <cell r="D2668">
            <v>49.06371</v>
          </cell>
          <cell r="E2668">
            <v>42.35277</v>
          </cell>
          <cell r="F2668">
            <v>55.80856</v>
          </cell>
        </row>
        <row r="2669">
          <cell r="A2669" t="str">
            <v>SOCIAL CAPITAL - Feeling of trust - Most people could be trusted</v>
          </cell>
          <cell r="B2669" t="str">
            <v>Sometimes</v>
          </cell>
          <cell r="C2669" t="str">
            <v>Greater Shepparton (C)</v>
          </cell>
          <cell r="D2669">
            <v>45.47831</v>
          </cell>
          <cell r="E2669">
            <v>39.067399999999999</v>
          </cell>
          <cell r="F2669">
            <v>52.042700000000004</v>
          </cell>
        </row>
        <row r="2670">
          <cell r="A2670" t="str">
            <v>SOCIAL CAPITAL - Feeling of trust - Most people could be trusted</v>
          </cell>
          <cell r="B2670" t="str">
            <v>Sometimes</v>
          </cell>
          <cell r="C2670" t="str">
            <v>Hepburn (S)</v>
          </cell>
          <cell r="D2670">
            <v>45.68356</v>
          </cell>
          <cell r="E2670">
            <v>37.596179999999997</v>
          </cell>
          <cell r="F2670">
            <v>54.005070000000003</v>
          </cell>
        </row>
        <row r="2671">
          <cell r="A2671" t="str">
            <v>SOCIAL CAPITAL - Feeling of trust - Most people could be trusted</v>
          </cell>
          <cell r="B2671" t="str">
            <v>Sometimes</v>
          </cell>
          <cell r="C2671" t="str">
            <v>Hindmarsh (S)</v>
          </cell>
          <cell r="D2671">
            <v>54.136220000000002</v>
          </cell>
          <cell r="E2671">
            <v>44.369779999999999</v>
          </cell>
          <cell r="F2671">
            <v>63.594880000000003</v>
          </cell>
        </row>
        <row r="2672">
          <cell r="A2672" t="str">
            <v>SOCIAL CAPITAL - Feeling of trust - Most people could be trusted</v>
          </cell>
          <cell r="B2672" t="str">
            <v>Sometimes</v>
          </cell>
          <cell r="C2672" t="str">
            <v>Hobsons Bay (C)</v>
          </cell>
          <cell r="D2672">
            <v>45.786450000000002</v>
          </cell>
          <cell r="E2672">
            <v>39.480600000000003</v>
          </cell>
          <cell r="F2672">
            <v>52.230240000000002</v>
          </cell>
        </row>
        <row r="2673">
          <cell r="A2673" t="str">
            <v>SOCIAL CAPITAL - Feeling of trust - Most people could be trusted</v>
          </cell>
          <cell r="B2673" t="str">
            <v>Sometimes</v>
          </cell>
          <cell r="C2673" t="str">
            <v>Horsham (RC)</v>
          </cell>
          <cell r="D2673">
            <v>52.694279999999999</v>
          </cell>
          <cell r="E2673">
            <v>45.999200000000002</v>
          </cell>
          <cell r="F2673">
            <v>59.293840000000003</v>
          </cell>
        </row>
        <row r="2674">
          <cell r="A2674" t="str">
            <v>SOCIAL CAPITAL - Feeling of trust - Most people could be trusted</v>
          </cell>
          <cell r="B2674" t="str">
            <v>Sometimes</v>
          </cell>
          <cell r="C2674" t="str">
            <v>Hume (C)</v>
          </cell>
          <cell r="D2674">
            <v>47.067509999999999</v>
          </cell>
          <cell r="E2674">
            <v>40.616030000000002</v>
          </cell>
          <cell r="F2674">
            <v>53.618490000000001</v>
          </cell>
        </row>
        <row r="2675">
          <cell r="A2675" t="str">
            <v>SOCIAL CAPITAL - Feeling of trust - Most people could be trusted</v>
          </cell>
          <cell r="B2675" t="str">
            <v>Sometimes</v>
          </cell>
          <cell r="C2675" t="str">
            <v>Indigo (S)</v>
          </cell>
          <cell r="D2675">
            <v>39.25703</v>
          </cell>
          <cell r="E2675">
            <v>30.602340000000002</v>
          </cell>
          <cell r="F2675">
            <v>48.643709999999999</v>
          </cell>
        </row>
        <row r="2676">
          <cell r="A2676" t="str">
            <v>SOCIAL CAPITAL - Feeling of trust - Most people could be trusted</v>
          </cell>
          <cell r="B2676" t="str">
            <v>Sometimes</v>
          </cell>
          <cell r="C2676" t="str">
            <v>Kingston (C)</v>
          </cell>
          <cell r="D2676">
            <v>45.075490000000002</v>
          </cell>
          <cell r="E2676">
            <v>38.650449999999999</v>
          </cell>
          <cell r="F2676">
            <v>51.669069999999998</v>
          </cell>
        </row>
        <row r="2677">
          <cell r="A2677" t="str">
            <v>SOCIAL CAPITAL - Feeling of trust - Most people could be trusted</v>
          </cell>
          <cell r="B2677" t="str">
            <v>Sometimes</v>
          </cell>
          <cell r="C2677" t="str">
            <v>Knox (C)</v>
          </cell>
          <cell r="D2677">
            <v>46.138370000000002</v>
          </cell>
          <cell r="E2677">
            <v>39.89434</v>
          </cell>
          <cell r="F2677">
            <v>52.505980000000001</v>
          </cell>
        </row>
        <row r="2678">
          <cell r="A2678" t="str">
            <v>SOCIAL CAPITAL - Feeling of trust - Most people could be trusted</v>
          </cell>
          <cell r="B2678" t="str">
            <v>Sometimes</v>
          </cell>
          <cell r="C2678" t="str">
            <v>Latrobe (C)</v>
          </cell>
          <cell r="D2678">
            <v>52.35463</v>
          </cell>
          <cell r="E2678">
            <v>45.366619999999998</v>
          </cell>
          <cell r="F2678">
            <v>59.251649999999998</v>
          </cell>
        </row>
        <row r="2679">
          <cell r="A2679" t="str">
            <v>SOCIAL CAPITAL - Feeling of trust - Most people could be trusted</v>
          </cell>
          <cell r="B2679" t="str">
            <v>Sometimes</v>
          </cell>
          <cell r="C2679" t="str">
            <v>Loddon (S)</v>
          </cell>
          <cell r="D2679">
            <v>42.849800000000002</v>
          </cell>
          <cell r="E2679">
            <v>32.743600000000001</v>
          </cell>
          <cell r="F2679">
            <v>53.589829999999999</v>
          </cell>
        </row>
        <row r="2680">
          <cell r="A2680" t="str">
            <v>SOCIAL CAPITAL - Feeling of trust - Most people could be trusted</v>
          </cell>
          <cell r="B2680" t="str">
            <v>Sometimes</v>
          </cell>
          <cell r="C2680" t="str">
            <v>Macedon Ranges (S)</v>
          </cell>
          <cell r="D2680">
            <v>43.949440000000003</v>
          </cell>
          <cell r="E2680">
            <v>35.622070000000001</v>
          </cell>
          <cell r="F2680">
            <v>52.631990000000002</v>
          </cell>
        </row>
        <row r="2681">
          <cell r="A2681" t="str">
            <v>SOCIAL CAPITAL - Feeling of trust - Most people could be trusted</v>
          </cell>
          <cell r="B2681" t="str">
            <v>Sometimes</v>
          </cell>
          <cell r="C2681" t="str">
            <v>Manningham (C)</v>
          </cell>
          <cell r="D2681">
            <v>53.22052</v>
          </cell>
          <cell r="E2681">
            <v>46.198099999999997</v>
          </cell>
          <cell r="F2681">
            <v>60.117629999999998</v>
          </cell>
        </row>
        <row r="2682">
          <cell r="A2682" t="str">
            <v>SOCIAL CAPITAL - Feeling of trust - Most people could be trusted</v>
          </cell>
          <cell r="B2682" t="str">
            <v>Sometimes</v>
          </cell>
          <cell r="C2682" t="str">
            <v>Mansfield (S)</v>
          </cell>
          <cell r="D2682">
            <v>44.503340000000001</v>
          </cell>
          <cell r="E2682">
            <v>36.063279999999999</v>
          </cell>
          <cell r="F2682">
            <v>53.272840000000002</v>
          </cell>
        </row>
        <row r="2683">
          <cell r="A2683" t="str">
            <v>SOCIAL CAPITAL - Feeling of trust - Most people could be trusted</v>
          </cell>
          <cell r="B2683" t="str">
            <v>Sometimes</v>
          </cell>
          <cell r="C2683" t="str">
            <v>Maribyrnong (C)</v>
          </cell>
          <cell r="D2683">
            <v>47.362589999999997</v>
          </cell>
          <cell r="E2683">
            <v>40.623629999999999</v>
          </cell>
          <cell r="F2683">
            <v>54.19903</v>
          </cell>
        </row>
        <row r="2684">
          <cell r="A2684" t="str">
            <v>SOCIAL CAPITAL - Feeling of trust - Most people could be trusted</v>
          </cell>
          <cell r="B2684" t="str">
            <v>Sometimes</v>
          </cell>
          <cell r="C2684" t="str">
            <v>Maroondah (C)</v>
          </cell>
          <cell r="D2684">
            <v>42.78633</v>
          </cell>
          <cell r="E2684">
            <v>36.681100000000001</v>
          </cell>
          <cell r="F2684">
            <v>49.119419999999998</v>
          </cell>
        </row>
        <row r="2685">
          <cell r="A2685" t="str">
            <v>SOCIAL CAPITAL - Feeling of trust - Most people could be trusted</v>
          </cell>
          <cell r="B2685" t="str">
            <v>Sometimes</v>
          </cell>
          <cell r="C2685" t="str">
            <v>Melbourne (C)</v>
          </cell>
          <cell r="D2685">
            <v>44.224510000000002</v>
          </cell>
          <cell r="E2685">
            <v>37.970320000000001</v>
          </cell>
          <cell r="F2685">
            <v>50.667400000000001</v>
          </cell>
        </row>
        <row r="2686">
          <cell r="A2686" t="str">
            <v>SOCIAL CAPITAL - Feeling of trust - Most people could be trusted</v>
          </cell>
          <cell r="B2686" t="str">
            <v>Sometimes</v>
          </cell>
          <cell r="C2686" t="str">
            <v>Melton (S)</v>
          </cell>
          <cell r="D2686">
            <v>54.329709999999999</v>
          </cell>
          <cell r="E2686">
            <v>48.408740000000002</v>
          </cell>
          <cell r="F2686">
            <v>60.130800000000001</v>
          </cell>
        </row>
        <row r="2687">
          <cell r="A2687" t="str">
            <v>SOCIAL CAPITAL - Feeling of trust - Most people could be trusted</v>
          </cell>
          <cell r="B2687" t="str">
            <v>Sometimes</v>
          </cell>
          <cell r="C2687" t="str">
            <v>Mildura (RC)</v>
          </cell>
          <cell r="D2687">
            <v>47.42136</v>
          </cell>
          <cell r="E2687">
            <v>40.458559999999999</v>
          </cell>
          <cell r="F2687">
            <v>54.485909999999997</v>
          </cell>
        </row>
        <row r="2688">
          <cell r="A2688" t="str">
            <v>SOCIAL CAPITAL - Feeling of trust - Most people could be trusted</v>
          </cell>
          <cell r="B2688" t="str">
            <v>Sometimes</v>
          </cell>
          <cell r="C2688" t="str">
            <v>Mitchell (S)</v>
          </cell>
          <cell r="D2688">
            <v>46.72401</v>
          </cell>
          <cell r="E2688">
            <v>39.867260000000002</v>
          </cell>
          <cell r="F2688">
            <v>53.706789999999998</v>
          </cell>
        </row>
        <row r="2689">
          <cell r="A2689" t="str">
            <v>SOCIAL CAPITAL - Feeling of trust - Most people could be trusted</v>
          </cell>
          <cell r="B2689" t="str">
            <v>Sometimes</v>
          </cell>
          <cell r="C2689" t="str">
            <v>Moira (S)</v>
          </cell>
          <cell r="D2689">
            <v>45.998040000000003</v>
          </cell>
          <cell r="E2689">
            <v>37.624470000000002</v>
          </cell>
          <cell r="F2689">
            <v>54.603810000000003</v>
          </cell>
        </row>
        <row r="2690">
          <cell r="A2690" t="str">
            <v>SOCIAL CAPITAL - Feeling of trust - Most people could be trusted</v>
          </cell>
          <cell r="B2690" t="str">
            <v>Sometimes</v>
          </cell>
          <cell r="C2690" t="str">
            <v>Monash (C)</v>
          </cell>
          <cell r="D2690">
            <v>49.33146</v>
          </cell>
          <cell r="E2690">
            <v>42.457320000000003</v>
          </cell>
          <cell r="F2690">
            <v>56.230969999999999</v>
          </cell>
        </row>
        <row r="2691">
          <cell r="A2691" t="str">
            <v>SOCIAL CAPITAL - Feeling of trust - Most people could be trusted</v>
          </cell>
          <cell r="B2691" t="str">
            <v>Sometimes</v>
          </cell>
          <cell r="C2691" t="str">
            <v>Moonee Valley (C)</v>
          </cell>
          <cell r="D2691">
            <v>46.839779999999998</v>
          </cell>
          <cell r="E2691">
            <v>40.28501</v>
          </cell>
          <cell r="F2691">
            <v>53.505459999999999</v>
          </cell>
        </row>
        <row r="2692">
          <cell r="A2692" t="str">
            <v>SOCIAL CAPITAL - Feeling of trust - Most people could be trusted</v>
          </cell>
          <cell r="B2692" t="str">
            <v>Sometimes</v>
          </cell>
          <cell r="C2692" t="str">
            <v>Moorabool (S)</v>
          </cell>
          <cell r="D2692">
            <v>54.784700000000001</v>
          </cell>
          <cell r="E2692">
            <v>47.125250000000001</v>
          </cell>
          <cell r="F2692">
            <v>62.224020000000003</v>
          </cell>
        </row>
        <row r="2693">
          <cell r="A2693" t="str">
            <v>SOCIAL CAPITAL - Feeling of trust - Most people could be trusted</v>
          </cell>
          <cell r="B2693" t="str">
            <v>Sometimes</v>
          </cell>
          <cell r="C2693" t="str">
            <v>Moreland (C)</v>
          </cell>
          <cell r="D2693">
            <v>45.166789999999999</v>
          </cell>
          <cell r="E2693">
            <v>38.221359999999997</v>
          </cell>
          <cell r="F2693">
            <v>52.30574</v>
          </cell>
        </row>
        <row r="2694">
          <cell r="A2694" t="str">
            <v>SOCIAL CAPITAL - Feeling of trust - Most people could be trusted</v>
          </cell>
          <cell r="B2694" t="str">
            <v>Sometimes</v>
          </cell>
          <cell r="C2694" t="str">
            <v>Mornington Peninsula (S)</v>
          </cell>
          <cell r="D2694">
            <v>55.568300000000001</v>
          </cell>
          <cell r="E2694">
            <v>48.564410000000002</v>
          </cell>
          <cell r="F2694">
            <v>62.357709999999997</v>
          </cell>
        </row>
        <row r="2695">
          <cell r="A2695" t="str">
            <v>SOCIAL CAPITAL - Feeling of trust - Most people could be trusted</v>
          </cell>
          <cell r="B2695" t="str">
            <v>Sometimes</v>
          </cell>
          <cell r="C2695" t="str">
            <v>Mount Alexander (S)</v>
          </cell>
          <cell r="D2695">
            <v>48.62659</v>
          </cell>
          <cell r="E2695">
            <v>38.057789999999997</v>
          </cell>
          <cell r="F2695">
            <v>59.319650000000003</v>
          </cell>
        </row>
        <row r="2696">
          <cell r="A2696" t="str">
            <v>SOCIAL CAPITAL - Feeling of trust - Most people could be trusted</v>
          </cell>
          <cell r="B2696" t="str">
            <v>Sometimes</v>
          </cell>
          <cell r="C2696" t="str">
            <v>Moyne (S)</v>
          </cell>
          <cell r="D2696">
            <v>49.07591</v>
          </cell>
          <cell r="E2696">
            <v>40.863289999999999</v>
          </cell>
          <cell r="F2696">
            <v>57.338720000000002</v>
          </cell>
        </row>
        <row r="2697">
          <cell r="A2697" t="str">
            <v>SOCIAL CAPITAL - Feeling of trust - Most people could be trusted</v>
          </cell>
          <cell r="B2697" t="str">
            <v>Sometimes</v>
          </cell>
          <cell r="C2697" t="str">
            <v>Murrindindi (S)</v>
          </cell>
          <cell r="D2697">
            <v>42.161990000000003</v>
          </cell>
          <cell r="E2697">
            <v>34.39396</v>
          </cell>
          <cell r="F2697">
            <v>50.33831</v>
          </cell>
        </row>
        <row r="2698">
          <cell r="A2698" t="str">
            <v>SOCIAL CAPITAL - Feeling of trust - Most people could be trusted</v>
          </cell>
          <cell r="B2698" t="str">
            <v>Sometimes</v>
          </cell>
          <cell r="C2698" t="str">
            <v>Nillumbik (S)</v>
          </cell>
          <cell r="D2698">
            <v>42.136000000000003</v>
          </cell>
          <cell r="E2698">
            <v>35.037300000000002</v>
          </cell>
          <cell r="F2698">
            <v>49.575360000000003</v>
          </cell>
        </row>
        <row r="2699">
          <cell r="A2699" t="str">
            <v>SOCIAL CAPITAL - Feeling of trust - Most people could be trusted</v>
          </cell>
          <cell r="B2699" t="str">
            <v>Sometimes</v>
          </cell>
          <cell r="C2699" t="str">
            <v>Northern Grampians (S)</v>
          </cell>
          <cell r="D2699">
            <v>47.09599</v>
          </cell>
          <cell r="E2699">
            <v>39.168500000000002</v>
          </cell>
          <cell r="F2699">
            <v>55.172730000000001</v>
          </cell>
        </row>
        <row r="2700">
          <cell r="A2700" t="str">
            <v>SOCIAL CAPITAL - Feeling of trust - Most people could be trusted</v>
          </cell>
          <cell r="B2700" t="str">
            <v>Sometimes</v>
          </cell>
          <cell r="C2700" t="str">
            <v>Port Phillip (C)</v>
          </cell>
          <cell r="D2700">
            <v>53.841769999999997</v>
          </cell>
          <cell r="E2700">
            <v>47.892969999999998</v>
          </cell>
          <cell r="F2700">
            <v>59.683140000000002</v>
          </cell>
        </row>
        <row r="2701">
          <cell r="A2701" t="str">
            <v>SOCIAL CAPITAL - Feeling of trust - Most people could be trusted</v>
          </cell>
          <cell r="B2701" t="str">
            <v>Sometimes</v>
          </cell>
          <cell r="C2701" t="str">
            <v>Pyrenees (S)</v>
          </cell>
          <cell r="D2701">
            <v>55.218429999999998</v>
          </cell>
          <cell r="E2701">
            <v>47.310780000000001</v>
          </cell>
          <cell r="F2701">
            <v>62.870669999999997</v>
          </cell>
        </row>
        <row r="2702">
          <cell r="A2702" t="str">
            <v>SOCIAL CAPITAL - Feeling of trust - Most people could be trusted</v>
          </cell>
          <cell r="B2702" t="str">
            <v>Sometimes</v>
          </cell>
          <cell r="C2702" t="str">
            <v>Queenscliffe (B)</v>
          </cell>
          <cell r="D2702">
            <v>48.506970000000003</v>
          </cell>
          <cell r="E2702">
            <v>38.411969999999997</v>
          </cell>
          <cell r="F2702">
            <v>58.725290000000001</v>
          </cell>
        </row>
        <row r="2703">
          <cell r="A2703" t="str">
            <v>SOCIAL CAPITAL - Feeling of trust - Most people could be trusted</v>
          </cell>
          <cell r="B2703" t="str">
            <v>Sometimes</v>
          </cell>
          <cell r="C2703" t="str">
            <v>South Gippsland (S)</v>
          </cell>
          <cell r="D2703">
            <v>43.969749999999998</v>
          </cell>
          <cell r="E2703">
            <v>32.619239999999998</v>
          </cell>
          <cell r="F2703">
            <v>55.988059999999997</v>
          </cell>
        </row>
        <row r="2704">
          <cell r="A2704" t="str">
            <v>SOCIAL CAPITAL - Feeling of trust - Most people could be trusted</v>
          </cell>
          <cell r="B2704" t="str">
            <v>Sometimes</v>
          </cell>
          <cell r="C2704" t="str">
            <v>Southern Grampians (S)</v>
          </cell>
          <cell r="D2704">
            <v>47.456890000000001</v>
          </cell>
          <cell r="E2704">
            <v>39.92868</v>
          </cell>
          <cell r="F2704">
            <v>55.102510000000002</v>
          </cell>
        </row>
        <row r="2705">
          <cell r="A2705" t="str">
            <v>SOCIAL CAPITAL - Feeling of trust - Most people could be trusted</v>
          </cell>
          <cell r="B2705" t="str">
            <v>Sometimes</v>
          </cell>
          <cell r="C2705" t="str">
            <v>Stonnington (C)</v>
          </cell>
          <cell r="D2705">
            <v>39.379489999999997</v>
          </cell>
          <cell r="E2705">
            <v>33.132440000000003</v>
          </cell>
          <cell r="F2705">
            <v>45.994230000000002</v>
          </cell>
        </row>
        <row r="2706">
          <cell r="A2706" t="str">
            <v>SOCIAL CAPITAL - Feeling of trust - Most people could be trusted</v>
          </cell>
          <cell r="B2706" t="str">
            <v>Sometimes</v>
          </cell>
          <cell r="C2706" t="str">
            <v>Strathbogie (S)</v>
          </cell>
          <cell r="D2706">
            <v>51.905299999999997</v>
          </cell>
          <cell r="E2706">
            <v>43.197110000000002</v>
          </cell>
          <cell r="F2706">
            <v>60.49926</v>
          </cell>
        </row>
        <row r="2707">
          <cell r="A2707" t="str">
            <v>SOCIAL CAPITAL - Feeling of trust - Most people could be trusted</v>
          </cell>
          <cell r="B2707" t="str">
            <v>Sometimes</v>
          </cell>
          <cell r="C2707" t="str">
            <v>Surf Coast (S)</v>
          </cell>
          <cell r="D2707">
            <v>38.90551</v>
          </cell>
          <cell r="E2707">
            <v>31.187919999999998</v>
          </cell>
          <cell r="F2707">
            <v>47.222290000000001</v>
          </cell>
        </row>
        <row r="2708">
          <cell r="A2708" t="str">
            <v>SOCIAL CAPITAL - Feeling of trust - Most people could be trusted</v>
          </cell>
          <cell r="B2708" t="str">
            <v>Sometimes</v>
          </cell>
          <cell r="C2708" t="str">
            <v>Swan Hill (RC)</v>
          </cell>
          <cell r="D2708">
            <v>51.012599999999999</v>
          </cell>
          <cell r="E2708">
            <v>43.407490000000003</v>
          </cell>
          <cell r="F2708">
            <v>58.571120000000001</v>
          </cell>
        </row>
        <row r="2709">
          <cell r="A2709" t="str">
            <v>SOCIAL CAPITAL - Feeling of trust - Most people could be trusted</v>
          </cell>
          <cell r="B2709" t="str">
            <v>Sometimes</v>
          </cell>
          <cell r="C2709" t="str">
            <v>Towong (S)</v>
          </cell>
          <cell r="D2709">
            <v>49.191339999999997</v>
          </cell>
          <cell r="E2709">
            <v>38.171430000000001</v>
          </cell>
          <cell r="F2709">
            <v>60.290390000000002</v>
          </cell>
        </row>
        <row r="2710">
          <cell r="A2710" t="str">
            <v>SOCIAL CAPITAL - Feeling of trust - Most people could be trusted</v>
          </cell>
          <cell r="B2710" t="str">
            <v>Sometimes</v>
          </cell>
          <cell r="C2710" t="str">
            <v>Wangaratta (RC)</v>
          </cell>
          <cell r="D2710">
            <v>52.269570000000002</v>
          </cell>
          <cell r="E2710">
            <v>44.294089999999997</v>
          </cell>
          <cell r="F2710">
            <v>60.130980000000001</v>
          </cell>
        </row>
        <row r="2711">
          <cell r="A2711" t="str">
            <v>SOCIAL CAPITAL - Feeling of trust - Most people could be trusted</v>
          </cell>
          <cell r="B2711" t="str">
            <v>Sometimes</v>
          </cell>
          <cell r="C2711" t="str">
            <v>Warrnambool (C)</v>
          </cell>
          <cell r="D2711">
            <v>51.556229999999999</v>
          </cell>
          <cell r="E2711">
            <v>45.16966</v>
          </cell>
          <cell r="F2711">
            <v>57.892359999999996</v>
          </cell>
        </row>
        <row r="2712">
          <cell r="A2712" t="str">
            <v>SOCIAL CAPITAL - Feeling of trust - Most people could be trusted</v>
          </cell>
          <cell r="B2712" t="str">
            <v>Sometimes</v>
          </cell>
          <cell r="C2712" t="str">
            <v>Wellington (S)</v>
          </cell>
          <cell r="D2712">
            <v>43.602710000000002</v>
          </cell>
          <cell r="E2712">
            <v>36.424030000000002</v>
          </cell>
          <cell r="F2712">
            <v>51.059930000000001</v>
          </cell>
        </row>
        <row r="2713">
          <cell r="A2713" t="str">
            <v>SOCIAL CAPITAL - Feeling of trust - Most people could be trusted</v>
          </cell>
          <cell r="B2713" t="str">
            <v>Sometimes</v>
          </cell>
          <cell r="C2713" t="str">
            <v>West Wimmera (S)</v>
          </cell>
          <cell r="D2713">
            <v>44.441789999999997</v>
          </cell>
          <cell r="E2713">
            <v>35.001139999999999</v>
          </cell>
          <cell r="F2713">
            <v>54.30151</v>
          </cell>
        </row>
        <row r="2714">
          <cell r="A2714" t="str">
            <v>SOCIAL CAPITAL - Feeling of trust - Most people could be trusted</v>
          </cell>
          <cell r="B2714" t="str">
            <v>Sometimes</v>
          </cell>
          <cell r="C2714" t="str">
            <v>Whitehorse (C)</v>
          </cell>
          <cell r="D2714">
            <v>44.623559999999998</v>
          </cell>
          <cell r="E2714">
            <v>37.842979999999997</v>
          </cell>
          <cell r="F2714">
            <v>51.610289999999999</v>
          </cell>
        </row>
        <row r="2715">
          <cell r="A2715" t="str">
            <v>SOCIAL CAPITAL - Feeling of trust - Most people could be trusted</v>
          </cell>
          <cell r="B2715" t="str">
            <v>Sometimes</v>
          </cell>
          <cell r="C2715" t="str">
            <v>Whittlesea (C)</v>
          </cell>
          <cell r="D2715">
            <v>45.337299999999999</v>
          </cell>
          <cell r="E2715">
            <v>39.025460000000002</v>
          </cell>
          <cell r="F2715">
            <v>51.802700000000002</v>
          </cell>
        </row>
        <row r="2716">
          <cell r="A2716" t="str">
            <v>SOCIAL CAPITAL - Feeling of trust - Most people could be trusted</v>
          </cell>
          <cell r="B2716" t="str">
            <v>Sometimes</v>
          </cell>
          <cell r="C2716" t="str">
            <v>Wodonga (RC)</v>
          </cell>
          <cell r="D2716">
            <v>49.280520000000003</v>
          </cell>
          <cell r="E2716">
            <v>41.737070000000003</v>
          </cell>
          <cell r="F2716">
            <v>56.856870000000001</v>
          </cell>
        </row>
        <row r="2717">
          <cell r="A2717" t="str">
            <v>SOCIAL CAPITAL - Feeling of trust - Most people could be trusted</v>
          </cell>
          <cell r="B2717" t="str">
            <v>Sometimes</v>
          </cell>
          <cell r="C2717" t="str">
            <v>Wyndham (C)</v>
          </cell>
          <cell r="D2717">
            <v>48.801879999999997</v>
          </cell>
          <cell r="E2717">
            <v>42.846020000000003</v>
          </cell>
          <cell r="F2717">
            <v>54.79195</v>
          </cell>
        </row>
        <row r="2718">
          <cell r="A2718" t="str">
            <v>SOCIAL CAPITAL - Feeling of trust - Most people could be trusted</v>
          </cell>
          <cell r="B2718" t="str">
            <v>Sometimes</v>
          </cell>
          <cell r="C2718" t="str">
            <v>Yarra (C)</v>
          </cell>
          <cell r="D2718">
            <v>44.442010000000003</v>
          </cell>
          <cell r="E2718">
            <v>38.540439999999997</v>
          </cell>
          <cell r="F2718">
            <v>50.504660000000001</v>
          </cell>
        </row>
        <row r="2719">
          <cell r="A2719" t="str">
            <v>SOCIAL CAPITAL - Feeling of trust - Most people could be trusted</v>
          </cell>
          <cell r="B2719" t="str">
            <v>Sometimes</v>
          </cell>
          <cell r="C2719" t="str">
            <v>Yarra Ranges (S)</v>
          </cell>
          <cell r="D2719">
            <v>45.9726</v>
          </cell>
          <cell r="E2719">
            <v>39.317120000000003</v>
          </cell>
          <cell r="F2719">
            <v>52.774900000000002</v>
          </cell>
        </row>
        <row r="2720">
          <cell r="A2720" t="str">
            <v>SOCIAL CAPITAL - Feeling of trust - Most people could be trusted</v>
          </cell>
          <cell r="B2720" t="str">
            <v>Sometimes</v>
          </cell>
          <cell r="C2720" t="str">
            <v>Yarriambiack (S)</v>
          </cell>
          <cell r="D2720">
            <v>45.792189999999998</v>
          </cell>
          <cell r="E2720">
            <v>35.784939999999999</v>
          </cell>
          <cell r="F2720">
            <v>56.150880000000001</v>
          </cell>
        </row>
        <row r="2721">
          <cell r="A2721" t="str">
            <v>SOCIAL CAPITAL - Feeling of trust - Most people could be trusted</v>
          </cell>
          <cell r="B2721" t="str">
            <v>Sometimes</v>
          </cell>
          <cell r="C2721" t="str">
            <v>Victoria</v>
          </cell>
          <cell r="D2721">
            <v>47.712679999999999</v>
          </cell>
          <cell r="E2721">
            <v>46.688850000000002</v>
          </cell>
          <cell r="F2721">
            <v>48.738430000000001</v>
          </cell>
        </row>
        <row r="2722">
          <cell r="A2722" t="str">
            <v>SOCIAL CAPITAL - Feeling of trust - Most people could be trusted</v>
          </cell>
          <cell r="B2722" t="str">
            <v>Yes, definitely</v>
          </cell>
          <cell r="C2722" t="str">
            <v>Alpine (S)</v>
          </cell>
          <cell r="D2722">
            <v>38.232390000000002</v>
          </cell>
          <cell r="E2722">
            <v>31.164300000000001</v>
          </cell>
          <cell r="F2722">
            <v>45.836100000000002</v>
          </cell>
        </row>
        <row r="2723">
          <cell r="A2723" t="str">
            <v>SOCIAL CAPITAL - Feeling of trust - Most people could be trusted</v>
          </cell>
          <cell r="B2723" t="str">
            <v>Yes, definitely</v>
          </cell>
          <cell r="C2723" t="str">
            <v>Ararat (RC)</v>
          </cell>
          <cell r="D2723">
            <v>36.160609999999998</v>
          </cell>
          <cell r="E2723">
            <v>28.829419999999999</v>
          </cell>
          <cell r="F2723">
            <v>44.198320000000002</v>
          </cell>
        </row>
        <row r="2724">
          <cell r="A2724" t="str">
            <v>SOCIAL CAPITAL - Feeling of trust - Most people could be trusted</v>
          </cell>
          <cell r="B2724" t="str">
            <v>Yes, definitely</v>
          </cell>
          <cell r="C2724" t="str">
            <v>Ballarat (C)</v>
          </cell>
          <cell r="D2724">
            <v>33.177430000000001</v>
          </cell>
          <cell r="E2724">
            <v>27.545179999999998</v>
          </cell>
          <cell r="F2724">
            <v>39.336089999999999</v>
          </cell>
        </row>
        <row r="2725">
          <cell r="A2725" t="str">
            <v>SOCIAL CAPITAL - Feeling of trust - Most people could be trusted</v>
          </cell>
          <cell r="B2725" t="str">
            <v>Yes, definitely</v>
          </cell>
          <cell r="C2725" t="str">
            <v>Banyule (C)</v>
          </cell>
          <cell r="D2725">
            <v>34.958179999999999</v>
          </cell>
          <cell r="E2725">
            <v>29.19436</v>
          </cell>
          <cell r="F2725">
            <v>41.197830000000003</v>
          </cell>
        </row>
        <row r="2726">
          <cell r="A2726" t="str">
            <v>SOCIAL CAPITAL - Feeling of trust - Most people could be trusted</v>
          </cell>
          <cell r="B2726" t="str">
            <v>Yes, definitely</v>
          </cell>
          <cell r="C2726" t="str">
            <v>Bass Coast (S)</v>
          </cell>
          <cell r="D2726">
            <v>41.63006</v>
          </cell>
          <cell r="E2726">
            <v>32.89772</v>
          </cell>
          <cell r="F2726">
            <v>50.921349999999997</v>
          </cell>
        </row>
        <row r="2727">
          <cell r="A2727" t="str">
            <v>SOCIAL CAPITAL - Feeling of trust - Most people could be trusted</v>
          </cell>
          <cell r="B2727" t="str">
            <v>Yes, definitely</v>
          </cell>
          <cell r="C2727" t="str">
            <v>Baw Baw (S)</v>
          </cell>
          <cell r="D2727">
            <v>33.11112</v>
          </cell>
          <cell r="E2727">
            <v>27.073530000000002</v>
          </cell>
          <cell r="F2727">
            <v>39.761029999999998</v>
          </cell>
        </row>
        <row r="2728">
          <cell r="A2728" t="str">
            <v>SOCIAL CAPITAL - Feeling of trust - Most people could be trusted</v>
          </cell>
          <cell r="B2728" t="str">
            <v>Yes, definitely</v>
          </cell>
          <cell r="C2728" t="str">
            <v>Bayside (C)</v>
          </cell>
          <cell r="D2728">
            <v>40.18018</v>
          </cell>
          <cell r="E2728">
            <v>33.649630000000002</v>
          </cell>
          <cell r="F2728">
            <v>47.078850000000003</v>
          </cell>
        </row>
        <row r="2729">
          <cell r="A2729" t="str">
            <v>SOCIAL CAPITAL - Feeling of trust - Most people could be trusted</v>
          </cell>
          <cell r="B2729" t="str">
            <v>Yes, definitely</v>
          </cell>
          <cell r="C2729" t="str">
            <v>Benalla (RC)</v>
          </cell>
          <cell r="D2729">
            <v>40.387270000000001</v>
          </cell>
          <cell r="E2729">
            <v>32.526290000000003</v>
          </cell>
          <cell r="F2729">
            <v>48.774749999999997</v>
          </cell>
        </row>
        <row r="2730">
          <cell r="A2730" t="str">
            <v>SOCIAL CAPITAL - Feeling of trust - Most people could be trusted</v>
          </cell>
          <cell r="B2730" t="str">
            <v>Yes, definitely</v>
          </cell>
          <cell r="C2730" t="str">
            <v>Boroondara (C)</v>
          </cell>
          <cell r="D2730">
            <v>42.310180000000003</v>
          </cell>
          <cell r="E2730">
            <v>36.374499999999998</v>
          </cell>
          <cell r="F2730">
            <v>48.476469999999999</v>
          </cell>
        </row>
        <row r="2731">
          <cell r="A2731" t="str">
            <v>SOCIAL CAPITAL - Feeling of trust - Most people could be trusted</v>
          </cell>
          <cell r="B2731" t="str">
            <v>Yes, definitely</v>
          </cell>
          <cell r="C2731" t="str">
            <v>Brimbank (C)</v>
          </cell>
          <cell r="D2731">
            <v>26.949680000000001</v>
          </cell>
          <cell r="E2731">
            <v>21.434979999999999</v>
          </cell>
          <cell r="F2731">
            <v>33.282159999999998</v>
          </cell>
        </row>
        <row r="2732">
          <cell r="A2732" t="str">
            <v>SOCIAL CAPITAL - Feeling of trust - Most people could be trusted</v>
          </cell>
          <cell r="B2732" t="str">
            <v>Yes, definitely</v>
          </cell>
          <cell r="C2732" t="str">
            <v>Buloke (S)</v>
          </cell>
          <cell r="D2732">
            <v>39.96855</v>
          </cell>
          <cell r="E2732">
            <v>29.84497</v>
          </cell>
          <cell r="F2732">
            <v>51.02834</v>
          </cell>
        </row>
        <row r="2733">
          <cell r="A2733" t="str">
            <v>SOCIAL CAPITAL - Feeling of trust - Most people could be trusted</v>
          </cell>
          <cell r="B2733" t="str">
            <v>Yes, definitely</v>
          </cell>
          <cell r="C2733" t="str">
            <v>Campaspe (S)</v>
          </cell>
          <cell r="D2733">
            <v>36.967610000000001</v>
          </cell>
          <cell r="E2733">
            <v>30.336790000000001</v>
          </cell>
          <cell r="F2733">
            <v>44.129649999999998</v>
          </cell>
        </row>
        <row r="2734">
          <cell r="A2734" t="str">
            <v>SOCIAL CAPITAL - Feeling of trust - Most people could be trusted</v>
          </cell>
          <cell r="B2734" t="str">
            <v>Yes, definitely</v>
          </cell>
          <cell r="C2734" t="str">
            <v>Cardinia (S)</v>
          </cell>
          <cell r="D2734">
            <v>34.472909999999999</v>
          </cell>
          <cell r="E2734">
            <v>28.557569999999998</v>
          </cell>
          <cell r="F2734">
            <v>40.91187</v>
          </cell>
        </row>
        <row r="2735">
          <cell r="A2735" t="str">
            <v>SOCIAL CAPITAL - Feeling of trust - Most people could be trusted</v>
          </cell>
          <cell r="B2735" t="str">
            <v>Yes, definitely</v>
          </cell>
          <cell r="C2735" t="str">
            <v>Casey (C)</v>
          </cell>
          <cell r="D2735">
            <v>27.795079999999999</v>
          </cell>
          <cell r="E2735">
            <v>22.709070000000001</v>
          </cell>
          <cell r="F2735">
            <v>33.52608</v>
          </cell>
        </row>
        <row r="2736">
          <cell r="A2736" t="str">
            <v>SOCIAL CAPITAL - Feeling of trust - Most people could be trusted</v>
          </cell>
          <cell r="B2736" t="str">
            <v>Yes, definitely</v>
          </cell>
          <cell r="C2736" t="str">
            <v>Central Goldfields (S)</v>
          </cell>
          <cell r="D2736">
            <v>34.54551</v>
          </cell>
          <cell r="E2736">
            <v>27.354800000000001</v>
          </cell>
          <cell r="F2736">
            <v>42.520069999999997</v>
          </cell>
        </row>
        <row r="2737">
          <cell r="A2737" t="str">
            <v>SOCIAL CAPITAL - Feeling of trust - Most people could be trusted</v>
          </cell>
          <cell r="B2737" t="str">
            <v>Yes, definitely</v>
          </cell>
          <cell r="C2737" t="str">
            <v>Colac-Otway (S)</v>
          </cell>
          <cell r="D2737">
            <v>38.46696</v>
          </cell>
          <cell r="E2737">
            <v>31.988189999999999</v>
          </cell>
          <cell r="F2737">
            <v>45.382330000000003</v>
          </cell>
        </row>
        <row r="2738">
          <cell r="A2738" t="str">
            <v>SOCIAL CAPITAL - Feeling of trust - Most people could be trusted</v>
          </cell>
          <cell r="B2738" t="str">
            <v>Yes, definitely</v>
          </cell>
          <cell r="C2738" t="str">
            <v>Corangamite (S)</v>
          </cell>
          <cell r="D2738">
            <v>39.015720000000002</v>
          </cell>
          <cell r="E2738">
            <v>32.175919999999998</v>
          </cell>
          <cell r="F2738">
            <v>46.316569999999999</v>
          </cell>
        </row>
        <row r="2739">
          <cell r="A2739" t="str">
            <v>SOCIAL CAPITAL - Feeling of trust - Most people could be trusted</v>
          </cell>
          <cell r="B2739" t="str">
            <v>Yes, definitely</v>
          </cell>
          <cell r="C2739" t="str">
            <v>Darebin (C)</v>
          </cell>
          <cell r="D2739">
            <v>39.431449999999998</v>
          </cell>
          <cell r="E2739">
            <v>33.000149999999998</v>
          </cell>
          <cell r="F2739">
            <v>46.250909999999998</v>
          </cell>
        </row>
        <row r="2740">
          <cell r="A2740" t="str">
            <v>SOCIAL CAPITAL - Feeling of trust - Most people could be trusted</v>
          </cell>
          <cell r="B2740" t="str">
            <v>Yes, definitely</v>
          </cell>
          <cell r="C2740" t="str">
            <v>East Gippsland (S)</v>
          </cell>
          <cell r="D2740">
            <v>32.747230000000002</v>
          </cell>
          <cell r="E2740">
            <v>25.384630000000001</v>
          </cell>
          <cell r="F2740">
            <v>41.069890000000001</v>
          </cell>
        </row>
        <row r="2741">
          <cell r="A2741" t="str">
            <v>SOCIAL CAPITAL - Feeling of trust - Most people could be trusted</v>
          </cell>
          <cell r="B2741" t="str">
            <v>Yes, definitely</v>
          </cell>
          <cell r="C2741" t="str">
            <v>Frankston (C)</v>
          </cell>
          <cell r="D2741">
            <v>38.031860000000002</v>
          </cell>
          <cell r="E2741">
            <v>32.203339999999997</v>
          </cell>
          <cell r="F2741">
            <v>44.227119999999999</v>
          </cell>
        </row>
        <row r="2742">
          <cell r="A2742" t="str">
            <v>SOCIAL CAPITAL - Feeling of trust - Most people could be trusted</v>
          </cell>
          <cell r="B2742" t="str">
            <v>Yes, definitely</v>
          </cell>
          <cell r="C2742" t="str">
            <v>Gannawarra (S)</v>
          </cell>
          <cell r="D2742">
            <v>40.197859999999999</v>
          </cell>
          <cell r="E2742">
            <v>29.960640000000001</v>
          </cell>
          <cell r="F2742">
            <v>51.36759</v>
          </cell>
        </row>
        <row r="2743">
          <cell r="A2743" t="str">
            <v>SOCIAL CAPITAL - Feeling of trust - Most people could be trusted</v>
          </cell>
          <cell r="B2743" t="str">
            <v>Yes, definitely</v>
          </cell>
          <cell r="C2743" t="str">
            <v>Glen Eira (C)</v>
          </cell>
          <cell r="D2743">
            <v>53.227879999999999</v>
          </cell>
          <cell r="E2743">
            <v>46.892060000000001</v>
          </cell>
          <cell r="F2743">
            <v>59.461280000000002</v>
          </cell>
        </row>
        <row r="2744">
          <cell r="A2744" t="str">
            <v>SOCIAL CAPITAL - Feeling of trust - Most people could be trusted</v>
          </cell>
          <cell r="B2744" t="str">
            <v>Yes, definitely</v>
          </cell>
          <cell r="C2744" t="str">
            <v>Glenelg (S)</v>
          </cell>
          <cell r="D2744">
            <v>39.44079</v>
          </cell>
          <cell r="E2744">
            <v>29.639019999999999</v>
          </cell>
          <cell r="F2744">
            <v>50.172629999999998</v>
          </cell>
        </row>
        <row r="2745">
          <cell r="A2745" t="str">
            <v>SOCIAL CAPITAL - Feeling of trust - Most people could be trusted</v>
          </cell>
          <cell r="B2745" t="str">
            <v>Yes, definitely</v>
          </cell>
          <cell r="C2745" t="str">
            <v>Golden Plains (S)</v>
          </cell>
          <cell r="D2745">
            <v>30.083549999999999</v>
          </cell>
          <cell r="E2745">
            <v>22.54166</v>
          </cell>
          <cell r="F2745">
            <v>38.88212</v>
          </cell>
        </row>
        <row r="2746">
          <cell r="A2746" t="str">
            <v>SOCIAL CAPITAL - Feeling of trust - Most people could be trusted</v>
          </cell>
          <cell r="B2746" t="str">
            <v>Yes, definitely</v>
          </cell>
          <cell r="C2746" t="str">
            <v>Greater Bendigo (C)</v>
          </cell>
          <cell r="D2746">
            <v>34.079300000000003</v>
          </cell>
          <cell r="E2746">
            <v>28.139859999999999</v>
          </cell>
          <cell r="F2746">
            <v>40.564700000000002</v>
          </cell>
        </row>
        <row r="2747">
          <cell r="A2747" t="str">
            <v>SOCIAL CAPITAL - Feeling of trust - Most people could be trusted</v>
          </cell>
          <cell r="B2747" t="str">
            <v>Yes, definitely</v>
          </cell>
          <cell r="C2747" t="str">
            <v>Greater Dandenong (C)</v>
          </cell>
          <cell r="D2747">
            <v>25.885300000000001</v>
          </cell>
          <cell r="E2747">
            <v>20.76492</v>
          </cell>
          <cell r="F2747">
            <v>31.762160000000002</v>
          </cell>
        </row>
        <row r="2748">
          <cell r="A2748" t="str">
            <v>SOCIAL CAPITAL - Feeling of trust - Most people could be trusted</v>
          </cell>
          <cell r="B2748" t="str">
            <v>Yes, definitely</v>
          </cell>
          <cell r="C2748" t="str">
            <v>Greater Geelong (C)</v>
          </cell>
          <cell r="D2748">
            <v>36.464370000000002</v>
          </cell>
          <cell r="E2748">
            <v>30.35942</v>
          </cell>
          <cell r="F2748">
            <v>43.038260000000001</v>
          </cell>
        </row>
        <row r="2749">
          <cell r="A2749" t="str">
            <v>SOCIAL CAPITAL - Feeling of trust - Most people could be trusted</v>
          </cell>
          <cell r="B2749" t="str">
            <v>Yes, definitely</v>
          </cell>
          <cell r="C2749" t="str">
            <v>Greater Shepparton (C)</v>
          </cell>
          <cell r="D2749">
            <v>34.238320000000002</v>
          </cell>
          <cell r="E2749">
            <v>28.677430000000001</v>
          </cell>
          <cell r="F2749">
            <v>40.268700000000003</v>
          </cell>
        </row>
        <row r="2750">
          <cell r="A2750" t="str">
            <v>SOCIAL CAPITAL - Feeling of trust - Most people could be trusted</v>
          </cell>
          <cell r="B2750" t="str">
            <v>Yes, definitely</v>
          </cell>
          <cell r="C2750" t="str">
            <v>Hepburn (S)</v>
          </cell>
          <cell r="D2750">
            <v>32.912230000000001</v>
          </cell>
          <cell r="E2750">
            <v>25.393879999999999</v>
          </cell>
          <cell r="F2750">
            <v>41.42071</v>
          </cell>
        </row>
        <row r="2751">
          <cell r="A2751" t="str">
            <v>SOCIAL CAPITAL - Feeling of trust - Most people could be trusted</v>
          </cell>
          <cell r="B2751" t="str">
            <v>Yes, definitely</v>
          </cell>
          <cell r="C2751" t="str">
            <v>Hindmarsh (S)</v>
          </cell>
          <cell r="D2751">
            <v>32.66234</v>
          </cell>
          <cell r="E2751">
            <v>24.494489999999999</v>
          </cell>
          <cell r="F2751">
            <v>42.037439999999997</v>
          </cell>
        </row>
        <row r="2752">
          <cell r="A2752" t="str">
            <v>SOCIAL CAPITAL - Feeling of trust - Most people could be trusted</v>
          </cell>
          <cell r="B2752" t="str">
            <v>Yes, definitely</v>
          </cell>
          <cell r="C2752" t="str">
            <v>Hobsons Bay (C)</v>
          </cell>
          <cell r="D2752">
            <v>38.355969999999999</v>
          </cell>
          <cell r="E2752">
            <v>32.154539999999997</v>
          </cell>
          <cell r="F2752">
            <v>44.960830000000001</v>
          </cell>
        </row>
        <row r="2753">
          <cell r="A2753" t="str">
            <v>SOCIAL CAPITAL - Feeling of trust - Most people could be trusted</v>
          </cell>
          <cell r="B2753" t="str">
            <v>Yes, definitely</v>
          </cell>
          <cell r="C2753" t="str">
            <v>Horsham (RC)</v>
          </cell>
          <cell r="D2753">
            <v>37.967750000000002</v>
          </cell>
          <cell r="E2753">
            <v>31.86422</v>
          </cell>
          <cell r="F2753">
            <v>44.477229999999999</v>
          </cell>
        </row>
        <row r="2754">
          <cell r="A2754" t="str">
            <v>SOCIAL CAPITAL - Feeling of trust - Most people could be trusted</v>
          </cell>
          <cell r="B2754" t="str">
            <v>Yes, definitely</v>
          </cell>
          <cell r="C2754" t="str">
            <v>Hume (C)</v>
          </cell>
          <cell r="D2754">
            <v>25.827369999999998</v>
          </cell>
          <cell r="E2754">
            <v>20.413450000000001</v>
          </cell>
          <cell r="F2754">
            <v>32.098059999999997</v>
          </cell>
        </row>
        <row r="2755">
          <cell r="A2755" t="str">
            <v>SOCIAL CAPITAL - Feeling of trust - Most people could be trusted</v>
          </cell>
          <cell r="B2755" t="str">
            <v>Yes, definitely</v>
          </cell>
          <cell r="C2755" t="str">
            <v>Indigo (S)</v>
          </cell>
          <cell r="D2755">
            <v>52.06953</v>
          </cell>
          <cell r="E2755">
            <v>42.82573</v>
          </cell>
          <cell r="F2755">
            <v>61.173749999999998</v>
          </cell>
        </row>
        <row r="2756">
          <cell r="A2756" t="str">
            <v>SOCIAL CAPITAL - Feeling of trust - Most people could be trusted</v>
          </cell>
          <cell r="B2756" t="str">
            <v>Yes, definitely</v>
          </cell>
          <cell r="C2756" t="str">
            <v>Kingston (C)</v>
          </cell>
          <cell r="D2756">
            <v>39.495690000000003</v>
          </cell>
          <cell r="E2756">
            <v>33.18215</v>
          </cell>
          <cell r="F2756">
            <v>46.180259999999997</v>
          </cell>
        </row>
        <row r="2757">
          <cell r="A2757" t="str">
            <v>SOCIAL CAPITAL - Feeling of trust - Most people could be trusted</v>
          </cell>
          <cell r="B2757" t="str">
            <v>Yes, definitely</v>
          </cell>
          <cell r="C2757" t="str">
            <v>Knox (C)</v>
          </cell>
          <cell r="D2757">
            <v>35.621769999999998</v>
          </cell>
          <cell r="E2757">
            <v>29.881550000000001</v>
          </cell>
          <cell r="F2757">
            <v>41.807220000000001</v>
          </cell>
        </row>
        <row r="2758">
          <cell r="A2758" t="str">
            <v>SOCIAL CAPITAL - Feeling of trust - Most people could be trusted</v>
          </cell>
          <cell r="B2758" t="str">
            <v>Yes, definitely</v>
          </cell>
          <cell r="C2758" t="str">
            <v>Latrobe (C)</v>
          </cell>
          <cell r="D2758">
            <v>30.310849999999999</v>
          </cell>
          <cell r="E2758">
            <v>24.22223</v>
          </cell>
          <cell r="F2758">
            <v>37.179049999999997</v>
          </cell>
        </row>
        <row r="2759">
          <cell r="A2759" t="str">
            <v>SOCIAL CAPITAL - Feeling of trust - Most people could be trusted</v>
          </cell>
          <cell r="B2759" t="str">
            <v>Yes, definitely</v>
          </cell>
          <cell r="C2759" t="str">
            <v>Loddon (S)</v>
          </cell>
          <cell r="D2759">
            <v>41.2624</v>
          </cell>
          <cell r="E2759">
            <v>32.137889999999999</v>
          </cell>
          <cell r="F2759">
            <v>51.029490000000003</v>
          </cell>
        </row>
        <row r="2760">
          <cell r="A2760" t="str">
            <v>SOCIAL CAPITAL - Feeling of trust - Most people could be trusted</v>
          </cell>
          <cell r="B2760" t="str">
            <v>Yes, definitely</v>
          </cell>
          <cell r="C2760" t="str">
            <v>Macedon Ranges (S)</v>
          </cell>
          <cell r="D2760">
            <v>46.004480000000001</v>
          </cell>
          <cell r="E2760">
            <v>37.972619999999999</v>
          </cell>
          <cell r="F2760">
            <v>54.249380000000002</v>
          </cell>
        </row>
        <row r="2761">
          <cell r="A2761" t="str">
            <v>SOCIAL CAPITAL - Feeling of trust - Most people could be trusted</v>
          </cell>
          <cell r="B2761" t="str">
            <v>Yes, definitely</v>
          </cell>
          <cell r="C2761" t="str">
            <v>Manningham (C)</v>
          </cell>
          <cell r="D2761">
            <v>36.928519999999999</v>
          </cell>
          <cell r="E2761">
            <v>30.39602</v>
          </cell>
          <cell r="F2761">
            <v>43.977890000000002</v>
          </cell>
        </row>
        <row r="2762">
          <cell r="A2762" t="str">
            <v>SOCIAL CAPITAL - Feeling of trust - Most people could be trusted</v>
          </cell>
          <cell r="B2762" t="str">
            <v>Yes, definitely</v>
          </cell>
          <cell r="C2762" t="str">
            <v>Mansfield (S)</v>
          </cell>
          <cell r="D2762">
            <v>45.986350000000002</v>
          </cell>
          <cell r="E2762">
            <v>37.570770000000003</v>
          </cell>
          <cell r="F2762">
            <v>54.637210000000003</v>
          </cell>
        </row>
        <row r="2763">
          <cell r="A2763" t="str">
            <v>SOCIAL CAPITAL - Feeling of trust - Most people could be trusted</v>
          </cell>
          <cell r="B2763" t="str">
            <v>Yes, definitely</v>
          </cell>
          <cell r="C2763" t="str">
            <v>Maribyrnong (C)</v>
          </cell>
          <cell r="D2763">
            <v>37.63505</v>
          </cell>
          <cell r="E2763">
            <v>31.182259999999999</v>
          </cell>
          <cell r="F2763">
            <v>44.558549999999997</v>
          </cell>
        </row>
        <row r="2764">
          <cell r="A2764" t="str">
            <v>SOCIAL CAPITAL - Feeling of trust - Most people could be trusted</v>
          </cell>
          <cell r="B2764" t="str">
            <v>Yes, definitely</v>
          </cell>
          <cell r="C2764" t="str">
            <v>Maroondah (C)</v>
          </cell>
          <cell r="D2764">
            <v>46.683300000000003</v>
          </cell>
          <cell r="E2764">
            <v>40.555999999999997</v>
          </cell>
          <cell r="F2764">
            <v>52.912320000000001</v>
          </cell>
        </row>
        <row r="2765">
          <cell r="A2765" t="str">
            <v>SOCIAL CAPITAL - Feeling of trust - Most people could be trusted</v>
          </cell>
          <cell r="B2765" t="str">
            <v>Yes, definitely</v>
          </cell>
          <cell r="C2765" t="str">
            <v>Melbourne (C)</v>
          </cell>
          <cell r="D2765">
            <v>42.927370000000003</v>
          </cell>
          <cell r="E2765">
            <v>36.45355</v>
          </cell>
          <cell r="F2765">
            <v>49.652560000000001</v>
          </cell>
        </row>
        <row r="2766">
          <cell r="A2766" t="str">
            <v>SOCIAL CAPITAL - Feeling of trust - Most people could be trusted</v>
          </cell>
          <cell r="B2766" t="str">
            <v>Yes, definitely</v>
          </cell>
          <cell r="C2766" t="str">
            <v>Melton (S)</v>
          </cell>
          <cell r="D2766">
            <v>32.23639</v>
          </cell>
          <cell r="E2766">
            <v>26.913830000000001</v>
          </cell>
          <cell r="F2766">
            <v>38.06335</v>
          </cell>
        </row>
        <row r="2767">
          <cell r="A2767" t="str">
            <v>SOCIAL CAPITAL - Feeling of trust - Most people could be trusted</v>
          </cell>
          <cell r="B2767" t="str">
            <v>Yes, definitely</v>
          </cell>
          <cell r="C2767" t="str">
            <v>Mildura (RC)</v>
          </cell>
          <cell r="D2767">
            <v>34.33493</v>
          </cell>
          <cell r="E2767">
            <v>28.32761</v>
          </cell>
          <cell r="F2767">
            <v>40.889409999999998</v>
          </cell>
        </row>
        <row r="2768">
          <cell r="A2768" t="str">
            <v>SOCIAL CAPITAL - Feeling of trust - Most people could be trusted</v>
          </cell>
          <cell r="B2768" t="str">
            <v>Yes, definitely</v>
          </cell>
          <cell r="C2768" t="str">
            <v>Mitchell (S)</v>
          </cell>
          <cell r="D2768">
            <v>35.386920000000003</v>
          </cell>
          <cell r="E2768">
            <v>28.277080000000002</v>
          </cell>
          <cell r="F2768">
            <v>43.207500000000003</v>
          </cell>
        </row>
        <row r="2769">
          <cell r="A2769" t="str">
            <v>SOCIAL CAPITAL - Feeling of trust - Most people could be trusted</v>
          </cell>
          <cell r="B2769" t="str">
            <v>Yes, definitely</v>
          </cell>
          <cell r="C2769" t="str">
            <v>Moira (S)</v>
          </cell>
          <cell r="D2769">
            <v>35.65757</v>
          </cell>
          <cell r="E2769">
            <v>27.554200000000002</v>
          </cell>
          <cell r="F2769">
            <v>44.674489999999999</v>
          </cell>
        </row>
        <row r="2770">
          <cell r="A2770" t="str">
            <v>SOCIAL CAPITAL - Feeling of trust - Most people could be trusted</v>
          </cell>
          <cell r="B2770" t="str">
            <v>Yes, definitely</v>
          </cell>
          <cell r="C2770" t="str">
            <v>Monash (C)</v>
          </cell>
          <cell r="D2770">
            <v>36.263359999999999</v>
          </cell>
          <cell r="E2770">
            <v>30.02365</v>
          </cell>
          <cell r="F2770">
            <v>43.002940000000002</v>
          </cell>
        </row>
        <row r="2771">
          <cell r="A2771" t="str">
            <v>SOCIAL CAPITAL - Feeling of trust - Most people could be trusted</v>
          </cell>
          <cell r="B2771" t="str">
            <v>Yes, definitely</v>
          </cell>
          <cell r="C2771" t="str">
            <v>Moonee Valley (C)</v>
          </cell>
          <cell r="D2771">
            <v>39.365929999999999</v>
          </cell>
          <cell r="E2771">
            <v>33.243969999999997</v>
          </cell>
          <cell r="F2771">
            <v>45.841099999999997</v>
          </cell>
        </row>
        <row r="2772">
          <cell r="A2772" t="str">
            <v>SOCIAL CAPITAL - Feeling of trust - Most people could be trusted</v>
          </cell>
          <cell r="B2772" t="str">
            <v>Yes, definitely</v>
          </cell>
          <cell r="C2772" t="str">
            <v>Moorabool (S)</v>
          </cell>
          <cell r="D2772">
            <v>27.985189999999999</v>
          </cell>
          <cell r="E2772">
            <v>23.092130000000001</v>
          </cell>
          <cell r="F2772">
            <v>33.463920000000002</v>
          </cell>
        </row>
        <row r="2773">
          <cell r="A2773" t="str">
            <v>SOCIAL CAPITAL - Feeling of trust - Most people could be trusted</v>
          </cell>
          <cell r="B2773" t="str">
            <v>Yes, definitely</v>
          </cell>
          <cell r="C2773" t="str">
            <v>Moreland (C)</v>
          </cell>
          <cell r="D2773">
            <v>33.365070000000003</v>
          </cell>
          <cell r="E2773">
            <v>27.283180000000002</v>
          </cell>
          <cell r="F2773">
            <v>40.055900000000001</v>
          </cell>
        </row>
        <row r="2774">
          <cell r="A2774" t="str">
            <v>SOCIAL CAPITAL - Feeling of trust - Most people could be trusted</v>
          </cell>
          <cell r="B2774" t="str">
            <v>Yes, definitely</v>
          </cell>
          <cell r="C2774" t="str">
            <v>Mornington Peninsula (S)</v>
          </cell>
          <cell r="D2774">
            <v>31.955100000000002</v>
          </cell>
          <cell r="E2774">
            <v>25.889720000000001</v>
          </cell>
          <cell r="F2774">
            <v>38.699449999999999</v>
          </cell>
        </row>
        <row r="2775">
          <cell r="A2775" t="str">
            <v>SOCIAL CAPITAL - Feeling of trust - Most people could be trusted</v>
          </cell>
          <cell r="B2775" t="str">
            <v>Yes, definitely</v>
          </cell>
          <cell r="C2775" t="str">
            <v>Mount Alexander (S)</v>
          </cell>
          <cell r="D2775">
            <v>41.590919999999997</v>
          </cell>
          <cell r="E2775">
            <v>31.486719999999998</v>
          </cell>
          <cell r="F2775">
            <v>52.455100000000002</v>
          </cell>
        </row>
        <row r="2776">
          <cell r="A2776" t="str">
            <v>SOCIAL CAPITAL - Feeling of trust - Most people could be trusted</v>
          </cell>
          <cell r="B2776" t="str">
            <v>Yes, definitely</v>
          </cell>
          <cell r="C2776" t="str">
            <v>Moyne (S)</v>
          </cell>
          <cell r="D2776">
            <v>36.26735</v>
          </cell>
          <cell r="E2776">
            <v>28.906639999999999</v>
          </cell>
          <cell r="F2776">
            <v>44.333570000000002</v>
          </cell>
        </row>
        <row r="2777">
          <cell r="A2777" t="str">
            <v>SOCIAL CAPITAL - Feeling of trust - Most people could be trusted</v>
          </cell>
          <cell r="B2777" t="str">
            <v>Yes, definitely</v>
          </cell>
          <cell r="C2777" t="str">
            <v>Murrindindi (S)</v>
          </cell>
          <cell r="D2777">
            <v>40.912559999999999</v>
          </cell>
          <cell r="E2777">
            <v>33.468760000000003</v>
          </cell>
          <cell r="F2777">
            <v>48.797649999999997</v>
          </cell>
        </row>
        <row r="2778">
          <cell r="A2778" t="str">
            <v>SOCIAL CAPITAL - Feeling of trust - Most people could be trusted</v>
          </cell>
          <cell r="B2778" t="str">
            <v>Yes, definitely</v>
          </cell>
          <cell r="C2778" t="str">
            <v>Nillumbik (S)</v>
          </cell>
          <cell r="D2778">
            <v>42.628410000000002</v>
          </cell>
          <cell r="E2778">
            <v>35.666759999999996</v>
          </cell>
          <cell r="F2778">
            <v>49.895029999999998</v>
          </cell>
        </row>
        <row r="2779">
          <cell r="A2779" t="str">
            <v>SOCIAL CAPITAL - Feeling of trust - Most people could be trusted</v>
          </cell>
          <cell r="B2779" t="str">
            <v>Yes, definitely</v>
          </cell>
          <cell r="C2779" t="str">
            <v>Northern Grampians (S)</v>
          </cell>
          <cell r="D2779">
            <v>40.978949999999998</v>
          </cell>
          <cell r="E2779">
            <v>33.108460000000001</v>
          </cell>
          <cell r="F2779">
            <v>49.340350000000001</v>
          </cell>
        </row>
        <row r="2780">
          <cell r="A2780" t="str">
            <v>SOCIAL CAPITAL - Feeling of trust - Most people could be trusted</v>
          </cell>
          <cell r="B2780" t="str">
            <v>Yes, definitely</v>
          </cell>
          <cell r="C2780" t="str">
            <v>Port Phillip (C)</v>
          </cell>
          <cell r="D2780">
            <v>35.808770000000003</v>
          </cell>
          <cell r="E2780">
            <v>30.415620000000001</v>
          </cell>
          <cell r="F2780">
            <v>41.586689999999997</v>
          </cell>
        </row>
        <row r="2781">
          <cell r="A2781" t="str">
            <v>SOCIAL CAPITAL - Feeling of trust - Most people could be trusted</v>
          </cell>
          <cell r="B2781" t="str">
            <v>Yes, definitely</v>
          </cell>
          <cell r="C2781" t="str">
            <v>Pyrenees (S)</v>
          </cell>
          <cell r="D2781">
            <v>31.594349999999999</v>
          </cell>
          <cell r="E2781">
            <v>24.463270000000001</v>
          </cell>
          <cell r="F2781">
            <v>39.711320000000001</v>
          </cell>
        </row>
        <row r="2782">
          <cell r="A2782" t="str">
            <v>SOCIAL CAPITAL - Feeling of trust - Most people could be trusted</v>
          </cell>
          <cell r="B2782" t="str">
            <v>Yes, definitely</v>
          </cell>
          <cell r="C2782" t="str">
            <v>Queenscliffe (B)</v>
          </cell>
          <cell r="D2782">
            <v>50.158580000000001</v>
          </cell>
          <cell r="E2782">
            <v>39.981209999999997</v>
          </cell>
          <cell r="F2782">
            <v>60.32282</v>
          </cell>
        </row>
        <row r="2783">
          <cell r="A2783" t="str">
            <v>SOCIAL CAPITAL - Feeling of trust - Most people could be trusted</v>
          </cell>
          <cell r="B2783" t="str">
            <v>Yes, definitely</v>
          </cell>
          <cell r="C2783" t="str">
            <v>South Gippsland (S)</v>
          </cell>
          <cell r="D2783">
            <v>41.689709999999998</v>
          </cell>
          <cell r="E2783">
            <v>30.868919999999999</v>
          </cell>
          <cell r="F2783">
            <v>53.375010000000003</v>
          </cell>
        </row>
        <row r="2784">
          <cell r="A2784" t="str">
            <v>SOCIAL CAPITAL - Feeling of trust - Most people could be trusted</v>
          </cell>
          <cell r="B2784" t="str">
            <v>Yes, definitely</v>
          </cell>
          <cell r="C2784" t="str">
            <v>Southern Grampians (S)</v>
          </cell>
          <cell r="D2784">
            <v>40.510460000000002</v>
          </cell>
          <cell r="E2784">
            <v>33.184640000000002</v>
          </cell>
          <cell r="F2784">
            <v>48.284799999999997</v>
          </cell>
        </row>
        <row r="2785">
          <cell r="A2785" t="str">
            <v>SOCIAL CAPITAL - Feeling of trust - Most people could be trusted</v>
          </cell>
          <cell r="B2785" t="str">
            <v>Yes, definitely</v>
          </cell>
          <cell r="C2785" t="str">
            <v>Stonnington (C)</v>
          </cell>
          <cell r="D2785">
            <v>51.016750000000002</v>
          </cell>
          <cell r="E2785">
            <v>44.374989999999997</v>
          </cell>
          <cell r="F2785">
            <v>57.622810000000001</v>
          </cell>
        </row>
        <row r="2786">
          <cell r="A2786" t="str">
            <v>SOCIAL CAPITAL - Feeling of trust - Most people could be trusted</v>
          </cell>
          <cell r="B2786" t="str">
            <v>Yes, definitely</v>
          </cell>
          <cell r="C2786" t="str">
            <v>Strathbogie (S)</v>
          </cell>
          <cell r="D2786">
            <v>33.447119999999998</v>
          </cell>
          <cell r="E2786">
            <v>25.80377</v>
          </cell>
          <cell r="F2786">
            <v>42.07076</v>
          </cell>
        </row>
        <row r="2787">
          <cell r="A2787" t="str">
            <v>SOCIAL CAPITAL - Feeling of trust - Most people could be trusted</v>
          </cell>
          <cell r="B2787" t="str">
            <v>Yes, definitely</v>
          </cell>
          <cell r="C2787" t="str">
            <v>Surf Coast (S)</v>
          </cell>
          <cell r="D2787">
            <v>53.265779999999999</v>
          </cell>
          <cell r="E2787">
            <v>44.813650000000003</v>
          </cell>
          <cell r="F2787">
            <v>61.534529999999997</v>
          </cell>
        </row>
        <row r="2788">
          <cell r="A2788" t="str">
            <v>SOCIAL CAPITAL - Feeling of trust - Most people could be trusted</v>
          </cell>
          <cell r="B2788" t="str">
            <v>Yes, definitely</v>
          </cell>
          <cell r="C2788" t="str">
            <v>Swan Hill (RC)</v>
          </cell>
          <cell r="D2788">
            <v>32.630769999999998</v>
          </cell>
          <cell r="E2788">
            <v>26.811039999999998</v>
          </cell>
          <cell r="F2788">
            <v>39.039909999999999</v>
          </cell>
        </row>
        <row r="2789">
          <cell r="A2789" t="str">
            <v>SOCIAL CAPITAL - Feeling of trust - Most people could be trusted</v>
          </cell>
          <cell r="B2789" t="str">
            <v>Yes, definitely</v>
          </cell>
          <cell r="C2789" t="str">
            <v>Towong (S)</v>
          </cell>
          <cell r="D2789">
            <v>38.773560000000003</v>
          </cell>
          <cell r="E2789">
            <v>28.059760000000001</v>
          </cell>
          <cell r="F2789">
            <v>50.695410000000003</v>
          </cell>
        </row>
        <row r="2790">
          <cell r="A2790" t="str">
            <v>SOCIAL CAPITAL - Feeling of trust - Most people could be trusted</v>
          </cell>
          <cell r="B2790" t="str">
            <v>Yes, definitely</v>
          </cell>
          <cell r="C2790" t="str">
            <v>Wangaratta (RC)</v>
          </cell>
          <cell r="D2790">
            <v>33.001460000000002</v>
          </cell>
          <cell r="E2790">
            <v>26.4285</v>
          </cell>
          <cell r="F2790">
            <v>40.313420000000001</v>
          </cell>
        </row>
        <row r="2791">
          <cell r="A2791" t="str">
            <v>SOCIAL CAPITAL - Feeling of trust - Most people could be trusted</v>
          </cell>
          <cell r="B2791" t="str">
            <v>Yes, definitely</v>
          </cell>
          <cell r="C2791" t="str">
            <v>Warrnambool (C)</v>
          </cell>
          <cell r="D2791">
            <v>39.771970000000003</v>
          </cell>
          <cell r="E2791">
            <v>33.39123</v>
          </cell>
          <cell r="F2791">
            <v>46.520429999999998</v>
          </cell>
        </row>
        <row r="2792">
          <cell r="A2792" t="str">
            <v>SOCIAL CAPITAL - Feeling of trust - Most people could be trusted</v>
          </cell>
          <cell r="B2792" t="str">
            <v>Yes, definitely</v>
          </cell>
          <cell r="C2792" t="str">
            <v>Wellington (S)</v>
          </cell>
          <cell r="D2792">
            <v>34.577730000000003</v>
          </cell>
          <cell r="E2792">
            <v>28.068079999999998</v>
          </cell>
          <cell r="F2792">
            <v>41.72146</v>
          </cell>
        </row>
        <row r="2793">
          <cell r="A2793" t="str">
            <v>SOCIAL CAPITAL - Feeling of trust - Most people could be trusted</v>
          </cell>
          <cell r="B2793" t="str">
            <v>Yes, definitely</v>
          </cell>
          <cell r="C2793" t="str">
            <v>West Wimmera (S)</v>
          </cell>
          <cell r="D2793">
            <v>46.916049999999998</v>
          </cell>
          <cell r="E2793">
            <v>37.359099999999998</v>
          </cell>
          <cell r="F2793">
            <v>56.704680000000003</v>
          </cell>
        </row>
        <row r="2794">
          <cell r="A2794" t="str">
            <v>SOCIAL CAPITAL - Feeling of trust - Most people could be trusted</v>
          </cell>
          <cell r="B2794" t="str">
            <v>Yes, definitely</v>
          </cell>
          <cell r="C2794" t="str">
            <v>Whitehorse (C)</v>
          </cell>
          <cell r="D2794">
            <v>37.480080000000001</v>
          </cell>
          <cell r="E2794">
            <v>31.12987</v>
          </cell>
          <cell r="F2794">
            <v>44.292569999999998</v>
          </cell>
        </row>
        <row r="2795">
          <cell r="A2795" t="str">
            <v>SOCIAL CAPITAL - Feeling of trust - Most people could be trusted</v>
          </cell>
          <cell r="B2795" t="str">
            <v>Yes, definitely</v>
          </cell>
          <cell r="C2795" t="str">
            <v>Whittlesea (C)</v>
          </cell>
          <cell r="D2795">
            <v>28.50432</v>
          </cell>
          <cell r="E2795">
            <v>23.169070000000001</v>
          </cell>
          <cell r="F2795">
            <v>34.516210000000001</v>
          </cell>
        </row>
        <row r="2796">
          <cell r="A2796" t="str">
            <v>SOCIAL CAPITAL - Feeling of trust - Most people could be trusted</v>
          </cell>
          <cell r="B2796" t="str">
            <v>Yes, definitely</v>
          </cell>
          <cell r="C2796" t="str">
            <v>Wodonga (RC)</v>
          </cell>
          <cell r="D2796">
            <v>30.684460000000001</v>
          </cell>
          <cell r="E2796">
            <v>24.496300000000002</v>
          </cell>
          <cell r="F2796">
            <v>37.656199999999998</v>
          </cell>
        </row>
        <row r="2797">
          <cell r="A2797" t="str">
            <v>SOCIAL CAPITAL - Feeling of trust - Most people could be trusted</v>
          </cell>
          <cell r="B2797" t="str">
            <v>Yes, definitely</v>
          </cell>
          <cell r="C2797" t="str">
            <v>Wyndham (C)</v>
          </cell>
          <cell r="D2797">
            <v>34.388759999999998</v>
          </cell>
          <cell r="E2797">
            <v>29.082740000000001</v>
          </cell>
          <cell r="F2797">
            <v>40.11524</v>
          </cell>
        </row>
        <row r="2798">
          <cell r="A2798" t="str">
            <v>SOCIAL CAPITAL - Feeling of trust - Most people could be trusted</v>
          </cell>
          <cell r="B2798" t="str">
            <v>Yes, definitely</v>
          </cell>
          <cell r="C2798" t="str">
            <v>Yarra (C)</v>
          </cell>
          <cell r="D2798">
            <v>43.49615</v>
          </cell>
          <cell r="E2798">
            <v>37.093589999999999</v>
          </cell>
          <cell r="F2798">
            <v>50.123269999999998</v>
          </cell>
        </row>
        <row r="2799">
          <cell r="A2799" t="str">
            <v>SOCIAL CAPITAL - Feeling of trust - Most people could be trusted</v>
          </cell>
          <cell r="B2799" t="str">
            <v>Yes, definitely</v>
          </cell>
          <cell r="C2799" t="str">
            <v>Yarra Ranges (S)</v>
          </cell>
          <cell r="D2799">
            <v>39.365879999999997</v>
          </cell>
          <cell r="E2799">
            <v>33.005789999999998</v>
          </cell>
          <cell r="F2799">
            <v>46.108040000000003</v>
          </cell>
        </row>
        <row r="2800">
          <cell r="A2800" t="str">
            <v>SOCIAL CAPITAL - Feeling of trust - Most people could be trusted</v>
          </cell>
          <cell r="B2800" t="str">
            <v>Yes, definitely</v>
          </cell>
          <cell r="C2800" t="str">
            <v>Yarriambiack (S)</v>
          </cell>
          <cell r="D2800">
            <v>40.032780000000002</v>
          </cell>
          <cell r="E2800">
            <v>30.45046</v>
          </cell>
          <cell r="F2800">
            <v>50.443460000000002</v>
          </cell>
        </row>
        <row r="2801">
          <cell r="A2801" t="str">
            <v>SOCIAL CAPITAL - Feeling of trust - Most people could be trusted</v>
          </cell>
          <cell r="B2801" t="str">
            <v>Yes, definitely</v>
          </cell>
          <cell r="C2801" t="str">
            <v>Victoria</v>
          </cell>
          <cell r="D2801">
            <v>36.134239999999998</v>
          </cell>
          <cell r="E2801">
            <v>35.1755</v>
          </cell>
          <cell r="F2801">
            <v>37.10416</v>
          </cell>
        </row>
        <row r="2802">
          <cell r="A2802" t="str">
            <v>SOCIAL CAPITAL - Feeling of trust - Most people could be trusted</v>
          </cell>
          <cell r="B2802" t="str">
            <v>Don't know/Refused to answer</v>
          </cell>
          <cell r="C2802" t="str">
            <v>Alpine (S)</v>
          </cell>
          <cell r="D2802" t="str">
            <v xml:space="preserve"> </v>
          </cell>
          <cell r="E2802" t="str">
            <v xml:space="preserve"> </v>
          </cell>
          <cell r="F2802" t="str">
            <v xml:space="preserve"> </v>
          </cell>
        </row>
        <row r="2803">
          <cell r="A2803" t="str">
            <v>SOCIAL CAPITAL - Feeling of trust - Most people could be trusted</v>
          </cell>
          <cell r="B2803" t="str">
            <v>Don't know/Refused to answer</v>
          </cell>
          <cell r="C2803" t="str">
            <v>Ararat (RC)</v>
          </cell>
          <cell r="D2803" t="str">
            <v xml:space="preserve"> </v>
          </cell>
          <cell r="E2803" t="str">
            <v xml:space="preserve"> </v>
          </cell>
          <cell r="F2803" t="str">
            <v xml:space="preserve"> </v>
          </cell>
        </row>
        <row r="2804">
          <cell r="A2804" t="str">
            <v>SOCIAL CAPITAL - Feeling of trust - Most people could be trusted</v>
          </cell>
          <cell r="B2804" t="str">
            <v>Don't know/Refused to answer</v>
          </cell>
          <cell r="C2804" t="str">
            <v>Ballarat (C)</v>
          </cell>
          <cell r="D2804" t="str">
            <v xml:space="preserve"> </v>
          </cell>
          <cell r="E2804" t="str">
            <v xml:space="preserve"> </v>
          </cell>
          <cell r="F2804" t="str">
            <v xml:space="preserve"> </v>
          </cell>
        </row>
        <row r="2805">
          <cell r="A2805" t="str">
            <v>SOCIAL CAPITAL - Feeling of trust - Most people could be trusted</v>
          </cell>
          <cell r="B2805" t="str">
            <v>Don't know/Refused to answer</v>
          </cell>
          <cell r="C2805" t="str">
            <v>Banyule (C)</v>
          </cell>
          <cell r="D2805" t="str">
            <v xml:space="preserve"> </v>
          </cell>
          <cell r="E2805" t="str">
            <v xml:space="preserve"> </v>
          </cell>
          <cell r="F2805" t="str">
            <v xml:space="preserve"> </v>
          </cell>
        </row>
        <row r="2806">
          <cell r="A2806" t="str">
            <v>SOCIAL CAPITAL - Feeling of trust - Most people could be trusted</v>
          </cell>
          <cell r="B2806" t="str">
            <v>Don't know/Refused to answer</v>
          </cell>
          <cell r="C2806" t="str">
            <v>Bass Coast (S)</v>
          </cell>
          <cell r="D2806" t="str">
            <v xml:space="preserve"> </v>
          </cell>
          <cell r="E2806" t="str">
            <v xml:space="preserve"> </v>
          </cell>
          <cell r="F2806" t="str">
            <v xml:space="preserve"> </v>
          </cell>
        </row>
        <row r="2807">
          <cell r="A2807" t="str">
            <v>SOCIAL CAPITAL - Feeling of trust - Most people could be trusted</v>
          </cell>
          <cell r="B2807" t="str">
            <v>Don't know/Refused to answer</v>
          </cell>
          <cell r="C2807" t="str">
            <v>Baw Baw (S)</v>
          </cell>
          <cell r="D2807" t="str">
            <v xml:space="preserve"> </v>
          </cell>
          <cell r="E2807" t="str">
            <v xml:space="preserve"> </v>
          </cell>
          <cell r="F2807" t="str">
            <v xml:space="preserve"> </v>
          </cell>
        </row>
        <row r="2808">
          <cell r="A2808" t="str">
            <v>SOCIAL CAPITAL - Feeling of trust - Most people could be trusted</v>
          </cell>
          <cell r="B2808" t="str">
            <v>Don't know/Refused to answer</v>
          </cell>
          <cell r="C2808" t="str">
            <v>Bayside (C)</v>
          </cell>
          <cell r="D2808">
            <v>2.2297150000000001</v>
          </cell>
          <cell r="E2808">
            <v>1.103934</v>
          </cell>
          <cell r="F2808">
            <v>4.4518760000000004</v>
          </cell>
        </row>
        <row r="2809">
          <cell r="A2809" t="str">
            <v>SOCIAL CAPITAL - Feeling of trust - Most people could be trusted</v>
          </cell>
          <cell r="B2809" t="str">
            <v>Don't know/Refused to answer</v>
          </cell>
          <cell r="C2809" t="str">
            <v>Benalla (RC)</v>
          </cell>
          <cell r="D2809" t="str">
            <v xml:space="preserve"> </v>
          </cell>
          <cell r="E2809" t="str">
            <v xml:space="preserve"> </v>
          </cell>
          <cell r="F2809" t="str">
            <v xml:space="preserve"> </v>
          </cell>
        </row>
        <row r="2810">
          <cell r="A2810" t="str">
            <v>SOCIAL CAPITAL - Feeling of trust - Most people could be trusted</v>
          </cell>
          <cell r="B2810" t="str">
            <v>Don't know/Refused to answer</v>
          </cell>
          <cell r="C2810" t="str">
            <v>Boroondara (C)</v>
          </cell>
          <cell r="D2810" t="str">
            <v xml:space="preserve"> </v>
          </cell>
          <cell r="E2810" t="str">
            <v xml:space="preserve"> </v>
          </cell>
          <cell r="F2810" t="str">
            <v xml:space="preserve"> </v>
          </cell>
        </row>
        <row r="2811">
          <cell r="A2811" t="str">
            <v>SOCIAL CAPITAL - Feeling of trust - Most people could be trusted</v>
          </cell>
          <cell r="B2811" t="str">
            <v>Don't know/Refused to answer</v>
          </cell>
          <cell r="C2811" t="str">
            <v>Brimbank (C)</v>
          </cell>
          <cell r="D2811">
            <v>2.5551059999999999</v>
          </cell>
          <cell r="E2811">
            <v>1.3156749999999999</v>
          </cell>
          <cell r="F2811">
            <v>4.9041189999999997</v>
          </cell>
        </row>
        <row r="2812">
          <cell r="A2812" t="str">
            <v>SOCIAL CAPITAL - Feeling of trust - Most people could be trusted</v>
          </cell>
          <cell r="B2812" t="str">
            <v>Don't know/Refused to answer</v>
          </cell>
          <cell r="C2812" t="str">
            <v>Buloke (S)</v>
          </cell>
          <cell r="D2812">
            <v>2.0147089999999999</v>
          </cell>
          <cell r="E2812">
            <v>0.87695690000000004</v>
          </cell>
          <cell r="F2812">
            <v>4.5606489999999997</v>
          </cell>
        </row>
        <row r="2813">
          <cell r="A2813" t="str">
            <v>SOCIAL CAPITAL - Feeling of trust - Most people could be trusted</v>
          </cell>
          <cell r="B2813" t="str">
            <v>Don't know/Refused to answer</v>
          </cell>
          <cell r="C2813" t="str">
            <v>Campaspe (S)</v>
          </cell>
          <cell r="D2813">
            <v>0.91998100000000005</v>
          </cell>
          <cell r="E2813">
            <v>0.34879520000000003</v>
          </cell>
          <cell r="F2813">
            <v>2.4039739999999998</v>
          </cell>
        </row>
        <row r="2814">
          <cell r="A2814" t="str">
            <v>SOCIAL CAPITAL - Feeling of trust - Most people could be trusted</v>
          </cell>
          <cell r="B2814" t="str">
            <v>Don't know/Refused to answer</v>
          </cell>
          <cell r="C2814" t="str">
            <v>Cardinia (S)</v>
          </cell>
          <cell r="D2814" t="str">
            <v xml:space="preserve"> </v>
          </cell>
          <cell r="E2814" t="str">
            <v xml:space="preserve"> </v>
          </cell>
          <cell r="F2814" t="str">
            <v xml:space="preserve"> </v>
          </cell>
        </row>
        <row r="2815">
          <cell r="A2815" t="str">
            <v>SOCIAL CAPITAL - Feeling of trust - Most people could be trusted</v>
          </cell>
          <cell r="B2815" t="str">
            <v>Don't know/Refused to answer</v>
          </cell>
          <cell r="C2815" t="str">
            <v>Casey (C)</v>
          </cell>
          <cell r="D2815" t="str">
            <v xml:space="preserve"> </v>
          </cell>
          <cell r="E2815" t="str">
            <v xml:space="preserve"> </v>
          </cell>
          <cell r="F2815" t="str">
            <v xml:space="preserve"> </v>
          </cell>
        </row>
        <row r="2816">
          <cell r="A2816" t="str">
            <v>SOCIAL CAPITAL - Feeling of trust - Most people could be trusted</v>
          </cell>
          <cell r="B2816" t="str">
            <v>Don't know/Refused to answer</v>
          </cell>
          <cell r="C2816" t="str">
            <v>Central Goldfields (S)</v>
          </cell>
          <cell r="D2816" t="str">
            <v xml:space="preserve"> </v>
          </cell>
          <cell r="E2816" t="str">
            <v xml:space="preserve"> </v>
          </cell>
          <cell r="F2816" t="str">
            <v xml:space="preserve"> </v>
          </cell>
        </row>
        <row r="2817">
          <cell r="A2817" t="str">
            <v>SOCIAL CAPITAL - Feeling of trust - Most people could be trusted</v>
          </cell>
          <cell r="B2817" t="str">
            <v>Don't know/Refused to answer</v>
          </cell>
          <cell r="C2817" t="str">
            <v>Colac-Otway (S)</v>
          </cell>
          <cell r="D2817" t="str">
            <v xml:space="preserve"> </v>
          </cell>
          <cell r="E2817" t="str">
            <v xml:space="preserve"> </v>
          </cell>
          <cell r="F2817" t="str">
            <v xml:space="preserve"> </v>
          </cell>
        </row>
        <row r="2818">
          <cell r="A2818" t="str">
            <v>SOCIAL CAPITAL - Feeling of trust - Most people could be trusted</v>
          </cell>
          <cell r="B2818" t="str">
            <v>Don't know/Refused to answer</v>
          </cell>
          <cell r="C2818" t="str">
            <v>Corangamite (S)</v>
          </cell>
          <cell r="D2818" t="str">
            <v xml:space="preserve"> </v>
          </cell>
          <cell r="E2818" t="str">
            <v xml:space="preserve"> </v>
          </cell>
          <cell r="F2818" t="str">
            <v xml:space="preserve"> </v>
          </cell>
        </row>
        <row r="2819">
          <cell r="A2819" t="str">
            <v>SOCIAL CAPITAL - Feeling of trust - Most people could be trusted</v>
          </cell>
          <cell r="B2819" t="str">
            <v>Don't know/Refused to answer</v>
          </cell>
          <cell r="C2819" t="str">
            <v>Darebin (C)</v>
          </cell>
          <cell r="D2819">
            <v>2.2957139999999998</v>
          </cell>
          <cell r="E2819">
            <v>0.90092640000000002</v>
          </cell>
          <cell r="F2819">
            <v>5.7251219999999998</v>
          </cell>
        </row>
        <row r="2820">
          <cell r="A2820" t="str">
            <v>SOCIAL CAPITAL - Feeling of trust - Most people could be trusted</v>
          </cell>
          <cell r="B2820" t="str">
            <v>Don't know/Refused to answer</v>
          </cell>
          <cell r="C2820" t="str">
            <v>East Gippsland (S)</v>
          </cell>
          <cell r="D2820" t="str">
            <v xml:space="preserve"> </v>
          </cell>
          <cell r="E2820" t="str">
            <v xml:space="preserve"> </v>
          </cell>
          <cell r="F2820" t="str">
            <v xml:space="preserve"> </v>
          </cell>
        </row>
        <row r="2821">
          <cell r="A2821" t="str">
            <v>SOCIAL CAPITAL - Feeling of trust - Most people could be trusted</v>
          </cell>
          <cell r="B2821" t="str">
            <v>Don't know/Refused to answer</v>
          </cell>
          <cell r="C2821" t="str">
            <v>Frankston (C)</v>
          </cell>
          <cell r="D2821" t="str">
            <v xml:space="preserve"> </v>
          </cell>
          <cell r="E2821" t="str">
            <v xml:space="preserve"> </v>
          </cell>
          <cell r="F2821" t="str">
            <v xml:space="preserve"> </v>
          </cell>
        </row>
        <row r="2822">
          <cell r="A2822" t="str">
            <v>SOCIAL CAPITAL - Feeling of trust - Most people could be trusted</v>
          </cell>
          <cell r="B2822" t="str">
            <v>Don't know/Refused to answer</v>
          </cell>
          <cell r="C2822" t="str">
            <v>Gannawarra (S)</v>
          </cell>
          <cell r="D2822" t="str">
            <v xml:space="preserve"> </v>
          </cell>
          <cell r="E2822" t="str">
            <v xml:space="preserve"> </v>
          </cell>
          <cell r="F2822" t="str">
            <v xml:space="preserve"> </v>
          </cell>
        </row>
        <row r="2823">
          <cell r="A2823" t="str">
            <v>SOCIAL CAPITAL - Feeling of trust - Most people could be trusted</v>
          </cell>
          <cell r="B2823" t="str">
            <v>Don't know/Refused to answer</v>
          </cell>
          <cell r="C2823" t="str">
            <v>Glen Eira (C)</v>
          </cell>
          <cell r="D2823">
            <v>1.582999</v>
          </cell>
          <cell r="E2823">
            <v>0.59688549999999996</v>
          </cell>
          <cell r="F2823">
            <v>4.1305690000000004</v>
          </cell>
        </row>
        <row r="2824">
          <cell r="A2824" t="str">
            <v>SOCIAL CAPITAL - Feeling of trust - Most people could be trusted</v>
          </cell>
          <cell r="B2824" t="str">
            <v>Don't know/Refused to answer</v>
          </cell>
          <cell r="C2824" t="str">
            <v>Glenelg (S)</v>
          </cell>
          <cell r="D2824">
            <v>1.182655</v>
          </cell>
          <cell r="E2824">
            <v>0.45465119999999998</v>
          </cell>
          <cell r="F2824">
            <v>3.0407549999999999</v>
          </cell>
        </row>
        <row r="2825">
          <cell r="A2825" t="str">
            <v>SOCIAL CAPITAL - Feeling of trust - Most people could be trusted</v>
          </cell>
          <cell r="B2825" t="str">
            <v>Don't know/Refused to answer</v>
          </cell>
          <cell r="C2825" t="str">
            <v>Golden Plains (S)</v>
          </cell>
          <cell r="D2825">
            <v>1.1579440000000001</v>
          </cell>
          <cell r="E2825">
            <v>0.47850939999999997</v>
          </cell>
          <cell r="F2825">
            <v>2.7752050000000001</v>
          </cell>
        </row>
        <row r="2826">
          <cell r="A2826" t="str">
            <v>SOCIAL CAPITAL - Feeling of trust - Most people could be trusted</v>
          </cell>
          <cell r="B2826" t="str">
            <v>Don't know/Refused to answer</v>
          </cell>
          <cell r="C2826" t="str">
            <v>Greater Bendigo (C)</v>
          </cell>
          <cell r="D2826" t="str">
            <v xml:space="preserve"> </v>
          </cell>
          <cell r="E2826" t="str">
            <v xml:space="preserve"> </v>
          </cell>
          <cell r="F2826" t="str">
            <v xml:space="preserve"> </v>
          </cell>
        </row>
        <row r="2827">
          <cell r="A2827" t="str">
            <v>SOCIAL CAPITAL - Feeling of trust - Most people could be trusted</v>
          </cell>
          <cell r="B2827" t="str">
            <v>Don't know/Refused to answer</v>
          </cell>
          <cell r="C2827" t="str">
            <v>Greater Dandenong (C)</v>
          </cell>
          <cell r="D2827">
            <v>3.0486270000000002</v>
          </cell>
          <cell r="E2827">
            <v>1.471198</v>
          </cell>
          <cell r="F2827">
            <v>6.2107739999999998</v>
          </cell>
        </row>
        <row r="2828">
          <cell r="A2828" t="str">
            <v>SOCIAL CAPITAL - Feeling of trust - Most people could be trusted</v>
          </cell>
          <cell r="B2828" t="str">
            <v>Don't know/Refused to answer</v>
          </cell>
          <cell r="C2828" t="str">
            <v>Greater Geelong (C)</v>
          </cell>
          <cell r="D2828" t="str">
            <v xml:space="preserve"> </v>
          </cell>
          <cell r="E2828" t="str">
            <v xml:space="preserve"> </v>
          </cell>
          <cell r="F2828" t="str">
            <v xml:space="preserve"> </v>
          </cell>
        </row>
        <row r="2829">
          <cell r="A2829" t="str">
            <v>SOCIAL CAPITAL - Feeling of trust - Most people could be trusted</v>
          </cell>
          <cell r="B2829" t="str">
            <v>Don't know/Refused to answer</v>
          </cell>
          <cell r="C2829" t="str">
            <v>Greater Shepparton (C)</v>
          </cell>
          <cell r="D2829" t="str">
            <v xml:space="preserve"> </v>
          </cell>
          <cell r="E2829" t="str">
            <v xml:space="preserve"> </v>
          </cell>
          <cell r="F2829" t="str">
            <v xml:space="preserve"> </v>
          </cell>
        </row>
        <row r="2830">
          <cell r="A2830" t="str">
            <v>SOCIAL CAPITAL - Feeling of trust - Most people could be trusted</v>
          </cell>
          <cell r="B2830" t="str">
            <v>Don't know/Refused to answer</v>
          </cell>
          <cell r="C2830" t="str">
            <v>Hepburn (S)</v>
          </cell>
          <cell r="D2830" t="str">
            <v xml:space="preserve"> </v>
          </cell>
          <cell r="E2830" t="str">
            <v xml:space="preserve"> </v>
          </cell>
          <cell r="F2830" t="str">
            <v xml:space="preserve"> </v>
          </cell>
        </row>
        <row r="2831">
          <cell r="A2831" t="str">
            <v>SOCIAL CAPITAL - Feeling of trust - Most people could be trusted</v>
          </cell>
          <cell r="B2831" t="str">
            <v>Don't know/Refused to answer</v>
          </cell>
          <cell r="C2831" t="str">
            <v>Hindmarsh (S)</v>
          </cell>
          <cell r="D2831">
            <v>1.535685</v>
          </cell>
          <cell r="E2831">
            <v>0.61603289999999999</v>
          </cell>
          <cell r="F2831">
            <v>3.7760859999999998</v>
          </cell>
        </row>
        <row r="2832">
          <cell r="A2832" t="str">
            <v>SOCIAL CAPITAL - Feeling of trust - Most people could be trusted</v>
          </cell>
          <cell r="B2832" t="str">
            <v>Don't know/Refused to answer</v>
          </cell>
          <cell r="C2832" t="str">
            <v>Hobsons Bay (C)</v>
          </cell>
          <cell r="D2832">
            <v>5.1956819999999997</v>
          </cell>
          <cell r="E2832">
            <v>2.8894030000000002</v>
          </cell>
          <cell r="F2832">
            <v>9.1689919999999994</v>
          </cell>
        </row>
        <row r="2833">
          <cell r="A2833" t="str">
            <v>SOCIAL CAPITAL - Feeling of trust - Most people could be trusted</v>
          </cell>
          <cell r="B2833" t="str">
            <v>Don't know/Refused to answer</v>
          </cell>
          <cell r="C2833" t="str">
            <v>Horsham (RC)</v>
          </cell>
          <cell r="D2833" t="str">
            <v xml:space="preserve"> </v>
          </cell>
          <cell r="E2833" t="str">
            <v xml:space="preserve"> </v>
          </cell>
          <cell r="F2833" t="str">
            <v xml:space="preserve"> </v>
          </cell>
        </row>
        <row r="2834">
          <cell r="A2834" t="str">
            <v>SOCIAL CAPITAL - Feeling of trust - Most people could be trusted</v>
          </cell>
          <cell r="B2834" t="str">
            <v>Don't know/Refused to answer</v>
          </cell>
          <cell r="C2834" t="str">
            <v>Hume (C)</v>
          </cell>
          <cell r="D2834">
            <v>2.7668339999999998</v>
          </cell>
          <cell r="E2834">
            <v>1.078573</v>
          </cell>
          <cell r="F2834">
            <v>6.913011</v>
          </cell>
        </row>
        <row r="2835">
          <cell r="A2835" t="str">
            <v>SOCIAL CAPITAL - Feeling of trust - Most people could be trusted</v>
          </cell>
          <cell r="B2835" t="str">
            <v>Don't know/Refused to answer</v>
          </cell>
          <cell r="C2835" t="str">
            <v>Indigo (S)</v>
          </cell>
          <cell r="D2835">
            <v>1.3789549999999999</v>
          </cell>
          <cell r="E2835">
            <v>0.62291560000000001</v>
          </cell>
          <cell r="F2835">
            <v>3.0246789999999999</v>
          </cell>
        </row>
        <row r="2836">
          <cell r="A2836" t="str">
            <v>SOCIAL CAPITAL - Feeling of trust - Most people could be trusted</v>
          </cell>
          <cell r="B2836" t="str">
            <v>Don't know/Refused to answer</v>
          </cell>
          <cell r="C2836" t="str">
            <v>Kingston (C)</v>
          </cell>
          <cell r="D2836">
            <v>3.0750649999999999</v>
          </cell>
          <cell r="E2836">
            <v>1.2634989999999999</v>
          </cell>
          <cell r="F2836">
            <v>7.2921709999999997</v>
          </cell>
        </row>
        <row r="2837">
          <cell r="A2837" t="str">
            <v>SOCIAL CAPITAL - Feeling of trust - Most people could be trusted</v>
          </cell>
          <cell r="B2837" t="str">
            <v>Don't know/Refused to answer</v>
          </cell>
          <cell r="C2837" t="str">
            <v>Knox (C)</v>
          </cell>
          <cell r="D2837">
            <v>3.339966</v>
          </cell>
          <cell r="E2837">
            <v>1.4605250000000001</v>
          </cell>
          <cell r="F2837">
            <v>7.4549479999999999</v>
          </cell>
        </row>
        <row r="2838">
          <cell r="A2838" t="str">
            <v>SOCIAL CAPITAL - Feeling of trust - Most people could be trusted</v>
          </cell>
          <cell r="B2838" t="str">
            <v>Don't know/Refused to answer</v>
          </cell>
          <cell r="C2838" t="str">
            <v>Latrobe (C)</v>
          </cell>
          <cell r="D2838">
            <v>2.0743879999999999</v>
          </cell>
          <cell r="E2838">
            <v>0.90165519999999999</v>
          </cell>
          <cell r="F2838">
            <v>4.7000849999999996</v>
          </cell>
        </row>
        <row r="2839">
          <cell r="A2839" t="str">
            <v>SOCIAL CAPITAL - Feeling of trust - Most people could be trusted</v>
          </cell>
          <cell r="B2839" t="str">
            <v>Don't know/Refused to answer</v>
          </cell>
          <cell r="C2839" t="str">
            <v>Loddon (S)</v>
          </cell>
          <cell r="D2839">
            <v>1.286958</v>
          </cell>
          <cell r="E2839">
            <v>0.53357160000000003</v>
          </cell>
          <cell r="F2839">
            <v>3.0712549999999998</v>
          </cell>
        </row>
        <row r="2840">
          <cell r="A2840" t="str">
            <v>SOCIAL CAPITAL - Feeling of trust - Most people could be trusted</v>
          </cell>
          <cell r="B2840" t="str">
            <v>Don't know/Refused to answer</v>
          </cell>
          <cell r="C2840" t="str">
            <v>Macedon Ranges (S)</v>
          </cell>
          <cell r="D2840" t="str">
            <v xml:space="preserve"> </v>
          </cell>
          <cell r="E2840" t="str">
            <v xml:space="preserve"> </v>
          </cell>
          <cell r="F2840" t="str">
            <v xml:space="preserve"> </v>
          </cell>
        </row>
        <row r="2841">
          <cell r="A2841" t="str">
            <v>SOCIAL CAPITAL - Feeling of trust - Most people could be trusted</v>
          </cell>
          <cell r="B2841" t="str">
            <v>Don't know/Refused to answer</v>
          </cell>
          <cell r="C2841" t="str">
            <v>Manningham (C)</v>
          </cell>
          <cell r="D2841" t="str">
            <v xml:space="preserve"> </v>
          </cell>
          <cell r="E2841" t="str">
            <v xml:space="preserve"> </v>
          </cell>
          <cell r="F2841" t="str">
            <v xml:space="preserve"> </v>
          </cell>
        </row>
        <row r="2842">
          <cell r="A2842" t="str">
            <v>SOCIAL CAPITAL - Feeling of trust - Most people could be trusted</v>
          </cell>
          <cell r="B2842" t="str">
            <v>Don't know/Refused to answer</v>
          </cell>
          <cell r="C2842" t="str">
            <v>Mansfield (S)</v>
          </cell>
          <cell r="D2842" t="str">
            <v xml:space="preserve"> </v>
          </cell>
          <cell r="E2842" t="str">
            <v xml:space="preserve"> </v>
          </cell>
          <cell r="F2842" t="str">
            <v xml:space="preserve"> </v>
          </cell>
        </row>
        <row r="2843">
          <cell r="A2843" t="str">
            <v>SOCIAL CAPITAL - Feeling of trust - Most people could be trusted</v>
          </cell>
          <cell r="B2843" t="str">
            <v>Don't know/Refused to answer</v>
          </cell>
          <cell r="C2843" t="str">
            <v>Maribyrnong (C)</v>
          </cell>
          <cell r="D2843" t="str">
            <v xml:space="preserve"> </v>
          </cell>
          <cell r="E2843" t="str">
            <v xml:space="preserve"> </v>
          </cell>
          <cell r="F2843" t="str">
            <v xml:space="preserve"> </v>
          </cell>
        </row>
        <row r="2844">
          <cell r="A2844" t="str">
            <v>SOCIAL CAPITAL - Feeling of trust - Most people could be trusted</v>
          </cell>
          <cell r="B2844" t="str">
            <v>Don't know/Refused to answer</v>
          </cell>
          <cell r="C2844" t="str">
            <v>Maroondah (C)</v>
          </cell>
          <cell r="D2844">
            <v>2.5565899999999999</v>
          </cell>
          <cell r="E2844">
            <v>1.0112969999999999</v>
          </cell>
          <cell r="F2844">
            <v>6.3125609999999996</v>
          </cell>
        </row>
        <row r="2845">
          <cell r="A2845" t="str">
            <v>SOCIAL CAPITAL - Feeling of trust - Most people could be trusted</v>
          </cell>
          <cell r="B2845" t="str">
            <v>Don't know/Refused to answer</v>
          </cell>
          <cell r="C2845" t="str">
            <v>Melbourne (C)</v>
          </cell>
          <cell r="D2845">
            <v>3.0444819999999999</v>
          </cell>
          <cell r="E2845">
            <v>1.353728</v>
          </cell>
          <cell r="F2845">
            <v>6.7034260000000003</v>
          </cell>
        </row>
        <row r="2846">
          <cell r="A2846" t="str">
            <v>SOCIAL CAPITAL - Feeling of trust - Most people could be trusted</v>
          </cell>
          <cell r="B2846" t="str">
            <v>Don't know/Refused to answer</v>
          </cell>
          <cell r="C2846" t="str">
            <v>Melton (S)</v>
          </cell>
          <cell r="D2846" t="str">
            <v xml:space="preserve"> </v>
          </cell>
          <cell r="E2846" t="str">
            <v xml:space="preserve"> </v>
          </cell>
          <cell r="F2846" t="str">
            <v xml:space="preserve"> </v>
          </cell>
        </row>
        <row r="2847">
          <cell r="A2847" t="str">
            <v>SOCIAL CAPITAL - Feeling of trust - Most people could be trusted</v>
          </cell>
          <cell r="B2847" t="str">
            <v>Don't know/Refused to answer</v>
          </cell>
          <cell r="C2847" t="str">
            <v>Mildura (RC)</v>
          </cell>
          <cell r="D2847">
            <v>3.8119529999999999</v>
          </cell>
          <cell r="E2847">
            <v>2.00996</v>
          </cell>
          <cell r="F2847">
            <v>7.1122310000000004</v>
          </cell>
        </row>
        <row r="2848">
          <cell r="A2848" t="str">
            <v>SOCIAL CAPITAL - Feeling of trust - Most people could be trusted</v>
          </cell>
          <cell r="B2848" t="str">
            <v>Don't know/Refused to answer</v>
          </cell>
          <cell r="C2848" t="str">
            <v>Mitchell (S)</v>
          </cell>
          <cell r="D2848" t="str">
            <v xml:space="preserve"> </v>
          </cell>
          <cell r="E2848" t="str">
            <v xml:space="preserve"> </v>
          </cell>
          <cell r="F2848" t="str">
            <v xml:space="preserve"> </v>
          </cell>
        </row>
        <row r="2849">
          <cell r="A2849" t="str">
            <v>SOCIAL CAPITAL - Feeling of trust - Most people could be trusted</v>
          </cell>
          <cell r="B2849" t="str">
            <v>Don't know/Refused to answer</v>
          </cell>
          <cell r="C2849" t="str">
            <v>Moira (S)</v>
          </cell>
          <cell r="D2849" t="str">
            <v xml:space="preserve"> </v>
          </cell>
          <cell r="E2849" t="str">
            <v xml:space="preserve"> </v>
          </cell>
          <cell r="F2849" t="str">
            <v xml:space="preserve"> </v>
          </cell>
        </row>
        <row r="2850">
          <cell r="A2850" t="str">
            <v>SOCIAL CAPITAL - Feeling of trust - Most people could be trusted</v>
          </cell>
          <cell r="B2850" t="str">
            <v>Don't know/Refused to answer</v>
          </cell>
          <cell r="C2850" t="str">
            <v>Monash (C)</v>
          </cell>
          <cell r="D2850" t="str">
            <v xml:space="preserve"> </v>
          </cell>
          <cell r="E2850" t="str">
            <v xml:space="preserve"> </v>
          </cell>
          <cell r="F2850" t="str">
            <v xml:space="preserve"> </v>
          </cell>
        </row>
        <row r="2851">
          <cell r="A2851" t="str">
            <v>SOCIAL CAPITAL - Feeling of trust - Most people could be trusted</v>
          </cell>
          <cell r="B2851" t="str">
            <v>Don't know/Refused to answer</v>
          </cell>
          <cell r="C2851" t="str">
            <v>Moonee Valley (C)</v>
          </cell>
          <cell r="D2851" t="str">
            <v xml:space="preserve"> </v>
          </cell>
          <cell r="E2851" t="str">
            <v xml:space="preserve"> </v>
          </cell>
          <cell r="F2851" t="str">
            <v xml:space="preserve"> </v>
          </cell>
        </row>
        <row r="2852">
          <cell r="A2852" t="str">
            <v>SOCIAL CAPITAL - Feeling of trust - Most people could be trusted</v>
          </cell>
          <cell r="B2852" t="str">
            <v>Don't know/Refused to answer</v>
          </cell>
          <cell r="C2852" t="str">
            <v>Moorabool (S)</v>
          </cell>
          <cell r="D2852">
            <v>2.3833380000000002</v>
          </cell>
          <cell r="E2852">
            <v>0.91521039999999998</v>
          </cell>
          <cell r="F2852">
            <v>6.0624560000000001</v>
          </cell>
        </row>
        <row r="2853">
          <cell r="A2853" t="str">
            <v>SOCIAL CAPITAL - Feeling of trust - Most people could be trusted</v>
          </cell>
          <cell r="B2853" t="str">
            <v>Don't know/Refused to answer</v>
          </cell>
          <cell r="C2853" t="str">
            <v>Moreland (C)</v>
          </cell>
          <cell r="D2853">
            <v>3.0379610000000001</v>
          </cell>
          <cell r="E2853">
            <v>1.355497</v>
          </cell>
          <cell r="F2853">
            <v>6.6675740000000001</v>
          </cell>
        </row>
        <row r="2854">
          <cell r="A2854" t="str">
            <v>SOCIAL CAPITAL - Feeling of trust - Most people could be trusted</v>
          </cell>
          <cell r="B2854" t="str">
            <v>Don't know/Refused to answer</v>
          </cell>
          <cell r="C2854" t="str">
            <v>Mornington Peninsula (S)</v>
          </cell>
          <cell r="D2854" t="str">
            <v xml:space="preserve"> </v>
          </cell>
          <cell r="E2854" t="str">
            <v xml:space="preserve"> </v>
          </cell>
          <cell r="F2854" t="str">
            <v xml:space="preserve"> </v>
          </cell>
        </row>
        <row r="2855">
          <cell r="A2855" t="str">
            <v>SOCIAL CAPITAL - Feeling of trust - Most people could be trusted</v>
          </cell>
          <cell r="B2855" t="str">
            <v>Don't know/Refused to answer</v>
          </cell>
          <cell r="C2855" t="str">
            <v>Mount Alexander (S)</v>
          </cell>
          <cell r="D2855">
            <v>2.7103989999999998</v>
          </cell>
          <cell r="E2855">
            <v>1.2605120000000001</v>
          </cell>
          <cell r="F2855">
            <v>5.7311969999999999</v>
          </cell>
        </row>
        <row r="2856">
          <cell r="A2856" t="str">
            <v>SOCIAL CAPITAL - Feeling of trust - Most people could be trusted</v>
          </cell>
          <cell r="B2856" t="str">
            <v>Don't know/Refused to answer</v>
          </cell>
          <cell r="C2856" t="str">
            <v>Moyne (S)</v>
          </cell>
          <cell r="D2856" t="str">
            <v xml:space="preserve"> </v>
          </cell>
          <cell r="E2856" t="str">
            <v xml:space="preserve"> </v>
          </cell>
          <cell r="F2856" t="str">
            <v xml:space="preserve"> </v>
          </cell>
        </row>
        <row r="2857">
          <cell r="A2857" t="str">
            <v>SOCIAL CAPITAL - Feeling of trust - Most people could be trusted</v>
          </cell>
          <cell r="B2857" t="str">
            <v>Don't know/Refused to answer</v>
          </cell>
          <cell r="C2857" t="str">
            <v>Murrindindi (S)</v>
          </cell>
          <cell r="D2857" t="str">
            <v xml:space="preserve"> </v>
          </cell>
          <cell r="E2857" t="str">
            <v xml:space="preserve"> </v>
          </cell>
          <cell r="F2857" t="str">
            <v xml:space="preserve"> </v>
          </cell>
        </row>
        <row r="2858">
          <cell r="A2858" t="str">
            <v>SOCIAL CAPITAL - Feeling of trust - Most people could be trusted</v>
          </cell>
          <cell r="B2858" t="str">
            <v>Don't know/Refused to answer</v>
          </cell>
          <cell r="C2858" t="str">
            <v>Nillumbik (S)</v>
          </cell>
          <cell r="D2858">
            <v>2.4877660000000001</v>
          </cell>
          <cell r="E2858">
            <v>0.95991309999999996</v>
          </cell>
          <cell r="F2858">
            <v>6.2929209999999998</v>
          </cell>
        </row>
        <row r="2859">
          <cell r="A2859" t="str">
            <v>SOCIAL CAPITAL - Feeling of trust - Most people could be trusted</v>
          </cell>
          <cell r="B2859" t="str">
            <v>Don't know/Refused to answer</v>
          </cell>
          <cell r="C2859" t="str">
            <v>Northern Grampians (S)</v>
          </cell>
          <cell r="D2859">
            <v>1.2383360000000001</v>
          </cell>
          <cell r="E2859">
            <v>0.54138059999999999</v>
          </cell>
          <cell r="F2859">
            <v>2.807204</v>
          </cell>
        </row>
        <row r="2860">
          <cell r="A2860" t="str">
            <v>SOCIAL CAPITAL - Feeling of trust - Most people could be trusted</v>
          </cell>
          <cell r="B2860" t="str">
            <v>Don't know/Refused to answer</v>
          </cell>
          <cell r="C2860" t="str">
            <v>Port Phillip (C)</v>
          </cell>
          <cell r="D2860" t="str">
            <v xml:space="preserve"> </v>
          </cell>
          <cell r="E2860" t="str">
            <v xml:space="preserve"> </v>
          </cell>
          <cell r="F2860" t="str">
            <v xml:space="preserve"> </v>
          </cell>
        </row>
        <row r="2861">
          <cell r="A2861" t="str">
            <v>SOCIAL CAPITAL - Feeling of trust - Most people could be trusted</v>
          </cell>
          <cell r="B2861" t="str">
            <v>Don't know/Refused to answer</v>
          </cell>
          <cell r="C2861" t="str">
            <v>Pyrenees (S)</v>
          </cell>
          <cell r="D2861">
            <v>0.54982120000000001</v>
          </cell>
          <cell r="E2861">
            <v>0.2215567</v>
          </cell>
          <cell r="F2861">
            <v>1.3578330000000001</v>
          </cell>
        </row>
        <row r="2862">
          <cell r="A2862" t="str">
            <v>SOCIAL CAPITAL - Feeling of trust - Most people could be trusted</v>
          </cell>
          <cell r="B2862" t="str">
            <v>Don't know/Refused to answer</v>
          </cell>
          <cell r="C2862" t="str">
            <v>Queenscliffe (B)</v>
          </cell>
          <cell r="D2862">
            <v>0.42404180000000002</v>
          </cell>
          <cell r="E2862">
            <v>0.18468780000000001</v>
          </cell>
          <cell r="F2862">
            <v>0.97058049999999996</v>
          </cell>
        </row>
        <row r="2863">
          <cell r="A2863" t="str">
            <v>SOCIAL CAPITAL - Feeling of trust - Most people could be trusted</v>
          </cell>
          <cell r="B2863" t="str">
            <v>Don't know/Refused to answer</v>
          </cell>
          <cell r="C2863" t="str">
            <v>South Gippsland (S)</v>
          </cell>
          <cell r="D2863">
            <v>1.5073129999999999</v>
          </cell>
          <cell r="E2863">
            <v>0.60806090000000002</v>
          </cell>
          <cell r="F2863">
            <v>3.687119</v>
          </cell>
        </row>
        <row r="2864">
          <cell r="A2864" t="str">
            <v>SOCIAL CAPITAL - Feeling of trust - Most people could be trusted</v>
          </cell>
          <cell r="B2864" t="str">
            <v>Don't know/Refused to answer</v>
          </cell>
          <cell r="C2864" t="str">
            <v>Southern Grampians (S)</v>
          </cell>
          <cell r="D2864" t="str">
            <v xml:space="preserve"> </v>
          </cell>
          <cell r="E2864" t="str">
            <v xml:space="preserve"> </v>
          </cell>
          <cell r="F2864" t="str">
            <v xml:space="preserve"> </v>
          </cell>
        </row>
        <row r="2865">
          <cell r="A2865" t="str">
            <v>SOCIAL CAPITAL - Feeling of trust - Most people could be trusted</v>
          </cell>
          <cell r="B2865" t="str">
            <v>Don't know/Refused to answer</v>
          </cell>
          <cell r="C2865" t="str">
            <v>Stonnington (C)</v>
          </cell>
          <cell r="D2865">
            <v>2.758032</v>
          </cell>
          <cell r="E2865">
            <v>1.2296339999999999</v>
          </cell>
          <cell r="F2865">
            <v>6.069445</v>
          </cell>
        </row>
        <row r="2866">
          <cell r="A2866" t="str">
            <v>SOCIAL CAPITAL - Feeling of trust - Most people could be trusted</v>
          </cell>
          <cell r="B2866" t="str">
            <v>Don't know/Refused to answer</v>
          </cell>
          <cell r="C2866" t="str">
            <v>Strathbogie (S)</v>
          </cell>
          <cell r="D2866">
            <v>1.991962</v>
          </cell>
          <cell r="E2866">
            <v>0.92844990000000005</v>
          </cell>
          <cell r="F2866">
            <v>4.2217840000000004</v>
          </cell>
        </row>
        <row r="2867">
          <cell r="A2867" t="str">
            <v>SOCIAL CAPITAL - Feeling of trust - Most people could be trusted</v>
          </cell>
          <cell r="B2867" t="str">
            <v>Don't know/Refused to answer</v>
          </cell>
          <cell r="C2867" t="str">
            <v>Surf Coast (S)</v>
          </cell>
          <cell r="D2867" t="str">
            <v xml:space="preserve"> </v>
          </cell>
          <cell r="E2867" t="str">
            <v xml:space="preserve"> </v>
          </cell>
          <cell r="F2867" t="str">
            <v xml:space="preserve"> </v>
          </cell>
        </row>
        <row r="2868">
          <cell r="A2868" t="str">
            <v>SOCIAL CAPITAL - Feeling of trust - Most people could be trusted</v>
          </cell>
          <cell r="B2868" t="str">
            <v>Don't know/Refused to answer</v>
          </cell>
          <cell r="C2868" t="str">
            <v>Swan Hill (RC)</v>
          </cell>
          <cell r="D2868" t="str">
            <v xml:space="preserve"> </v>
          </cell>
          <cell r="E2868" t="str">
            <v xml:space="preserve"> </v>
          </cell>
          <cell r="F2868" t="str">
            <v xml:space="preserve"> </v>
          </cell>
        </row>
        <row r="2869">
          <cell r="A2869" t="str">
            <v>SOCIAL CAPITAL - Feeling of trust - Most people could be trusted</v>
          </cell>
          <cell r="B2869" t="str">
            <v>Don't know/Refused to answer</v>
          </cell>
          <cell r="C2869" t="str">
            <v>Towong (S)</v>
          </cell>
          <cell r="D2869" t="str">
            <v xml:space="preserve"> </v>
          </cell>
          <cell r="E2869" t="str">
            <v xml:space="preserve"> </v>
          </cell>
          <cell r="F2869" t="str">
            <v xml:space="preserve"> </v>
          </cell>
        </row>
        <row r="2870">
          <cell r="A2870" t="str">
            <v>SOCIAL CAPITAL - Feeling of trust - Most people could be trusted</v>
          </cell>
          <cell r="B2870" t="str">
            <v>Don't know/Refused to answer</v>
          </cell>
          <cell r="C2870" t="str">
            <v>Wangaratta (RC)</v>
          </cell>
          <cell r="D2870">
            <v>1.289614</v>
          </cell>
          <cell r="E2870">
            <v>0.62514329999999996</v>
          </cell>
          <cell r="F2870">
            <v>2.6415839999999999</v>
          </cell>
        </row>
        <row r="2871">
          <cell r="A2871" t="str">
            <v>SOCIAL CAPITAL - Feeling of trust - Most people could be trusted</v>
          </cell>
          <cell r="B2871" t="str">
            <v>Don't know/Refused to answer</v>
          </cell>
          <cell r="C2871" t="str">
            <v>Warrnambool (C)</v>
          </cell>
          <cell r="D2871" t="str">
            <v xml:space="preserve"> </v>
          </cell>
          <cell r="E2871" t="str">
            <v xml:space="preserve"> </v>
          </cell>
          <cell r="F2871" t="str">
            <v xml:space="preserve"> </v>
          </cell>
        </row>
        <row r="2872">
          <cell r="A2872" t="str">
            <v>SOCIAL CAPITAL - Feeling of trust - Most people could be trusted</v>
          </cell>
          <cell r="B2872" t="str">
            <v>Don't know/Refused to answer</v>
          </cell>
          <cell r="C2872" t="str">
            <v>Wellington (S)</v>
          </cell>
          <cell r="D2872">
            <v>3.3313410000000001</v>
          </cell>
          <cell r="E2872">
            <v>1.2356609999999999</v>
          </cell>
          <cell r="F2872">
            <v>8.6693090000000002</v>
          </cell>
        </row>
        <row r="2873">
          <cell r="A2873" t="str">
            <v>SOCIAL CAPITAL - Feeling of trust - Most people could be trusted</v>
          </cell>
          <cell r="B2873" t="str">
            <v>Don't know/Refused to answer</v>
          </cell>
          <cell r="C2873" t="str">
            <v>West Wimmera (S)</v>
          </cell>
          <cell r="D2873">
            <v>1.817753</v>
          </cell>
          <cell r="E2873">
            <v>0.70228599999999997</v>
          </cell>
          <cell r="F2873">
            <v>4.6224780000000001</v>
          </cell>
        </row>
        <row r="2874">
          <cell r="A2874" t="str">
            <v>SOCIAL CAPITAL - Feeling of trust - Most people could be trusted</v>
          </cell>
          <cell r="B2874" t="str">
            <v>Don't know/Refused to answer</v>
          </cell>
          <cell r="C2874" t="str">
            <v>Whitehorse (C)</v>
          </cell>
          <cell r="D2874">
            <v>3.639186</v>
          </cell>
          <cell r="E2874">
            <v>1.9329559999999999</v>
          </cell>
          <cell r="F2874">
            <v>6.7478809999999996</v>
          </cell>
        </row>
        <row r="2875">
          <cell r="A2875" t="str">
            <v>SOCIAL CAPITAL - Feeling of trust - Most people could be trusted</v>
          </cell>
          <cell r="B2875" t="str">
            <v>Don't know/Refused to answer</v>
          </cell>
          <cell r="C2875" t="str">
            <v>Whittlesea (C)</v>
          </cell>
          <cell r="D2875" t="str">
            <v xml:space="preserve"> </v>
          </cell>
          <cell r="E2875" t="str">
            <v xml:space="preserve"> </v>
          </cell>
          <cell r="F2875" t="str">
            <v xml:space="preserve"> </v>
          </cell>
        </row>
        <row r="2876">
          <cell r="A2876" t="str">
            <v>SOCIAL CAPITAL - Feeling of trust - Most people could be trusted</v>
          </cell>
          <cell r="B2876" t="str">
            <v>Don't know/Refused to answer</v>
          </cell>
          <cell r="C2876" t="str">
            <v>Wodonga (RC)</v>
          </cell>
          <cell r="D2876">
            <v>1.908922</v>
          </cell>
          <cell r="E2876">
            <v>0.88024860000000005</v>
          </cell>
          <cell r="F2876">
            <v>4.0901170000000002</v>
          </cell>
        </row>
        <row r="2877">
          <cell r="A2877" t="str">
            <v>SOCIAL CAPITAL - Feeling of trust - Most people could be trusted</v>
          </cell>
          <cell r="B2877" t="str">
            <v>Don't know/Refused to answer</v>
          </cell>
          <cell r="C2877" t="str">
            <v>Wyndham (C)</v>
          </cell>
          <cell r="D2877">
            <v>2.22885</v>
          </cell>
          <cell r="E2877">
            <v>0.97615220000000003</v>
          </cell>
          <cell r="F2877">
            <v>5.0078360000000002</v>
          </cell>
        </row>
        <row r="2878">
          <cell r="A2878" t="str">
            <v>SOCIAL CAPITAL - Feeling of trust - Most people could be trusted</v>
          </cell>
          <cell r="B2878" t="str">
            <v>Don't know/Refused to answer</v>
          </cell>
          <cell r="C2878" t="str">
            <v>Yarra (C)</v>
          </cell>
          <cell r="D2878">
            <v>4.0668759999999997</v>
          </cell>
          <cell r="E2878">
            <v>1.760165</v>
          </cell>
          <cell r="F2878">
            <v>9.1160370000000004</v>
          </cell>
        </row>
        <row r="2879">
          <cell r="A2879" t="str">
            <v>SOCIAL CAPITAL - Feeling of trust - Most people could be trusted</v>
          </cell>
          <cell r="B2879" t="str">
            <v>Don't know/Refused to answer</v>
          </cell>
          <cell r="C2879" t="str">
            <v>Yarra Ranges (S)</v>
          </cell>
          <cell r="D2879" t="str">
            <v xml:space="preserve"> </v>
          </cell>
          <cell r="E2879" t="str">
            <v xml:space="preserve"> </v>
          </cell>
          <cell r="F2879" t="str">
            <v xml:space="preserve"> </v>
          </cell>
        </row>
        <row r="2880">
          <cell r="A2880" t="str">
            <v>SOCIAL CAPITAL - Feeling of trust - Most people could be trusted</v>
          </cell>
          <cell r="B2880" t="str">
            <v>Don't know/Refused to answer</v>
          </cell>
          <cell r="C2880" t="str">
            <v>Yarriambiack (S)</v>
          </cell>
          <cell r="D2880">
            <v>1.6580619999999999</v>
          </cell>
          <cell r="E2880">
            <v>0.74918929999999995</v>
          </cell>
          <cell r="F2880">
            <v>3.62921</v>
          </cell>
        </row>
        <row r="2881">
          <cell r="A2881" t="str">
            <v>SOCIAL CAPITAL - Feeling of trust - Most people could be trusted</v>
          </cell>
          <cell r="B2881" t="str">
            <v>Don't know/Refused to answer</v>
          </cell>
          <cell r="C2881" t="str">
            <v>Victoria</v>
          </cell>
          <cell r="D2881">
            <v>1.929656</v>
          </cell>
          <cell r="E2881">
            <v>1.6513420000000001</v>
          </cell>
          <cell r="F2881">
            <v>2.2538019999999999</v>
          </cell>
        </row>
        <row r="2882">
          <cell r="A2882" t="str">
            <v>SOCIAL CAPITAL - Tolerance of diversity - Multiculturalism makes life in your area better</v>
          </cell>
          <cell r="B2882" t="str">
            <v>Never, or not often</v>
          </cell>
          <cell r="C2882" t="str">
            <v>Alpine (S)</v>
          </cell>
          <cell r="D2882">
            <v>5.2875969999999999</v>
          </cell>
          <cell r="E2882">
            <v>3.1466639999999999</v>
          </cell>
          <cell r="F2882">
            <v>8.7535319999999999</v>
          </cell>
        </row>
        <row r="2883">
          <cell r="A2883" t="str">
            <v>SOCIAL CAPITAL - Tolerance of diversity - Multiculturalism makes life in your area better</v>
          </cell>
          <cell r="B2883" t="str">
            <v>Never, or not often</v>
          </cell>
          <cell r="C2883" t="str">
            <v>Ararat (RC)</v>
          </cell>
          <cell r="D2883">
            <v>6.0988980000000002</v>
          </cell>
          <cell r="E2883">
            <v>3.7807870000000001</v>
          </cell>
          <cell r="F2883">
            <v>9.6950990000000008</v>
          </cell>
        </row>
        <row r="2884">
          <cell r="A2884" t="str">
            <v>SOCIAL CAPITAL - Tolerance of diversity - Multiculturalism makes life in your area better</v>
          </cell>
          <cell r="B2884" t="str">
            <v>Never, or not often</v>
          </cell>
          <cell r="C2884" t="str">
            <v>Ballarat (C)</v>
          </cell>
          <cell r="D2884">
            <v>7.1987750000000004</v>
          </cell>
          <cell r="E2884">
            <v>4.6663439999999996</v>
          </cell>
          <cell r="F2884">
            <v>10.94774</v>
          </cell>
        </row>
        <row r="2885">
          <cell r="A2885" t="str">
            <v>SOCIAL CAPITAL - Tolerance of diversity - Multiculturalism makes life in your area better</v>
          </cell>
          <cell r="B2885" t="str">
            <v>Never, or not often</v>
          </cell>
          <cell r="C2885" t="str">
            <v>Banyule (C)</v>
          </cell>
          <cell r="D2885">
            <v>8.7605660000000007</v>
          </cell>
          <cell r="E2885">
            <v>5.5875510000000004</v>
          </cell>
          <cell r="F2885">
            <v>13.47822</v>
          </cell>
        </row>
        <row r="2886">
          <cell r="A2886" t="str">
            <v>SOCIAL CAPITAL - Tolerance of diversity - Multiculturalism makes life in your area better</v>
          </cell>
          <cell r="B2886" t="str">
            <v>Never, or not often</v>
          </cell>
          <cell r="C2886" t="str">
            <v>Bass Coast (S)</v>
          </cell>
          <cell r="D2886">
            <v>7.9833990000000004</v>
          </cell>
          <cell r="E2886">
            <v>4.8572499999999996</v>
          </cell>
          <cell r="F2886">
            <v>12.84981</v>
          </cell>
        </row>
        <row r="2887">
          <cell r="A2887" t="str">
            <v>SOCIAL CAPITAL - Tolerance of diversity - Multiculturalism makes life in your area better</v>
          </cell>
          <cell r="B2887" t="str">
            <v>Never, or not often</v>
          </cell>
          <cell r="C2887" t="str">
            <v>Baw Baw (S)</v>
          </cell>
          <cell r="D2887">
            <v>10.590350000000001</v>
          </cell>
          <cell r="E2887">
            <v>6.9344169999999998</v>
          </cell>
          <cell r="F2887">
            <v>15.84559</v>
          </cell>
        </row>
        <row r="2888">
          <cell r="A2888" t="str">
            <v>SOCIAL CAPITAL - Tolerance of diversity - Multiculturalism makes life in your area better</v>
          </cell>
          <cell r="B2888" t="str">
            <v>Never, or not often</v>
          </cell>
          <cell r="C2888" t="str">
            <v>Bayside (C)</v>
          </cell>
          <cell r="D2888">
            <v>3.5335930000000002</v>
          </cell>
          <cell r="E2888">
            <v>1.9218900000000001</v>
          </cell>
          <cell r="F2888">
            <v>6.4085590000000003</v>
          </cell>
        </row>
        <row r="2889">
          <cell r="A2889" t="str">
            <v>SOCIAL CAPITAL - Tolerance of diversity - Multiculturalism makes life in your area better</v>
          </cell>
          <cell r="B2889" t="str">
            <v>Never, or not often</v>
          </cell>
          <cell r="C2889" t="str">
            <v>Benalla (RC)</v>
          </cell>
          <cell r="D2889">
            <v>9.8440300000000001</v>
          </cell>
          <cell r="E2889">
            <v>5.5430989999999998</v>
          </cell>
          <cell r="F2889">
            <v>16.885529999999999</v>
          </cell>
        </row>
        <row r="2890">
          <cell r="A2890" t="str">
            <v>SOCIAL CAPITAL - Tolerance of diversity - Multiculturalism makes life in your area better</v>
          </cell>
          <cell r="B2890" t="str">
            <v>Never, or not often</v>
          </cell>
          <cell r="C2890" t="str">
            <v>Boroondara (C)</v>
          </cell>
          <cell r="D2890">
            <v>3.5271650000000001</v>
          </cell>
          <cell r="E2890">
            <v>1.7171959999999999</v>
          </cell>
          <cell r="F2890">
            <v>7.1069370000000003</v>
          </cell>
        </row>
        <row r="2891">
          <cell r="A2891" t="str">
            <v>SOCIAL CAPITAL - Tolerance of diversity - Multiculturalism makes life in your area better</v>
          </cell>
          <cell r="B2891" t="str">
            <v>Never, or not often</v>
          </cell>
          <cell r="C2891" t="str">
            <v>Brimbank (C)</v>
          </cell>
          <cell r="D2891">
            <v>8.5007199999999994</v>
          </cell>
          <cell r="E2891">
            <v>5.3902979999999996</v>
          </cell>
          <cell r="F2891">
            <v>13.15639</v>
          </cell>
        </row>
        <row r="2892">
          <cell r="A2892" t="str">
            <v>SOCIAL CAPITAL - Tolerance of diversity - Multiculturalism makes life in your area better</v>
          </cell>
          <cell r="B2892" t="str">
            <v>Never, or not often</v>
          </cell>
          <cell r="C2892" t="str">
            <v>Buloke (S)</v>
          </cell>
          <cell r="D2892">
            <v>7.8343809999999996</v>
          </cell>
          <cell r="E2892">
            <v>3.3063319999999998</v>
          </cell>
          <cell r="F2892">
            <v>17.444849999999999</v>
          </cell>
        </row>
        <row r="2893">
          <cell r="A2893" t="str">
            <v>SOCIAL CAPITAL - Tolerance of diversity - Multiculturalism makes life in your area better</v>
          </cell>
          <cell r="B2893" t="str">
            <v>Never, or not often</v>
          </cell>
          <cell r="C2893" t="str">
            <v>Campaspe (S)</v>
          </cell>
          <cell r="D2893">
            <v>11.39958</v>
          </cell>
          <cell r="E2893">
            <v>7.5201840000000004</v>
          </cell>
          <cell r="F2893">
            <v>16.914210000000001</v>
          </cell>
        </row>
        <row r="2894">
          <cell r="A2894" t="str">
            <v>SOCIAL CAPITAL - Tolerance of diversity - Multiculturalism makes life in your area better</v>
          </cell>
          <cell r="B2894" t="str">
            <v>Never, or not often</v>
          </cell>
          <cell r="C2894" t="str">
            <v>Cardinia (S)</v>
          </cell>
          <cell r="D2894">
            <v>9.6526580000000006</v>
          </cell>
          <cell r="E2894">
            <v>6.5387570000000004</v>
          </cell>
          <cell r="F2894">
            <v>14.026910000000001</v>
          </cell>
        </row>
        <row r="2895">
          <cell r="A2895" t="str">
            <v>SOCIAL CAPITAL - Tolerance of diversity - Multiculturalism makes life in your area better</v>
          </cell>
          <cell r="B2895" t="str">
            <v>Never, or not often</v>
          </cell>
          <cell r="C2895" t="str">
            <v>Casey (C)</v>
          </cell>
          <cell r="D2895">
            <v>8.4601070000000007</v>
          </cell>
          <cell r="E2895">
            <v>5.7071529999999999</v>
          </cell>
          <cell r="F2895">
            <v>12.36684</v>
          </cell>
        </row>
        <row r="2896">
          <cell r="A2896" t="str">
            <v>SOCIAL CAPITAL - Tolerance of diversity - Multiculturalism makes life in your area better</v>
          </cell>
          <cell r="B2896" t="str">
            <v>Never, or not often</v>
          </cell>
          <cell r="C2896" t="str">
            <v>Central Goldfields (S)</v>
          </cell>
          <cell r="D2896">
            <v>7.9830839999999998</v>
          </cell>
          <cell r="E2896">
            <v>5.1155629999999999</v>
          </cell>
          <cell r="F2896">
            <v>12.25046</v>
          </cell>
        </row>
        <row r="2897">
          <cell r="A2897" t="str">
            <v>SOCIAL CAPITAL - Tolerance of diversity - Multiculturalism makes life in your area better</v>
          </cell>
          <cell r="B2897" t="str">
            <v>Never, or not often</v>
          </cell>
          <cell r="C2897" t="str">
            <v>Colac-Otway (S)</v>
          </cell>
          <cell r="D2897">
            <v>6.3888429999999996</v>
          </cell>
          <cell r="E2897">
            <v>3.8245049999999998</v>
          </cell>
          <cell r="F2897">
            <v>10.48512</v>
          </cell>
        </row>
        <row r="2898">
          <cell r="A2898" t="str">
            <v>SOCIAL CAPITAL - Tolerance of diversity - Multiculturalism makes life in your area better</v>
          </cell>
          <cell r="B2898" t="str">
            <v>Never, or not often</v>
          </cell>
          <cell r="C2898" t="str">
            <v>Corangamite (S)</v>
          </cell>
          <cell r="D2898">
            <v>7.5871639999999996</v>
          </cell>
          <cell r="E2898">
            <v>4.1984209999999997</v>
          </cell>
          <cell r="F2898">
            <v>13.33052</v>
          </cell>
        </row>
        <row r="2899">
          <cell r="A2899" t="str">
            <v>SOCIAL CAPITAL - Tolerance of diversity - Multiculturalism makes life in your area better</v>
          </cell>
          <cell r="B2899" t="str">
            <v>Never, or not often</v>
          </cell>
          <cell r="C2899" t="str">
            <v>Darebin (C)</v>
          </cell>
          <cell r="D2899">
            <v>5.044988</v>
          </cell>
          <cell r="E2899">
            <v>2.2225820000000001</v>
          </cell>
          <cell r="F2899">
            <v>11.046580000000001</v>
          </cell>
        </row>
        <row r="2900">
          <cell r="A2900" t="str">
            <v>SOCIAL CAPITAL - Tolerance of diversity - Multiculturalism makes life in your area better</v>
          </cell>
          <cell r="B2900" t="str">
            <v>Never, or not often</v>
          </cell>
          <cell r="C2900" t="str">
            <v>East Gippsland (S)</v>
          </cell>
          <cell r="D2900">
            <v>7.3860250000000001</v>
          </cell>
          <cell r="E2900">
            <v>4.8056530000000004</v>
          </cell>
          <cell r="F2900">
            <v>11.18906</v>
          </cell>
        </row>
        <row r="2901">
          <cell r="A2901" t="str">
            <v>SOCIAL CAPITAL - Tolerance of diversity - Multiculturalism makes life in your area better</v>
          </cell>
          <cell r="B2901" t="str">
            <v>Never, or not often</v>
          </cell>
          <cell r="C2901" t="str">
            <v>Frankston (C)</v>
          </cell>
          <cell r="D2901">
            <v>10.87907</v>
          </cell>
          <cell r="E2901">
            <v>7.596152</v>
          </cell>
          <cell r="F2901">
            <v>15.345190000000001</v>
          </cell>
        </row>
        <row r="2902">
          <cell r="A2902" t="str">
            <v>SOCIAL CAPITAL - Tolerance of diversity - Multiculturalism makes life in your area better</v>
          </cell>
          <cell r="B2902" t="str">
            <v>Never, or not often</v>
          </cell>
          <cell r="C2902" t="str">
            <v>Gannawarra (S)</v>
          </cell>
          <cell r="D2902">
            <v>5.4575129999999996</v>
          </cell>
          <cell r="E2902">
            <v>3.4700199999999999</v>
          </cell>
          <cell r="F2902">
            <v>8.4833230000000004</v>
          </cell>
        </row>
        <row r="2903">
          <cell r="A2903" t="str">
            <v>SOCIAL CAPITAL - Tolerance of diversity - Multiculturalism makes life in your area better</v>
          </cell>
          <cell r="B2903" t="str">
            <v>Never, or not often</v>
          </cell>
          <cell r="C2903" t="str">
            <v>Glen Eira (C)</v>
          </cell>
          <cell r="D2903">
            <v>3.2515860000000001</v>
          </cell>
          <cell r="E2903">
            <v>1.584894</v>
          </cell>
          <cell r="F2903">
            <v>6.5542619999999996</v>
          </cell>
        </row>
        <row r="2904">
          <cell r="A2904" t="str">
            <v>SOCIAL CAPITAL - Tolerance of diversity - Multiculturalism makes life in your area better</v>
          </cell>
          <cell r="B2904" t="str">
            <v>Never, or not often</v>
          </cell>
          <cell r="C2904" t="str">
            <v>Glenelg (S)</v>
          </cell>
          <cell r="D2904">
            <v>10.168229999999999</v>
          </cell>
          <cell r="E2904">
            <v>5.9963860000000002</v>
          </cell>
          <cell r="F2904">
            <v>16.726089999999999</v>
          </cell>
        </row>
        <row r="2905">
          <cell r="A2905" t="str">
            <v>SOCIAL CAPITAL - Tolerance of diversity - Multiculturalism makes life in your area better</v>
          </cell>
          <cell r="B2905" t="str">
            <v>Never, or not often</v>
          </cell>
          <cell r="C2905" t="str">
            <v>Golden Plains (S)</v>
          </cell>
          <cell r="D2905">
            <v>10.05096</v>
          </cell>
          <cell r="E2905">
            <v>5.7564539999999997</v>
          </cell>
          <cell r="F2905">
            <v>16.97232</v>
          </cell>
        </row>
        <row r="2906">
          <cell r="A2906" t="str">
            <v>SOCIAL CAPITAL - Tolerance of diversity - Multiculturalism makes life in your area better</v>
          </cell>
          <cell r="B2906" t="str">
            <v>Never, or not often</v>
          </cell>
          <cell r="C2906" t="str">
            <v>Greater Bendigo (C)</v>
          </cell>
          <cell r="D2906">
            <v>10.069660000000001</v>
          </cell>
          <cell r="E2906">
            <v>6.5450350000000004</v>
          </cell>
          <cell r="F2906">
            <v>15.18398</v>
          </cell>
        </row>
        <row r="2907">
          <cell r="A2907" t="str">
            <v>SOCIAL CAPITAL - Tolerance of diversity - Multiculturalism makes life in your area better</v>
          </cell>
          <cell r="B2907" t="str">
            <v>Never, or not often</v>
          </cell>
          <cell r="C2907" t="str">
            <v>Greater Dandenong (C)</v>
          </cell>
          <cell r="D2907">
            <v>8.5243590000000005</v>
          </cell>
          <cell r="E2907">
            <v>5.4907440000000003</v>
          </cell>
          <cell r="F2907">
            <v>13.00343</v>
          </cell>
        </row>
        <row r="2908">
          <cell r="A2908" t="str">
            <v>SOCIAL CAPITAL - Tolerance of diversity - Multiculturalism makes life in your area better</v>
          </cell>
          <cell r="B2908" t="str">
            <v>Never, or not often</v>
          </cell>
          <cell r="C2908" t="str">
            <v>Greater Geelong (C)</v>
          </cell>
          <cell r="D2908">
            <v>3.5477940000000001</v>
          </cell>
          <cell r="E2908">
            <v>1.96793</v>
          </cell>
          <cell r="F2908">
            <v>6.3142880000000003</v>
          </cell>
        </row>
        <row r="2909">
          <cell r="A2909" t="str">
            <v>SOCIAL CAPITAL - Tolerance of diversity - Multiculturalism makes life in your area better</v>
          </cell>
          <cell r="B2909" t="str">
            <v>Never, or not often</v>
          </cell>
          <cell r="C2909" t="str">
            <v>Greater Shepparton (C)</v>
          </cell>
          <cell r="D2909">
            <v>11.358449999999999</v>
          </cell>
          <cell r="E2909">
            <v>8.0072690000000009</v>
          </cell>
          <cell r="F2909">
            <v>15.87021</v>
          </cell>
        </row>
        <row r="2910">
          <cell r="A2910" t="str">
            <v>SOCIAL CAPITAL - Tolerance of diversity - Multiculturalism makes life in your area better</v>
          </cell>
          <cell r="B2910" t="str">
            <v>Never, or not often</v>
          </cell>
          <cell r="C2910" t="str">
            <v>Hepburn (S)</v>
          </cell>
          <cell r="D2910">
            <v>4.1796579999999999</v>
          </cell>
          <cell r="E2910">
            <v>2.3068710000000001</v>
          </cell>
          <cell r="F2910">
            <v>7.456779</v>
          </cell>
        </row>
        <row r="2911">
          <cell r="A2911" t="str">
            <v>SOCIAL CAPITAL - Tolerance of diversity - Multiculturalism makes life in your area better</v>
          </cell>
          <cell r="B2911" t="str">
            <v>Never, or not often</v>
          </cell>
          <cell r="C2911" t="str">
            <v>Hindmarsh (S)</v>
          </cell>
          <cell r="D2911">
            <v>7.264481</v>
          </cell>
          <cell r="E2911">
            <v>3.2609319999999999</v>
          </cell>
          <cell r="F2911">
            <v>15.40081</v>
          </cell>
        </row>
        <row r="2912">
          <cell r="A2912" t="str">
            <v>SOCIAL CAPITAL - Tolerance of diversity - Multiculturalism makes life in your area better</v>
          </cell>
          <cell r="B2912" t="str">
            <v>Never, or not often</v>
          </cell>
          <cell r="C2912" t="str">
            <v>Hobsons Bay (C)</v>
          </cell>
          <cell r="D2912">
            <v>8.0386769999999999</v>
          </cell>
          <cell r="E2912">
            <v>4.7521649999999998</v>
          </cell>
          <cell r="F2912">
            <v>13.28115</v>
          </cell>
        </row>
        <row r="2913">
          <cell r="A2913" t="str">
            <v>SOCIAL CAPITAL - Tolerance of diversity - Multiculturalism makes life in your area better</v>
          </cell>
          <cell r="B2913" t="str">
            <v>Never, or not often</v>
          </cell>
          <cell r="C2913" t="str">
            <v>Horsham (RC)</v>
          </cell>
          <cell r="D2913">
            <v>6.4224620000000003</v>
          </cell>
          <cell r="E2913">
            <v>3.8819300000000001</v>
          </cell>
          <cell r="F2913">
            <v>10.44497</v>
          </cell>
        </row>
        <row r="2914">
          <cell r="A2914" t="str">
            <v>SOCIAL CAPITAL - Tolerance of diversity - Multiculturalism makes life in your area better</v>
          </cell>
          <cell r="B2914" t="str">
            <v>Never, or not often</v>
          </cell>
          <cell r="C2914" t="str">
            <v>Hume (C)</v>
          </cell>
          <cell r="D2914">
            <v>8.0794049999999995</v>
          </cell>
          <cell r="E2914">
            <v>5.2355980000000004</v>
          </cell>
          <cell r="F2914">
            <v>12.267910000000001</v>
          </cell>
        </row>
        <row r="2915">
          <cell r="A2915" t="str">
            <v>SOCIAL CAPITAL - Tolerance of diversity - Multiculturalism makes life in your area better</v>
          </cell>
          <cell r="B2915" t="str">
            <v>Never, or not often</v>
          </cell>
          <cell r="C2915" t="str">
            <v>Indigo (S)</v>
          </cell>
          <cell r="D2915">
            <v>5.2506919999999999</v>
          </cell>
          <cell r="E2915">
            <v>1.9723889999999999</v>
          </cell>
          <cell r="F2915">
            <v>13.241809999999999</v>
          </cell>
        </row>
        <row r="2916">
          <cell r="A2916" t="str">
            <v>SOCIAL CAPITAL - Tolerance of diversity - Multiculturalism makes life in your area better</v>
          </cell>
          <cell r="B2916" t="str">
            <v>Never, or not often</v>
          </cell>
          <cell r="C2916" t="str">
            <v>Kingston (C)</v>
          </cell>
          <cell r="D2916">
            <v>3.7833839999999999</v>
          </cell>
          <cell r="E2916">
            <v>2.1163120000000002</v>
          </cell>
          <cell r="F2916">
            <v>6.6741109999999999</v>
          </cell>
        </row>
        <row r="2917">
          <cell r="A2917" t="str">
            <v>SOCIAL CAPITAL - Tolerance of diversity - Multiculturalism makes life in your area better</v>
          </cell>
          <cell r="B2917" t="str">
            <v>Never, or not often</v>
          </cell>
          <cell r="C2917" t="str">
            <v>Knox (C)</v>
          </cell>
          <cell r="D2917">
            <v>8.9359319999999993</v>
          </cell>
          <cell r="E2917">
            <v>5.7867389999999999</v>
          </cell>
          <cell r="F2917">
            <v>13.55241</v>
          </cell>
        </row>
        <row r="2918">
          <cell r="A2918" t="str">
            <v>SOCIAL CAPITAL - Tolerance of diversity - Multiculturalism makes life in your area better</v>
          </cell>
          <cell r="B2918" t="str">
            <v>Never, or not often</v>
          </cell>
          <cell r="C2918" t="str">
            <v>Latrobe (C)</v>
          </cell>
          <cell r="D2918">
            <v>11.63945</v>
          </cell>
          <cell r="E2918">
            <v>7.6970780000000003</v>
          </cell>
          <cell r="F2918">
            <v>17.224270000000001</v>
          </cell>
        </row>
        <row r="2919">
          <cell r="A2919" t="str">
            <v>SOCIAL CAPITAL - Tolerance of diversity - Multiculturalism makes life in your area better</v>
          </cell>
          <cell r="B2919" t="str">
            <v>Never, or not often</v>
          </cell>
          <cell r="C2919" t="str">
            <v>Loddon (S)</v>
          </cell>
          <cell r="D2919">
            <v>5.4964230000000001</v>
          </cell>
          <cell r="E2919">
            <v>2.8960379999999999</v>
          </cell>
          <cell r="F2919">
            <v>10.186780000000001</v>
          </cell>
        </row>
        <row r="2920">
          <cell r="A2920" t="str">
            <v>SOCIAL CAPITAL - Tolerance of diversity - Multiculturalism makes life in your area better</v>
          </cell>
          <cell r="B2920" t="str">
            <v>Never, or not often</v>
          </cell>
          <cell r="C2920" t="str">
            <v>Macedon Ranges (S)</v>
          </cell>
          <cell r="D2920">
            <v>7.2310530000000002</v>
          </cell>
          <cell r="E2920">
            <v>3.3843740000000002</v>
          </cell>
          <cell r="F2920">
            <v>14.78098</v>
          </cell>
        </row>
        <row r="2921">
          <cell r="A2921" t="str">
            <v>SOCIAL CAPITAL - Tolerance of diversity - Multiculturalism makes life in your area better</v>
          </cell>
          <cell r="B2921" t="str">
            <v>Never, or not often</v>
          </cell>
          <cell r="C2921" t="str">
            <v>Manningham (C)</v>
          </cell>
          <cell r="D2921">
            <v>6.1063609999999997</v>
          </cell>
          <cell r="E2921">
            <v>3.6701139999999999</v>
          </cell>
          <cell r="F2921">
            <v>9.9920570000000009</v>
          </cell>
        </row>
        <row r="2922">
          <cell r="A2922" t="str">
            <v>SOCIAL CAPITAL - Tolerance of diversity - Multiculturalism makes life in your area better</v>
          </cell>
          <cell r="B2922" t="str">
            <v>Never, or not often</v>
          </cell>
          <cell r="C2922" t="str">
            <v>Mansfield (S)</v>
          </cell>
          <cell r="D2922">
            <v>8.7701910000000005</v>
          </cell>
          <cell r="E2922">
            <v>5.5709660000000003</v>
          </cell>
          <cell r="F2922">
            <v>13.54313</v>
          </cell>
        </row>
        <row r="2923">
          <cell r="A2923" t="str">
            <v>SOCIAL CAPITAL - Tolerance of diversity - Multiculturalism makes life in your area better</v>
          </cell>
          <cell r="B2923" t="str">
            <v>Never, or not often</v>
          </cell>
          <cell r="C2923" t="str">
            <v>Maribyrnong (C)</v>
          </cell>
          <cell r="D2923">
            <v>3.16717</v>
          </cell>
          <cell r="E2923">
            <v>1.3702490000000001</v>
          </cell>
          <cell r="F2923">
            <v>7.149724</v>
          </cell>
        </row>
        <row r="2924">
          <cell r="A2924" t="str">
            <v>SOCIAL CAPITAL - Tolerance of diversity - Multiculturalism makes life in your area better</v>
          </cell>
          <cell r="B2924" t="str">
            <v>Never, or not often</v>
          </cell>
          <cell r="C2924" t="str">
            <v>Maroondah (C)</v>
          </cell>
          <cell r="D2924">
            <v>6.0456810000000001</v>
          </cell>
          <cell r="E2924">
            <v>3.6620870000000001</v>
          </cell>
          <cell r="F2924">
            <v>9.8225350000000002</v>
          </cell>
        </row>
        <row r="2925">
          <cell r="A2925" t="str">
            <v>SOCIAL CAPITAL - Tolerance of diversity - Multiculturalism makes life in your area better</v>
          </cell>
          <cell r="B2925" t="str">
            <v>Never, or not often</v>
          </cell>
          <cell r="C2925" t="str">
            <v>Melbourne (C)</v>
          </cell>
          <cell r="D2925">
            <v>3.7831929999999998</v>
          </cell>
          <cell r="E2925">
            <v>1.6218440000000001</v>
          </cell>
          <cell r="F2925">
            <v>8.5738339999999997</v>
          </cell>
        </row>
        <row r="2926">
          <cell r="A2926" t="str">
            <v>SOCIAL CAPITAL - Tolerance of diversity - Multiculturalism makes life in your area better</v>
          </cell>
          <cell r="B2926" t="str">
            <v>Never, or not often</v>
          </cell>
          <cell r="C2926" t="str">
            <v>Melton (S)</v>
          </cell>
          <cell r="D2926">
            <v>10.80884</v>
          </cell>
          <cell r="E2926">
            <v>7.1093390000000003</v>
          </cell>
          <cell r="F2926">
            <v>16.099789999999999</v>
          </cell>
        </row>
        <row r="2927">
          <cell r="A2927" t="str">
            <v>SOCIAL CAPITAL - Tolerance of diversity - Multiculturalism makes life in your area better</v>
          </cell>
          <cell r="B2927" t="str">
            <v>Never, or not often</v>
          </cell>
          <cell r="C2927" t="str">
            <v>Mildura (RC)</v>
          </cell>
          <cell r="D2927">
            <v>8.4094320000000007</v>
          </cell>
          <cell r="E2927">
            <v>5.0915379999999999</v>
          </cell>
          <cell r="F2927">
            <v>13.58006</v>
          </cell>
        </row>
        <row r="2928">
          <cell r="A2928" t="str">
            <v>SOCIAL CAPITAL - Tolerance of diversity - Multiculturalism makes life in your area better</v>
          </cell>
          <cell r="B2928" t="str">
            <v>Never, or not often</v>
          </cell>
          <cell r="C2928" t="str">
            <v>Mitchell (S)</v>
          </cell>
          <cell r="D2928">
            <v>9.9505999999999997</v>
          </cell>
          <cell r="E2928">
            <v>6.021223</v>
          </cell>
          <cell r="F2928">
            <v>16.007470000000001</v>
          </cell>
        </row>
        <row r="2929">
          <cell r="A2929" t="str">
            <v>SOCIAL CAPITAL - Tolerance of diversity - Multiculturalism makes life in your area better</v>
          </cell>
          <cell r="B2929" t="str">
            <v>Never, or not often</v>
          </cell>
          <cell r="C2929" t="str">
            <v>Moira (S)</v>
          </cell>
          <cell r="D2929">
            <v>10.128</v>
          </cell>
          <cell r="E2929">
            <v>6.8879450000000002</v>
          </cell>
          <cell r="F2929">
            <v>14.65232</v>
          </cell>
        </row>
        <row r="2930">
          <cell r="A2930" t="str">
            <v>SOCIAL CAPITAL - Tolerance of diversity - Multiculturalism makes life in your area better</v>
          </cell>
          <cell r="B2930" t="str">
            <v>Never, or not often</v>
          </cell>
          <cell r="C2930" t="str">
            <v>Monash (C)</v>
          </cell>
          <cell r="D2930">
            <v>7.1214040000000001</v>
          </cell>
          <cell r="E2930">
            <v>4.073925</v>
          </cell>
          <cell r="F2930">
            <v>12.15957</v>
          </cell>
        </row>
        <row r="2931">
          <cell r="A2931" t="str">
            <v>SOCIAL CAPITAL - Tolerance of diversity - Multiculturalism makes life in your area better</v>
          </cell>
          <cell r="B2931" t="str">
            <v>Never, or not often</v>
          </cell>
          <cell r="C2931" t="str">
            <v>Moonee Valley (C)</v>
          </cell>
          <cell r="D2931" t="str">
            <v xml:space="preserve"> </v>
          </cell>
          <cell r="E2931" t="str">
            <v xml:space="preserve"> </v>
          </cell>
          <cell r="F2931" t="str">
            <v xml:space="preserve"> </v>
          </cell>
        </row>
        <row r="2932">
          <cell r="A2932" t="str">
            <v>SOCIAL CAPITAL - Tolerance of diversity - Multiculturalism makes life in your area better</v>
          </cell>
          <cell r="B2932" t="str">
            <v>Never, or not often</v>
          </cell>
          <cell r="C2932" t="str">
            <v>Moorabool (S)</v>
          </cell>
          <cell r="D2932">
            <v>8.9097449999999991</v>
          </cell>
          <cell r="E2932">
            <v>4.9660320000000002</v>
          </cell>
          <cell r="F2932">
            <v>15.47532</v>
          </cell>
        </row>
        <row r="2933">
          <cell r="A2933" t="str">
            <v>SOCIAL CAPITAL - Tolerance of diversity - Multiculturalism makes life in your area better</v>
          </cell>
          <cell r="B2933" t="str">
            <v>Never, or not often</v>
          </cell>
          <cell r="C2933" t="str">
            <v>Moreland (C)</v>
          </cell>
          <cell r="D2933">
            <v>7.250121</v>
          </cell>
          <cell r="E2933">
            <v>4.070004</v>
          </cell>
          <cell r="F2933">
            <v>12.58896</v>
          </cell>
        </row>
        <row r="2934">
          <cell r="A2934" t="str">
            <v>SOCIAL CAPITAL - Tolerance of diversity - Multiculturalism makes life in your area better</v>
          </cell>
          <cell r="B2934" t="str">
            <v>Never, or not often</v>
          </cell>
          <cell r="C2934" t="str">
            <v>Mornington Peninsula (S)</v>
          </cell>
          <cell r="D2934">
            <v>6.6103129999999997</v>
          </cell>
          <cell r="E2934">
            <v>3.9489359999999998</v>
          </cell>
          <cell r="F2934">
            <v>10.86248</v>
          </cell>
        </row>
        <row r="2935">
          <cell r="A2935" t="str">
            <v>SOCIAL CAPITAL - Tolerance of diversity - Multiculturalism makes life in your area better</v>
          </cell>
          <cell r="B2935" t="str">
            <v>Never, or not often</v>
          </cell>
          <cell r="C2935" t="str">
            <v>Mount Alexander (S)</v>
          </cell>
          <cell r="D2935">
            <v>4.4128090000000002</v>
          </cell>
          <cell r="E2935">
            <v>2.4338259999999998</v>
          </cell>
          <cell r="F2935">
            <v>7.8711159999999998</v>
          </cell>
        </row>
        <row r="2936">
          <cell r="A2936" t="str">
            <v>SOCIAL CAPITAL - Tolerance of diversity - Multiculturalism makes life in your area better</v>
          </cell>
          <cell r="B2936" t="str">
            <v>Never, or not often</v>
          </cell>
          <cell r="C2936" t="str">
            <v>Moyne (S)</v>
          </cell>
          <cell r="D2936">
            <v>13.160119999999999</v>
          </cell>
          <cell r="E2936">
            <v>8.5423200000000001</v>
          </cell>
          <cell r="F2936">
            <v>19.73554</v>
          </cell>
        </row>
        <row r="2937">
          <cell r="A2937" t="str">
            <v>SOCIAL CAPITAL - Tolerance of diversity - Multiculturalism makes life in your area better</v>
          </cell>
          <cell r="B2937" t="str">
            <v>Never, or not often</v>
          </cell>
          <cell r="C2937" t="str">
            <v>Murrindindi (S)</v>
          </cell>
          <cell r="D2937">
            <v>6.1382750000000001</v>
          </cell>
          <cell r="E2937">
            <v>3.221597</v>
          </cell>
          <cell r="F2937">
            <v>11.384930000000001</v>
          </cell>
        </row>
        <row r="2938">
          <cell r="A2938" t="str">
            <v>SOCIAL CAPITAL - Tolerance of diversity - Multiculturalism makes life in your area better</v>
          </cell>
          <cell r="B2938" t="str">
            <v>Never, or not often</v>
          </cell>
          <cell r="C2938" t="str">
            <v>Nillumbik (S)</v>
          </cell>
          <cell r="D2938">
            <v>6.7388310000000002</v>
          </cell>
          <cell r="E2938">
            <v>3.8939729999999999</v>
          </cell>
          <cell r="F2938">
            <v>11.41522</v>
          </cell>
        </row>
        <row r="2939">
          <cell r="A2939" t="str">
            <v>SOCIAL CAPITAL - Tolerance of diversity - Multiculturalism makes life in your area better</v>
          </cell>
          <cell r="B2939" t="str">
            <v>Never, or not often</v>
          </cell>
          <cell r="C2939" t="str">
            <v>Northern Grampians (S)</v>
          </cell>
          <cell r="D2939">
            <v>8.7032310000000006</v>
          </cell>
          <cell r="E2939">
            <v>5.7413590000000001</v>
          </cell>
          <cell r="F2939">
            <v>12.98263</v>
          </cell>
        </row>
        <row r="2940">
          <cell r="A2940" t="str">
            <v>SOCIAL CAPITAL - Tolerance of diversity - Multiculturalism makes life in your area better</v>
          </cell>
          <cell r="B2940" t="str">
            <v>Never, or not often</v>
          </cell>
          <cell r="C2940" t="str">
            <v>Port Phillip (C)</v>
          </cell>
          <cell r="D2940">
            <v>4.8003939999999998</v>
          </cell>
          <cell r="E2940">
            <v>2.7846769999999998</v>
          </cell>
          <cell r="F2940">
            <v>8.1528419999999997</v>
          </cell>
        </row>
        <row r="2941">
          <cell r="A2941" t="str">
            <v>SOCIAL CAPITAL - Tolerance of diversity - Multiculturalism makes life in your area better</v>
          </cell>
          <cell r="B2941" t="str">
            <v>Never, or not often</v>
          </cell>
          <cell r="C2941" t="str">
            <v>Pyrenees (S)</v>
          </cell>
          <cell r="D2941">
            <v>7.6102499999999997</v>
          </cell>
          <cell r="E2941">
            <v>4.843127</v>
          </cell>
          <cell r="F2941">
            <v>11.762930000000001</v>
          </cell>
        </row>
        <row r="2942">
          <cell r="A2942" t="str">
            <v>SOCIAL CAPITAL - Tolerance of diversity - Multiculturalism makes life in your area better</v>
          </cell>
          <cell r="B2942" t="str">
            <v>Never, or not often</v>
          </cell>
          <cell r="C2942" t="str">
            <v>Queenscliffe (B)</v>
          </cell>
          <cell r="D2942">
            <v>3.0634190000000001</v>
          </cell>
          <cell r="E2942">
            <v>1.260108</v>
          </cell>
          <cell r="F2942">
            <v>7.2577160000000003</v>
          </cell>
        </row>
        <row r="2943">
          <cell r="A2943" t="str">
            <v>SOCIAL CAPITAL - Tolerance of diversity - Multiculturalism makes life in your area better</v>
          </cell>
          <cell r="B2943" t="str">
            <v>Never, or not often</v>
          </cell>
          <cell r="C2943" t="str">
            <v>South Gippsland (S)</v>
          </cell>
          <cell r="D2943">
            <v>5.9819279999999999</v>
          </cell>
          <cell r="E2943">
            <v>3.2993890000000001</v>
          </cell>
          <cell r="F2943">
            <v>10.606260000000001</v>
          </cell>
        </row>
        <row r="2944">
          <cell r="A2944" t="str">
            <v>SOCIAL CAPITAL - Tolerance of diversity - Multiculturalism makes life in your area better</v>
          </cell>
          <cell r="B2944" t="str">
            <v>Never, or not often</v>
          </cell>
          <cell r="C2944" t="str">
            <v>Southern Grampians (S)</v>
          </cell>
          <cell r="D2944">
            <v>10.0159</v>
          </cell>
          <cell r="E2944">
            <v>5.9987279999999998</v>
          </cell>
          <cell r="F2944">
            <v>16.257960000000001</v>
          </cell>
        </row>
        <row r="2945">
          <cell r="A2945" t="str">
            <v>SOCIAL CAPITAL - Tolerance of diversity - Multiculturalism makes life in your area better</v>
          </cell>
          <cell r="B2945" t="str">
            <v>Never, or not often</v>
          </cell>
          <cell r="C2945" t="str">
            <v>Stonnington (C)</v>
          </cell>
          <cell r="D2945">
            <v>4.2111109999999998</v>
          </cell>
          <cell r="E2945">
            <v>2.0669979999999999</v>
          </cell>
          <cell r="F2945">
            <v>8.3888119999999997</v>
          </cell>
        </row>
        <row r="2946">
          <cell r="A2946" t="str">
            <v>SOCIAL CAPITAL - Tolerance of diversity - Multiculturalism makes life in your area better</v>
          </cell>
          <cell r="B2946" t="str">
            <v>Never, or not often</v>
          </cell>
          <cell r="C2946" t="str">
            <v>Strathbogie (S)</v>
          </cell>
          <cell r="D2946">
            <v>9.1745739999999998</v>
          </cell>
          <cell r="E2946">
            <v>5.2638170000000004</v>
          </cell>
          <cell r="F2946">
            <v>15.514989999999999</v>
          </cell>
        </row>
        <row r="2947">
          <cell r="A2947" t="str">
            <v>SOCIAL CAPITAL - Tolerance of diversity - Multiculturalism makes life in your area better</v>
          </cell>
          <cell r="B2947" t="str">
            <v>Never, or not often</v>
          </cell>
          <cell r="C2947" t="str">
            <v>Surf Coast (S)</v>
          </cell>
          <cell r="D2947">
            <v>3.7154039999999999</v>
          </cell>
          <cell r="E2947">
            <v>1.9178040000000001</v>
          </cell>
          <cell r="F2947">
            <v>7.0763699999999998</v>
          </cell>
        </row>
        <row r="2948">
          <cell r="A2948" t="str">
            <v>SOCIAL CAPITAL - Tolerance of diversity - Multiculturalism makes life in your area better</v>
          </cell>
          <cell r="B2948" t="str">
            <v>Never, or not often</v>
          </cell>
          <cell r="C2948" t="str">
            <v>Swan Hill (RC)</v>
          </cell>
          <cell r="D2948">
            <v>10.45125</v>
          </cell>
          <cell r="E2948">
            <v>6.4148550000000002</v>
          </cell>
          <cell r="F2948">
            <v>16.577549999999999</v>
          </cell>
        </row>
        <row r="2949">
          <cell r="A2949" t="str">
            <v>SOCIAL CAPITAL - Tolerance of diversity - Multiculturalism makes life in your area better</v>
          </cell>
          <cell r="B2949" t="str">
            <v>Never, or not often</v>
          </cell>
          <cell r="C2949" t="str">
            <v>Towong (S)</v>
          </cell>
          <cell r="D2949">
            <v>4.7828020000000002</v>
          </cell>
          <cell r="E2949">
            <v>2.3599329999999998</v>
          </cell>
          <cell r="F2949">
            <v>9.4523460000000004</v>
          </cell>
        </row>
        <row r="2950">
          <cell r="A2950" t="str">
            <v>SOCIAL CAPITAL - Tolerance of diversity - Multiculturalism makes life in your area better</v>
          </cell>
          <cell r="B2950" t="str">
            <v>Never, or not often</v>
          </cell>
          <cell r="C2950" t="str">
            <v>Wangaratta (RC)</v>
          </cell>
          <cell r="D2950">
            <v>4.4248479999999999</v>
          </cell>
          <cell r="E2950">
            <v>2.4129670000000001</v>
          </cell>
          <cell r="F2950">
            <v>7.977074</v>
          </cell>
        </row>
        <row r="2951">
          <cell r="A2951" t="str">
            <v>SOCIAL CAPITAL - Tolerance of diversity - Multiculturalism makes life in your area better</v>
          </cell>
          <cell r="B2951" t="str">
            <v>Never, or not often</v>
          </cell>
          <cell r="C2951" t="str">
            <v>Warrnambool (C)</v>
          </cell>
          <cell r="D2951">
            <v>4.0527769999999999</v>
          </cell>
          <cell r="E2951">
            <v>1.9041710000000001</v>
          </cell>
          <cell r="F2951">
            <v>8.4177579999999992</v>
          </cell>
        </row>
        <row r="2952">
          <cell r="A2952" t="str">
            <v>SOCIAL CAPITAL - Tolerance of diversity - Multiculturalism makes life in your area better</v>
          </cell>
          <cell r="B2952" t="str">
            <v>Never, or not often</v>
          </cell>
          <cell r="C2952" t="str">
            <v>Wellington (S)</v>
          </cell>
          <cell r="D2952">
            <v>9.4961380000000002</v>
          </cell>
          <cell r="E2952">
            <v>6.0457609999999997</v>
          </cell>
          <cell r="F2952">
            <v>14.60948</v>
          </cell>
        </row>
        <row r="2953">
          <cell r="A2953" t="str">
            <v>SOCIAL CAPITAL - Tolerance of diversity - Multiculturalism makes life in your area better</v>
          </cell>
          <cell r="B2953" t="str">
            <v>Never, or not often</v>
          </cell>
          <cell r="C2953" t="str">
            <v>West Wimmera (S)</v>
          </cell>
          <cell r="D2953">
            <v>8.5216519999999996</v>
          </cell>
          <cell r="E2953">
            <v>4.8354629999999998</v>
          </cell>
          <cell r="F2953">
            <v>14.58717</v>
          </cell>
        </row>
        <row r="2954">
          <cell r="A2954" t="str">
            <v>SOCIAL CAPITAL - Tolerance of diversity - Multiculturalism makes life in your area better</v>
          </cell>
          <cell r="B2954" t="str">
            <v>Never, or not often</v>
          </cell>
          <cell r="C2954" t="str">
            <v>Whitehorse (C)</v>
          </cell>
          <cell r="D2954">
            <v>2.872458</v>
          </cell>
          <cell r="E2954">
            <v>1.3717349999999999</v>
          </cell>
          <cell r="F2954">
            <v>5.9165320000000001</v>
          </cell>
        </row>
        <row r="2955">
          <cell r="A2955" t="str">
            <v>SOCIAL CAPITAL - Tolerance of diversity - Multiculturalism makes life in your area better</v>
          </cell>
          <cell r="B2955" t="str">
            <v>Never, or not often</v>
          </cell>
          <cell r="C2955" t="str">
            <v>Whittlesea (C)</v>
          </cell>
          <cell r="D2955">
            <v>8.0141670000000005</v>
          </cell>
          <cell r="E2955">
            <v>5.0635339999999998</v>
          </cell>
          <cell r="F2955">
            <v>12.45856</v>
          </cell>
        </row>
        <row r="2956">
          <cell r="A2956" t="str">
            <v>SOCIAL CAPITAL - Tolerance of diversity - Multiculturalism makes life in your area better</v>
          </cell>
          <cell r="B2956" t="str">
            <v>Never, or not often</v>
          </cell>
          <cell r="C2956" t="str">
            <v>Wodonga (RC)</v>
          </cell>
          <cell r="D2956">
            <v>9.0937190000000001</v>
          </cell>
          <cell r="E2956">
            <v>5.3645449999999997</v>
          </cell>
          <cell r="F2956">
            <v>15.00423</v>
          </cell>
        </row>
        <row r="2957">
          <cell r="A2957" t="str">
            <v>SOCIAL CAPITAL - Tolerance of diversity - Multiculturalism makes life in your area better</v>
          </cell>
          <cell r="B2957" t="str">
            <v>Never, or not often</v>
          </cell>
          <cell r="C2957" t="str">
            <v>Wyndham (C)</v>
          </cell>
          <cell r="D2957">
            <v>11.715579999999999</v>
          </cell>
          <cell r="E2957">
            <v>8.2789739999999998</v>
          </cell>
          <cell r="F2957">
            <v>16.324809999999999</v>
          </cell>
        </row>
        <row r="2958">
          <cell r="A2958" t="str">
            <v>SOCIAL CAPITAL - Tolerance of diversity - Multiculturalism makes life in your area better</v>
          </cell>
          <cell r="B2958" t="str">
            <v>Never, or not often</v>
          </cell>
          <cell r="C2958" t="str">
            <v>Yarra (C)</v>
          </cell>
          <cell r="D2958">
            <v>2.4342519999999999</v>
          </cell>
          <cell r="E2958">
            <v>1.195254</v>
          </cell>
          <cell r="F2958">
            <v>4.89398</v>
          </cell>
        </row>
        <row r="2959">
          <cell r="A2959" t="str">
            <v>SOCIAL CAPITAL - Tolerance of diversity - Multiculturalism makes life in your area better</v>
          </cell>
          <cell r="B2959" t="str">
            <v>Never, or not often</v>
          </cell>
          <cell r="C2959" t="str">
            <v>Yarra Ranges (S)</v>
          </cell>
          <cell r="D2959">
            <v>3.9881790000000001</v>
          </cell>
          <cell r="E2959">
            <v>2.0883340000000001</v>
          </cell>
          <cell r="F2959">
            <v>7.4842779999999998</v>
          </cell>
        </row>
        <row r="2960">
          <cell r="A2960" t="str">
            <v>SOCIAL CAPITAL - Tolerance of diversity - Multiculturalism makes life in your area better</v>
          </cell>
          <cell r="B2960" t="str">
            <v>Never, or not often</v>
          </cell>
          <cell r="C2960" t="str">
            <v>Yarriambiack (S)</v>
          </cell>
          <cell r="D2960">
            <v>13.970689999999999</v>
          </cell>
          <cell r="E2960">
            <v>7.6836690000000001</v>
          </cell>
          <cell r="F2960">
            <v>24.061150000000001</v>
          </cell>
        </row>
        <row r="2961">
          <cell r="A2961" t="str">
            <v>SOCIAL CAPITAL - Tolerance of diversity - Multiculturalism makes life in your area better</v>
          </cell>
          <cell r="B2961" t="str">
            <v>Never, or not often</v>
          </cell>
          <cell r="C2961" t="str">
            <v>Victoria</v>
          </cell>
          <cell r="D2961">
            <v>6.7353719999999999</v>
          </cell>
          <cell r="E2961">
            <v>6.2369199999999996</v>
          </cell>
          <cell r="F2961">
            <v>7.2705710000000003</v>
          </cell>
        </row>
        <row r="2962">
          <cell r="A2962" t="str">
            <v>SOCIAL CAPITAL - Tolerance of diversity - Multiculturalism makes life in your area better</v>
          </cell>
          <cell r="B2962" t="str">
            <v>Sometimes</v>
          </cell>
          <cell r="C2962" t="str">
            <v>Alpine (S)</v>
          </cell>
          <cell r="D2962">
            <v>21.267620000000001</v>
          </cell>
          <cell r="E2962">
            <v>14.244070000000001</v>
          </cell>
          <cell r="F2962">
            <v>30.52178</v>
          </cell>
        </row>
        <row r="2963">
          <cell r="A2963" t="str">
            <v>SOCIAL CAPITAL - Tolerance of diversity - Multiculturalism makes life in your area better</v>
          </cell>
          <cell r="B2963" t="str">
            <v>Sometimes</v>
          </cell>
          <cell r="C2963" t="str">
            <v>Ararat (RC)</v>
          </cell>
          <cell r="D2963">
            <v>22.295259999999999</v>
          </cell>
          <cell r="E2963">
            <v>16.566220000000001</v>
          </cell>
          <cell r="F2963">
            <v>29.309550000000002</v>
          </cell>
        </row>
        <row r="2964">
          <cell r="A2964" t="str">
            <v>SOCIAL CAPITAL - Tolerance of diversity - Multiculturalism makes life in your area better</v>
          </cell>
          <cell r="B2964" t="str">
            <v>Sometimes</v>
          </cell>
          <cell r="C2964" t="str">
            <v>Ballarat (C)</v>
          </cell>
          <cell r="D2964">
            <v>23.1967</v>
          </cell>
          <cell r="E2964">
            <v>18.279450000000001</v>
          </cell>
          <cell r="F2964">
            <v>28.96782</v>
          </cell>
        </row>
        <row r="2965">
          <cell r="A2965" t="str">
            <v>SOCIAL CAPITAL - Tolerance of diversity - Multiculturalism makes life in your area better</v>
          </cell>
          <cell r="B2965" t="str">
            <v>Sometimes</v>
          </cell>
          <cell r="C2965" t="str">
            <v>Banyule (C)</v>
          </cell>
          <cell r="D2965">
            <v>17.313479999999998</v>
          </cell>
          <cell r="E2965">
            <v>13.191369999999999</v>
          </cell>
          <cell r="F2965">
            <v>22.39143</v>
          </cell>
        </row>
        <row r="2966">
          <cell r="A2966" t="str">
            <v>SOCIAL CAPITAL - Tolerance of diversity - Multiculturalism makes life in your area better</v>
          </cell>
          <cell r="B2966" t="str">
            <v>Sometimes</v>
          </cell>
          <cell r="C2966" t="str">
            <v>Bass Coast (S)</v>
          </cell>
          <cell r="D2966">
            <v>17.912849999999999</v>
          </cell>
          <cell r="E2966">
            <v>13.586539999999999</v>
          </cell>
          <cell r="F2966">
            <v>23.246179999999999</v>
          </cell>
        </row>
        <row r="2967">
          <cell r="A2967" t="str">
            <v>SOCIAL CAPITAL - Tolerance of diversity - Multiculturalism makes life in your area better</v>
          </cell>
          <cell r="B2967" t="str">
            <v>Sometimes</v>
          </cell>
          <cell r="C2967" t="str">
            <v>Baw Baw (S)</v>
          </cell>
          <cell r="D2967">
            <v>28.306699999999999</v>
          </cell>
          <cell r="E2967">
            <v>22.515139999999999</v>
          </cell>
          <cell r="F2967">
            <v>34.916699999999999</v>
          </cell>
        </row>
        <row r="2968">
          <cell r="A2968" t="str">
            <v>SOCIAL CAPITAL - Tolerance of diversity - Multiculturalism makes life in your area better</v>
          </cell>
          <cell r="B2968" t="str">
            <v>Sometimes</v>
          </cell>
          <cell r="C2968" t="str">
            <v>Bayside (C)</v>
          </cell>
          <cell r="D2968">
            <v>20.30001</v>
          </cell>
          <cell r="E2968">
            <v>15.03736</v>
          </cell>
          <cell r="F2968">
            <v>26.822959999999998</v>
          </cell>
        </row>
        <row r="2969">
          <cell r="A2969" t="str">
            <v>SOCIAL CAPITAL - Tolerance of diversity - Multiculturalism makes life in your area better</v>
          </cell>
          <cell r="B2969" t="str">
            <v>Sometimes</v>
          </cell>
          <cell r="C2969" t="str">
            <v>Benalla (RC)</v>
          </cell>
          <cell r="D2969">
            <v>25.708819999999999</v>
          </cell>
          <cell r="E2969">
            <v>19.30546</v>
          </cell>
          <cell r="F2969">
            <v>33.358080000000001</v>
          </cell>
        </row>
        <row r="2970">
          <cell r="A2970" t="str">
            <v>SOCIAL CAPITAL - Tolerance of diversity - Multiculturalism makes life in your area better</v>
          </cell>
          <cell r="B2970" t="str">
            <v>Sometimes</v>
          </cell>
          <cell r="C2970" t="str">
            <v>Boroondara (C)</v>
          </cell>
          <cell r="D2970">
            <v>14.769349999999999</v>
          </cell>
          <cell r="E2970">
            <v>10.791219999999999</v>
          </cell>
          <cell r="F2970">
            <v>19.887070000000001</v>
          </cell>
        </row>
        <row r="2971">
          <cell r="A2971" t="str">
            <v>SOCIAL CAPITAL - Tolerance of diversity - Multiculturalism makes life in your area better</v>
          </cell>
          <cell r="B2971" t="str">
            <v>Sometimes</v>
          </cell>
          <cell r="C2971" t="str">
            <v>Brimbank (C)</v>
          </cell>
          <cell r="D2971">
            <v>33.823120000000003</v>
          </cell>
          <cell r="E2971">
            <v>27.764050000000001</v>
          </cell>
          <cell r="F2971">
            <v>40.463799999999999</v>
          </cell>
        </row>
        <row r="2972">
          <cell r="A2972" t="str">
            <v>SOCIAL CAPITAL - Tolerance of diversity - Multiculturalism makes life in your area better</v>
          </cell>
          <cell r="B2972" t="str">
            <v>Sometimes</v>
          </cell>
          <cell r="C2972" t="str">
            <v>Buloke (S)</v>
          </cell>
          <cell r="D2972">
            <v>21.20505</v>
          </cell>
          <cell r="E2972">
            <v>13.330030000000001</v>
          </cell>
          <cell r="F2972">
            <v>32.013939999999998</v>
          </cell>
        </row>
        <row r="2973">
          <cell r="A2973" t="str">
            <v>SOCIAL CAPITAL - Tolerance of diversity - Multiculturalism makes life in your area better</v>
          </cell>
          <cell r="B2973" t="str">
            <v>Sometimes</v>
          </cell>
          <cell r="C2973" t="str">
            <v>Campaspe (S)</v>
          </cell>
          <cell r="D2973">
            <v>38.977879999999999</v>
          </cell>
          <cell r="E2973">
            <v>31.918849999999999</v>
          </cell>
          <cell r="F2973">
            <v>46.53107</v>
          </cell>
        </row>
        <row r="2974">
          <cell r="A2974" t="str">
            <v>SOCIAL CAPITAL - Tolerance of diversity - Multiculturalism makes life in your area better</v>
          </cell>
          <cell r="B2974" t="str">
            <v>Sometimes</v>
          </cell>
          <cell r="C2974" t="str">
            <v>Cardinia (S)</v>
          </cell>
          <cell r="D2974">
            <v>30.992180000000001</v>
          </cell>
          <cell r="E2974">
            <v>25.273319999999998</v>
          </cell>
          <cell r="F2974">
            <v>37.358159999999998</v>
          </cell>
        </row>
        <row r="2975">
          <cell r="A2975" t="str">
            <v>SOCIAL CAPITAL - Tolerance of diversity - Multiculturalism makes life in your area better</v>
          </cell>
          <cell r="B2975" t="str">
            <v>Sometimes</v>
          </cell>
          <cell r="C2975" t="str">
            <v>Casey (C)</v>
          </cell>
          <cell r="D2975">
            <v>26.144179999999999</v>
          </cell>
          <cell r="E2975">
            <v>20.98556</v>
          </cell>
          <cell r="F2975">
            <v>32.056420000000003</v>
          </cell>
        </row>
        <row r="2976">
          <cell r="A2976" t="str">
            <v>SOCIAL CAPITAL - Tolerance of diversity - Multiculturalism makes life in your area better</v>
          </cell>
          <cell r="B2976" t="str">
            <v>Sometimes</v>
          </cell>
          <cell r="C2976" t="str">
            <v>Central Goldfields (S)</v>
          </cell>
          <cell r="D2976">
            <v>36.52749</v>
          </cell>
          <cell r="E2976">
            <v>29.42426</v>
          </cell>
          <cell r="F2976">
            <v>44.269869999999997</v>
          </cell>
        </row>
        <row r="2977">
          <cell r="A2977" t="str">
            <v>SOCIAL CAPITAL - Tolerance of diversity - Multiculturalism makes life in your area better</v>
          </cell>
          <cell r="B2977" t="str">
            <v>Sometimes</v>
          </cell>
          <cell r="C2977" t="str">
            <v>Colac-Otway (S)</v>
          </cell>
          <cell r="D2977">
            <v>26.594239999999999</v>
          </cell>
          <cell r="E2977">
            <v>20.720130000000001</v>
          </cell>
          <cell r="F2977">
            <v>33.431420000000003</v>
          </cell>
        </row>
        <row r="2978">
          <cell r="A2978" t="str">
            <v>SOCIAL CAPITAL - Tolerance of diversity - Multiculturalism makes life in your area better</v>
          </cell>
          <cell r="B2978" t="str">
            <v>Sometimes</v>
          </cell>
          <cell r="C2978" t="str">
            <v>Corangamite (S)</v>
          </cell>
          <cell r="D2978">
            <v>23.002109999999998</v>
          </cell>
          <cell r="E2978">
            <v>17.294730000000001</v>
          </cell>
          <cell r="F2978">
            <v>29.911770000000001</v>
          </cell>
        </row>
        <row r="2979">
          <cell r="A2979" t="str">
            <v>SOCIAL CAPITAL - Tolerance of diversity - Multiculturalism makes life in your area better</v>
          </cell>
          <cell r="B2979" t="str">
            <v>Sometimes</v>
          </cell>
          <cell r="C2979" t="str">
            <v>Darebin (C)</v>
          </cell>
          <cell r="D2979">
            <v>11.020149999999999</v>
          </cell>
          <cell r="E2979">
            <v>7.3957050000000004</v>
          </cell>
          <cell r="F2979">
            <v>16.111799999999999</v>
          </cell>
        </row>
        <row r="2980">
          <cell r="A2980" t="str">
            <v>SOCIAL CAPITAL - Tolerance of diversity - Multiculturalism makes life in your area better</v>
          </cell>
          <cell r="B2980" t="str">
            <v>Sometimes</v>
          </cell>
          <cell r="C2980" t="str">
            <v>East Gippsland (S)</v>
          </cell>
          <cell r="D2980">
            <v>39.444319999999998</v>
          </cell>
          <cell r="E2980">
            <v>30.826530000000002</v>
          </cell>
          <cell r="F2980">
            <v>48.772629999999999</v>
          </cell>
        </row>
        <row r="2981">
          <cell r="A2981" t="str">
            <v>SOCIAL CAPITAL - Tolerance of diversity - Multiculturalism makes life in your area better</v>
          </cell>
          <cell r="B2981" t="str">
            <v>Sometimes</v>
          </cell>
          <cell r="C2981" t="str">
            <v>Frankston (C)</v>
          </cell>
          <cell r="D2981">
            <v>23.198360000000001</v>
          </cell>
          <cell r="E2981">
            <v>18.316269999999999</v>
          </cell>
          <cell r="F2981">
            <v>28.92099</v>
          </cell>
        </row>
        <row r="2982">
          <cell r="A2982" t="str">
            <v>SOCIAL CAPITAL - Tolerance of diversity - Multiculturalism makes life in your area better</v>
          </cell>
          <cell r="B2982" t="str">
            <v>Sometimes</v>
          </cell>
          <cell r="C2982" t="str">
            <v>Gannawarra (S)</v>
          </cell>
          <cell r="D2982">
            <v>27.50403</v>
          </cell>
          <cell r="E2982">
            <v>18.647790000000001</v>
          </cell>
          <cell r="F2982">
            <v>38.57206</v>
          </cell>
        </row>
        <row r="2983">
          <cell r="A2983" t="str">
            <v>SOCIAL CAPITAL - Tolerance of diversity - Multiculturalism makes life in your area better</v>
          </cell>
          <cell r="B2983" t="str">
            <v>Sometimes</v>
          </cell>
          <cell r="C2983" t="str">
            <v>Glen Eira (C)</v>
          </cell>
          <cell r="D2983">
            <v>16.72804</v>
          </cell>
          <cell r="E2983">
            <v>12.311920000000001</v>
          </cell>
          <cell r="F2983">
            <v>22.32489</v>
          </cell>
        </row>
        <row r="2984">
          <cell r="A2984" t="str">
            <v>SOCIAL CAPITAL - Tolerance of diversity - Multiculturalism makes life in your area better</v>
          </cell>
          <cell r="B2984" t="str">
            <v>Sometimes</v>
          </cell>
          <cell r="C2984" t="str">
            <v>Glenelg (S)</v>
          </cell>
          <cell r="D2984">
            <v>25.212779999999999</v>
          </cell>
          <cell r="E2984">
            <v>17.285520000000002</v>
          </cell>
          <cell r="F2984">
            <v>35.227220000000003</v>
          </cell>
        </row>
        <row r="2985">
          <cell r="A2985" t="str">
            <v>SOCIAL CAPITAL - Tolerance of diversity - Multiculturalism makes life in your area better</v>
          </cell>
          <cell r="B2985" t="str">
            <v>Sometimes</v>
          </cell>
          <cell r="C2985" t="str">
            <v>Golden Plains (S)</v>
          </cell>
          <cell r="D2985">
            <v>23.085899999999999</v>
          </cell>
          <cell r="E2985">
            <v>15.32419</v>
          </cell>
          <cell r="F2985">
            <v>33.235849999999999</v>
          </cell>
        </row>
        <row r="2986">
          <cell r="A2986" t="str">
            <v>SOCIAL CAPITAL - Tolerance of diversity - Multiculturalism makes life in your area better</v>
          </cell>
          <cell r="B2986" t="str">
            <v>Sometimes</v>
          </cell>
          <cell r="C2986" t="str">
            <v>Greater Bendigo (C)</v>
          </cell>
          <cell r="D2986">
            <v>28.76858</v>
          </cell>
          <cell r="E2986">
            <v>22.730630000000001</v>
          </cell>
          <cell r="F2986">
            <v>35.669980000000002</v>
          </cell>
        </row>
        <row r="2987">
          <cell r="A2987" t="str">
            <v>SOCIAL CAPITAL - Tolerance of diversity - Multiculturalism makes life in your area better</v>
          </cell>
          <cell r="B2987" t="str">
            <v>Sometimes</v>
          </cell>
          <cell r="C2987" t="str">
            <v>Greater Dandenong (C)</v>
          </cell>
          <cell r="D2987">
            <v>30.37087</v>
          </cell>
          <cell r="E2987">
            <v>24.668780000000002</v>
          </cell>
          <cell r="F2987">
            <v>36.74803</v>
          </cell>
        </row>
        <row r="2988">
          <cell r="A2988" t="str">
            <v>SOCIAL CAPITAL - Tolerance of diversity - Multiculturalism makes life in your area better</v>
          </cell>
          <cell r="B2988" t="str">
            <v>Sometimes</v>
          </cell>
          <cell r="C2988" t="str">
            <v>Greater Geelong (C)</v>
          </cell>
          <cell r="D2988">
            <v>29.86712</v>
          </cell>
          <cell r="E2988">
            <v>23.78978</v>
          </cell>
          <cell r="F2988">
            <v>36.748350000000002</v>
          </cell>
        </row>
        <row r="2989">
          <cell r="A2989" t="str">
            <v>SOCIAL CAPITAL - Tolerance of diversity - Multiculturalism makes life in your area better</v>
          </cell>
          <cell r="B2989" t="str">
            <v>Sometimes</v>
          </cell>
          <cell r="C2989" t="str">
            <v>Greater Shepparton (C)</v>
          </cell>
          <cell r="D2989">
            <v>34.593119999999999</v>
          </cell>
          <cell r="E2989">
            <v>28.559470000000001</v>
          </cell>
          <cell r="F2989">
            <v>41.166939999999997</v>
          </cell>
        </row>
        <row r="2990">
          <cell r="A2990" t="str">
            <v>SOCIAL CAPITAL - Tolerance of diversity - Multiculturalism makes life in your area better</v>
          </cell>
          <cell r="B2990" t="str">
            <v>Sometimes</v>
          </cell>
          <cell r="C2990" t="str">
            <v>Hepburn (S)</v>
          </cell>
          <cell r="D2990">
            <v>19.80348</v>
          </cell>
          <cell r="E2990">
            <v>13.385579999999999</v>
          </cell>
          <cell r="F2990">
            <v>28.29335</v>
          </cell>
        </row>
        <row r="2991">
          <cell r="A2991" t="str">
            <v>SOCIAL CAPITAL - Tolerance of diversity - Multiculturalism makes life in your area better</v>
          </cell>
          <cell r="B2991" t="str">
            <v>Sometimes</v>
          </cell>
          <cell r="C2991" t="str">
            <v>Hindmarsh (S)</v>
          </cell>
          <cell r="D2991">
            <v>28.653359999999999</v>
          </cell>
          <cell r="E2991">
            <v>20.648309999999999</v>
          </cell>
          <cell r="F2991">
            <v>38.265300000000003</v>
          </cell>
        </row>
        <row r="2992">
          <cell r="A2992" t="str">
            <v>SOCIAL CAPITAL - Tolerance of diversity - Multiculturalism makes life in your area better</v>
          </cell>
          <cell r="B2992" t="str">
            <v>Sometimes</v>
          </cell>
          <cell r="C2992" t="str">
            <v>Hobsons Bay (C)</v>
          </cell>
          <cell r="D2992">
            <v>29.335460000000001</v>
          </cell>
          <cell r="E2992">
            <v>23.086130000000001</v>
          </cell>
          <cell r="F2992">
            <v>36.474229999999999</v>
          </cell>
        </row>
        <row r="2993">
          <cell r="A2993" t="str">
            <v>SOCIAL CAPITAL - Tolerance of diversity - Multiculturalism makes life in your area better</v>
          </cell>
          <cell r="B2993" t="str">
            <v>Sometimes</v>
          </cell>
          <cell r="C2993" t="str">
            <v>Horsham (RC)</v>
          </cell>
          <cell r="D2993">
            <v>27.99982</v>
          </cell>
          <cell r="E2993">
            <v>22.130379999999999</v>
          </cell>
          <cell r="F2993">
            <v>34.731630000000003</v>
          </cell>
        </row>
        <row r="2994">
          <cell r="A2994" t="str">
            <v>SOCIAL CAPITAL - Tolerance of diversity - Multiculturalism makes life in your area better</v>
          </cell>
          <cell r="B2994" t="str">
            <v>Sometimes</v>
          </cell>
          <cell r="C2994" t="str">
            <v>Hume (C)</v>
          </cell>
          <cell r="D2994">
            <v>25.6629</v>
          </cell>
          <cell r="E2994">
            <v>20.297920000000001</v>
          </cell>
          <cell r="F2994">
            <v>31.878740000000001</v>
          </cell>
        </row>
        <row r="2995">
          <cell r="A2995" t="str">
            <v>SOCIAL CAPITAL - Tolerance of diversity - Multiculturalism makes life in your area better</v>
          </cell>
          <cell r="B2995" t="str">
            <v>Sometimes</v>
          </cell>
          <cell r="C2995" t="str">
            <v>Indigo (S)</v>
          </cell>
          <cell r="D2995">
            <v>20.870349999999998</v>
          </cell>
          <cell r="E2995">
            <v>14.12926</v>
          </cell>
          <cell r="F2995">
            <v>29.714700000000001</v>
          </cell>
        </row>
        <row r="2996">
          <cell r="A2996" t="str">
            <v>SOCIAL CAPITAL - Tolerance of diversity - Multiculturalism makes life in your area better</v>
          </cell>
          <cell r="B2996" t="str">
            <v>Sometimes</v>
          </cell>
          <cell r="C2996" t="str">
            <v>Kingston (C)</v>
          </cell>
          <cell r="D2996">
            <v>22.41329</v>
          </cell>
          <cell r="E2996">
            <v>17.292680000000001</v>
          </cell>
          <cell r="F2996">
            <v>28.527180000000001</v>
          </cell>
        </row>
        <row r="2997">
          <cell r="A2997" t="str">
            <v>SOCIAL CAPITAL - Tolerance of diversity - Multiculturalism makes life in your area better</v>
          </cell>
          <cell r="B2997" t="str">
            <v>Sometimes</v>
          </cell>
          <cell r="C2997" t="str">
            <v>Knox (C)</v>
          </cell>
          <cell r="D2997">
            <v>25.778110000000002</v>
          </cell>
          <cell r="E2997">
            <v>20.7073</v>
          </cell>
          <cell r="F2997">
            <v>31.595859999999998</v>
          </cell>
        </row>
        <row r="2998">
          <cell r="A2998" t="str">
            <v>SOCIAL CAPITAL - Tolerance of diversity - Multiculturalism makes life in your area better</v>
          </cell>
          <cell r="B2998" t="str">
            <v>Sometimes</v>
          </cell>
          <cell r="C2998" t="str">
            <v>Latrobe (C)</v>
          </cell>
          <cell r="D2998">
            <v>28.296659999999999</v>
          </cell>
          <cell r="E2998">
            <v>22.45515</v>
          </cell>
          <cell r="F2998">
            <v>34.972450000000002</v>
          </cell>
        </row>
        <row r="2999">
          <cell r="A2999" t="str">
            <v>SOCIAL CAPITAL - Tolerance of diversity - Multiculturalism makes life in your area better</v>
          </cell>
          <cell r="B2999" t="str">
            <v>Sometimes</v>
          </cell>
          <cell r="C2999" t="str">
            <v>Loddon (S)</v>
          </cell>
          <cell r="D2999">
            <v>21.330580000000001</v>
          </cell>
          <cell r="E2999">
            <v>15.381970000000001</v>
          </cell>
          <cell r="F2999">
            <v>28.796779999999998</v>
          </cell>
        </row>
        <row r="3000">
          <cell r="A3000" t="str">
            <v>SOCIAL CAPITAL - Tolerance of diversity - Multiculturalism makes life in your area better</v>
          </cell>
          <cell r="B3000" t="str">
            <v>Sometimes</v>
          </cell>
          <cell r="C3000" t="str">
            <v>Macedon Ranges (S)</v>
          </cell>
          <cell r="D3000">
            <v>15.336690000000001</v>
          </cell>
          <cell r="E3000">
            <v>10.298220000000001</v>
          </cell>
          <cell r="F3000">
            <v>22.229369999999999</v>
          </cell>
        </row>
        <row r="3001">
          <cell r="A3001" t="str">
            <v>SOCIAL CAPITAL - Tolerance of diversity - Multiculturalism makes life in your area better</v>
          </cell>
          <cell r="B3001" t="str">
            <v>Sometimes</v>
          </cell>
          <cell r="C3001" t="str">
            <v>Manningham (C)</v>
          </cell>
          <cell r="D3001">
            <v>16.711749999999999</v>
          </cell>
          <cell r="E3001">
            <v>12.191549999999999</v>
          </cell>
          <cell r="F3001">
            <v>22.478860000000001</v>
          </cell>
        </row>
        <row r="3002">
          <cell r="A3002" t="str">
            <v>SOCIAL CAPITAL - Tolerance of diversity - Multiculturalism makes life in your area better</v>
          </cell>
          <cell r="B3002" t="str">
            <v>Sometimes</v>
          </cell>
          <cell r="C3002" t="str">
            <v>Mansfield (S)</v>
          </cell>
          <cell r="D3002">
            <v>24.019760000000002</v>
          </cell>
          <cell r="E3002">
            <v>17.356089999999998</v>
          </cell>
          <cell r="F3002">
            <v>32.243670000000002</v>
          </cell>
        </row>
        <row r="3003">
          <cell r="A3003" t="str">
            <v>SOCIAL CAPITAL - Tolerance of diversity - Multiculturalism makes life in your area better</v>
          </cell>
          <cell r="B3003" t="str">
            <v>Sometimes</v>
          </cell>
          <cell r="C3003" t="str">
            <v>Maribyrnong (C)</v>
          </cell>
          <cell r="D3003">
            <v>15.20701</v>
          </cell>
          <cell r="E3003">
            <v>10.59914</v>
          </cell>
          <cell r="F3003">
            <v>21.339929999999999</v>
          </cell>
        </row>
        <row r="3004">
          <cell r="A3004" t="str">
            <v>SOCIAL CAPITAL - Tolerance of diversity - Multiculturalism makes life in your area better</v>
          </cell>
          <cell r="B3004" t="str">
            <v>Sometimes</v>
          </cell>
          <cell r="C3004" t="str">
            <v>Maroondah (C)</v>
          </cell>
          <cell r="D3004">
            <v>21.84065</v>
          </cell>
          <cell r="E3004">
            <v>16.96332</v>
          </cell>
          <cell r="F3004">
            <v>27.653300000000002</v>
          </cell>
        </row>
        <row r="3005">
          <cell r="A3005" t="str">
            <v>SOCIAL CAPITAL - Tolerance of diversity - Multiculturalism makes life in your area better</v>
          </cell>
          <cell r="B3005" t="str">
            <v>Sometimes</v>
          </cell>
          <cell r="C3005" t="str">
            <v>Melbourne (C)</v>
          </cell>
          <cell r="D3005">
            <v>13.37332</v>
          </cell>
          <cell r="E3005">
            <v>9.5173939999999995</v>
          </cell>
          <cell r="F3005">
            <v>18.472519999999999</v>
          </cell>
        </row>
        <row r="3006">
          <cell r="A3006" t="str">
            <v>SOCIAL CAPITAL - Tolerance of diversity - Multiculturalism makes life in your area better</v>
          </cell>
          <cell r="B3006" t="str">
            <v>Sometimes</v>
          </cell>
          <cell r="C3006" t="str">
            <v>Melton (S)</v>
          </cell>
          <cell r="D3006">
            <v>26.707059999999998</v>
          </cell>
          <cell r="E3006">
            <v>21.74579</v>
          </cell>
          <cell r="F3006">
            <v>32.332560000000001</v>
          </cell>
        </row>
        <row r="3007">
          <cell r="A3007" t="str">
            <v>SOCIAL CAPITAL - Tolerance of diversity - Multiculturalism makes life in your area better</v>
          </cell>
          <cell r="B3007" t="str">
            <v>Sometimes</v>
          </cell>
          <cell r="C3007" t="str">
            <v>Mildura (RC)</v>
          </cell>
          <cell r="D3007">
            <v>34.004469999999998</v>
          </cell>
          <cell r="E3007">
            <v>27.589310000000001</v>
          </cell>
          <cell r="F3007">
            <v>41.065339999999999</v>
          </cell>
        </row>
        <row r="3008">
          <cell r="A3008" t="str">
            <v>SOCIAL CAPITAL - Tolerance of diversity - Multiculturalism makes life in your area better</v>
          </cell>
          <cell r="B3008" t="str">
            <v>Sometimes</v>
          </cell>
          <cell r="C3008" t="str">
            <v>Mitchell (S)</v>
          </cell>
          <cell r="D3008">
            <v>28.346730000000001</v>
          </cell>
          <cell r="E3008">
            <v>22.41095</v>
          </cell>
          <cell r="F3008">
            <v>35.142600000000002</v>
          </cell>
        </row>
        <row r="3009">
          <cell r="A3009" t="str">
            <v>SOCIAL CAPITAL - Tolerance of diversity - Multiculturalism makes life in your area better</v>
          </cell>
          <cell r="B3009" t="str">
            <v>Sometimes</v>
          </cell>
          <cell r="C3009" t="str">
            <v>Moira (S)</v>
          </cell>
          <cell r="D3009">
            <v>32.623550000000002</v>
          </cell>
          <cell r="E3009">
            <v>24.61722</v>
          </cell>
          <cell r="F3009">
            <v>41.79025</v>
          </cell>
        </row>
        <row r="3010">
          <cell r="A3010" t="str">
            <v>SOCIAL CAPITAL - Tolerance of diversity - Multiculturalism makes life in your area better</v>
          </cell>
          <cell r="B3010" t="str">
            <v>Sometimes</v>
          </cell>
          <cell r="C3010" t="str">
            <v>Monash (C)</v>
          </cell>
          <cell r="D3010">
            <v>22.048749999999998</v>
          </cell>
          <cell r="E3010">
            <v>17.085540000000002</v>
          </cell>
          <cell r="F3010">
            <v>27.967410000000001</v>
          </cell>
        </row>
        <row r="3011">
          <cell r="A3011" t="str">
            <v>SOCIAL CAPITAL - Tolerance of diversity - Multiculturalism makes life in your area better</v>
          </cell>
          <cell r="B3011" t="str">
            <v>Sometimes</v>
          </cell>
          <cell r="C3011" t="str">
            <v>Moonee Valley (C)</v>
          </cell>
          <cell r="D3011">
            <v>23.006029999999999</v>
          </cell>
          <cell r="E3011">
            <v>17.556889999999999</v>
          </cell>
          <cell r="F3011">
            <v>29.540410000000001</v>
          </cell>
        </row>
        <row r="3012">
          <cell r="A3012" t="str">
            <v>SOCIAL CAPITAL - Tolerance of diversity - Multiculturalism makes life in your area better</v>
          </cell>
          <cell r="B3012" t="str">
            <v>Sometimes</v>
          </cell>
          <cell r="C3012" t="str">
            <v>Moorabool (S)</v>
          </cell>
          <cell r="D3012">
            <v>31.624939999999999</v>
          </cell>
          <cell r="E3012">
            <v>24.26932</v>
          </cell>
          <cell r="F3012">
            <v>40.031460000000003</v>
          </cell>
        </row>
        <row r="3013">
          <cell r="A3013" t="str">
            <v>SOCIAL CAPITAL - Tolerance of diversity - Multiculturalism makes life in your area better</v>
          </cell>
          <cell r="B3013" t="str">
            <v>Sometimes</v>
          </cell>
          <cell r="C3013" t="str">
            <v>Moreland (C)</v>
          </cell>
          <cell r="D3013">
            <v>21.07565</v>
          </cell>
          <cell r="E3013">
            <v>15.750299999999999</v>
          </cell>
          <cell r="F3013">
            <v>27.611460000000001</v>
          </cell>
        </row>
        <row r="3014">
          <cell r="A3014" t="str">
            <v>SOCIAL CAPITAL - Tolerance of diversity - Multiculturalism makes life in your area better</v>
          </cell>
          <cell r="B3014" t="str">
            <v>Sometimes</v>
          </cell>
          <cell r="C3014" t="str">
            <v>Mornington Peninsula (S)</v>
          </cell>
          <cell r="D3014">
            <v>23.469809999999999</v>
          </cell>
          <cell r="E3014">
            <v>18.055209999999999</v>
          </cell>
          <cell r="F3014">
            <v>29.915410000000001</v>
          </cell>
        </row>
        <row r="3015">
          <cell r="A3015" t="str">
            <v>SOCIAL CAPITAL - Tolerance of diversity - Multiculturalism makes life in your area better</v>
          </cell>
          <cell r="B3015" t="str">
            <v>Sometimes</v>
          </cell>
          <cell r="C3015" t="str">
            <v>Mount Alexander (S)</v>
          </cell>
          <cell r="D3015">
            <v>25.389720000000001</v>
          </cell>
          <cell r="E3015">
            <v>16.61769</v>
          </cell>
          <cell r="F3015">
            <v>36.75132</v>
          </cell>
        </row>
        <row r="3016">
          <cell r="A3016" t="str">
            <v>SOCIAL CAPITAL - Tolerance of diversity - Multiculturalism makes life in your area better</v>
          </cell>
          <cell r="B3016" t="str">
            <v>Sometimes</v>
          </cell>
          <cell r="C3016" t="str">
            <v>Moyne (S)</v>
          </cell>
          <cell r="D3016">
            <v>24.338419999999999</v>
          </cell>
          <cell r="E3016">
            <v>17.871120000000001</v>
          </cell>
          <cell r="F3016">
            <v>32.22775</v>
          </cell>
        </row>
        <row r="3017">
          <cell r="A3017" t="str">
            <v>SOCIAL CAPITAL - Tolerance of diversity - Multiculturalism makes life in your area better</v>
          </cell>
          <cell r="B3017" t="str">
            <v>Sometimes</v>
          </cell>
          <cell r="C3017" t="str">
            <v>Murrindindi (S)</v>
          </cell>
          <cell r="D3017">
            <v>28.812449999999998</v>
          </cell>
          <cell r="E3017">
            <v>21.850629999999999</v>
          </cell>
          <cell r="F3017">
            <v>36.943809999999999</v>
          </cell>
        </row>
        <row r="3018">
          <cell r="A3018" t="str">
            <v>SOCIAL CAPITAL - Tolerance of diversity - Multiculturalism makes life in your area better</v>
          </cell>
          <cell r="B3018" t="str">
            <v>Sometimes</v>
          </cell>
          <cell r="C3018" t="str">
            <v>Nillumbik (S)</v>
          </cell>
          <cell r="D3018">
            <v>23.81166</v>
          </cell>
          <cell r="E3018">
            <v>17.887969999999999</v>
          </cell>
          <cell r="F3018">
            <v>30.957439999999998</v>
          </cell>
        </row>
        <row r="3019">
          <cell r="A3019" t="str">
            <v>SOCIAL CAPITAL - Tolerance of diversity - Multiculturalism makes life in your area better</v>
          </cell>
          <cell r="B3019" t="str">
            <v>Sometimes</v>
          </cell>
          <cell r="C3019" t="str">
            <v>Northern Grampians (S)</v>
          </cell>
          <cell r="D3019">
            <v>24.760809999999999</v>
          </cell>
          <cell r="E3019">
            <v>17.980519999999999</v>
          </cell>
          <cell r="F3019">
            <v>33.06709</v>
          </cell>
        </row>
        <row r="3020">
          <cell r="A3020" t="str">
            <v>SOCIAL CAPITAL - Tolerance of diversity - Multiculturalism makes life in your area better</v>
          </cell>
          <cell r="B3020" t="str">
            <v>Sometimes</v>
          </cell>
          <cell r="C3020" t="str">
            <v>Port Phillip (C)</v>
          </cell>
          <cell r="D3020">
            <v>16.551369999999999</v>
          </cell>
          <cell r="E3020">
            <v>12.447889999999999</v>
          </cell>
          <cell r="F3020">
            <v>21.672709999999999</v>
          </cell>
        </row>
        <row r="3021">
          <cell r="A3021" t="str">
            <v>SOCIAL CAPITAL - Tolerance of diversity - Multiculturalism makes life in your area better</v>
          </cell>
          <cell r="B3021" t="str">
            <v>Sometimes</v>
          </cell>
          <cell r="C3021" t="str">
            <v>Pyrenees (S)</v>
          </cell>
          <cell r="D3021">
            <v>22.367360000000001</v>
          </cell>
          <cell r="E3021">
            <v>15.694279999999999</v>
          </cell>
          <cell r="F3021">
            <v>30.839849999999998</v>
          </cell>
        </row>
        <row r="3022">
          <cell r="A3022" t="str">
            <v>SOCIAL CAPITAL - Tolerance of diversity - Multiculturalism makes life in your area better</v>
          </cell>
          <cell r="B3022" t="str">
            <v>Sometimes</v>
          </cell>
          <cell r="C3022" t="str">
            <v>Queenscliffe (B)</v>
          </cell>
          <cell r="D3022">
            <v>20.136880000000001</v>
          </cell>
          <cell r="E3022">
            <v>10.08553</v>
          </cell>
          <cell r="F3022">
            <v>36.175269999999998</v>
          </cell>
        </row>
        <row r="3023">
          <cell r="A3023" t="str">
            <v>SOCIAL CAPITAL - Tolerance of diversity - Multiculturalism makes life in your area better</v>
          </cell>
          <cell r="B3023" t="str">
            <v>Sometimes</v>
          </cell>
          <cell r="C3023" t="str">
            <v>South Gippsland (S)</v>
          </cell>
          <cell r="D3023">
            <v>21.57413</v>
          </cell>
          <cell r="E3023">
            <v>12.54884</v>
          </cell>
          <cell r="F3023">
            <v>34.52769</v>
          </cell>
        </row>
        <row r="3024">
          <cell r="A3024" t="str">
            <v>SOCIAL CAPITAL - Tolerance of diversity - Multiculturalism makes life in your area better</v>
          </cell>
          <cell r="B3024" t="str">
            <v>Sometimes</v>
          </cell>
          <cell r="C3024" t="str">
            <v>Southern Grampians (S)</v>
          </cell>
          <cell r="D3024">
            <v>23.295269999999999</v>
          </cell>
          <cell r="E3024">
            <v>17.523769999999999</v>
          </cell>
          <cell r="F3024">
            <v>30.26998</v>
          </cell>
        </row>
        <row r="3025">
          <cell r="A3025" t="str">
            <v>SOCIAL CAPITAL - Tolerance of diversity - Multiculturalism makes life in your area better</v>
          </cell>
          <cell r="B3025" t="str">
            <v>Sometimes</v>
          </cell>
          <cell r="C3025" t="str">
            <v>Stonnington (C)</v>
          </cell>
          <cell r="D3025">
            <v>10.6206</v>
          </cell>
          <cell r="E3025">
            <v>7.5623950000000004</v>
          </cell>
          <cell r="F3025">
            <v>14.71861</v>
          </cell>
        </row>
        <row r="3026">
          <cell r="A3026" t="str">
            <v>SOCIAL CAPITAL - Tolerance of diversity - Multiculturalism makes life in your area better</v>
          </cell>
          <cell r="B3026" t="str">
            <v>Sometimes</v>
          </cell>
          <cell r="C3026" t="str">
            <v>Strathbogie (S)</v>
          </cell>
          <cell r="D3026">
            <v>22.66676</v>
          </cell>
          <cell r="E3026">
            <v>16.228110000000001</v>
          </cell>
          <cell r="F3026">
            <v>30.723120000000002</v>
          </cell>
        </row>
        <row r="3027">
          <cell r="A3027" t="str">
            <v>SOCIAL CAPITAL - Tolerance of diversity - Multiculturalism makes life in your area better</v>
          </cell>
          <cell r="B3027" t="str">
            <v>Sometimes</v>
          </cell>
          <cell r="C3027" t="str">
            <v>Surf Coast (S)</v>
          </cell>
          <cell r="D3027">
            <v>20.779610000000002</v>
          </cell>
          <cell r="E3027">
            <v>14.89052</v>
          </cell>
          <cell r="F3027">
            <v>28.225380000000001</v>
          </cell>
        </row>
        <row r="3028">
          <cell r="A3028" t="str">
            <v>SOCIAL CAPITAL - Tolerance of diversity - Multiculturalism makes life in your area better</v>
          </cell>
          <cell r="B3028" t="str">
            <v>Sometimes</v>
          </cell>
          <cell r="C3028" t="str">
            <v>Swan Hill (RC)</v>
          </cell>
          <cell r="D3028">
            <v>32.217059999999996</v>
          </cell>
          <cell r="E3028">
            <v>25.538930000000001</v>
          </cell>
          <cell r="F3028">
            <v>39.710160000000002</v>
          </cell>
        </row>
        <row r="3029">
          <cell r="A3029" t="str">
            <v>SOCIAL CAPITAL - Tolerance of diversity - Multiculturalism makes life in your area better</v>
          </cell>
          <cell r="B3029" t="str">
            <v>Sometimes</v>
          </cell>
          <cell r="C3029" t="str">
            <v>Towong (S)</v>
          </cell>
          <cell r="D3029">
            <v>21.252829999999999</v>
          </cell>
          <cell r="E3029">
            <v>15.485810000000001</v>
          </cell>
          <cell r="F3029">
            <v>28.444700000000001</v>
          </cell>
        </row>
        <row r="3030">
          <cell r="A3030" t="str">
            <v>SOCIAL CAPITAL - Tolerance of diversity - Multiculturalism makes life in your area better</v>
          </cell>
          <cell r="B3030" t="str">
            <v>Sometimes</v>
          </cell>
          <cell r="C3030" t="str">
            <v>Wangaratta (RC)</v>
          </cell>
          <cell r="D3030">
            <v>22.009329999999999</v>
          </cell>
          <cell r="E3030">
            <v>15.458220000000001</v>
          </cell>
          <cell r="F3030">
            <v>30.340399999999999</v>
          </cell>
        </row>
        <row r="3031">
          <cell r="A3031" t="str">
            <v>SOCIAL CAPITAL - Tolerance of diversity - Multiculturalism makes life in your area better</v>
          </cell>
          <cell r="B3031" t="str">
            <v>Sometimes</v>
          </cell>
          <cell r="C3031" t="str">
            <v>Warrnambool (C)</v>
          </cell>
          <cell r="D3031">
            <v>25.421050000000001</v>
          </cell>
          <cell r="E3031">
            <v>19.552119999999999</v>
          </cell>
          <cell r="F3031">
            <v>32.343389999999999</v>
          </cell>
        </row>
        <row r="3032">
          <cell r="A3032" t="str">
            <v>SOCIAL CAPITAL - Tolerance of diversity - Multiculturalism makes life in your area better</v>
          </cell>
          <cell r="B3032" t="str">
            <v>Sometimes</v>
          </cell>
          <cell r="C3032" t="str">
            <v>Wellington (S)</v>
          </cell>
          <cell r="D3032">
            <v>23.46679</v>
          </cell>
          <cell r="E3032">
            <v>17.84816</v>
          </cell>
          <cell r="F3032">
            <v>30.203859999999999</v>
          </cell>
        </row>
        <row r="3033">
          <cell r="A3033" t="str">
            <v>SOCIAL CAPITAL - Tolerance of diversity - Multiculturalism makes life in your area better</v>
          </cell>
          <cell r="B3033" t="str">
            <v>Sometimes</v>
          </cell>
          <cell r="C3033" t="str">
            <v>West Wimmera (S)</v>
          </cell>
          <cell r="D3033">
            <v>17.884820000000001</v>
          </cell>
          <cell r="E3033">
            <v>12.02946</v>
          </cell>
          <cell r="F3033">
            <v>25.75583</v>
          </cell>
        </row>
        <row r="3034">
          <cell r="A3034" t="str">
            <v>SOCIAL CAPITAL - Tolerance of diversity - Multiculturalism makes life in your area better</v>
          </cell>
          <cell r="B3034" t="str">
            <v>Sometimes</v>
          </cell>
          <cell r="C3034" t="str">
            <v>Whitehorse (C)</v>
          </cell>
          <cell r="D3034">
            <v>22.44876</v>
          </cell>
          <cell r="E3034">
            <v>17.305730000000001</v>
          </cell>
          <cell r="F3034">
            <v>28.59177</v>
          </cell>
        </row>
        <row r="3035">
          <cell r="A3035" t="str">
            <v>SOCIAL CAPITAL - Tolerance of diversity - Multiculturalism makes life in your area better</v>
          </cell>
          <cell r="B3035" t="str">
            <v>Sometimes</v>
          </cell>
          <cell r="C3035" t="str">
            <v>Whittlesea (C)</v>
          </cell>
          <cell r="D3035">
            <v>22.749220000000001</v>
          </cell>
          <cell r="E3035">
            <v>17.733270000000001</v>
          </cell>
          <cell r="F3035">
            <v>28.689170000000001</v>
          </cell>
        </row>
        <row r="3036">
          <cell r="A3036" t="str">
            <v>SOCIAL CAPITAL - Tolerance of diversity - Multiculturalism makes life in your area better</v>
          </cell>
          <cell r="B3036" t="str">
            <v>Sometimes</v>
          </cell>
          <cell r="C3036" t="str">
            <v>Wodonga (RC)</v>
          </cell>
          <cell r="D3036">
            <v>22.759450000000001</v>
          </cell>
          <cell r="E3036">
            <v>17.19125</v>
          </cell>
          <cell r="F3036">
            <v>29.488939999999999</v>
          </cell>
        </row>
        <row r="3037">
          <cell r="A3037" t="str">
            <v>SOCIAL CAPITAL - Tolerance of diversity - Multiculturalism makes life in your area better</v>
          </cell>
          <cell r="B3037" t="str">
            <v>Sometimes</v>
          </cell>
          <cell r="C3037" t="str">
            <v>Wyndham (C)</v>
          </cell>
          <cell r="D3037">
            <v>33.492530000000002</v>
          </cell>
          <cell r="E3037">
            <v>27.932590000000001</v>
          </cell>
          <cell r="F3037">
            <v>39.551789999999997</v>
          </cell>
        </row>
        <row r="3038">
          <cell r="A3038" t="str">
            <v>SOCIAL CAPITAL - Tolerance of diversity - Multiculturalism makes life in your area better</v>
          </cell>
          <cell r="B3038" t="str">
            <v>Sometimes</v>
          </cell>
          <cell r="C3038" t="str">
            <v>Yarra (C)</v>
          </cell>
          <cell r="D3038">
            <v>14.58989</v>
          </cell>
          <cell r="E3038">
            <v>10.328010000000001</v>
          </cell>
          <cell r="F3038">
            <v>20.214009999999998</v>
          </cell>
        </row>
        <row r="3039">
          <cell r="A3039" t="str">
            <v>SOCIAL CAPITAL - Tolerance of diversity - Multiculturalism makes life in your area better</v>
          </cell>
          <cell r="B3039" t="str">
            <v>Sometimes</v>
          </cell>
          <cell r="C3039" t="str">
            <v>Yarra Ranges (S)</v>
          </cell>
          <cell r="D3039">
            <v>23.633800000000001</v>
          </cell>
          <cell r="E3039">
            <v>18.520980000000002</v>
          </cell>
          <cell r="F3039">
            <v>29.64452</v>
          </cell>
        </row>
        <row r="3040">
          <cell r="A3040" t="str">
            <v>SOCIAL CAPITAL - Tolerance of diversity - Multiculturalism makes life in your area better</v>
          </cell>
          <cell r="B3040" t="str">
            <v>Sometimes</v>
          </cell>
          <cell r="C3040" t="str">
            <v>Yarriambiack (S)</v>
          </cell>
          <cell r="D3040">
            <v>17.96245</v>
          </cell>
          <cell r="E3040">
            <v>11.736739999999999</v>
          </cell>
          <cell r="F3040">
            <v>26.499079999999999</v>
          </cell>
        </row>
        <row r="3041">
          <cell r="A3041" t="str">
            <v>SOCIAL CAPITAL - Tolerance of diversity - Multiculturalism makes life in your area better</v>
          </cell>
          <cell r="B3041" t="str">
            <v>Sometimes</v>
          </cell>
          <cell r="C3041" t="str">
            <v>Victoria</v>
          </cell>
          <cell r="D3041">
            <v>23.532530000000001</v>
          </cell>
          <cell r="E3041">
            <v>22.670210000000001</v>
          </cell>
          <cell r="F3041">
            <v>24.417290000000001</v>
          </cell>
        </row>
        <row r="3042">
          <cell r="A3042" t="str">
            <v>SOCIAL CAPITAL - Tolerance of diversity - Multiculturalism makes life in your area better</v>
          </cell>
          <cell r="B3042" t="str">
            <v>Yes, definitely</v>
          </cell>
          <cell r="C3042" t="str">
            <v>Alpine (S)</v>
          </cell>
          <cell r="D3042">
            <v>69.338980000000006</v>
          </cell>
          <cell r="E3042">
            <v>60.118789999999997</v>
          </cell>
          <cell r="F3042">
            <v>77.234729999999999</v>
          </cell>
        </row>
        <row r="3043">
          <cell r="A3043" t="str">
            <v>SOCIAL CAPITAL - Tolerance of diversity - Multiculturalism makes life in your area better</v>
          </cell>
          <cell r="B3043" t="str">
            <v>Yes, definitely</v>
          </cell>
          <cell r="C3043" t="str">
            <v>Ararat (RC)</v>
          </cell>
          <cell r="D3043">
            <v>61.391460000000002</v>
          </cell>
          <cell r="E3043">
            <v>53.866999999999997</v>
          </cell>
          <cell r="F3043">
            <v>68.408410000000003</v>
          </cell>
        </row>
        <row r="3044">
          <cell r="A3044" t="str">
            <v>SOCIAL CAPITAL - Tolerance of diversity - Multiculturalism makes life in your area better</v>
          </cell>
          <cell r="B3044" t="str">
            <v>Yes, definitely</v>
          </cell>
          <cell r="C3044" t="str">
            <v>Ballarat (C)</v>
          </cell>
          <cell r="D3044">
            <v>61.000839999999997</v>
          </cell>
          <cell r="E3044">
            <v>54.663080000000001</v>
          </cell>
          <cell r="F3044">
            <v>66.987700000000004</v>
          </cell>
        </row>
        <row r="3045">
          <cell r="A3045" t="str">
            <v>SOCIAL CAPITAL - Tolerance of diversity - Multiculturalism makes life in your area better</v>
          </cell>
          <cell r="B3045" t="str">
            <v>Yes, definitely</v>
          </cell>
          <cell r="C3045" t="str">
            <v>Banyule (C)</v>
          </cell>
          <cell r="D3045">
            <v>68.550929999999994</v>
          </cell>
          <cell r="E3045">
            <v>62.119950000000003</v>
          </cell>
          <cell r="F3045">
            <v>74.341070000000002</v>
          </cell>
        </row>
        <row r="3046">
          <cell r="A3046" t="str">
            <v>SOCIAL CAPITAL - Tolerance of diversity - Multiculturalism makes life in your area better</v>
          </cell>
          <cell r="B3046" t="str">
            <v>Yes, definitely</v>
          </cell>
          <cell r="C3046" t="str">
            <v>Bass Coast (S)</v>
          </cell>
          <cell r="D3046">
            <v>66.714500000000001</v>
          </cell>
          <cell r="E3046">
            <v>60.427100000000003</v>
          </cell>
          <cell r="F3046">
            <v>72.458259999999996</v>
          </cell>
        </row>
        <row r="3047">
          <cell r="A3047" t="str">
            <v>SOCIAL CAPITAL - Tolerance of diversity - Multiculturalism makes life in your area better</v>
          </cell>
          <cell r="B3047" t="str">
            <v>Yes, definitely</v>
          </cell>
          <cell r="C3047" t="str">
            <v>Baw Baw (S)</v>
          </cell>
          <cell r="D3047">
            <v>49.590350000000001</v>
          </cell>
          <cell r="E3047">
            <v>42.854810000000001</v>
          </cell>
          <cell r="F3047">
            <v>56.340780000000002</v>
          </cell>
        </row>
        <row r="3048">
          <cell r="A3048" t="str">
            <v>SOCIAL CAPITAL - Tolerance of diversity - Multiculturalism makes life in your area better</v>
          </cell>
          <cell r="B3048" t="str">
            <v>Yes, definitely</v>
          </cell>
          <cell r="C3048" t="str">
            <v>Bayside (C)</v>
          </cell>
          <cell r="D3048">
            <v>71.120940000000004</v>
          </cell>
          <cell r="E3048">
            <v>64.475070000000002</v>
          </cell>
          <cell r="F3048">
            <v>76.967659999999995</v>
          </cell>
        </row>
        <row r="3049">
          <cell r="A3049" t="str">
            <v>SOCIAL CAPITAL - Tolerance of diversity - Multiculturalism makes life in your area better</v>
          </cell>
          <cell r="B3049" t="str">
            <v>Yes, definitely</v>
          </cell>
          <cell r="C3049" t="str">
            <v>Benalla (RC)</v>
          </cell>
          <cell r="D3049">
            <v>55.723970000000001</v>
          </cell>
          <cell r="E3049">
            <v>47.384480000000003</v>
          </cell>
          <cell r="F3049">
            <v>63.752780000000001</v>
          </cell>
        </row>
        <row r="3050">
          <cell r="A3050" t="str">
            <v>SOCIAL CAPITAL - Tolerance of diversity - Multiculturalism makes life in your area better</v>
          </cell>
          <cell r="B3050" t="str">
            <v>Yes, definitely</v>
          </cell>
          <cell r="C3050" t="str">
            <v>Boroondara (C)</v>
          </cell>
          <cell r="D3050">
            <v>76.859809999999996</v>
          </cell>
          <cell r="E3050">
            <v>71.145840000000007</v>
          </cell>
          <cell r="F3050">
            <v>81.732759999999999</v>
          </cell>
        </row>
        <row r="3051">
          <cell r="A3051" t="str">
            <v>SOCIAL CAPITAL - Tolerance of diversity - Multiculturalism makes life in your area better</v>
          </cell>
          <cell r="B3051" t="str">
            <v>Yes, definitely</v>
          </cell>
          <cell r="C3051" t="str">
            <v>Brimbank (C)</v>
          </cell>
          <cell r="D3051">
            <v>52.26023</v>
          </cell>
          <cell r="E3051">
            <v>45.857489999999999</v>
          </cell>
          <cell r="F3051">
            <v>58.589550000000003</v>
          </cell>
        </row>
        <row r="3052">
          <cell r="A3052" t="str">
            <v>SOCIAL CAPITAL - Tolerance of diversity - Multiculturalism makes life in your area better</v>
          </cell>
          <cell r="B3052" t="str">
            <v>Yes, definitely</v>
          </cell>
          <cell r="C3052" t="str">
            <v>Buloke (S)</v>
          </cell>
          <cell r="D3052">
            <v>55.857779999999998</v>
          </cell>
          <cell r="E3052">
            <v>44.849539999999998</v>
          </cell>
          <cell r="F3052">
            <v>66.318860000000001</v>
          </cell>
        </row>
        <row r="3053">
          <cell r="A3053" t="str">
            <v>SOCIAL CAPITAL - Tolerance of diversity - Multiculturalism makes life in your area better</v>
          </cell>
          <cell r="B3053" t="str">
            <v>Yes, definitely</v>
          </cell>
          <cell r="C3053" t="str">
            <v>Campaspe (S)</v>
          </cell>
          <cell r="D3053">
            <v>37.386159999999997</v>
          </cell>
          <cell r="E3053">
            <v>30.670649999999998</v>
          </cell>
          <cell r="F3053">
            <v>44.625610000000002</v>
          </cell>
        </row>
        <row r="3054">
          <cell r="A3054" t="str">
            <v>SOCIAL CAPITAL - Tolerance of diversity - Multiculturalism makes life in your area better</v>
          </cell>
          <cell r="B3054" t="str">
            <v>Yes, definitely</v>
          </cell>
          <cell r="C3054" t="str">
            <v>Cardinia (S)</v>
          </cell>
          <cell r="D3054">
            <v>54.767620000000001</v>
          </cell>
          <cell r="E3054">
            <v>48.489600000000003</v>
          </cell>
          <cell r="F3054">
            <v>60.897530000000003</v>
          </cell>
        </row>
        <row r="3055">
          <cell r="A3055" t="str">
            <v>SOCIAL CAPITAL - Tolerance of diversity - Multiculturalism makes life in your area better</v>
          </cell>
          <cell r="B3055" t="str">
            <v>Yes, definitely</v>
          </cell>
          <cell r="C3055" t="str">
            <v>Casey (C)</v>
          </cell>
          <cell r="D3055">
            <v>60.443890000000003</v>
          </cell>
          <cell r="E3055">
            <v>54.338819999999998</v>
          </cell>
          <cell r="F3055">
            <v>66.239840000000001</v>
          </cell>
        </row>
        <row r="3056">
          <cell r="A3056" t="str">
            <v>SOCIAL CAPITAL - Tolerance of diversity - Multiculturalism makes life in your area better</v>
          </cell>
          <cell r="B3056" t="str">
            <v>Yes, definitely</v>
          </cell>
          <cell r="C3056" t="str">
            <v>Central Goldfields (S)</v>
          </cell>
          <cell r="D3056">
            <v>44.299990000000001</v>
          </cell>
          <cell r="E3056">
            <v>36.695030000000003</v>
          </cell>
          <cell r="F3056">
            <v>52.18188</v>
          </cell>
        </row>
        <row r="3057">
          <cell r="A3057" t="str">
            <v>SOCIAL CAPITAL - Tolerance of diversity - Multiculturalism makes life in your area better</v>
          </cell>
          <cell r="B3057" t="str">
            <v>Yes, definitely</v>
          </cell>
          <cell r="C3057" t="str">
            <v>Colac-Otway (S)</v>
          </cell>
          <cell r="D3057">
            <v>60.05444</v>
          </cell>
          <cell r="E3057">
            <v>53.207090000000001</v>
          </cell>
          <cell r="F3057">
            <v>66.530100000000004</v>
          </cell>
        </row>
        <row r="3058">
          <cell r="A3058" t="str">
            <v>SOCIAL CAPITAL - Tolerance of diversity - Multiculturalism makes life in your area better</v>
          </cell>
          <cell r="B3058" t="str">
            <v>Yes, definitely</v>
          </cell>
          <cell r="C3058" t="str">
            <v>Corangamite (S)</v>
          </cell>
          <cell r="D3058">
            <v>44.705460000000002</v>
          </cell>
          <cell r="E3058">
            <v>36.887909999999998</v>
          </cell>
          <cell r="F3058">
            <v>52.793869999999998</v>
          </cell>
        </row>
        <row r="3059">
          <cell r="A3059" t="str">
            <v>SOCIAL CAPITAL - Tolerance of diversity - Multiculturalism makes life in your area better</v>
          </cell>
          <cell r="B3059" t="str">
            <v>Yes, definitely</v>
          </cell>
          <cell r="C3059" t="str">
            <v>Darebin (C)</v>
          </cell>
          <cell r="D3059">
            <v>80.751490000000004</v>
          </cell>
          <cell r="E3059">
            <v>75.352900000000005</v>
          </cell>
          <cell r="F3059">
            <v>85.199860000000001</v>
          </cell>
        </row>
        <row r="3060">
          <cell r="A3060" t="str">
            <v>SOCIAL CAPITAL - Tolerance of diversity - Multiculturalism makes life in your area better</v>
          </cell>
          <cell r="B3060" t="str">
            <v>Yes, definitely</v>
          </cell>
          <cell r="C3060" t="str">
            <v>East Gippsland (S)</v>
          </cell>
          <cell r="D3060">
            <v>42.260890000000003</v>
          </cell>
          <cell r="E3060">
            <v>33.670270000000002</v>
          </cell>
          <cell r="F3060">
            <v>51.346620000000001</v>
          </cell>
        </row>
        <row r="3061">
          <cell r="A3061" t="str">
            <v>SOCIAL CAPITAL - Tolerance of diversity - Multiculturalism makes life in your area better</v>
          </cell>
          <cell r="B3061" t="str">
            <v>Yes, definitely</v>
          </cell>
          <cell r="C3061" t="str">
            <v>Frankston (C)</v>
          </cell>
          <cell r="D3061">
            <v>57.548560000000002</v>
          </cell>
          <cell r="E3061">
            <v>51.569960000000002</v>
          </cell>
          <cell r="F3061">
            <v>63.314149999999998</v>
          </cell>
        </row>
        <row r="3062">
          <cell r="A3062" t="str">
            <v>SOCIAL CAPITAL - Tolerance of diversity - Multiculturalism makes life in your area better</v>
          </cell>
          <cell r="B3062" t="str">
            <v>Yes, definitely</v>
          </cell>
          <cell r="C3062" t="str">
            <v>Gannawarra (S)</v>
          </cell>
          <cell r="D3062">
            <v>45.442489999999999</v>
          </cell>
          <cell r="E3062">
            <v>34.629330000000003</v>
          </cell>
          <cell r="F3062">
            <v>56.703319999999998</v>
          </cell>
        </row>
        <row r="3063">
          <cell r="A3063" t="str">
            <v>SOCIAL CAPITAL - Tolerance of diversity - Multiculturalism makes life in your area better</v>
          </cell>
          <cell r="B3063" t="str">
            <v>Yes, definitely</v>
          </cell>
          <cell r="C3063" t="str">
            <v>Glen Eira (C)</v>
          </cell>
          <cell r="D3063">
            <v>77.792000000000002</v>
          </cell>
          <cell r="E3063">
            <v>71.905420000000007</v>
          </cell>
          <cell r="F3063">
            <v>82.741219999999998</v>
          </cell>
        </row>
        <row r="3064">
          <cell r="A3064" t="str">
            <v>SOCIAL CAPITAL - Tolerance of diversity - Multiculturalism makes life in your area better</v>
          </cell>
          <cell r="B3064" t="str">
            <v>Yes, definitely</v>
          </cell>
          <cell r="C3064" t="str">
            <v>Glenelg (S)</v>
          </cell>
          <cell r="D3064">
            <v>56.221670000000003</v>
          </cell>
          <cell r="E3064">
            <v>46.38241</v>
          </cell>
          <cell r="F3064">
            <v>65.59469</v>
          </cell>
        </row>
        <row r="3065">
          <cell r="A3065" t="str">
            <v>SOCIAL CAPITAL - Tolerance of diversity - Multiculturalism makes life in your area better</v>
          </cell>
          <cell r="B3065" t="str">
            <v>Yes, definitely</v>
          </cell>
          <cell r="C3065" t="str">
            <v>Golden Plains (S)</v>
          </cell>
          <cell r="D3065">
            <v>49.441580000000002</v>
          </cell>
          <cell r="E3065">
            <v>39.567700000000002</v>
          </cell>
          <cell r="F3065">
            <v>59.359209999999997</v>
          </cell>
        </row>
        <row r="3066">
          <cell r="A3066" t="str">
            <v>SOCIAL CAPITAL - Tolerance of diversity - Multiculturalism makes life in your area better</v>
          </cell>
          <cell r="B3066" t="str">
            <v>Yes, definitely</v>
          </cell>
          <cell r="C3066" t="str">
            <v>Greater Bendigo (C)</v>
          </cell>
          <cell r="D3066">
            <v>55.098230000000001</v>
          </cell>
          <cell r="E3066">
            <v>48.060679999999998</v>
          </cell>
          <cell r="F3066">
            <v>61.93741</v>
          </cell>
        </row>
        <row r="3067">
          <cell r="A3067" t="str">
            <v>SOCIAL CAPITAL - Tolerance of diversity - Multiculturalism makes life in your area better</v>
          </cell>
          <cell r="B3067" t="str">
            <v>Yes, definitely</v>
          </cell>
          <cell r="C3067" t="str">
            <v>Greater Dandenong (C)</v>
          </cell>
          <cell r="D3067">
            <v>54.524039999999999</v>
          </cell>
          <cell r="E3067">
            <v>47.904510000000002</v>
          </cell>
          <cell r="F3067">
            <v>60.987450000000003</v>
          </cell>
        </row>
        <row r="3068">
          <cell r="A3068" t="str">
            <v>SOCIAL CAPITAL - Tolerance of diversity - Multiculturalism makes life in your area better</v>
          </cell>
          <cell r="B3068" t="str">
            <v>Yes, definitely</v>
          </cell>
          <cell r="C3068" t="str">
            <v>Greater Geelong (C)</v>
          </cell>
          <cell r="D3068">
            <v>59.621029999999998</v>
          </cell>
          <cell r="E3068">
            <v>52.779110000000003</v>
          </cell>
          <cell r="F3068">
            <v>66.108199999999997</v>
          </cell>
        </row>
        <row r="3069">
          <cell r="A3069" t="str">
            <v>SOCIAL CAPITAL - Tolerance of diversity - Multiculturalism makes life in your area better</v>
          </cell>
          <cell r="B3069" t="str">
            <v>Yes, definitely</v>
          </cell>
          <cell r="C3069" t="str">
            <v>Greater Shepparton (C)</v>
          </cell>
          <cell r="D3069">
            <v>46.580840000000002</v>
          </cell>
          <cell r="E3069">
            <v>40.135370000000002</v>
          </cell>
          <cell r="F3069">
            <v>53.142530000000001</v>
          </cell>
        </row>
        <row r="3070">
          <cell r="A3070" t="str">
            <v>SOCIAL CAPITAL - Tolerance of diversity - Multiculturalism makes life in your area better</v>
          </cell>
          <cell r="B3070" t="str">
            <v>Yes, definitely</v>
          </cell>
          <cell r="C3070" t="str">
            <v>Hepburn (S)</v>
          </cell>
          <cell r="D3070">
            <v>66.116579999999999</v>
          </cell>
          <cell r="E3070">
            <v>57.653379999999999</v>
          </cell>
          <cell r="F3070">
            <v>73.661079999999998</v>
          </cell>
        </row>
        <row r="3071">
          <cell r="A3071" t="str">
            <v>SOCIAL CAPITAL - Tolerance of diversity - Multiculturalism makes life in your area better</v>
          </cell>
          <cell r="B3071" t="str">
            <v>Yes, definitely</v>
          </cell>
          <cell r="C3071" t="str">
            <v>Hindmarsh (S)</v>
          </cell>
          <cell r="D3071">
            <v>57.385159999999999</v>
          </cell>
          <cell r="E3071">
            <v>47.338769999999997</v>
          </cell>
          <cell r="F3071">
            <v>66.856819999999999</v>
          </cell>
        </row>
        <row r="3072">
          <cell r="A3072" t="str">
            <v>SOCIAL CAPITAL - Tolerance of diversity - Multiculturalism makes life in your area better</v>
          </cell>
          <cell r="B3072" t="str">
            <v>Yes, definitely</v>
          </cell>
          <cell r="C3072" t="str">
            <v>Hobsons Bay (C)</v>
          </cell>
          <cell r="D3072">
            <v>57.722540000000002</v>
          </cell>
          <cell r="E3072">
            <v>50.908630000000002</v>
          </cell>
          <cell r="F3072">
            <v>64.254750000000001</v>
          </cell>
        </row>
        <row r="3073">
          <cell r="A3073" t="str">
            <v>SOCIAL CAPITAL - Tolerance of diversity - Multiculturalism makes life in your area better</v>
          </cell>
          <cell r="B3073" t="str">
            <v>Yes, definitely</v>
          </cell>
          <cell r="C3073" t="str">
            <v>Horsham (RC)</v>
          </cell>
          <cell r="D3073">
            <v>57.482100000000003</v>
          </cell>
          <cell r="E3073">
            <v>50.608449999999998</v>
          </cell>
          <cell r="F3073">
            <v>64.078149999999994</v>
          </cell>
        </row>
        <row r="3074">
          <cell r="A3074" t="str">
            <v>SOCIAL CAPITAL - Tolerance of diversity - Multiculturalism makes life in your area better</v>
          </cell>
          <cell r="B3074" t="str">
            <v>Yes, definitely</v>
          </cell>
          <cell r="C3074" t="str">
            <v>Hume (C)</v>
          </cell>
          <cell r="D3074">
            <v>54.664230000000003</v>
          </cell>
          <cell r="E3074">
            <v>48.462769999999999</v>
          </cell>
          <cell r="F3074">
            <v>60.724229999999999</v>
          </cell>
        </row>
        <row r="3075">
          <cell r="A3075" t="str">
            <v>SOCIAL CAPITAL - Tolerance of diversity - Multiculturalism makes life in your area better</v>
          </cell>
          <cell r="B3075" t="str">
            <v>Yes, definitely</v>
          </cell>
          <cell r="C3075" t="str">
            <v>Indigo (S)</v>
          </cell>
          <cell r="D3075">
            <v>57.972059999999999</v>
          </cell>
          <cell r="E3075">
            <v>48.48677</v>
          </cell>
          <cell r="F3075">
            <v>66.902990000000003</v>
          </cell>
        </row>
        <row r="3076">
          <cell r="A3076" t="str">
            <v>SOCIAL CAPITAL - Tolerance of diversity - Multiculturalism makes life in your area better</v>
          </cell>
          <cell r="B3076" t="str">
            <v>Yes, definitely</v>
          </cell>
          <cell r="C3076" t="str">
            <v>Kingston (C)</v>
          </cell>
          <cell r="D3076">
            <v>70.481269999999995</v>
          </cell>
          <cell r="E3076">
            <v>64.138660000000002</v>
          </cell>
          <cell r="F3076">
            <v>76.119759999999999</v>
          </cell>
        </row>
        <row r="3077">
          <cell r="A3077" t="str">
            <v>SOCIAL CAPITAL - Tolerance of diversity - Multiculturalism makes life in your area better</v>
          </cell>
          <cell r="B3077" t="str">
            <v>Yes, definitely</v>
          </cell>
          <cell r="C3077" t="str">
            <v>Knox (C)</v>
          </cell>
          <cell r="D3077">
            <v>59.177219999999998</v>
          </cell>
          <cell r="E3077">
            <v>53.12923</v>
          </cell>
          <cell r="F3077">
            <v>64.959509999999995</v>
          </cell>
        </row>
        <row r="3078">
          <cell r="A3078" t="str">
            <v>SOCIAL CAPITAL - Tolerance of diversity - Multiculturalism makes life in your area better</v>
          </cell>
          <cell r="B3078" t="str">
            <v>Yes, definitely</v>
          </cell>
          <cell r="C3078" t="str">
            <v>Latrobe (C)</v>
          </cell>
          <cell r="D3078">
            <v>50.385219999999997</v>
          </cell>
          <cell r="E3078">
            <v>43.479100000000003</v>
          </cell>
          <cell r="F3078">
            <v>57.276670000000003</v>
          </cell>
        </row>
        <row r="3079">
          <cell r="A3079" t="str">
            <v>SOCIAL CAPITAL - Tolerance of diversity - Multiculturalism makes life in your area better</v>
          </cell>
          <cell r="B3079" t="str">
            <v>Yes, definitely</v>
          </cell>
          <cell r="C3079" t="str">
            <v>Loddon (S)</v>
          </cell>
          <cell r="D3079">
            <v>53.567050000000002</v>
          </cell>
          <cell r="E3079">
            <v>42.893749999999997</v>
          </cell>
          <cell r="F3079">
            <v>63.923310000000001</v>
          </cell>
        </row>
        <row r="3080">
          <cell r="A3080" t="str">
            <v>SOCIAL CAPITAL - Tolerance of diversity - Multiculturalism makes life in your area better</v>
          </cell>
          <cell r="B3080" t="str">
            <v>Yes, definitely</v>
          </cell>
          <cell r="C3080" t="str">
            <v>Macedon Ranges (S)</v>
          </cell>
          <cell r="D3080">
            <v>67.674369999999996</v>
          </cell>
          <cell r="E3080">
            <v>59.266919999999999</v>
          </cell>
          <cell r="F3080">
            <v>75.076250000000002</v>
          </cell>
        </row>
        <row r="3081">
          <cell r="A3081" t="str">
            <v>SOCIAL CAPITAL - Tolerance of diversity - Multiculturalism makes life in your area better</v>
          </cell>
          <cell r="B3081" t="str">
            <v>Yes, definitely</v>
          </cell>
          <cell r="C3081" t="str">
            <v>Manningham (C)</v>
          </cell>
          <cell r="D3081">
            <v>72.093320000000006</v>
          </cell>
          <cell r="E3081">
            <v>65.549930000000003</v>
          </cell>
          <cell r="F3081">
            <v>77.814509999999999</v>
          </cell>
        </row>
        <row r="3082">
          <cell r="A3082" t="str">
            <v>SOCIAL CAPITAL - Tolerance of diversity - Multiculturalism makes life in your area better</v>
          </cell>
          <cell r="B3082" t="str">
            <v>Yes, definitely</v>
          </cell>
          <cell r="C3082" t="str">
            <v>Mansfield (S)</v>
          </cell>
          <cell r="D3082">
            <v>55.307630000000003</v>
          </cell>
          <cell r="E3082">
            <v>46.68777</v>
          </cell>
          <cell r="F3082">
            <v>63.619790000000002</v>
          </cell>
        </row>
        <row r="3083">
          <cell r="A3083" t="str">
            <v>SOCIAL CAPITAL - Tolerance of diversity - Multiculturalism makes life in your area better</v>
          </cell>
          <cell r="B3083" t="str">
            <v>Yes, definitely</v>
          </cell>
          <cell r="C3083" t="str">
            <v>Maribyrnong (C)</v>
          </cell>
          <cell r="D3083">
            <v>77.838930000000005</v>
          </cell>
          <cell r="E3083">
            <v>71.201170000000005</v>
          </cell>
          <cell r="F3083">
            <v>83.305480000000003</v>
          </cell>
        </row>
        <row r="3084">
          <cell r="A3084" t="str">
            <v>SOCIAL CAPITAL - Tolerance of diversity - Multiculturalism makes life in your area better</v>
          </cell>
          <cell r="B3084" t="str">
            <v>Yes, definitely</v>
          </cell>
          <cell r="C3084" t="str">
            <v>Maroondah (C)</v>
          </cell>
          <cell r="D3084">
            <v>65.823179999999994</v>
          </cell>
          <cell r="E3084">
            <v>59.47692</v>
          </cell>
          <cell r="F3084">
            <v>71.64931</v>
          </cell>
        </row>
        <row r="3085">
          <cell r="A3085" t="str">
            <v>SOCIAL CAPITAL - Tolerance of diversity - Multiculturalism makes life in your area better</v>
          </cell>
          <cell r="B3085" t="str">
            <v>Yes, definitely</v>
          </cell>
          <cell r="C3085" t="str">
            <v>Melbourne (C)</v>
          </cell>
          <cell r="D3085">
            <v>78.37961</v>
          </cell>
          <cell r="E3085">
            <v>72.07517</v>
          </cell>
          <cell r="F3085">
            <v>83.584900000000005</v>
          </cell>
        </row>
        <row r="3086">
          <cell r="A3086" t="str">
            <v>SOCIAL CAPITAL - Tolerance of diversity - Multiculturalism makes life in your area better</v>
          </cell>
          <cell r="B3086" t="str">
            <v>Yes, definitely</v>
          </cell>
          <cell r="C3086" t="str">
            <v>Melton (S)</v>
          </cell>
          <cell r="D3086">
            <v>58.514780000000002</v>
          </cell>
          <cell r="E3086">
            <v>51.997480000000003</v>
          </cell>
          <cell r="F3086">
            <v>64.747140000000002</v>
          </cell>
        </row>
        <row r="3087">
          <cell r="A3087" t="str">
            <v>SOCIAL CAPITAL - Tolerance of diversity - Multiculturalism makes life in your area better</v>
          </cell>
          <cell r="B3087" t="str">
            <v>Yes, definitely</v>
          </cell>
          <cell r="C3087" t="str">
            <v>Mildura (RC)</v>
          </cell>
          <cell r="D3087">
            <v>52.591839999999998</v>
          </cell>
          <cell r="E3087">
            <v>45.464320000000001</v>
          </cell>
          <cell r="F3087">
            <v>59.615270000000002</v>
          </cell>
        </row>
        <row r="3088">
          <cell r="A3088" t="str">
            <v>SOCIAL CAPITAL - Tolerance of diversity - Multiculturalism makes life in your area better</v>
          </cell>
          <cell r="B3088" t="str">
            <v>Yes, definitely</v>
          </cell>
          <cell r="C3088" t="str">
            <v>Mitchell (S)</v>
          </cell>
          <cell r="D3088">
            <v>49.908459999999998</v>
          </cell>
          <cell r="E3088">
            <v>42.706000000000003</v>
          </cell>
          <cell r="F3088">
            <v>57.114719999999998</v>
          </cell>
        </row>
        <row r="3089">
          <cell r="A3089" t="str">
            <v>SOCIAL CAPITAL - Tolerance of diversity - Multiculturalism makes life in your area better</v>
          </cell>
          <cell r="B3089" t="str">
            <v>Yes, definitely</v>
          </cell>
          <cell r="C3089" t="str">
            <v>Moira (S)</v>
          </cell>
          <cell r="D3089">
            <v>46.784120000000001</v>
          </cell>
          <cell r="E3089">
            <v>38.107799999999997</v>
          </cell>
          <cell r="F3089">
            <v>55.65936</v>
          </cell>
        </row>
        <row r="3090">
          <cell r="A3090" t="str">
            <v>SOCIAL CAPITAL - Tolerance of diversity - Multiculturalism makes life in your area better</v>
          </cell>
          <cell r="B3090" t="str">
            <v>Yes, definitely</v>
          </cell>
          <cell r="C3090" t="str">
            <v>Monash (C)</v>
          </cell>
          <cell r="D3090">
            <v>69.729900000000001</v>
          </cell>
          <cell r="E3090">
            <v>63.387839999999997</v>
          </cell>
          <cell r="F3090">
            <v>75.399720000000002</v>
          </cell>
        </row>
        <row r="3091">
          <cell r="A3091" t="str">
            <v>SOCIAL CAPITAL - Tolerance of diversity - Multiculturalism makes life in your area better</v>
          </cell>
          <cell r="B3091" t="str">
            <v>Yes, definitely</v>
          </cell>
          <cell r="C3091" t="str">
            <v>Moonee Valley (C)</v>
          </cell>
          <cell r="D3091">
            <v>73.372489999999999</v>
          </cell>
          <cell r="E3091">
            <v>66.669849999999997</v>
          </cell>
          <cell r="F3091">
            <v>79.148799999999994</v>
          </cell>
        </row>
        <row r="3092">
          <cell r="A3092" t="str">
            <v>SOCIAL CAPITAL - Tolerance of diversity - Multiculturalism makes life in your area better</v>
          </cell>
          <cell r="B3092" t="str">
            <v>Yes, definitely</v>
          </cell>
          <cell r="C3092" t="str">
            <v>Moorabool (S)</v>
          </cell>
          <cell r="D3092">
            <v>46.417299999999997</v>
          </cell>
          <cell r="E3092">
            <v>38.121209999999998</v>
          </cell>
          <cell r="F3092">
            <v>54.916530000000002</v>
          </cell>
        </row>
        <row r="3093">
          <cell r="A3093" t="str">
            <v>SOCIAL CAPITAL - Tolerance of diversity - Multiculturalism makes life in your area better</v>
          </cell>
          <cell r="B3093" t="str">
            <v>Yes, definitely</v>
          </cell>
          <cell r="C3093" t="str">
            <v>Moreland (C)</v>
          </cell>
          <cell r="D3093">
            <v>69.6798</v>
          </cell>
          <cell r="E3093">
            <v>62.960509999999999</v>
          </cell>
          <cell r="F3093">
            <v>75.651539999999997</v>
          </cell>
        </row>
        <row r="3094">
          <cell r="A3094" t="str">
            <v>SOCIAL CAPITAL - Tolerance of diversity - Multiculturalism makes life in your area better</v>
          </cell>
          <cell r="B3094" t="str">
            <v>Yes, definitely</v>
          </cell>
          <cell r="C3094" t="str">
            <v>Mornington Peninsula (S)</v>
          </cell>
          <cell r="D3094">
            <v>61.485810000000001</v>
          </cell>
          <cell r="E3094">
            <v>54.837090000000003</v>
          </cell>
          <cell r="F3094">
            <v>67.73169</v>
          </cell>
        </row>
        <row r="3095">
          <cell r="A3095" t="str">
            <v>SOCIAL CAPITAL - Tolerance of diversity - Multiculturalism makes life in your area better</v>
          </cell>
          <cell r="B3095" t="str">
            <v>Yes, definitely</v>
          </cell>
          <cell r="C3095" t="str">
            <v>Mount Alexander (S)</v>
          </cell>
          <cell r="D3095">
            <v>61.225189999999998</v>
          </cell>
          <cell r="E3095">
            <v>50.132330000000003</v>
          </cell>
          <cell r="F3095">
            <v>71.264870000000002</v>
          </cell>
        </row>
        <row r="3096">
          <cell r="A3096" t="str">
            <v>SOCIAL CAPITAL - Tolerance of diversity - Multiculturalism makes life in your area better</v>
          </cell>
          <cell r="B3096" t="str">
            <v>Yes, definitely</v>
          </cell>
          <cell r="C3096" t="str">
            <v>Moyne (S)</v>
          </cell>
          <cell r="D3096">
            <v>48.038600000000002</v>
          </cell>
          <cell r="E3096">
            <v>39.959110000000003</v>
          </cell>
          <cell r="F3096">
            <v>56.222000000000001</v>
          </cell>
        </row>
        <row r="3097">
          <cell r="A3097" t="str">
            <v>SOCIAL CAPITAL - Tolerance of diversity - Multiculturalism makes life in your area better</v>
          </cell>
          <cell r="B3097" t="str">
            <v>Yes, definitely</v>
          </cell>
          <cell r="C3097" t="str">
            <v>Murrindindi (S)</v>
          </cell>
          <cell r="D3097">
            <v>47.499020000000002</v>
          </cell>
          <cell r="E3097">
            <v>39.320349999999998</v>
          </cell>
          <cell r="F3097">
            <v>55.81409</v>
          </cell>
        </row>
        <row r="3098">
          <cell r="A3098" t="str">
            <v>SOCIAL CAPITAL - Tolerance of diversity - Multiculturalism makes life in your area better</v>
          </cell>
          <cell r="B3098" t="str">
            <v>Yes, definitely</v>
          </cell>
          <cell r="C3098" t="str">
            <v>Nillumbik (S)</v>
          </cell>
          <cell r="D3098">
            <v>60.394120000000001</v>
          </cell>
          <cell r="E3098">
            <v>53.061990000000002</v>
          </cell>
          <cell r="F3098">
            <v>67.287019999999998</v>
          </cell>
        </row>
        <row r="3099">
          <cell r="A3099" t="str">
            <v>SOCIAL CAPITAL - Tolerance of diversity - Multiculturalism makes life in your area better</v>
          </cell>
          <cell r="B3099" t="str">
            <v>Yes, definitely</v>
          </cell>
          <cell r="C3099" t="str">
            <v>Northern Grampians (S)</v>
          </cell>
          <cell r="D3099">
            <v>54.312069999999999</v>
          </cell>
          <cell r="E3099">
            <v>45.869010000000003</v>
          </cell>
          <cell r="F3099">
            <v>62.51444</v>
          </cell>
        </row>
        <row r="3100">
          <cell r="A3100" t="str">
            <v>SOCIAL CAPITAL - Tolerance of diversity - Multiculturalism makes life in your area better</v>
          </cell>
          <cell r="B3100" t="str">
            <v>Yes, definitely</v>
          </cell>
          <cell r="C3100" t="str">
            <v>Port Phillip (C)</v>
          </cell>
          <cell r="D3100">
            <v>76.25864</v>
          </cell>
          <cell r="E3100">
            <v>70.647760000000005</v>
          </cell>
          <cell r="F3100">
            <v>81.084140000000005</v>
          </cell>
        </row>
        <row r="3101">
          <cell r="A3101" t="str">
            <v>SOCIAL CAPITAL - Tolerance of diversity - Multiculturalism makes life in your area better</v>
          </cell>
          <cell r="B3101" t="str">
            <v>Yes, definitely</v>
          </cell>
          <cell r="C3101" t="str">
            <v>Pyrenees (S)</v>
          </cell>
          <cell r="D3101">
            <v>50.863390000000003</v>
          </cell>
          <cell r="E3101">
            <v>41.116909999999997</v>
          </cell>
          <cell r="F3101">
            <v>60.544670000000004</v>
          </cell>
        </row>
        <row r="3102">
          <cell r="A3102" t="str">
            <v>SOCIAL CAPITAL - Tolerance of diversity - Multiculturalism makes life in your area better</v>
          </cell>
          <cell r="B3102" t="str">
            <v>Yes, definitely</v>
          </cell>
          <cell r="C3102" t="str">
            <v>Queenscliffe (B)</v>
          </cell>
          <cell r="D3102">
            <v>63.336399999999998</v>
          </cell>
          <cell r="E3102">
            <v>45.26576</v>
          </cell>
          <cell r="F3102">
            <v>78.300929999999994</v>
          </cell>
        </row>
        <row r="3103">
          <cell r="A3103" t="str">
            <v>SOCIAL CAPITAL - Tolerance of diversity - Multiculturalism makes life in your area better</v>
          </cell>
          <cell r="B3103" t="str">
            <v>Yes, definitely</v>
          </cell>
          <cell r="C3103" t="str">
            <v>South Gippsland (S)</v>
          </cell>
          <cell r="D3103">
            <v>53.023200000000003</v>
          </cell>
          <cell r="E3103">
            <v>41.042200000000001</v>
          </cell>
          <cell r="F3103">
            <v>64.665599999999998</v>
          </cell>
        </row>
        <row r="3104">
          <cell r="A3104" t="str">
            <v>SOCIAL CAPITAL - Tolerance of diversity - Multiculturalism makes life in your area better</v>
          </cell>
          <cell r="B3104" t="str">
            <v>Yes, definitely</v>
          </cell>
          <cell r="C3104" t="str">
            <v>Southern Grampians (S)</v>
          </cell>
          <cell r="D3104">
            <v>54.561219999999999</v>
          </cell>
          <cell r="E3104">
            <v>46.922759999999997</v>
          </cell>
          <cell r="F3104">
            <v>61.990850000000002</v>
          </cell>
        </row>
        <row r="3105">
          <cell r="A3105" t="str">
            <v>SOCIAL CAPITAL - Tolerance of diversity - Multiculturalism makes life in your area better</v>
          </cell>
          <cell r="B3105" t="str">
            <v>Yes, definitely</v>
          </cell>
          <cell r="C3105" t="str">
            <v>Stonnington (C)</v>
          </cell>
          <cell r="D3105">
            <v>81.440020000000004</v>
          </cell>
          <cell r="E3105">
            <v>76.092240000000004</v>
          </cell>
          <cell r="F3105">
            <v>85.814580000000007</v>
          </cell>
        </row>
        <row r="3106">
          <cell r="A3106" t="str">
            <v>SOCIAL CAPITAL - Tolerance of diversity - Multiculturalism makes life in your area better</v>
          </cell>
          <cell r="B3106" t="str">
            <v>Yes, definitely</v>
          </cell>
          <cell r="C3106" t="str">
            <v>Strathbogie (S)</v>
          </cell>
          <cell r="D3106">
            <v>51.778680000000001</v>
          </cell>
          <cell r="E3106">
            <v>43.043889999999998</v>
          </cell>
          <cell r="F3106">
            <v>60.406100000000002</v>
          </cell>
        </row>
        <row r="3107">
          <cell r="A3107" t="str">
            <v>SOCIAL CAPITAL - Tolerance of diversity - Multiculturalism makes life in your area better</v>
          </cell>
          <cell r="B3107" t="str">
            <v>Yes, definitely</v>
          </cell>
          <cell r="C3107" t="str">
            <v>Surf Coast (S)</v>
          </cell>
          <cell r="D3107">
            <v>64.697730000000007</v>
          </cell>
          <cell r="E3107">
            <v>56.904429999999998</v>
          </cell>
          <cell r="F3107">
            <v>71.780600000000007</v>
          </cell>
        </row>
        <row r="3108">
          <cell r="A3108" t="str">
            <v>SOCIAL CAPITAL - Tolerance of diversity - Multiculturalism makes life in your area better</v>
          </cell>
          <cell r="B3108" t="str">
            <v>Yes, definitely</v>
          </cell>
          <cell r="C3108" t="str">
            <v>Swan Hill (RC)</v>
          </cell>
          <cell r="D3108">
            <v>54.597119999999997</v>
          </cell>
          <cell r="E3108">
            <v>47.34422</v>
          </cell>
          <cell r="F3108">
            <v>61.660020000000003</v>
          </cell>
        </row>
        <row r="3109">
          <cell r="A3109" t="str">
            <v>SOCIAL CAPITAL - Tolerance of diversity - Multiculturalism makes life in your area better</v>
          </cell>
          <cell r="B3109" t="str">
            <v>Yes, definitely</v>
          </cell>
          <cell r="C3109" t="str">
            <v>Towong (S)</v>
          </cell>
          <cell r="D3109">
            <v>63.594810000000003</v>
          </cell>
          <cell r="E3109">
            <v>56.478830000000002</v>
          </cell>
          <cell r="F3109">
            <v>70.161969999999997</v>
          </cell>
        </row>
        <row r="3110">
          <cell r="A3110" t="str">
            <v>SOCIAL CAPITAL - Tolerance of diversity - Multiculturalism makes life in your area better</v>
          </cell>
          <cell r="B3110" t="str">
            <v>Yes, definitely</v>
          </cell>
          <cell r="C3110" t="str">
            <v>Wangaratta (RC)</v>
          </cell>
          <cell r="D3110">
            <v>66.167649999999995</v>
          </cell>
          <cell r="E3110">
            <v>57.730339999999998</v>
          </cell>
          <cell r="F3110">
            <v>73.688400000000001</v>
          </cell>
        </row>
        <row r="3111">
          <cell r="A3111" t="str">
            <v>SOCIAL CAPITAL - Tolerance of diversity - Multiculturalism makes life in your area better</v>
          </cell>
          <cell r="B3111" t="str">
            <v>Yes, definitely</v>
          </cell>
          <cell r="C3111" t="str">
            <v>Warrnambool (C)</v>
          </cell>
          <cell r="D3111">
            <v>63.056600000000003</v>
          </cell>
          <cell r="E3111">
            <v>55.703830000000004</v>
          </cell>
          <cell r="F3111">
            <v>69.849500000000006</v>
          </cell>
        </row>
        <row r="3112">
          <cell r="A3112" t="str">
            <v>SOCIAL CAPITAL - Tolerance of diversity - Multiculturalism makes life in your area better</v>
          </cell>
          <cell r="B3112" t="str">
            <v>Yes, definitely</v>
          </cell>
          <cell r="C3112" t="str">
            <v>Wellington (S)</v>
          </cell>
          <cell r="D3112">
            <v>52.123829999999998</v>
          </cell>
          <cell r="E3112">
            <v>44.913260000000001</v>
          </cell>
          <cell r="F3112">
            <v>59.246969999999997</v>
          </cell>
        </row>
        <row r="3113">
          <cell r="A3113" t="str">
            <v>SOCIAL CAPITAL - Tolerance of diversity - Multiculturalism makes life in your area better</v>
          </cell>
          <cell r="B3113" t="str">
            <v>Yes, definitely</v>
          </cell>
          <cell r="C3113" t="str">
            <v>West Wimmera (S)</v>
          </cell>
          <cell r="D3113">
            <v>56.900469999999999</v>
          </cell>
          <cell r="E3113">
            <v>47.867959999999997</v>
          </cell>
          <cell r="F3113">
            <v>65.49606</v>
          </cell>
        </row>
        <row r="3114">
          <cell r="A3114" t="str">
            <v>SOCIAL CAPITAL - Tolerance of diversity - Multiculturalism makes life in your area better</v>
          </cell>
          <cell r="B3114" t="str">
            <v>Yes, definitely</v>
          </cell>
          <cell r="C3114" t="str">
            <v>Whitehorse (C)</v>
          </cell>
          <cell r="D3114">
            <v>71.603610000000003</v>
          </cell>
          <cell r="E3114">
            <v>65.278779999999998</v>
          </cell>
          <cell r="F3114">
            <v>77.179079999999999</v>
          </cell>
        </row>
        <row r="3115">
          <cell r="A3115" t="str">
            <v>SOCIAL CAPITAL - Tolerance of diversity - Multiculturalism makes life in your area better</v>
          </cell>
          <cell r="B3115" t="str">
            <v>Yes, definitely</v>
          </cell>
          <cell r="C3115" t="str">
            <v>Whittlesea (C)</v>
          </cell>
          <cell r="D3115">
            <v>62.103580000000001</v>
          </cell>
          <cell r="E3115">
            <v>55.467509999999997</v>
          </cell>
          <cell r="F3115">
            <v>68.315640000000002</v>
          </cell>
        </row>
        <row r="3116">
          <cell r="A3116" t="str">
            <v>SOCIAL CAPITAL - Tolerance of diversity - Multiculturalism makes life in your area better</v>
          </cell>
          <cell r="B3116" t="str">
            <v>Yes, definitely</v>
          </cell>
          <cell r="C3116" t="str">
            <v>Wodonga (RC)</v>
          </cell>
          <cell r="D3116">
            <v>59.78792</v>
          </cell>
          <cell r="E3116">
            <v>52.322499999999998</v>
          </cell>
          <cell r="F3116">
            <v>66.825550000000007</v>
          </cell>
        </row>
        <row r="3117">
          <cell r="A3117" t="str">
            <v>SOCIAL CAPITAL - Tolerance of diversity - Multiculturalism makes life in your area better</v>
          </cell>
          <cell r="B3117" t="str">
            <v>Yes, definitely</v>
          </cell>
          <cell r="C3117" t="str">
            <v>Wyndham (C)</v>
          </cell>
          <cell r="D3117">
            <v>51.324080000000002</v>
          </cell>
          <cell r="E3117">
            <v>45.427750000000003</v>
          </cell>
          <cell r="F3117">
            <v>57.183779999999999</v>
          </cell>
        </row>
        <row r="3118">
          <cell r="A3118" t="str">
            <v>SOCIAL CAPITAL - Tolerance of diversity - Multiculturalism makes life in your area better</v>
          </cell>
          <cell r="B3118" t="str">
            <v>Yes, definitely</v>
          </cell>
          <cell r="C3118" t="str">
            <v>Yarra (C)</v>
          </cell>
          <cell r="D3118">
            <v>79.044319999999999</v>
          </cell>
          <cell r="E3118">
            <v>72.730329999999995</v>
          </cell>
          <cell r="F3118">
            <v>84.213679999999997</v>
          </cell>
        </row>
        <row r="3119">
          <cell r="A3119" t="str">
            <v>SOCIAL CAPITAL - Tolerance of diversity - Multiculturalism makes life in your area better</v>
          </cell>
          <cell r="B3119" t="str">
            <v>Yes, definitely</v>
          </cell>
          <cell r="C3119" t="str">
            <v>Yarra Ranges (S)</v>
          </cell>
          <cell r="D3119">
            <v>61.449660000000002</v>
          </cell>
          <cell r="E3119">
            <v>55.040959999999998</v>
          </cell>
          <cell r="F3119">
            <v>67.484499999999997</v>
          </cell>
        </row>
        <row r="3120">
          <cell r="A3120" t="str">
            <v>SOCIAL CAPITAL - Tolerance of diversity - Multiculturalism makes life in your area better</v>
          </cell>
          <cell r="B3120" t="str">
            <v>Yes, definitely</v>
          </cell>
          <cell r="C3120" t="str">
            <v>Yarriambiack (S)</v>
          </cell>
          <cell r="D3120">
            <v>51.989289999999997</v>
          </cell>
          <cell r="E3120">
            <v>41.899540000000002</v>
          </cell>
          <cell r="F3120">
            <v>61.919350000000001</v>
          </cell>
        </row>
        <row r="3121">
          <cell r="A3121" t="str">
            <v>SOCIAL CAPITAL - Tolerance of diversity - Multiculturalism makes life in your area better</v>
          </cell>
          <cell r="B3121" t="str">
            <v>Yes, definitely</v>
          </cell>
          <cell r="C3121" t="str">
            <v>Victoria</v>
          </cell>
          <cell r="D3121">
            <v>63.458129999999997</v>
          </cell>
          <cell r="E3121">
            <v>62.491210000000002</v>
          </cell>
          <cell r="F3121">
            <v>64.414320000000004</v>
          </cell>
        </row>
        <row r="3122">
          <cell r="A3122" t="str">
            <v>SOCIAL CAPITAL - Tolerance of diversity - Multiculturalism makes life in your area better</v>
          </cell>
          <cell r="B3122" t="str">
            <v>Not applicable</v>
          </cell>
          <cell r="C3122" t="str">
            <v>Alpine (S)</v>
          </cell>
          <cell r="D3122">
            <v>2.5184039999999999</v>
          </cell>
          <cell r="E3122">
            <v>1.193905</v>
          </cell>
          <cell r="F3122">
            <v>5.2344359999999996</v>
          </cell>
        </row>
        <row r="3123">
          <cell r="A3123" t="str">
            <v>SOCIAL CAPITAL - Tolerance of diversity - Multiculturalism makes life in your area better</v>
          </cell>
          <cell r="B3123" t="str">
            <v>Not applicable</v>
          </cell>
          <cell r="C3123" t="str">
            <v>Ararat (RC)</v>
          </cell>
          <cell r="D3123">
            <v>7.8163150000000003</v>
          </cell>
          <cell r="E3123">
            <v>4.51241</v>
          </cell>
          <cell r="F3123">
            <v>13.20476</v>
          </cell>
        </row>
        <row r="3124">
          <cell r="A3124" t="str">
            <v>SOCIAL CAPITAL - Tolerance of diversity - Multiculturalism makes life in your area better</v>
          </cell>
          <cell r="B3124" t="str">
            <v>Not applicable</v>
          </cell>
          <cell r="C3124" t="str">
            <v>Ballarat (C)</v>
          </cell>
          <cell r="D3124">
            <v>5.7983079999999996</v>
          </cell>
          <cell r="E3124">
            <v>3.263366</v>
          </cell>
          <cell r="F3124">
            <v>10.09684</v>
          </cell>
        </row>
        <row r="3125">
          <cell r="A3125" t="str">
            <v>SOCIAL CAPITAL - Tolerance of diversity - Multiculturalism makes life in your area better</v>
          </cell>
          <cell r="B3125" t="str">
            <v>Not applicable</v>
          </cell>
          <cell r="C3125" t="str">
            <v>Banyule (C)</v>
          </cell>
          <cell r="D3125">
            <v>2.1427580000000002</v>
          </cell>
          <cell r="E3125">
            <v>0.97850340000000002</v>
          </cell>
          <cell r="F3125">
            <v>4.6275430000000002</v>
          </cell>
        </row>
        <row r="3126">
          <cell r="A3126" t="str">
            <v>SOCIAL CAPITAL - Tolerance of diversity - Multiculturalism makes life in your area better</v>
          </cell>
          <cell r="B3126" t="str">
            <v>Not applicable</v>
          </cell>
          <cell r="C3126" t="str">
            <v>Bass Coast (S)</v>
          </cell>
          <cell r="D3126">
            <v>5.8549040000000003</v>
          </cell>
          <cell r="E3126">
            <v>3.2024720000000002</v>
          </cell>
          <cell r="F3126">
            <v>10.46665</v>
          </cell>
        </row>
        <row r="3127">
          <cell r="A3127" t="str">
            <v>SOCIAL CAPITAL - Tolerance of diversity - Multiculturalism makes life in your area better</v>
          </cell>
          <cell r="B3127" t="str">
            <v>Not applicable</v>
          </cell>
          <cell r="C3127" t="str">
            <v>Baw Baw (S)</v>
          </cell>
          <cell r="D3127">
            <v>7.2234790000000002</v>
          </cell>
          <cell r="E3127">
            <v>4.3718940000000002</v>
          </cell>
          <cell r="F3127">
            <v>11.70731</v>
          </cell>
        </row>
        <row r="3128">
          <cell r="A3128" t="str">
            <v>SOCIAL CAPITAL - Tolerance of diversity - Multiculturalism makes life in your area better</v>
          </cell>
          <cell r="B3128" t="str">
            <v>Not applicable</v>
          </cell>
          <cell r="C3128" t="str">
            <v>Bayside (C)</v>
          </cell>
          <cell r="D3128">
            <v>3.6728550000000002</v>
          </cell>
          <cell r="E3128">
            <v>2.1936810000000002</v>
          </cell>
          <cell r="F3128">
            <v>6.0873429999999997</v>
          </cell>
        </row>
        <row r="3129">
          <cell r="A3129" t="str">
            <v>SOCIAL CAPITAL - Tolerance of diversity - Multiculturalism makes life in your area better</v>
          </cell>
          <cell r="B3129" t="str">
            <v>Not applicable</v>
          </cell>
          <cell r="C3129" t="str">
            <v>Benalla (RC)</v>
          </cell>
          <cell r="D3129">
            <v>3.9499780000000002</v>
          </cell>
          <cell r="E3129">
            <v>2.2232340000000002</v>
          </cell>
          <cell r="F3129">
            <v>6.9228930000000002</v>
          </cell>
        </row>
        <row r="3130">
          <cell r="A3130" t="str">
            <v>SOCIAL CAPITAL - Tolerance of diversity - Multiculturalism makes life in your area better</v>
          </cell>
          <cell r="B3130" t="str">
            <v>Not applicable</v>
          </cell>
          <cell r="C3130" t="str">
            <v>Boroondara (C)</v>
          </cell>
          <cell r="D3130" t="str">
            <v xml:space="preserve"> </v>
          </cell>
          <cell r="E3130" t="str">
            <v xml:space="preserve"> </v>
          </cell>
          <cell r="F3130" t="str">
            <v xml:space="preserve"> </v>
          </cell>
        </row>
        <row r="3131">
          <cell r="A3131" t="str">
            <v>SOCIAL CAPITAL - Tolerance of diversity - Multiculturalism makes life in your area better</v>
          </cell>
          <cell r="B3131" t="str">
            <v>Not applicable</v>
          </cell>
          <cell r="C3131" t="str">
            <v>Brimbank (C)</v>
          </cell>
          <cell r="D3131" t="str">
            <v xml:space="preserve"> </v>
          </cell>
          <cell r="E3131" t="str">
            <v xml:space="preserve"> </v>
          </cell>
          <cell r="F3131" t="str">
            <v xml:space="preserve"> </v>
          </cell>
        </row>
        <row r="3132">
          <cell r="A3132" t="str">
            <v>SOCIAL CAPITAL - Tolerance of diversity - Multiculturalism makes life in your area better</v>
          </cell>
          <cell r="B3132" t="str">
            <v>Not applicable</v>
          </cell>
          <cell r="C3132" t="str">
            <v>Buloke (S)</v>
          </cell>
          <cell r="D3132">
            <v>13.87434</v>
          </cell>
          <cell r="E3132">
            <v>8.9196410000000004</v>
          </cell>
          <cell r="F3132">
            <v>20.94829</v>
          </cell>
        </row>
        <row r="3133">
          <cell r="A3133" t="str">
            <v>SOCIAL CAPITAL - Tolerance of diversity - Multiculturalism makes life in your area better</v>
          </cell>
          <cell r="B3133" t="str">
            <v>Not applicable</v>
          </cell>
          <cell r="C3133" t="str">
            <v>Campaspe (S)</v>
          </cell>
          <cell r="D3133">
            <v>7.0282970000000002</v>
          </cell>
          <cell r="E3133">
            <v>4.5071130000000004</v>
          </cell>
          <cell r="F3133">
            <v>10.800269999999999</v>
          </cell>
        </row>
        <row r="3134">
          <cell r="A3134" t="str">
            <v>SOCIAL CAPITAL - Tolerance of diversity - Multiculturalism makes life in your area better</v>
          </cell>
          <cell r="B3134" t="str">
            <v>Not applicable</v>
          </cell>
          <cell r="C3134" t="str">
            <v>Cardinia (S)</v>
          </cell>
          <cell r="D3134">
            <v>3.4941960000000001</v>
          </cell>
          <cell r="E3134">
            <v>1.6400490000000001</v>
          </cell>
          <cell r="F3134">
            <v>7.2891919999999999</v>
          </cell>
        </row>
        <row r="3135">
          <cell r="A3135" t="str">
            <v>SOCIAL CAPITAL - Tolerance of diversity - Multiculturalism makes life in your area better</v>
          </cell>
          <cell r="B3135" t="str">
            <v>Not applicable</v>
          </cell>
          <cell r="C3135" t="str">
            <v>Casey (C)</v>
          </cell>
          <cell r="D3135" t="str">
            <v xml:space="preserve"> </v>
          </cell>
          <cell r="E3135" t="str">
            <v xml:space="preserve"> </v>
          </cell>
          <cell r="F3135" t="str">
            <v xml:space="preserve"> </v>
          </cell>
        </row>
        <row r="3136">
          <cell r="A3136" t="str">
            <v>SOCIAL CAPITAL - Tolerance of diversity - Multiculturalism makes life in your area better</v>
          </cell>
          <cell r="B3136" t="str">
            <v>Not applicable</v>
          </cell>
          <cell r="C3136" t="str">
            <v>Central Goldfields (S)</v>
          </cell>
          <cell r="D3136">
            <v>9.1901949999999992</v>
          </cell>
          <cell r="E3136">
            <v>6.2049500000000002</v>
          </cell>
          <cell r="F3136">
            <v>13.40638</v>
          </cell>
        </row>
        <row r="3137">
          <cell r="A3137" t="str">
            <v>SOCIAL CAPITAL - Tolerance of diversity - Multiculturalism makes life in your area better</v>
          </cell>
          <cell r="B3137" t="str">
            <v>Not applicable</v>
          </cell>
          <cell r="C3137" t="str">
            <v>Colac-Otway (S)</v>
          </cell>
          <cell r="D3137">
            <v>4.5060859999999998</v>
          </cell>
          <cell r="E3137">
            <v>2.3963160000000001</v>
          </cell>
          <cell r="F3137">
            <v>8.3151010000000003</v>
          </cell>
        </row>
        <row r="3138">
          <cell r="A3138" t="str">
            <v>SOCIAL CAPITAL - Tolerance of diversity - Multiculturalism makes life in your area better</v>
          </cell>
          <cell r="B3138" t="str">
            <v>Not applicable</v>
          </cell>
          <cell r="C3138" t="str">
            <v>Corangamite (S)</v>
          </cell>
          <cell r="D3138">
            <v>16.459949999999999</v>
          </cell>
          <cell r="E3138">
            <v>11.82968</v>
          </cell>
          <cell r="F3138">
            <v>22.441279999999999</v>
          </cell>
        </row>
        <row r="3139">
          <cell r="A3139" t="str">
            <v>SOCIAL CAPITAL - Tolerance of diversity - Multiculturalism makes life in your area better</v>
          </cell>
          <cell r="B3139" t="str">
            <v>Not applicable</v>
          </cell>
          <cell r="C3139" t="str">
            <v>Darebin (C)</v>
          </cell>
          <cell r="D3139" t="str">
            <v xml:space="preserve"> </v>
          </cell>
          <cell r="E3139" t="str">
            <v xml:space="preserve"> </v>
          </cell>
          <cell r="F3139" t="str">
            <v xml:space="preserve"> </v>
          </cell>
        </row>
        <row r="3140">
          <cell r="A3140" t="str">
            <v>SOCIAL CAPITAL - Tolerance of diversity - Multiculturalism makes life in your area better</v>
          </cell>
          <cell r="B3140" t="str">
            <v>Not applicable</v>
          </cell>
          <cell r="C3140" t="str">
            <v>East Gippsland (S)</v>
          </cell>
          <cell r="D3140">
            <v>8.2463320000000007</v>
          </cell>
          <cell r="E3140">
            <v>4.8356570000000003</v>
          </cell>
          <cell r="F3140">
            <v>13.7159</v>
          </cell>
        </row>
        <row r="3141">
          <cell r="A3141" t="str">
            <v>SOCIAL CAPITAL - Tolerance of diversity - Multiculturalism makes life in your area better</v>
          </cell>
          <cell r="B3141" t="str">
            <v>Not applicable</v>
          </cell>
          <cell r="C3141" t="str">
            <v>Frankston (C)</v>
          </cell>
          <cell r="D3141">
            <v>4.7085739999999996</v>
          </cell>
          <cell r="E3141">
            <v>2.6064729999999998</v>
          </cell>
          <cell r="F3141">
            <v>8.3604710000000004</v>
          </cell>
        </row>
        <row r="3142">
          <cell r="A3142" t="str">
            <v>SOCIAL CAPITAL - Tolerance of diversity - Multiculturalism makes life in your area better</v>
          </cell>
          <cell r="B3142" t="str">
            <v>Not applicable</v>
          </cell>
          <cell r="C3142" t="str">
            <v>Gannawarra (S)</v>
          </cell>
          <cell r="D3142">
            <v>15.82846</v>
          </cell>
          <cell r="E3142">
            <v>8.9436479999999996</v>
          </cell>
          <cell r="F3142">
            <v>26.472359999999998</v>
          </cell>
        </row>
        <row r="3143">
          <cell r="A3143" t="str">
            <v>SOCIAL CAPITAL - Tolerance of diversity - Multiculturalism makes life in your area better</v>
          </cell>
          <cell r="B3143" t="str">
            <v>Not applicable</v>
          </cell>
          <cell r="C3143" t="str">
            <v>Glen Eira (C)</v>
          </cell>
          <cell r="D3143" t="str">
            <v xml:space="preserve"> </v>
          </cell>
          <cell r="E3143" t="str">
            <v xml:space="preserve"> </v>
          </cell>
          <cell r="F3143" t="str">
            <v xml:space="preserve"> </v>
          </cell>
        </row>
        <row r="3144">
          <cell r="A3144" t="str">
            <v>SOCIAL CAPITAL - Tolerance of diversity - Multiculturalism makes life in your area better</v>
          </cell>
          <cell r="B3144" t="str">
            <v>Not applicable</v>
          </cell>
          <cell r="C3144" t="str">
            <v>Glenelg (S)</v>
          </cell>
          <cell r="D3144">
            <v>4.2792139999999996</v>
          </cell>
          <cell r="E3144">
            <v>2.8771640000000001</v>
          </cell>
          <cell r="F3144">
            <v>6.3200269999999996</v>
          </cell>
        </row>
        <row r="3145">
          <cell r="A3145" t="str">
            <v>SOCIAL CAPITAL - Tolerance of diversity - Multiculturalism makes life in your area better</v>
          </cell>
          <cell r="B3145" t="str">
            <v>Not applicable</v>
          </cell>
          <cell r="C3145" t="str">
            <v>Golden Plains (S)</v>
          </cell>
          <cell r="D3145">
            <v>11.30219</v>
          </cell>
          <cell r="E3145">
            <v>8.0740289999999995</v>
          </cell>
          <cell r="F3145">
            <v>15.601990000000001</v>
          </cell>
        </row>
        <row r="3146">
          <cell r="A3146" t="str">
            <v>SOCIAL CAPITAL - Tolerance of diversity - Multiculturalism makes life in your area better</v>
          </cell>
          <cell r="B3146" t="str">
            <v>Not applicable</v>
          </cell>
          <cell r="C3146" t="str">
            <v>Greater Bendigo (C)</v>
          </cell>
          <cell r="D3146">
            <v>3.4095569999999999</v>
          </cell>
          <cell r="E3146">
            <v>1.7611000000000001</v>
          </cell>
          <cell r="F3146">
            <v>6.4989540000000003</v>
          </cell>
        </row>
        <row r="3147">
          <cell r="A3147" t="str">
            <v>SOCIAL CAPITAL - Tolerance of diversity - Multiculturalism makes life in your area better</v>
          </cell>
          <cell r="B3147" t="str">
            <v>Not applicable</v>
          </cell>
          <cell r="C3147" t="str">
            <v>Greater Dandenong (C)</v>
          </cell>
          <cell r="D3147" t="str">
            <v xml:space="preserve"> </v>
          </cell>
          <cell r="E3147" t="str">
            <v xml:space="preserve"> </v>
          </cell>
          <cell r="F3147" t="str">
            <v xml:space="preserve"> </v>
          </cell>
        </row>
        <row r="3148">
          <cell r="A3148" t="str">
            <v>SOCIAL CAPITAL - Tolerance of diversity - Multiculturalism makes life in your area better</v>
          </cell>
          <cell r="B3148" t="str">
            <v>Not applicable</v>
          </cell>
          <cell r="C3148" t="str">
            <v>Greater Geelong (C)</v>
          </cell>
          <cell r="D3148">
            <v>4.3655799999999996</v>
          </cell>
          <cell r="E3148">
            <v>2.479924</v>
          </cell>
          <cell r="F3148">
            <v>7.5736780000000001</v>
          </cell>
        </row>
        <row r="3149">
          <cell r="A3149" t="str">
            <v>SOCIAL CAPITAL - Tolerance of diversity - Multiculturalism makes life in your area better</v>
          </cell>
          <cell r="B3149" t="str">
            <v>Not applicable</v>
          </cell>
          <cell r="C3149" t="str">
            <v>Greater Shepparton (C)</v>
          </cell>
          <cell r="D3149" t="str">
            <v xml:space="preserve"> </v>
          </cell>
          <cell r="E3149" t="str">
            <v xml:space="preserve"> </v>
          </cell>
          <cell r="F3149" t="str">
            <v xml:space="preserve"> </v>
          </cell>
        </row>
        <row r="3150">
          <cell r="A3150" t="str">
            <v>SOCIAL CAPITAL - Tolerance of diversity - Multiculturalism makes life in your area better</v>
          </cell>
          <cell r="B3150" t="str">
            <v>Not applicable</v>
          </cell>
          <cell r="C3150" t="str">
            <v>Hepburn (S)</v>
          </cell>
          <cell r="D3150">
            <v>7.0488710000000001</v>
          </cell>
          <cell r="E3150">
            <v>4.3223969999999996</v>
          </cell>
          <cell r="F3150">
            <v>11.29217</v>
          </cell>
        </row>
        <row r="3151">
          <cell r="A3151" t="str">
            <v>SOCIAL CAPITAL - Tolerance of diversity - Multiculturalism makes life in your area better</v>
          </cell>
          <cell r="B3151" t="str">
            <v>Not applicable</v>
          </cell>
          <cell r="C3151" t="str">
            <v>Hindmarsh (S)</v>
          </cell>
          <cell r="D3151">
            <v>3.9696069999999999</v>
          </cell>
          <cell r="E3151">
            <v>2.4625140000000001</v>
          </cell>
          <cell r="F3151">
            <v>6.339118</v>
          </cell>
        </row>
        <row r="3152">
          <cell r="A3152" t="str">
            <v>SOCIAL CAPITAL - Tolerance of diversity - Multiculturalism makes life in your area better</v>
          </cell>
          <cell r="B3152" t="str">
            <v>Not applicable</v>
          </cell>
          <cell r="C3152" t="str">
            <v>Hobsons Bay (C)</v>
          </cell>
          <cell r="D3152" t="str">
            <v xml:space="preserve"> </v>
          </cell>
          <cell r="E3152" t="str">
            <v xml:space="preserve"> </v>
          </cell>
          <cell r="F3152" t="str">
            <v xml:space="preserve"> </v>
          </cell>
        </row>
        <row r="3153">
          <cell r="A3153" t="str">
            <v>SOCIAL CAPITAL - Tolerance of diversity - Multiculturalism makes life in your area better</v>
          </cell>
          <cell r="B3153" t="str">
            <v>Not applicable</v>
          </cell>
          <cell r="C3153" t="str">
            <v>Horsham (RC)</v>
          </cell>
          <cell r="D3153">
            <v>3.743331</v>
          </cell>
          <cell r="E3153">
            <v>2.2433390000000002</v>
          </cell>
          <cell r="F3153">
            <v>6.182849</v>
          </cell>
        </row>
        <row r="3154">
          <cell r="A3154" t="str">
            <v>SOCIAL CAPITAL - Tolerance of diversity - Multiculturalism makes life in your area better</v>
          </cell>
          <cell r="B3154" t="str">
            <v>Not applicable</v>
          </cell>
          <cell r="C3154" t="str">
            <v>Hume (C)</v>
          </cell>
          <cell r="D3154" t="str">
            <v xml:space="preserve"> </v>
          </cell>
          <cell r="E3154" t="str">
            <v xml:space="preserve"> </v>
          </cell>
          <cell r="F3154" t="str">
            <v xml:space="preserve"> </v>
          </cell>
        </row>
        <row r="3155">
          <cell r="A3155" t="str">
            <v>SOCIAL CAPITAL - Tolerance of diversity - Multiculturalism makes life in your area better</v>
          </cell>
          <cell r="B3155" t="str">
            <v>Not applicable</v>
          </cell>
          <cell r="C3155" t="str">
            <v>Indigo (S)</v>
          </cell>
          <cell r="D3155">
            <v>11.20926</v>
          </cell>
          <cell r="E3155">
            <v>7.4773870000000002</v>
          </cell>
          <cell r="F3155">
            <v>16.472079999999998</v>
          </cell>
        </row>
        <row r="3156">
          <cell r="A3156" t="str">
            <v>SOCIAL CAPITAL - Tolerance of diversity - Multiculturalism makes life in your area better</v>
          </cell>
          <cell r="B3156" t="str">
            <v>Not applicable</v>
          </cell>
          <cell r="C3156" t="str">
            <v>Kingston (C)</v>
          </cell>
          <cell r="D3156">
            <v>1.1635059999999999</v>
          </cell>
          <cell r="E3156">
            <v>0.47564869999999998</v>
          </cell>
          <cell r="F3156">
            <v>2.8179409999999998</v>
          </cell>
        </row>
        <row r="3157">
          <cell r="A3157" t="str">
            <v>SOCIAL CAPITAL - Tolerance of diversity - Multiculturalism makes life in your area better</v>
          </cell>
          <cell r="B3157" t="str">
            <v>Not applicable</v>
          </cell>
          <cell r="C3157" t="str">
            <v>Knox (C)</v>
          </cell>
          <cell r="D3157" t="str">
            <v xml:space="preserve"> </v>
          </cell>
          <cell r="E3157" t="str">
            <v xml:space="preserve"> </v>
          </cell>
          <cell r="F3157" t="str">
            <v xml:space="preserve"> </v>
          </cell>
        </row>
        <row r="3158">
          <cell r="A3158" t="str">
            <v>SOCIAL CAPITAL - Tolerance of diversity - Multiculturalism makes life in your area better</v>
          </cell>
          <cell r="B3158" t="str">
            <v>Not applicable</v>
          </cell>
          <cell r="C3158" t="str">
            <v>Latrobe (C)</v>
          </cell>
          <cell r="D3158">
            <v>2.854743</v>
          </cell>
          <cell r="E3158">
            <v>1.5827150000000001</v>
          </cell>
          <cell r="F3158">
            <v>5.0961619999999996</v>
          </cell>
        </row>
        <row r="3159">
          <cell r="A3159" t="str">
            <v>SOCIAL CAPITAL - Tolerance of diversity - Multiculturalism makes life in your area better</v>
          </cell>
          <cell r="B3159" t="str">
            <v>Not applicable</v>
          </cell>
          <cell r="C3159" t="str">
            <v>Loddon (S)</v>
          </cell>
          <cell r="D3159">
            <v>13.36232</v>
          </cell>
          <cell r="E3159">
            <v>7.3285929999999997</v>
          </cell>
          <cell r="F3159">
            <v>23.124120000000001</v>
          </cell>
        </row>
        <row r="3160">
          <cell r="A3160" t="str">
            <v>SOCIAL CAPITAL - Tolerance of diversity - Multiculturalism makes life in your area better</v>
          </cell>
          <cell r="B3160" t="str">
            <v>Not applicable</v>
          </cell>
          <cell r="C3160" t="str">
            <v>Macedon Ranges (S)</v>
          </cell>
          <cell r="D3160">
            <v>8.8966849999999997</v>
          </cell>
          <cell r="E3160">
            <v>5.8895619999999997</v>
          </cell>
          <cell r="F3160">
            <v>13.223459999999999</v>
          </cell>
        </row>
        <row r="3161">
          <cell r="A3161" t="str">
            <v>SOCIAL CAPITAL - Tolerance of diversity - Multiculturalism makes life in your area better</v>
          </cell>
          <cell r="B3161" t="str">
            <v>Not applicable</v>
          </cell>
          <cell r="C3161" t="str">
            <v>Manningham (C)</v>
          </cell>
          <cell r="D3161" t="str">
            <v xml:space="preserve"> </v>
          </cell>
          <cell r="E3161" t="str">
            <v xml:space="preserve"> </v>
          </cell>
          <cell r="F3161" t="str">
            <v xml:space="preserve"> </v>
          </cell>
        </row>
        <row r="3162">
          <cell r="A3162" t="str">
            <v>SOCIAL CAPITAL - Tolerance of diversity - Multiculturalism makes life in your area better</v>
          </cell>
          <cell r="B3162" t="str">
            <v>Not applicable</v>
          </cell>
          <cell r="C3162" t="str">
            <v>Mansfield (S)</v>
          </cell>
          <cell r="D3162">
            <v>5.908372</v>
          </cell>
          <cell r="E3162">
            <v>3.9507620000000001</v>
          </cell>
          <cell r="F3162">
            <v>8.7476389999999995</v>
          </cell>
        </row>
        <row r="3163">
          <cell r="A3163" t="str">
            <v>SOCIAL CAPITAL - Tolerance of diversity - Multiculturalism makes life in your area better</v>
          </cell>
          <cell r="B3163" t="str">
            <v>Not applicable</v>
          </cell>
          <cell r="C3163" t="str">
            <v>Maribyrnong (C)</v>
          </cell>
          <cell r="D3163" t="str">
            <v xml:space="preserve"> </v>
          </cell>
          <cell r="E3163" t="str">
            <v xml:space="preserve"> </v>
          </cell>
          <cell r="F3163" t="str">
            <v xml:space="preserve"> </v>
          </cell>
        </row>
        <row r="3164">
          <cell r="A3164" t="str">
            <v>SOCIAL CAPITAL - Tolerance of diversity - Multiculturalism makes life in your area better</v>
          </cell>
          <cell r="B3164" t="str">
            <v>Not applicable</v>
          </cell>
          <cell r="C3164" t="str">
            <v>Maroondah (C)</v>
          </cell>
          <cell r="D3164" t="str">
            <v xml:space="preserve"> </v>
          </cell>
          <cell r="E3164" t="str">
            <v xml:space="preserve"> </v>
          </cell>
          <cell r="F3164" t="str">
            <v xml:space="preserve"> </v>
          </cell>
        </row>
        <row r="3165">
          <cell r="A3165" t="str">
            <v>SOCIAL CAPITAL - Tolerance of diversity - Multiculturalism makes life in your area better</v>
          </cell>
          <cell r="B3165" t="str">
            <v>Not applicable</v>
          </cell>
          <cell r="C3165" t="str">
            <v>Melbourne (C)</v>
          </cell>
          <cell r="D3165" t="str">
            <v xml:space="preserve"> </v>
          </cell>
          <cell r="E3165" t="str">
            <v xml:space="preserve"> </v>
          </cell>
          <cell r="F3165" t="str">
            <v xml:space="preserve"> </v>
          </cell>
        </row>
        <row r="3166">
          <cell r="A3166" t="str">
            <v>SOCIAL CAPITAL - Tolerance of diversity - Multiculturalism makes life in your area better</v>
          </cell>
          <cell r="B3166" t="str">
            <v>Not applicable</v>
          </cell>
          <cell r="C3166" t="str">
            <v>Melton (S)</v>
          </cell>
          <cell r="D3166" t="str">
            <v xml:space="preserve"> </v>
          </cell>
          <cell r="E3166" t="str">
            <v xml:space="preserve"> </v>
          </cell>
          <cell r="F3166" t="str">
            <v xml:space="preserve"> </v>
          </cell>
        </row>
        <row r="3167">
          <cell r="A3167" t="str">
            <v>SOCIAL CAPITAL - Tolerance of diversity - Multiculturalism makes life in your area better</v>
          </cell>
          <cell r="B3167" t="str">
            <v>Not applicable</v>
          </cell>
          <cell r="C3167" t="str">
            <v>Mildura (RC)</v>
          </cell>
          <cell r="D3167">
            <v>2.4176769999999999</v>
          </cell>
          <cell r="E3167">
            <v>1.331199</v>
          </cell>
          <cell r="F3167">
            <v>4.3517900000000003</v>
          </cell>
        </row>
        <row r="3168">
          <cell r="A3168" t="str">
            <v>SOCIAL CAPITAL - Tolerance of diversity - Multiculturalism makes life in your area better</v>
          </cell>
          <cell r="B3168" t="str">
            <v>Not applicable</v>
          </cell>
          <cell r="C3168" t="str">
            <v>Mitchell (S)</v>
          </cell>
          <cell r="D3168">
            <v>4.6524380000000001</v>
          </cell>
          <cell r="E3168">
            <v>2.9635699999999998</v>
          </cell>
          <cell r="F3168">
            <v>7.232024</v>
          </cell>
        </row>
        <row r="3169">
          <cell r="A3169" t="str">
            <v>SOCIAL CAPITAL - Tolerance of diversity - Multiculturalism makes life in your area better</v>
          </cell>
          <cell r="B3169" t="str">
            <v>Not applicable</v>
          </cell>
          <cell r="C3169" t="str">
            <v>Moira (S)</v>
          </cell>
          <cell r="D3169">
            <v>7.1355639999999996</v>
          </cell>
          <cell r="E3169">
            <v>3.6599179999999998</v>
          </cell>
          <cell r="F3169">
            <v>13.45102</v>
          </cell>
        </row>
        <row r="3170">
          <cell r="A3170" t="str">
            <v>SOCIAL CAPITAL - Tolerance of diversity - Multiculturalism makes life in your area better</v>
          </cell>
          <cell r="B3170" t="str">
            <v>Not applicable</v>
          </cell>
          <cell r="C3170" t="str">
            <v>Monash (C)</v>
          </cell>
          <cell r="D3170" t="str">
            <v xml:space="preserve"> </v>
          </cell>
          <cell r="E3170" t="str">
            <v xml:space="preserve"> </v>
          </cell>
          <cell r="F3170" t="str">
            <v xml:space="preserve"> </v>
          </cell>
        </row>
        <row r="3171">
          <cell r="A3171" t="str">
            <v>SOCIAL CAPITAL - Tolerance of diversity - Multiculturalism makes life in your area better</v>
          </cell>
          <cell r="B3171" t="str">
            <v>Not applicable</v>
          </cell>
          <cell r="C3171" t="str">
            <v>Moonee Valley (C)</v>
          </cell>
          <cell r="D3171" t="str">
            <v xml:space="preserve"> </v>
          </cell>
          <cell r="E3171" t="str">
            <v xml:space="preserve"> </v>
          </cell>
          <cell r="F3171" t="str">
            <v xml:space="preserve"> </v>
          </cell>
        </row>
        <row r="3172">
          <cell r="A3172" t="str">
            <v>SOCIAL CAPITAL - Tolerance of diversity - Multiculturalism makes life in your area better</v>
          </cell>
          <cell r="B3172" t="str">
            <v>Not applicable</v>
          </cell>
          <cell r="C3172" t="str">
            <v>Moorabool (S)</v>
          </cell>
          <cell r="D3172">
            <v>7.2152669999999999</v>
          </cell>
          <cell r="E3172">
            <v>4.7890769999999998</v>
          </cell>
          <cell r="F3172">
            <v>10.73204</v>
          </cell>
        </row>
        <row r="3173">
          <cell r="A3173" t="str">
            <v>SOCIAL CAPITAL - Tolerance of diversity - Multiculturalism makes life in your area better</v>
          </cell>
          <cell r="B3173" t="str">
            <v>Not applicable</v>
          </cell>
          <cell r="C3173" t="str">
            <v>Moreland (C)</v>
          </cell>
          <cell r="D3173" t="str">
            <v xml:space="preserve"> </v>
          </cell>
          <cell r="E3173" t="str">
            <v xml:space="preserve"> </v>
          </cell>
          <cell r="F3173" t="str">
            <v xml:space="preserve"> </v>
          </cell>
        </row>
        <row r="3174">
          <cell r="A3174" t="str">
            <v>SOCIAL CAPITAL - Tolerance of diversity - Multiculturalism makes life in your area better</v>
          </cell>
          <cell r="B3174" t="str">
            <v>Not applicable</v>
          </cell>
          <cell r="C3174" t="str">
            <v>Mornington Peninsula (S)</v>
          </cell>
          <cell r="D3174">
            <v>5.7427619999999999</v>
          </cell>
          <cell r="E3174">
            <v>3.4079459999999999</v>
          </cell>
          <cell r="F3174">
            <v>9.5195360000000004</v>
          </cell>
        </row>
        <row r="3175">
          <cell r="A3175" t="str">
            <v>SOCIAL CAPITAL - Tolerance of diversity - Multiculturalism makes life in your area better</v>
          </cell>
          <cell r="B3175" t="str">
            <v>Not applicable</v>
          </cell>
          <cell r="C3175" t="str">
            <v>Mount Alexander (S)</v>
          </cell>
          <cell r="D3175">
            <v>5.2852550000000003</v>
          </cell>
          <cell r="E3175">
            <v>2.807312</v>
          </cell>
          <cell r="F3175">
            <v>9.7314209999999992</v>
          </cell>
        </row>
        <row r="3176">
          <cell r="A3176" t="str">
            <v>SOCIAL CAPITAL - Tolerance of diversity - Multiculturalism makes life in your area better</v>
          </cell>
          <cell r="B3176" t="str">
            <v>Not applicable</v>
          </cell>
          <cell r="C3176" t="str">
            <v>Moyne (S)</v>
          </cell>
          <cell r="D3176">
            <v>8.9593209999999992</v>
          </cell>
          <cell r="E3176">
            <v>5.4018290000000002</v>
          </cell>
          <cell r="F3176">
            <v>14.50055</v>
          </cell>
        </row>
        <row r="3177">
          <cell r="A3177" t="str">
            <v>SOCIAL CAPITAL - Tolerance of diversity - Multiculturalism makes life in your area better</v>
          </cell>
          <cell r="B3177" t="str">
            <v>Not applicable</v>
          </cell>
          <cell r="C3177" t="str">
            <v>Murrindindi (S)</v>
          </cell>
          <cell r="D3177">
            <v>15.68866</v>
          </cell>
          <cell r="E3177">
            <v>11.29133</v>
          </cell>
          <cell r="F3177">
            <v>21.385660000000001</v>
          </cell>
        </row>
        <row r="3178">
          <cell r="A3178" t="str">
            <v>SOCIAL CAPITAL - Tolerance of diversity - Multiculturalism makes life in your area better</v>
          </cell>
          <cell r="B3178" t="str">
            <v>Not applicable</v>
          </cell>
          <cell r="C3178" t="str">
            <v>Nillumbik (S)</v>
          </cell>
          <cell r="D3178">
            <v>5.7181119999999996</v>
          </cell>
          <cell r="E3178">
            <v>3.30281</v>
          </cell>
          <cell r="F3178">
            <v>9.7221109999999999</v>
          </cell>
        </row>
        <row r="3179">
          <cell r="A3179" t="str">
            <v>SOCIAL CAPITAL - Tolerance of diversity - Multiculturalism makes life in your area better</v>
          </cell>
          <cell r="B3179" t="str">
            <v>Not applicable</v>
          </cell>
          <cell r="C3179" t="str">
            <v>Northern Grampians (S)</v>
          </cell>
          <cell r="D3179">
            <v>6.350276</v>
          </cell>
          <cell r="E3179">
            <v>4.2560010000000004</v>
          </cell>
          <cell r="F3179">
            <v>9.3741939999999992</v>
          </cell>
        </row>
        <row r="3180">
          <cell r="A3180" t="str">
            <v>SOCIAL CAPITAL - Tolerance of diversity - Multiculturalism makes life in your area better</v>
          </cell>
          <cell r="B3180" t="str">
            <v>Not applicable</v>
          </cell>
          <cell r="C3180" t="str">
            <v>Port Phillip (C)</v>
          </cell>
          <cell r="D3180" t="str">
            <v xml:space="preserve"> </v>
          </cell>
          <cell r="E3180" t="str">
            <v xml:space="preserve"> </v>
          </cell>
          <cell r="F3180" t="str">
            <v xml:space="preserve"> </v>
          </cell>
        </row>
        <row r="3181">
          <cell r="A3181" t="str">
            <v>SOCIAL CAPITAL - Tolerance of diversity - Multiculturalism makes life in your area better</v>
          </cell>
          <cell r="B3181" t="str">
            <v>Not applicable</v>
          </cell>
          <cell r="C3181" t="str">
            <v>Pyrenees (S)</v>
          </cell>
          <cell r="D3181">
            <v>12.368650000000001</v>
          </cell>
          <cell r="E3181">
            <v>7.455095</v>
          </cell>
          <cell r="F3181">
            <v>19.82686</v>
          </cell>
        </row>
        <row r="3182">
          <cell r="A3182" t="str">
            <v>SOCIAL CAPITAL - Tolerance of diversity - Multiculturalism makes life in your area better</v>
          </cell>
          <cell r="B3182" t="str">
            <v>Not applicable</v>
          </cell>
          <cell r="C3182" t="str">
            <v>Queenscliffe (B)</v>
          </cell>
          <cell r="D3182">
            <v>13.17489</v>
          </cell>
          <cell r="E3182">
            <v>5.5078659999999999</v>
          </cell>
          <cell r="F3182">
            <v>28.316299999999998</v>
          </cell>
        </row>
        <row r="3183">
          <cell r="A3183" t="str">
            <v>SOCIAL CAPITAL - Tolerance of diversity - Multiculturalism makes life in your area better</v>
          </cell>
          <cell r="B3183" t="str">
            <v>Not applicable</v>
          </cell>
          <cell r="C3183" t="str">
            <v>South Gippsland (S)</v>
          </cell>
          <cell r="D3183">
            <v>17.81054</v>
          </cell>
          <cell r="E3183">
            <v>9.5552379999999992</v>
          </cell>
          <cell r="F3183">
            <v>30.771519999999999</v>
          </cell>
        </row>
        <row r="3184">
          <cell r="A3184" t="str">
            <v>SOCIAL CAPITAL - Tolerance of diversity - Multiculturalism makes life in your area better</v>
          </cell>
          <cell r="B3184" t="str">
            <v>Not applicable</v>
          </cell>
          <cell r="C3184" t="str">
            <v>Southern Grampians (S)</v>
          </cell>
          <cell r="D3184">
            <v>10.38997</v>
          </cell>
          <cell r="E3184">
            <v>6.5709379999999999</v>
          </cell>
          <cell r="F3184">
            <v>16.04738</v>
          </cell>
        </row>
        <row r="3185">
          <cell r="A3185" t="str">
            <v>SOCIAL CAPITAL - Tolerance of diversity - Multiculturalism makes life in your area better</v>
          </cell>
          <cell r="B3185" t="str">
            <v>Not applicable</v>
          </cell>
          <cell r="C3185" t="str">
            <v>Stonnington (C)</v>
          </cell>
          <cell r="D3185">
            <v>2.1855310000000001</v>
          </cell>
          <cell r="E3185">
            <v>0.99697080000000005</v>
          </cell>
          <cell r="F3185">
            <v>4.7234559999999997</v>
          </cell>
        </row>
        <row r="3186">
          <cell r="A3186" t="str">
            <v>SOCIAL CAPITAL - Tolerance of diversity - Multiculturalism makes life in your area better</v>
          </cell>
          <cell r="B3186" t="str">
            <v>Not applicable</v>
          </cell>
          <cell r="C3186" t="str">
            <v>Strathbogie (S)</v>
          </cell>
          <cell r="D3186">
            <v>11.965389999999999</v>
          </cell>
          <cell r="E3186">
            <v>7.2012340000000004</v>
          </cell>
          <cell r="F3186">
            <v>19.22833</v>
          </cell>
        </row>
        <row r="3187">
          <cell r="A3187" t="str">
            <v>SOCIAL CAPITAL - Tolerance of diversity - Multiculturalism makes life in your area better</v>
          </cell>
          <cell r="B3187" t="str">
            <v>Not applicable</v>
          </cell>
          <cell r="C3187" t="str">
            <v>Surf Coast (S)</v>
          </cell>
          <cell r="D3187">
            <v>7.788678</v>
          </cell>
          <cell r="E3187">
            <v>5.3681299999999998</v>
          </cell>
          <cell r="F3187">
            <v>11.17183</v>
          </cell>
        </row>
        <row r="3188">
          <cell r="A3188" t="str">
            <v>SOCIAL CAPITAL - Tolerance of diversity - Multiculturalism makes life in your area better</v>
          </cell>
          <cell r="B3188" t="str">
            <v>Not applicable</v>
          </cell>
          <cell r="C3188" t="str">
            <v>Swan Hill (RC)</v>
          </cell>
          <cell r="D3188">
            <v>1.868217</v>
          </cell>
          <cell r="E3188">
            <v>0.89530370000000004</v>
          </cell>
          <cell r="F3188">
            <v>3.8572329999999999</v>
          </cell>
        </row>
        <row r="3189">
          <cell r="A3189" t="str">
            <v>SOCIAL CAPITAL - Tolerance of diversity - Multiculturalism makes life in your area better</v>
          </cell>
          <cell r="B3189" t="str">
            <v>Not applicable</v>
          </cell>
          <cell r="C3189" t="str">
            <v>Towong (S)</v>
          </cell>
          <cell r="D3189">
            <v>8.1356190000000002</v>
          </cell>
          <cell r="E3189">
            <v>5.4541579999999996</v>
          </cell>
          <cell r="F3189">
            <v>11.968500000000001</v>
          </cell>
        </row>
        <row r="3190">
          <cell r="A3190" t="str">
            <v>SOCIAL CAPITAL - Tolerance of diversity - Multiculturalism makes life in your area better</v>
          </cell>
          <cell r="B3190" t="str">
            <v>Not applicable</v>
          </cell>
          <cell r="C3190" t="str">
            <v>Wangaratta (RC)</v>
          </cell>
          <cell r="D3190">
            <v>5.1842940000000004</v>
          </cell>
          <cell r="E3190">
            <v>3.218553</v>
          </cell>
          <cell r="F3190">
            <v>8.2482959999999999</v>
          </cell>
        </row>
        <row r="3191">
          <cell r="A3191" t="str">
            <v>SOCIAL CAPITAL - Tolerance of diversity - Multiculturalism makes life in your area better</v>
          </cell>
          <cell r="B3191" t="str">
            <v>Not applicable</v>
          </cell>
          <cell r="C3191" t="str">
            <v>Warrnambool (C)</v>
          </cell>
          <cell r="D3191">
            <v>6.5713939999999997</v>
          </cell>
          <cell r="E3191">
            <v>3.7464970000000002</v>
          </cell>
          <cell r="F3191">
            <v>11.27675</v>
          </cell>
        </row>
        <row r="3192">
          <cell r="A3192" t="str">
            <v>SOCIAL CAPITAL - Tolerance of diversity - Multiculturalism makes life in your area better</v>
          </cell>
          <cell r="B3192" t="str">
            <v>Not applicable</v>
          </cell>
          <cell r="C3192" t="str">
            <v>Wellington (S)</v>
          </cell>
          <cell r="D3192">
            <v>8.938822</v>
          </cell>
          <cell r="E3192">
            <v>5.7171849999999997</v>
          </cell>
          <cell r="F3192">
            <v>13.711830000000001</v>
          </cell>
        </row>
        <row r="3193">
          <cell r="A3193" t="str">
            <v>SOCIAL CAPITAL - Tolerance of diversity - Multiculturalism makes life in your area better</v>
          </cell>
          <cell r="B3193" t="str">
            <v>Not applicable</v>
          </cell>
          <cell r="C3193" t="str">
            <v>West Wimmera (S)</v>
          </cell>
          <cell r="D3193">
            <v>13.87351</v>
          </cell>
          <cell r="E3193">
            <v>8.7705690000000001</v>
          </cell>
          <cell r="F3193">
            <v>21.253769999999999</v>
          </cell>
        </row>
        <row r="3194">
          <cell r="A3194" t="str">
            <v>SOCIAL CAPITAL - Tolerance of diversity - Multiculturalism makes life in your area better</v>
          </cell>
          <cell r="B3194" t="str">
            <v>Not applicable</v>
          </cell>
          <cell r="C3194" t="str">
            <v>Whitehorse (C)</v>
          </cell>
          <cell r="D3194" t="str">
            <v xml:space="preserve"> </v>
          </cell>
          <cell r="E3194" t="str">
            <v xml:space="preserve"> </v>
          </cell>
          <cell r="F3194" t="str">
            <v xml:space="preserve"> </v>
          </cell>
        </row>
        <row r="3195">
          <cell r="A3195" t="str">
            <v>SOCIAL CAPITAL - Tolerance of diversity - Multiculturalism makes life in your area better</v>
          </cell>
          <cell r="B3195" t="str">
            <v>Not applicable</v>
          </cell>
          <cell r="C3195" t="str">
            <v>Whittlesea (C)</v>
          </cell>
          <cell r="D3195" t="str">
            <v xml:space="preserve"> </v>
          </cell>
          <cell r="E3195" t="str">
            <v xml:space="preserve"> </v>
          </cell>
          <cell r="F3195" t="str">
            <v xml:space="preserve"> </v>
          </cell>
        </row>
        <row r="3196">
          <cell r="A3196" t="str">
            <v>SOCIAL CAPITAL - Tolerance of diversity - Multiculturalism makes life in your area better</v>
          </cell>
          <cell r="B3196" t="str">
            <v>Not applicable</v>
          </cell>
          <cell r="C3196" t="str">
            <v>Wodonga (RC)</v>
          </cell>
          <cell r="D3196">
            <v>3.3973179999999998</v>
          </cell>
          <cell r="E3196">
            <v>1.6580189999999999</v>
          </cell>
          <cell r="F3196">
            <v>6.8343800000000003</v>
          </cell>
        </row>
        <row r="3197">
          <cell r="A3197" t="str">
            <v>SOCIAL CAPITAL - Tolerance of diversity - Multiculturalism makes life in your area better</v>
          </cell>
          <cell r="B3197" t="str">
            <v>Not applicable</v>
          </cell>
          <cell r="C3197" t="str">
            <v>Wyndham (C)</v>
          </cell>
          <cell r="D3197" t="str">
            <v xml:space="preserve"> </v>
          </cell>
          <cell r="E3197" t="str">
            <v xml:space="preserve"> </v>
          </cell>
          <cell r="F3197" t="str">
            <v xml:space="preserve"> </v>
          </cell>
        </row>
        <row r="3198">
          <cell r="A3198" t="str">
            <v>SOCIAL CAPITAL - Tolerance of diversity - Multiculturalism makes life in your area better</v>
          </cell>
          <cell r="B3198" t="str">
            <v>Not applicable</v>
          </cell>
          <cell r="C3198" t="str">
            <v>Yarra (C)</v>
          </cell>
          <cell r="D3198" t="str">
            <v xml:space="preserve"> </v>
          </cell>
          <cell r="E3198" t="str">
            <v xml:space="preserve"> </v>
          </cell>
          <cell r="F3198" t="str">
            <v xml:space="preserve"> </v>
          </cell>
        </row>
        <row r="3199">
          <cell r="A3199" t="str">
            <v>SOCIAL CAPITAL - Tolerance of diversity - Multiculturalism makes life in your area better</v>
          </cell>
          <cell r="B3199" t="str">
            <v>Not applicable</v>
          </cell>
          <cell r="C3199" t="str">
            <v>Yarra Ranges (S)</v>
          </cell>
          <cell r="D3199">
            <v>7.0477619999999996</v>
          </cell>
          <cell r="E3199">
            <v>4.6219200000000003</v>
          </cell>
          <cell r="F3199">
            <v>10.60525</v>
          </cell>
        </row>
        <row r="3200">
          <cell r="A3200" t="str">
            <v>SOCIAL CAPITAL - Tolerance of diversity - Multiculturalism makes life in your area better</v>
          </cell>
          <cell r="B3200" t="str">
            <v>Not applicable</v>
          </cell>
          <cell r="C3200" t="str">
            <v>Yarriambiack (S)</v>
          </cell>
          <cell r="D3200">
            <v>11.725099999999999</v>
          </cell>
          <cell r="E3200">
            <v>7.6177580000000003</v>
          </cell>
          <cell r="F3200">
            <v>17.62454</v>
          </cell>
        </row>
        <row r="3201">
          <cell r="A3201" t="str">
            <v>SOCIAL CAPITAL - Tolerance of diversity - Multiculturalism makes life in your area better</v>
          </cell>
          <cell r="B3201" t="str">
            <v>Not applicable</v>
          </cell>
          <cell r="C3201" t="str">
            <v>Victoria</v>
          </cell>
          <cell r="D3201">
            <v>2.7354059999999998</v>
          </cell>
          <cell r="E3201">
            <v>2.479673</v>
          </cell>
          <cell r="F3201">
            <v>3.0166979999999999</v>
          </cell>
        </row>
        <row r="3202">
          <cell r="A3202" t="str">
            <v>SOCIAL CAPITAL - Tolerance of diversity - Multiculturalism makes life in your area better</v>
          </cell>
          <cell r="B3202" t="str">
            <v>Don't know/Refused to answer</v>
          </cell>
          <cell r="C3202" t="str">
            <v>Alpine (S)</v>
          </cell>
          <cell r="D3202">
            <v>1.587399</v>
          </cell>
          <cell r="E3202">
            <v>0.65145470000000005</v>
          </cell>
          <cell r="F3202">
            <v>3.8163610000000001</v>
          </cell>
        </row>
        <row r="3203">
          <cell r="A3203" t="str">
            <v>SOCIAL CAPITAL - Tolerance of diversity - Multiculturalism makes life in your area better</v>
          </cell>
          <cell r="B3203" t="str">
            <v>Don't know/Refused to answer</v>
          </cell>
          <cell r="C3203" t="str">
            <v>Ararat (RC)</v>
          </cell>
          <cell r="D3203">
            <v>2.3980760000000001</v>
          </cell>
          <cell r="E3203">
            <v>1.094327</v>
          </cell>
          <cell r="F3203">
            <v>5.1738189999999999</v>
          </cell>
        </row>
        <row r="3204">
          <cell r="A3204" t="str">
            <v>SOCIAL CAPITAL - Tolerance of diversity - Multiculturalism makes life in your area better</v>
          </cell>
          <cell r="B3204" t="str">
            <v>Don't know/Refused to answer</v>
          </cell>
          <cell r="C3204" t="str">
            <v>Ballarat (C)</v>
          </cell>
          <cell r="D3204">
            <v>2.8053759999999999</v>
          </cell>
          <cell r="E3204">
            <v>1.3271299999999999</v>
          </cell>
          <cell r="F3204">
            <v>5.832859</v>
          </cell>
        </row>
        <row r="3205">
          <cell r="A3205" t="str">
            <v>SOCIAL CAPITAL - Tolerance of diversity - Multiculturalism makes life in your area better</v>
          </cell>
          <cell r="B3205" t="str">
            <v>Don't know/Refused to answer</v>
          </cell>
          <cell r="C3205" t="str">
            <v>Banyule (C)</v>
          </cell>
          <cell r="D3205">
            <v>3.2322700000000002</v>
          </cell>
          <cell r="E3205">
            <v>1.439983</v>
          </cell>
          <cell r="F3205">
            <v>7.0947579999999997</v>
          </cell>
        </row>
        <row r="3206">
          <cell r="A3206" t="str">
            <v>SOCIAL CAPITAL - Tolerance of diversity - Multiculturalism makes life in your area better</v>
          </cell>
          <cell r="B3206" t="str">
            <v>Don't know/Refused to answer</v>
          </cell>
          <cell r="C3206" t="str">
            <v>Bass Coast (S)</v>
          </cell>
          <cell r="D3206">
            <v>1.534348</v>
          </cell>
          <cell r="E3206">
            <v>0.57609750000000004</v>
          </cell>
          <cell r="F3206">
            <v>4.0220219999999998</v>
          </cell>
        </row>
        <row r="3207">
          <cell r="A3207" t="str">
            <v>SOCIAL CAPITAL - Tolerance of diversity - Multiculturalism makes life in your area better</v>
          </cell>
          <cell r="B3207" t="str">
            <v>Don't know/Refused to answer</v>
          </cell>
          <cell r="C3207" t="str">
            <v>Baw Baw (S)</v>
          </cell>
          <cell r="D3207">
            <v>4.2891199999999996</v>
          </cell>
          <cell r="E3207">
            <v>2.1801740000000001</v>
          </cell>
          <cell r="F3207">
            <v>8.2657260000000008</v>
          </cell>
        </row>
        <row r="3208">
          <cell r="A3208" t="str">
            <v>SOCIAL CAPITAL - Tolerance of diversity - Multiculturalism makes life in your area better</v>
          </cell>
          <cell r="B3208" t="str">
            <v>Don't know/Refused to answer</v>
          </cell>
          <cell r="C3208" t="str">
            <v>Bayside (C)</v>
          </cell>
          <cell r="D3208">
            <v>1.372611</v>
          </cell>
          <cell r="E3208">
            <v>0.5812003</v>
          </cell>
          <cell r="F3208">
            <v>3.2069109999999998</v>
          </cell>
        </row>
        <row r="3209">
          <cell r="A3209" t="str">
            <v>SOCIAL CAPITAL - Tolerance of diversity - Multiculturalism makes life in your area better</v>
          </cell>
          <cell r="B3209" t="str">
            <v>Don't know/Refused to answer</v>
          </cell>
          <cell r="C3209" t="str">
            <v>Benalla (RC)</v>
          </cell>
          <cell r="D3209">
            <v>4.7732070000000002</v>
          </cell>
          <cell r="E3209">
            <v>2.4787539999999999</v>
          </cell>
          <cell r="F3209">
            <v>8.9956060000000004</v>
          </cell>
        </row>
        <row r="3210">
          <cell r="A3210" t="str">
            <v>SOCIAL CAPITAL - Tolerance of diversity - Multiculturalism makes life in your area better</v>
          </cell>
          <cell r="B3210" t="str">
            <v>Don't know/Refused to answer</v>
          </cell>
          <cell r="C3210" t="str">
            <v>Boroondara (C)</v>
          </cell>
          <cell r="D3210">
            <v>3.5112779999999999</v>
          </cell>
          <cell r="E3210">
            <v>1.6242970000000001</v>
          </cell>
          <cell r="F3210">
            <v>7.4249559999999999</v>
          </cell>
        </row>
        <row r="3211">
          <cell r="A3211" t="str">
            <v>SOCIAL CAPITAL - Tolerance of diversity - Multiculturalism makes life in your area better</v>
          </cell>
          <cell r="B3211" t="str">
            <v>Don't know/Refused to answer</v>
          </cell>
          <cell r="C3211" t="str">
            <v>Brimbank (C)</v>
          </cell>
          <cell r="D3211">
            <v>5.4159230000000003</v>
          </cell>
          <cell r="E3211">
            <v>3.1714000000000002</v>
          </cell>
          <cell r="F3211">
            <v>9.0996970000000008</v>
          </cell>
        </row>
        <row r="3212">
          <cell r="A3212" t="str">
            <v>SOCIAL CAPITAL - Tolerance of diversity - Multiculturalism makes life in your area better</v>
          </cell>
          <cell r="B3212" t="str">
            <v>Don't know/Refused to answer</v>
          </cell>
          <cell r="C3212" t="str">
            <v>Buloke (S)</v>
          </cell>
          <cell r="D3212">
            <v>1.228442</v>
          </cell>
          <cell r="E3212">
            <v>0.5612125</v>
          </cell>
          <cell r="F3212">
            <v>2.6676630000000001</v>
          </cell>
        </row>
        <row r="3213">
          <cell r="A3213" t="str">
            <v>SOCIAL CAPITAL - Tolerance of diversity - Multiculturalism makes life in your area better</v>
          </cell>
          <cell r="B3213" t="str">
            <v>Don't know/Refused to answer</v>
          </cell>
          <cell r="C3213" t="str">
            <v>Campaspe (S)</v>
          </cell>
          <cell r="D3213">
            <v>5.2080729999999997</v>
          </cell>
          <cell r="E3213">
            <v>2.4917980000000002</v>
          </cell>
          <cell r="F3213">
            <v>10.56452</v>
          </cell>
        </row>
        <row r="3214">
          <cell r="A3214" t="str">
            <v>SOCIAL CAPITAL - Tolerance of diversity - Multiculturalism makes life in your area better</v>
          </cell>
          <cell r="B3214" t="str">
            <v>Don't know/Refused to answer</v>
          </cell>
          <cell r="C3214" t="str">
            <v>Cardinia (S)</v>
          </cell>
          <cell r="D3214">
            <v>1.0933440000000001</v>
          </cell>
          <cell r="E3214">
            <v>0.43232379999999998</v>
          </cell>
          <cell r="F3214">
            <v>2.7372730000000001</v>
          </cell>
        </row>
        <row r="3215">
          <cell r="A3215" t="str">
            <v>SOCIAL CAPITAL - Tolerance of diversity - Multiculturalism makes life in your area better</v>
          </cell>
          <cell r="B3215" t="str">
            <v>Don't know/Refused to answer</v>
          </cell>
          <cell r="C3215" t="str">
            <v>Casey (C)</v>
          </cell>
          <cell r="D3215">
            <v>3.5550700000000002</v>
          </cell>
          <cell r="E3215">
            <v>1.9491830000000001</v>
          </cell>
          <cell r="F3215">
            <v>6.3976800000000003</v>
          </cell>
        </row>
        <row r="3216">
          <cell r="A3216" t="str">
            <v>SOCIAL CAPITAL - Tolerance of diversity - Multiculturalism makes life in your area better</v>
          </cell>
          <cell r="B3216" t="str">
            <v>Don't know/Refused to answer</v>
          </cell>
          <cell r="C3216" t="str">
            <v>Central Goldfields (S)</v>
          </cell>
          <cell r="D3216">
            <v>1.999241</v>
          </cell>
          <cell r="E3216">
            <v>1.100848</v>
          </cell>
          <cell r="F3216">
            <v>3.6040869999999998</v>
          </cell>
        </row>
        <row r="3217">
          <cell r="A3217" t="str">
            <v>SOCIAL CAPITAL - Tolerance of diversity - Multiculturalism makes life in your area better</v>
          </cell>
          <cell r="B3217" t="str">
            <v>Don't know/Refused to answer</v>
          </cell>
          <cell r="C3217" t="str">
            <v>Colac-Otway (S)</v>
          </cell>
          <cell r="D3217">
            <v>2.456388</v>
          </cell>
          <cell r="E3217">
            <v>1.2037089999999999</v>
          </cell>
          <cell r="F3217">
            <v>4.9474260000000001</v>
          </cell>
        </row>
        <row r="3218">
          <cell r="A3218" t="str">
            <v>SOCIAL CAPITAL - Tolerance of diversity - Multiculturalism makes life in your area better</v>
          </cell>
          <cell r="B3218" t="str">
            <v>Don't know/Refused to answer</v>
          </cell>
          <cell r="C3218" t="str">
            <v>Corangamite (S)</v>
          </cell>
          <cell r="D3218">
            <v>8.2453230000000008</v>
          </cell>
          <cell r="E3218">
            <v>4.1347589999999999</v>
          </cell>
          <cell r="F3218">
            <v>15.770149999999999</v>
          </cell>
        </row>
        <row r="3219">
          <cell r="A3219" t="str">
            <v>SOCIAL CAPITAL - Tolerance of diversity - Multiculturalism makes life in your area better</v>
          </cell>
          <cell r="B3219" t="str">
            <v>Don't know/Refused to answer</v>
          </cell>
          <cell r="C3219" t="str">
            <v>Darebin (C)</v>
          </cell>
          <cell r="D3219" t="str">
            <v xml:space="preserve"> </v>
          </cell>
          <cell r="E3219" t="str">
            <v xml:space="preserve"> </v>
          </cell>
          <cell r="F3219" t="str">
            <v xml:space="preserve"> </v>
          </cell>
        </row>
        <row r="3220">
          <cell r="A3220" t="str">
            <v>SOCIAL CAPITAL - Tolerance of diversity - Multiculturalism makes life in your area better</v>
          </cell>
          <cell r="B3220" t="str">
            <v>Don't know/Refused to answer</v>
          </cell>
          <cell r="C3220" t="str">
            <v>East Gippsland (S)</v>
          </cell>
          <cell r="D3220">
            <v>2.6624310000000002</v>
          </cell>
          <cell r="E3220">
            <v>1.239851</v>
          </cell>
          <cell r="F3220">
            <v>5.6242960000000002</v>
          </cell>
        </row>
        <row r="3221">
          <cell r="A3221" t="str">
            <v>SOCIAL CAPITAL - Tolerance of diversity - Multiculturalism makes life in your area better</v>
          </cell>
          <cell r="B3221" t="str">
            <v>Don't know/Refused to answer</v>
          </cell>
          <cell r="C3221" t="str">
            <v>Frankston (C)</v>
          </cell>
          <cell r="D3221">
            <v>3.6654399999999998</v>
          </cell>
          <cell r="E3221">
            <v>1.8186199999999999</v>
          </cell>
          <cell r="F3221">
            <v>7.2492419999999997</v>
          </cell>
        </row>
        <row r="3222">
          <cell r="A3222" t="str">
            <v>SOCIAL CAPITAL - Tolerance of diversity - Multiculturalism makes life in your area better</v>
          </cell>
          <cell r="B3222" t="str">
            <v>Don't know/Refused to answer</v>
          </cell>
          <cell r="C3222" t="str">
            <v>Gannawarra (S)</v>
          </cell>
          <cell r="D3222">
            <v>5.767512</v>
          </cell>
          <cell r="E3222">
            <v>3.267048</v>
          </cell>
          <cell r="F3222">
            <v>9.9842019999999998</v>
          </cell>
        </row>
        <row r="3223">
          <cell r="A3223" t="str">
            <v>SOCIAL CAPITAL - Tolerance of diversity - Multiculturalism makes life in your area better</v>
          </cell>
          <cell r="B3223" t="str">
            <v>Don't know/Refused to answer</v>
          </cell>
          <cell r="C3223" t="str">
            <v>Glen Eira (C)</v>
          </cell>
          <cell r="D3223">
            <v>2.087609</v>
          </cell>
          <cell r="E3223">
            <v>0.9589377</v>
          </cell>
          <cell r="F3223">
            <v>4.4845759999999997</v>
          </cell>
        </row>
        <row r="3224">
          <cell r="A3224" t="str">
            <v>SOCIAL CAPITAL - Tolerance of diversity - Multiculturalism makes life in your area better</v>
          </cell>
          <cell r="B3224" t="str">
            <v>Don't know/Refused to answer</v>
          </cell>
          <cell r="C3224" t="str">
            <v>Glenelg (S)</v>
          </cell>
          <cell r="D3224">
            <v>4.1181049999999999</v>
          </cell>
          <cell r="E3224">
            <v>2.2188330000000001</v>
          </cell>
          <cell r="F3224">
            <v>7.5181149999999999</v>
          </cell>
        </row>
        <row r="3225">
          <cell r="A3225" t="str">
            <v>SOCIAL CAPITAL - Tolerance of diversity - Multiculturalism makes life in your area better</v>
          </cell>
          <cell r="B3225" t="str">
            <v>Don't know/Refused to answer</v>
          </cell>
          <cell r="C3225" t="str">
            <v>Golden Plains (S)</v>
          </cell>
          <cell r="D3225" t="str">
            <v xml:space="preserve"> </v>
          </cell>
          <cell r="E3225" t="str">
            <v xml:space="preserve"> </v>
          </cell>
          <cell r="F3225" t="str">
            <v xml:space="preserve"> </v>
          </cell>
        </row>
        <row r="3226">
          <cell r="A3226" t="str">
            <v>SOCIAL CAPITAL - Tolerance of diversity - Multiculturalism makes life in your area better</v>
          </cell>
          <cell r="B3226" t="str">
            <v>Don't know/Refused to answer</v>
          </cell>
          <cell r="C3226" t="str">
            <v>Greater Bendigo (C)</v>
          </cell>
          <cell r="D3226">
            <v>2.6539709999999999</v>
          </cell>
          <cell r="E3226">
            <v>1.0526009999999999</v>
          </cell>
          <cell r="F3226">
            <v>6.53078</v>
          </cell>
        </row>
        <row r="3227">
          <cell r="A3227" t="str">
            <v>SOCIAL CAPITAL - Tolerance of diversity - Multiculturalism makes life in your area better</v>
          </cell>
          <cell r="B3227" t="str">
            <v>Don't know/Refused to answer</v>
          </cell>
          <cell r="C3227" t="str">
            <v>Greater Dandenong (C)</v>
          </cell>
          <cell r="D3227">
            <v>5.8205400000000003</v>
          </cell>
          <cell r="E3227">
            <v>3.103777</v>
          </cell>
          <cell r="F3227">
            <v>10.65385</v>
          </cell>
        </row>
        <row r="3228">
          <cell r="A3228" t="str">
            <v>SOCIAL CAPITAL - Tolerance of diversity - Multiculturalism makes life in your area better</v>
          </cell>
          <cell r="B3228" t="str">
            <v>Don't know/Refused to answer</v>
          </cell>
          <cell r="C3228" t="str">
            <v>Greater Geelong (C)</v>
          </cell>
          <cell r="D3228">
            <v>2.5984820000000002</v>
          </cell>
          <cell r="E3228">
            <v>1.1673290000000001</v>
          </cell>
          <cell r="F3228">
            <v>5.6833390000000001</v>
          </cell>
        </row>
        <row r="3229">
          <cell r="A3229" t="str">
            <v>SOCIAL CAPITAL - Tolerance of diversity - Multiculturalism makes life in your area better</v>
          </cell>
          <cell r="B3229" t="str">
            <v>Don't know/Refused to answer</v>
          </cell>
          <cell r="C3229" t="str">
            <v>Greater Shepparton (C)</v>
          </cell>
          <cell r="D3229">
            <v>6.1911069999999997</v>
          </cell>
          <cell r="E3229">
            <v>3.5203000000000002</v>
          </cell>
          <cell r="F3229">
            <v>10.664249999999999</v>
          </cell>
        </row>
        <row r="3230">
          <cell r="A3230" t="str">
            <v>SOCIAL CAPITAL - Tolerance of diversity - Multiculturalism makes life in your area better</v>
          </cell>
          <cell r="B3230" t="str">
            <v>Don't know/Refused to answer</v>
          </cell>
          <cell r="C3230" t="str">
            <v>Hepburn (S)</v>
          </cell>
          <cell r="D3230">
            <v>2.8514140000000001</v>
          </cell>
          <cell r="E3230">
            <v>1.4879629999999999</v>
          </cell>
          <cell r="F3230">
            <v>5.3957949999999997</v>
          </cell>
        </row>
        <row r="3231">
          <cell r="A3231" t="str">
            <v>SOCIAL CAPITAL - Tolerance of diversity - Multiculturalism makes life in your area better</v>
          </cell>
          <cell r="B3231" t="str">
            <v>Don't know/Refused to answer</v>
          </cell>
          <cell r="C3231" t="str">
            <v>Hindmarsh (S)</v>
          </cell>
          <cell r="D3231">
            <v>2.7273890000000001</v>
          </cell>
          <cell r="E3231">
            <v>1.139661</v>
          </cell>
          <cell r="F3231">
            <v>6.384226</v>
          </cell>
        </row>
        <row r="3232">
          <cell r="A3232" t="str">
            <v>SOCIAL CAPITAL - Tolerance of diversity - Multiculturalism makes life in your area better</v>
          </cell>
          <cell r="B3232" t="str">
            <v>Don't know/Refused to answer</v>
          </cell>
          <cell r="C3232" t="str">
            <v>Hobsons Bay (C)</v>
          </cell>
          <cell r="D3232">
            <v>4.9033249999999997</v>
          </cell>
          <cell r="E3232">
            <v>2.579285</v>
          </cell>
          <cell r="F3232">
            <v>9.1252709999999997</v>
          </cell>
        </row>
        <row r="3233">
          <cell r="A3233" t="str">
            <v>SOCIAL CAPITAL - Tolerance of diversity - Multiculturalism makes life in your area better</v>
          </cell>
          <cell r="B3233" t="str">
            <v>Don't know/Refused to answer</v>
          </cell>
          <cell r="C3233" t="str">
            <v>Horsham (RC)</v>
          </cell>
          <cell r="D3233">
            <v>4.3522910000000001</v>
          </cell>
          <cell r="E3233">
            <v>2.4270510000000001</v>
          </cell>
          <cell r="F3233">
            <v>7.684437</v>
          </cell>
        </row>
        <row r="3234">
          <cell r="A3234" t="str">
            <v>SOCIAL CAPITAL - Tolerance of diversity - Multiculturalism makes life in your area better</v>
          </cell>
          <cell r="B3234" t="str">
            <v>Don't know/Refused to answer</v>
          </cell>
          <cell r="C3234" t="str">
            <v>Hume (C)</v>
          </cell>
          <cell r="D3234">
            <v>9.9971779999999999</v>
          </cell>
          <cell r="E3234">
            <v>6.762988</v>
          </cell>
          <cell r="F3234">
            <v>14.53688</v>
          </cell>
        </row>
        <row r="3235">
          <cell r="A3235" t="str">
            <v>SOCIAL CAPITAL - Tolerance of diversity - Multiculturalism makes life in your area better</v>
          </cell>
          <cell r="B3235" t="str">
            <v>Don't know/Refused to answer</v>
          </cell>
          <cell r="C3235" t="str">
            <v>Indigo (S)</v>
          </cell>
          <cell r="D3235">
            <v>4.6976370000000003</v>
          </cell>
          <cell r="E3235">
            <v>2.3996219999999999</v>
          </cell>
          <cell r="F3235">
            <v>8.9935749999999999</v>
          </cell>
        </row>
        <row r="3236">
          <cell r="A3236" t="str">
            <v>SOCIAL CAPITAL - Tolerance of diversity - Multiculturalism makes life in your area better</v>
          </cell>
          <cell r="B3236" t="str">
            <v>Don't know/Refused to answer</v>
          </cell>
          <cell r="C3236" t="str">
            <v>Kingston (C)</v>
          </cell>
          <cell r="D3236" t="str">
            <v xml:space="preserve"> </v>
          </cell>
          <cell r="E3236" t="str">
            <v xml:space="preserve"> </v>
          </cell>
          <cell r="F3236" t="str">
            <v xml:space="preserve"> </v>
          </cell>
        </row>
        <row r="3237">
          <cell r="A3237" t="str">
            <v>SOCIAL CAPITAL - Tolerance of diversity - Multiculturalism makes life in your area better</v>
          </cell>
          <cell r="B3237" t="str">
            <v>Don't know/Refused to answer</v>
          </cell>
          <cell r="C3237" t="str">
            <v>Knox (C)</v>
          </cell>
          <cell r="D3237">
            <v>5.9559550000000003</v>
          </cell>
          <cell r="E3237">
            <v>3.4709919999999999</v>
          </cell>
          <cell r="F3237">
            <v>10.03501</v>
          </cell>
        </row>
        <row r="3238">
          <cell r="A3238" t="str">
            <v>SOCIAL CAPITAL - Tolerance of diversity - Multiculturalism makes life in your area better</v>
          </cell>
          <cell r="B3238" t="str">
            <v>Don't know/Refused to answer</v>
          </cell>
          <cell r="C3238" t="str">
            <v>Latrobe (C)</v>
          </cell>
          <cell r="D3238">
            <v>6.823925</v>
          </cell>
          <cell r="E3238">
            <v>4.1777439999999997</v>
          </cell>
          <cell r="F3238">
            <v>10.95458</v>
          </cell>
        </row>
        <row r="3239">
          <cell r="A3239" t="str">
            <v>SOCIAL CAPITAL - Tolerance of diversity - Multiculturalism makes life in your area better</v>
          </cell>
          <cell r="B3239" t="str">
            <v>Don't know/Refused to answer</v>
          </cell>
          <cell r="C3239" t="str">
            <v>Loddon (S)</v>
          </cell>
          <cell r="D3239" t="str">
            <v xml:space="preserve"> </v>
          </cell>
          <cell r="E3239" t="str">
            <v xml:space="preserve"> </v>
          </cell>
          <cell r="F3239" t="str">
            <v xml:space="preserve"> </v>
          </cell>
        </row>
        <row r="3240">
          <cell r="A3240" t="str">
            <v>SOCIAL CAPITAL - Tolerance of diversity - Multiculturalism makes life in your area better</v>
          </cell>
          <cell r="B3240" t="str">
            <v>Don't know/Refused to answer</v>
          </cell>
          <cell r="C3240" t="str">
            <v>Macedon Ranges (S)</v>
          </cell>
          <cell r="D3240" t="str">
            <v xml:space="preserve"> </v>
          </cell>
          <cell r="E3240" t="str">
            <v xml:space="preserve"> </v>
          </cell>
          <cell r="F3240" t="str">
            <v xml:space="preserve"> </v>
          </cell>
        </row>
        <row r="3241">
          <cell r="A3241" t="str">
            <v>SOCIAL CAPITAL - Tolerance of diversity - Multiculturalism makes life in your area better</v>
          </cell>
          <cell r="B3241" t="str">
            <v>Don't know/Refused to answer</v>
          </cell>
          <cell r="C3241" t="str">
            <v>Manningham (C)</v>
          </cell>
          <cell r="D3241">
            <v>2.9134690000000001</v>
          </cell>
          <cell r="E3241">
            <v>1.325372</v>
          </cell>
          <cell r="F3241">
            <v>6.2832939999999997</v>
          </cell>
        </row>
        <row r="3242">
          <cell r="A3242" t="str">
            <v>SOCIAL CAPITAL - Tolerance of diversity - Multiculturalism makes life in your area better</v>
          </cell>
          <cell r="B3242" t="str">
            <v>Don't know/Refused to answer</v>
          </cell>
          <cell r="C3242" t="str">
            <v>Mansfield (S)</v>
          </cell>
          <cell r="D3242">
            <v>5.9940490000000004</v>
          </cell>
          <cell r="E3242">
            <v>2.6061719999999999</v>
          </cell>
          <cell r="F3242">
            <v>13.18956</v>
          </cell>
        </row>
        <row r="3243">
          <cell r="A3243" t="str">
            <v>SOCIAL CAPITAL - Tolerance of diversity - Multiculturalism makes life in your area better</v>
          </cell>
          <cell r="B3243" t="str">
            <v>Don't know/Refused to answer</v>
          </cell>
          <cell r="C3243" t="str">
            <v>Maribyrnong (C)</v>
          </cell>
          <cell r="D3243">
            <v>3.531558</v>
          </cell>
          <cell r="E3243">
            <v>1.4014850000000001</v>
          </cell>
          <cell r="F3243">
            <v>8.6161549999999991</v>
          </cell>
        </row>
        <row r="3244">
          <cell r="A3244" t="str">
            <v>SOCIAL CAPITAL - Tolerance of diversity - Multiculturalism makes life in your area better</v>
          </cell>
          <cell r="B3244" t="str">
            <v>Don't know/Refused to answer</v>
          </cell>
          <cell r="C3244" t="str">
            <v>Maroondah (C)</v>
          </cell>
          <cell r="D3244">
            <v>5.0975320000000002</v>
          </cell>
          <cell r="E3244">
            <v>2.7637749999999999</v>
          </cell>
          <cell r="F3244">
            <v>9.2151739999999993</v>
          </cell>
        </row>
        <row r="3245">
          <cell r="A3245" t="str">
            <v>SOCIAL CAPITAL - Tolerance of diversity - Multiculturalism makes life in your area better</v>
          </cell>
          <cell r="B3245" t="str">
            <v>Don't know/Refused to answer</v>
          </cell>
          <cell r="C3245" t="str">
            <v>Melbourne (C)</v>
          </cell>
          <cell r="D3245">
            <v>3.531183</v>
          </cell>
          <cell r="E3245">
            <v>1.6019380000000001</v>
          </cell>
          <cell r="F3245">
            <v>7.604298</v>
          </cell>
        </row>
        <row r="3246">
          <cell r="A3246" t="str">
            <v>SOCIAL CAPITAL - Tolerance of diversity - Multiculturalism makes life in your area better</v>
          </cell>
          <cell r="B3246" t="str">
            <v>Don't know/Refused to answer</v>
          </cell>
          <cell r="C3246" t="str">
            <v>Melton (S)</v>
          </cell>
          <cell r="D3246">
            <v>2.9820549999999999</v>
          </cell>
          <cell r="E3246">
            <v>1.5528759999999999</v>
          </cell>
          <cell r="F3246">
            <v>5.6510670000000003</v>
          </cell>
        </row>
        <row r="3247">
          <cell r="A3247" t="str">
            <v>SOCIAL CAPITAL - Tolerance of diversity - Multiculturalism makes life in your area better</v>
          </cell>
          <cell r="B3247" t="str">
            <v>Don't know/Refused to answer</v>
          </cell>
          <cell r="C3247" t="str">
            <v>Mildura (RC)</v>
          </cell>
          <cell r="D3247">
            <v>2.5765880000000001</v>
          </cell>
          <cell r="E3247">
            <v>1.3667929999999999</v>
          </cell>
          <cell r="F3247">
            <v>4.8050459999999999</v>
          </cell>
        </row>
        <row r="3248">
          <cell r="A3248" t="str">
            <v>SOCIAL CAPITAL - Tolerance of diversity - Multiculturalism makes life in your area better</v>
          </cell>
          <cell r="B3248" t="str">
            <v>Don't know/Refused to answer</v>
          </cell>
          <cell r="C3248" t="str">
            <v>Mitchell (S)</v>
          </cell>
          <cell r="D3248">
            <v>7.1417729999999997</v>
          </cell>
          <cell r="E3248">
            <v>3.8430569999999999</v>
          </cell>
          <cell r="F3248">
            <v>12.892329999999999</v>
          </cell>
        </row>
        <row r="3249">
          <cell r="A3249" t="str">
            <v>SOCIAL CAPITAL - Tolerance of diversity - Multiculturalism makes life in your area better</v>
          </cell>
          <cell r="B3249" t="str">
            <v>Don't know/Refused to answer</v>
          </cell>
          <cell r="C3249" t="str">
            <v>Moira (S)</v>
          </cell>
          <cell r="D3249">
            <v>3.3287719999999998</v>
          </cell>
          <cell r="E3249">
            <v>1.8228770000000001</v>
          </cell>
          <cell r="F3249">
            <v>6.0026390000000003</v>
          </cell>
        </row>
        <row r="3250">
          <cell r="A3250" t="str">
            <v>SOCIAL CAPITAL - Tolerance of diversity - Multiculturalism makes life in your area better</v>
          </cell>
          <cell r="B3250" t="str">
            <v>Don't know/Refused to answer</v>
          </cell>
          <cell r="C3250" t="str">
            <v>Monash (C)</v>
          </cell>
          <cell r="D3250" t="str">
            <v xml:space="preserve"> </v>
          </cell>
          <cell r="E3250" t="str">
            <v xml:space="preserve"> </v>
          </cell>
          <cell r="F3250" t="str">
            <v xml:space="preserve"> </v>
          </cell>
        </row>
        <row r="3251">
          <cell r="A3251" t="str">
            <v>SOCIAL CAPITAL - Tolerance of diversity - Multiculturalism makes life in your area better</v>
          </cell>
          <cell r="B3251" t="str">
            <v>Don't know/Refused to answer</v>
          </cell>
          <cell r="C3251" t="str">
            <v>Moonee Valley (C)</v>
          </cell>
          <cell r="D3251">
            <v>3.1449609999999999</v>
          </cell>
          <cell r="E3251">
            <v>1.550832</v>
          </cell>
          <cell r="F3251">
            <v>6.2733090000000002</v>
          </cell>
        </row>
        <row r="3252">
          <cell r="A3252" t="str">
            <v>SOCIAL CAPITAL - Tolerance of diversity - Multiculturalism makes life in your area better</v>
          </cell>
          <cell r="B3252" t="str">
            <v>Don't know/Refused to answer</v>
          </cell>
          <cell r="C3252" t="str">
            <v>Moorabool (S)</v>
          </cell>
          <cell r="D3252">
            <v>5.8327489999999997</v>
          </cell>
          <cell r="E3252">
            <v>2.6412640000000001</v>
          </cell>
          <cell r="F3252">
            <v>12.389810000000001</v>
          </cell>
        </row>
        <row r="3253">
          <cell r="A3253" t="str">
            <v>SOCIAL CAPITAL - Tolerance of diversity - Multiculturalism makes life in your area better</v>
          </cell>
          <cell r="B3253" t="str">
            <v>Don't know/Refused to answer</v>
          </cell>
          <cell r="C3253" t="str">
            <v>Moreland (C)</v>
          </cell>
          <cell r="D3253" t="str">
            <v xml:space="preserve"> </v>
          </cell>
          <cell r="E3253" t="str">
            <v xml:space="preserve"> </v>
          </cell>
          <cell r="F3253" t="str">
            <v xml:space="preserve"> </v>
          </cell>
        </row>
        <row r="3254">
          <cell r="A3254" t="str">
            <v>SOCIAL CAPITAL - Tolerance of diversity - Multiculturalism makes life in your area better</v>
          </cell>
          <cell r="B3254" t="str">
            <v>Don't know/Refused to answer</v>
          </cell>
          <cell r="C3254" t="str">
            <v>Mornington Peninsula (S)</v>
          </cell>
          <cell r="D3254">
            <v>2.691309</v>
          </cell>
          <cell r="E3254">
            <v>1.2463139999999999</v>
          </cell>
          <cell r="F3254">
            <v>5.7147059999999996</v>
          </cell>
        </row>
        <row r="3255">
          <cell r="A3255" t="str">
            <v>SOCIAL CAPITAL - Tolerance of diversity - Multiculturalism makes life in your area better</v>
          </cell>
          <cell r="B3255" t="str">
            <v>Don't know/Refused to answer</v>
          </cell>
          <cell r="C3255" t="str">
            <v>Mount Alexander (S)</v>
          </cell>
          <cell r="D3255">
            <v>3.6870289999999999</v>
          </cell>
          <cell r="E3255">
            <v>1.4549399999999999</v>
          </cell>
          <cell r="F3255">
            <v>9.0296950000000002</v>
          </cell>
        </row>
        <row r="3256">
          <cell r="A3256" t="str">
            <v>SOCIAL CAPITAL - Tolerance of diversity - Multiculturalism makes life in your area better</v>
          </cell>
          <cell r="B3256" t="str">
            <v>Don't know/Refused to answer</v>
          </cell>
          <cell r="C3256" t="str">
            <v>Moyne (S)</v>
          </cell>
          <cell r="D3256">
            <v>5.5035369999999997</v>
          </cell>
          <cell r="E3256">
            <v>2.2869540000000002</v>
          </cell>
          <cell r="F3256">
            <v>12.658149999999999</v>
          </cell>
        </row>
        <row r="3257">
          <cell r="A3257" t="str">
            <v>SOCIAL CAPITAL - Tolerance of diversity - Multiculturalism makes life in your area better</v>
          </cell>
          <cell r="B3257" t="str">
            <v>Don't know/Refused to answer</v>
          </cell>
          <cell r="C3257" t="str">
            <v>Murrindindi (S)</v>
          </cell>
          <cell r="D3257">
            <v>1.8615930000000001</v>
          </cell>
          <cell r="E3257">
            <v>0.76072479999999998</v>
          </cell>
          <cell r="F3257">
            <v>4.4835849999999997</v>
          </cell>
        </row>
        <row r="3258">
          <cell r="A3258" t="str">
            <v>SOCIAL CAPITAL - Tolerance of diversity - Multiculturalism makes life in your area better</v>
          </cell>
          <cell r="B3258" t="str">
            <v>Don't know/Refused to answer</v>
          </cell>
          <cell r="C3258" t="str">
            <v>Nillumbik (S)</v>
          </cell>
          <cell r="D3258">
            <v>3.3372730000000002</v>
          </cell>
          <cell r="E3258">
            <v>1.515792</v>
          </cell>
          <cell r="F3258">
            <v>7.1878229999999999</v>
          </cell>
        </row>
        <row r="3259">
          <cell r="A3259" t="str">
            <v>SOCIAL CAPITAL - Tolerance of diversity - Multiculturalism makes life in your area better</v>
          </cell>
          <cell r="B3259" t="str">
            <v>Don't know/Refused to answer</v>
          </cell>
          <cell r="C3259" t="str">
            <v>Northern Grampians (S)</v>
          </cell>
          <cell r="D3259">
            <v>5.8736139999999999</v>
          </cell>
          <cell r="E3259">
            <v>2.665775</v>
          </cell>
          <cell r="F3259">
            <v>12.44792</v>
          </cell>
        </row>
        <row r="3260">
          <cell r="A3260" t="str">
            <v>SOCIAL CAPITAL - Tolerance of diversity - Multiculturalism makes life in your area better</v>
          </cell>
          <cell r="B3260" t="str">
            <v>Don't know/Refused to answer</v>
          </cell>
          <cell r="C3260" t="str">
            <v>Port Phillip (C)</v>
          </cell>
          <cell r="D3260">
            <v>2.3896009999999999</v>
          </cell>
          <cell r="E3260">
            <v>1.083477</v>
          </cell>
          <cell r="F3260">
            <v>5.1876740000000003</v>
          </cell>
        </row>
        <row r="3261">
          <cell r="A3261" t="str">
            <v>SOCIAL CAPITAL - Tolerance of diversity - Multiculturalism makes life in your area better</v>
          </cell>
          <cell r="B3261" t="str">
            <v>Don't know/Refused to answer</v>
          </cell>
          <cell r="C3261" t="str">
            <v>Pyrenees (S)</v>
          </cell>
          <cell r="D3261">
            <v>6.7903529999999996</v>
          </cell>
          <cell r="E3261">
            <v>2.7640669999999998</v>
          </cell>
          <cell r="F3261">
            <v>15.732609999999999</v>
          </cell>
        </row>
        <row r="3262">
          <cell r="A3262" t="str">
            <v>SOCIAL CAPITAL - Tolerance of diversity - Multiculturalism makes life in your area better</v>
          </cell>
          <cell r="B3262" t="str">
            <v>Don't know/Refused to answer</v>
          </cell>
          <cell r="C3262" t="str">
            <v>Queenscliffe (B)</v>
          </cell>
          <cell r="D3262" t="str">
            <v xml:space="preserve"> </v>
          </cell>
          <cell r="E3262" t="str">
            <v xml:space="preserve"> </v>
          </cell>
          <cell r="F3262" t="str">
            <v xml:space="preserve"> </v>
          </cell>
        </row>
        <row r="3263">
          <cell r="A3263" t="str">
            <v>SOCIAL CAPITAL - Tolerance of diversity - Multiculturalism makes life in your area better</v>
          </cell>
          <cell r="B3263" t="str">
            <v>Don't know/Refused to answer</v>
          </cell>
          <cell r="C3263" t="str">
            <v>South Gippsland (S)</v>
          </cell>
          <cell r="D3263">
            <v>1.6101970000000001</v>
          </cell>
          <cell r="E3263">
            <v>0.73836979999999997</v>
          </cell>
          <cell r="F3263">
            <v>3.4753880000000001</v>
          </cell>
        </row>
        <row r="3264">
          <cell r="A3264" t="str">
            <v>SOCIAL CAPITAL - Tolerance of diversity - Multiculturalism makes life in your area better</v>
          </cell>
          <cell r="B3264" t="str">
            <v>Don't know/Refused to answer</v>
          </cell>
          <cell r="C3264" t="str">
            <v>Southern Grampians (S)</v>
          </cell>
          <cell r="D3264">
            <v>1.7376499999999999</v>
          </cell>
          <cell r="E3264">
            <v>0.7897322</v>
          </cell>
          <cell r="F3264">
            <v>3.7800060000000002</v>
          </cell>
        </row>
        <row r="3265">
          <cell r="A3265" t="str">
            <v>SOCIAL CAPITAL - Tolerance of diversity - Multiculturalism makes life in your area better</v>
          </cell>
          <cell r="B3265" t="str">
            <v>Don't know/Refused to answer</v>
          </cell>
          <cell r="C3265" t="str">
            <v>Stonnington (C)</v>
          </cell>
          <cell r="D3265">
            <v>1.5427439999999999</v>
          </cell>
          <cell r="E3265">
            <v>0.63699729999999999</v>
          </cell>
          <cell r="F3265">
            <v>3.688564</v>
          </cell>
        </row>
        <row r="3266">
          <cell r="A3266" t="str">
            <v>SOCIAL CAPITAL - Tolerance of diversity - Multiculturalism makes life in your area better</v>
          </cell>
          <cell r="B3266" t="str">
            <v>Don't know/Refused to answer</v>
          </cell>
          <cell r="C3266" t="str">
            <v>Strathbogie (S)</v>
          </cell>
          <cell r="D3266">
            <v>4.4145909999999997</v>
          </cell>
          <cell r="E3266">
            <v>2.3679190000000001</v>
          </cell>
          <cell r="F3266">
            <v>8.0837990000000008</v>
          </cell>
        </row>
        <row r="3267">
          <cell r="A3267" t="str">
            <v>SOCIAL CAPITAL - Tolerance of diversity - Multiculturalism makes life in your area better</v>
          </cell>
          <cell r="B3267" t="str">
            <v>Don't know/Refused to answer</v>
          </cell>
          <cell r="C3267" t="str">
            <v>Surf Coast (S)</v>
          </cell>
          <cell r="D3267" t="str">
            <v xml:space="preserve"> </v>
          </cell>
          <cell r="E3267" t="str">
            <v xml:space="preserve"> </v>
          </cell>
          <cell r="F3267" t="str">
            <v xml:space="preserve"> </v>
          </cell>
        </row>
        <row r="3268">
          <cell r="A3268" t="str">
            <v>SOCIAL CAPITAL - Tolerance of diversity - Multiculturalism makes life in your area better</v>
          </cell>
          <cell r="B3268" t="str">
            <v>Don't know/Refused to answer</v>
          </cell>
          <cell r="C3268" t="str">
            <v>Swan Hill (RC)</v>
          </cell>
          <cell r="D3268" t="str">
            <v xml:space="preserve"> </v>
          </cell>
          <cell r="E3268" t="str">
            <v xml:space="preserve"> </v>
          </cell>
          <cell r="F3268" t="str">
            <v xml:space="preserve"> </v>
          </cell>
        </row>
        <row r="3269">
          <cell r="A3269" t="str">
            <v>SOCIAL CAPITAL - Tolerance of diversity - Multiculturalism makes life in your area better</v>
          </cell>
          <cell r="B3269" t="str">
            <v>Don't know/Refused to answer</v>
          </cell>
          <cell r="C3269" t="str">
            <v>Towong (S)</v>
          </cell>
          <cell r="D3269" t="str">
            <v xml:space="preserve"> </v>
          </cell>
          <cell r="E3269" t="str">
            <v xml:space="preserve"> </v>
          </cell>
          <cell r="F3269" t="str">
            <v xml:space="preserve"> </v>
          </cell>
        </row>
        <row r="3270">
          <cell r="A3270" t="str">
            <v>SOCIAL CAPITAL - Tolerance of diversity - Multiculturalism makes life in your area better</v>
          </cell>
          <cell r="B3270" t="str">
            <v>Don't know/Refused to answer</v>
          </cell>
          <cell r="C3270" t="str">
            <v>Wangaratta (RC)</v>
          </cell>
          <cell r="D3270">
            <v>2.213876</v>
          </cell>
          <cell r="E3270">
            <v>1.057239</v>
          </cell>
          <cell r="F3270">
            <v>4.57735</v>
          </cell>
        </row>
        <row r="3271">
          <cell r="A3271" t="str">
            <v>SOCIAL CAPITAL - Tolerance of diversity - Multiculturalism makes life in your area better</v>
          </cell>
          <cell r="B3271" t="str">
            <v>Don't know/Refused to answer</v>
          </cell>
          <cell r="C3271" t="str">
            <v>Warrnambool (C)</v>
          </cell>
          <cell r="D3271" t="str">
            <v xml:space="preserve"> </v>
          </cell>
          <cell r="E3271" t="str">
            <v xml:space="preserve"> </v>
          </cell>
          <cell r="F3271" t="str">
            <v xml:space="preserve"> </v>
          </cell>
        </row>
        <row r="3272">
          <cell r="A3272" t="str">
            <v>SOCIAL CAPITAL - Tolerance of diversity - Multiculturalism makes life in your area better</v>
          </cell>
          <cell r="B3272" t="str">
            <v>Don't know/Refused to answer</v>
          </cell>
          <cell r="C3272" t="str">
            <v>Wellington (S)</v>
          </cell>
          <cell r="D3272">
            <v>5.9744229999999998</v>
          </cell>
          <cell r="E3272">
            <v>2.948394</v>
          </cell>
          <cell r="F3272">
            <v>11.73077</v>
          </cell>
        </row>
        <row r="3273">
          <cell r="A3273" t="str">
            <v>SOCIAL CAPITAL - Tolerance of diversity - Multiculturalism makes life in your area better</v>
          </cell>
          <cell r="B3273" t="str">
            <v>Don't know/Refused to answer</v>
          </cell>
          <cell r="C3273" t="str">
            <v>West Wimmera (S)</v>
          </cell>
          <cell r="D3273" t="str">
            <v xml:space="preserve"> </v>
          </cell>
          <cell r="E3273" t="str">
            <v xml:space="preserve"> </v>
          </cell>
          <cell r="F3273" t="str">
            <v xml:space="preserve"> </v>
          </cell>
        </row>
        <row r="3274">
          <cell r="A3274" t="str">
            <v>SOCIAL CAPITAL - Tolerance of diversity - Multiculturalism makes life in your area better</v>
          </cell>
          <cell r="B3274" t="str">
            <v>Don't know/Refused to answer</v>
          </cell>
          <cell r="C3274" t="str">
            <v>Whitehorse (C)</v>
          </cell>
          <cell r="D3274">
            <v>2.3069169999999999</v>
          </cell>
          <cell r="E3274">
            <v>0.98560130000000001</v>
          </cell>
          <cell r="F3274">
            <v>5.3047120000000003</v>
          </cell>
        </row>
        <row r="3275">
          <cell r="A3275" t="str">
            <v>SOCIAL CAPITAL - Tolerance of diversity - Multiculturalism makes life in your area better</v>
          </cell>
          <cell r="B3275" t="str">
            <v>Don't know/Refused to answer</v>
          </cell>
          <cell r="C3275" t="str">
            <v>Whittlesea (C)</v>
          </cell>
          <cell r="D3275">
            <v>4.8085170000000002</v>
          </cell>
          <cell r="E3275">
            <v>2.3344049999999998</v>
          </cell>
          <cell r="F3275">
            <v>9.6458329999999997</v>
          </cell>
        </row>
        <row r="3276">
          <cell r="A3276" t="str">
            <v>SOCIAL CAPITAL - Tolerance of diversity - Multiculturalism makes life in your area better</v>
          </cell>
          <cell r="B3276" t="str">
            <v>Don't know/Refused to answer</v>
          </cell>
          <cell r="C3276" t="str">
            <v>Wodonga (RC)</v>
          </cell>
          <cell r="D3276">
            <v>4.961589</v>
          </cell>
          <cell r="E3276">
            <v>2.304643</v>
          </cell>
          <cell r="F3276">
            <v>10.356909999999999</v>
          </cell>
        </row>
        <row r="3277">
          <cell r="A3277" t="str">
            <v>SOCIAL CAPITAL - Tolerance of diversity - Multiculturalism makes life in your area better</v>
          </cell>
          <cell r="B3277" t="str">
            <v>Don't know/Refused to answer</v>
          </cell>
          <cell r="C3277" t="str">
            <v>Wyndham (C)</v>
          </cell>
          <cell r="D3277">
            <v>1.8980950000000001</v>
          </cell>
          <cell r="E3277">
            <v>0.7469711</v>
          </cell>
          <cell r="F3277">
            <v>4.7384740000000001</v>
          </cell>
        </row>
        <row r="3278">
          <cell r="A3278" t="str">
            <v>SOCIAL CAPITAL - Tolerance of diversity - Multiculturalism makes life in your area better</v>
          </cell>
          <cell r="B3278" t="str">
            <v>Don't know/Refused to answer</v>
          </cell>
          <cell r="C3278" t="str">
            <v>Yarra (C)</v>
          </cell>
          <cell r="D3278">
            <v>3.0511849999999998</v>
          </cell>
          <cell r="E3278">
            <v>1.269225</v>
          </cell>
          <cell r="F3278">
            <v>7.1536980000000003</v>
          </cell>
        </row>
        <row r="3279">
          <cell r="A3279" t="str">
            <v>SOCIAL CAPITAL - Tolerance of diversity - Multiculturalism makes life in your area better</v>
          </cell>
          <cell r="B3279" t="str">
            <v>Don't know/Refused to answer</v>
          </cell>
          <cell r="C3279" t="str">
            <v>Yarra Ranges (S)</v>
          </cell>
          <cell r="D3279">
            <v>3.8805969999999999</v>
          </cell>
          <cell r="E3279">
            <v>1.919084</v>
          </cell>
          <cell r="F3279">
            <v>7.6898020000000002</v>
          </cell>
        </row>
        <row r="3280">
          <cell r="A3280" t="str">
            <v>SOCIAL CAPITAL - Tolerance of diversity - Multiculturalism makes life in your area better</v>
          </cell>
          <cell r="B3280" t="str">
            <v>Don't know/Refused to answer</v>
          </cell>
          <cell r="C3280" t="str">
            <v>Yarriambiack (S)</v>
          </cell>
          <cell r="D3280">
            <v>4.3524719999999997</v>
          </cell>
          <cell r="E3280">
            <v>1.9225429999999999</v>
          </cell>
          <cell r="F3280">
            <v>9.5544349999999998</v>
          </cell>
        </row>
        <row r="3281">
          <cell r="A3281" t="str">
            <v>SOCIAL CAPITAL - Tolerance of diversity - Multiculturalism makes life in your area better</v>
          </cell>
          <cell r="B3281" t="str">
            <v>Don't know/Refused to answer</v>
          </cell>
          <cell r="C3281" t="str">
            <v>Victoria</v>
          </cell>
          <cell r="D3281">
            <v>3.538564</v>
          </cell>
          <cell r="E3281">
            <v>3.1566320000000001</v>
          </cell>
          <cell r="F3281">
            <v>3.964817</v>
          </cell>
        </row>
        <row r="3282">
          <cell r="A3282" t="str">
            <v>SOCIAL CAPITAL - Feelings of being valued by society</v>
          </cell>
          <cell r="B3282" t="str">
            <v>Never, or not often</v>
          </cell>
          <cell r="C3282" t="str">
            <v>Alpine (S)</v>
          </cell>
          <cell r="D3282">
            <v>7.5241360000000004</v>
          </cell>
          <cell r="E3282">
            <v>4.7869029999999997</v>
          </cell>
          <cell r="F3282">
            <v>11.635289999999999</v>
          </cell>
        </row>
        <row r="3283">
          <cell r="A3283" t="str">
            <v>SOCIAL CAPITAL - Feelings of being valued by society</v>
          </cell>
          <cell r="B3283" t="str">
            <v>Never, or not often</v>
          </cell>
          <cell r="C3283" t="str">
            <v>Ararat (RC)</v>
          </cell>
          <cell r="D3283">
            <v>10.75142</v>
          </cell>
          <cell r="E3283">
            <v>6.4722010000000001</v>
          </cell>
          <cell r="F3283">
            <v>17.335509999999999</v>
          </cell>
        </row>
        <row r="3284">
          <cell r="A3284" t="str">
            <v>SOCIAL CAPITAL - Feelings of being valued by society</v>
          </cell>
          <cell r="B3284" t="str">
            <v>Never, or not often</v>
          </cell>
          <cell r="C3284" t="str">
            <v>Ballarat (C)</v>
          </cell>
          <cell r="D3284">
            <v>9.5498200000000004</v>
          </cell>
          <cell r="E3284">
            <v>6.2877210000000003</v>
          </cell>
          <cell r="F3284">
            <v>14.247019999999999</v>
          </cell>
        </row>
        <row r="3285">
          <cell r="A3285" t="str">
            <v>SOCIAL CAPITAL - Feelings of being valued by society</v>
          </cell>
          <cell r="B3285" t="str">
            <v>Never, or not often</v>
          </cell>
          <cell r="C3285" t="str">
            <v>Banyule (C)</v>
          </cell>
          <cell r="D3285">
            <v>11.79373</v>
          </cell>
          <cell r="E3285">
            <v>7.8435389999999998</v>
          </cell>
          <cell r="F3285">
            <v>17.358609999999999</v>
          </cell>
        </row>
        <row r="3286">
          <cell r="A3286" t="str">
            <v>SOCIAL CAPITAL - Feelings of being valued by society</v>
          </cell>
          <cell r="B3286" t="str">
            <v>Never, or not often</v>
          </cell>
          <cell r="C3286" t="str">
            <v>Bass Coast (S)</v>
          </cell>
          <cell r="D3286">
            <v>9.2590029999999999</v>
          </cell>
          <cell r="E3286">
            <v>5.8856380000000001</v>
          </cell>
          <cell r="F3286">
            <v>14.27261</v>
          </cell>
        </row>
        <row r="3287">
          <cell r="A3287" t="str">
            <v>SOCIAL CAPITAL - Feelings of being valued by society</v>
          </cell>
          <cell r="B3287" t="str">
            <v>Never, or not often</v>
          </cell>
          <cell r="C3287" t="str">
            <v>Baw Baw (S)</v>
          </cell>
          <cell r="D3287">
            <v>13.02671</v>
          </cell>
          <cell r="E3287">
            <v>8.8355409999999992</v>
          </cell>
          <cell r="F3287">
            <v>18.79608</v>
          </cell>
        </row>
        <row r="3288">
          <cell r="A3288" t="str">
            <v>SOCIAL CAPITAL - Feelings of being valued by society</v>
          </cell>
          <cell r="B3288" t="str">
            <v>Never, or not often</v>
          </cell>
          <cell r="C3288" t="str">
            <v>Bayside (C)</v>
          </cell>
          <cell r="D3288">
            <v>7.0452459999999997</v>
          </cell>
          <cell r="E3288">
            <v>3.8290570000000002</v>
          </cell>
          <cell r="F3288">
            <v>12.60868</v>
          </cell>
        </row>
        <row r="3289">
          <cell r="A3289" t="str">
            <v>SOCIAL CAPITAL - Feelings of being valued by society</v>
          </cell>
          <cell r="B3289" t="str">
            <v>Never, or not often</v>
          </cell>
          <cell r="C3289" t="str">
            <v>Benalla (RC)</v>
          </cell>
          <cell r="D3289">
            <v>11.74907</v>
          </cell>
          <cell r="E3289">
            <v>7.943683</v>
          </cell>
          <cell r="F3289">
            <v>17.039960000000001</v>
          </cell>
        </row>
        <row r="3290">
          <cell r="A3290" t="str">
            <v>SOCIAL CAPITAL - Feelings of being valued by society</v>
          </cell>
          <cell r="B3290" t="str">
            <v>Never, or not often</v>
          </cell>
          <cell r="C3290" t="str">
            <v>Boroondara (C)</v>
          </cell>
          <cell r="D3290">
            <v>8.3168299999999995</v>
          </cell>
          <cell r="E3290">
            <v>5.1591490000000002</v>
          </cell>
          <cell r="F3290">
            <v>13.139430000000001</v>
          </cell>
        </row>
        <row r="3291">
          <cell r="A3291" t="str">
            <v>SOCIAL CAPITAL - Feelings of being valued by society</v>
          </cell>
          <cell r="B3291" t="str">
            <v>Never, or not often</v>
          </cell>
          <cell r="C3291" t="str">
            <v>Brimbank (C)</v>
          </cell>
          <cell r="D3291">
            <v>13.07076</v>
          </cell>
          <cell r="E3291">
            <v>9.220879</v>
          </cell>
          <cell r="F3291">
            <v>18.205680000000001</v>
          </cell>
        </row>
        <row r="3292">
          <cell r="A3292" t="str">
            <v>SOCIAL CAPITAL - Feelings of being valued by society</v>
          </cell>
          <cell r="B3292" t="str">
            <v>Never, or not often</v>
          </cell>
          <cell r="C3292" t="str">
            <v>Buloke (S)</v>
          </cell>
          <cell r="D3292">
            <v>10.03121</v>
          </cell>
          <cell r="E3292">
            <v>5.6909599999999996</v>
          </cell>
          <cell r="F3292">
            <v>17.08202</v>
          </cell>
        </row>
        <row r="3293">
          <cell r="A3293" t="str">
            <v>SOCIAL CAPITAL - Feelings of being valued by society</v>
          </cell>
          <cell r="B3293" t="str">
            <v>Never, or not often</v>
          </cell>
          <cell r="C3293" t="str">
            <v>Campaspe (S)</v>
          </cell>
          <cell r="D3293">
            <v>10.580109999999999</v>
          </cell>
          <cell r="E3293">
            <v>6.8074320000000004</v>
          </cell>
          <cell r="F3293">
            <v>16.08277</v>
          </cell>
        </row>
        <row r="3294">
          <cell r="A3294" t="str">
            <v>SOCIAL CAPITAL - Feelings of being valued by society</v>
          </cell>
          <cell r="B3294" t="str">
            <v>Never, or not often</v>
          </cell>
          <cell r="C3294" t="str">
            <v>Cardinia (S)</v>
          </cell>
          <cell r="D3294">
            <v>11.101319999999999</v>
          </cell>
          <cell r="E3294">
            <v>7.6728269999999998</v>
          </cell>
          <cell r="F3294">
            <v>15.799609999999999</v>
          </cell>
        </row>
        <row r="3295">
          <cell r="A3295" t="str">
            <v>SOCIAL CAPITAL - Feelings of being valued by society</v>
          </cell>
          <cell r="B3295" t="str">
            <v>Never, or not often</v>
          </cell>
          <cell r="C3295" t="str">
            <v>Casey (C)</v>
          </cell>
          <cell r="D3295">
            <v>12.454700000000001</v>
          </cell>
          <cell r="E3295">
            <v>8.8273279999999996</v>
          </cell>
          <cell r="F3295">
            <v>17.28999</v>
          </cell>
        </row>
        <row r="3296">
          <cell r="A3296" t="str">
            <v>SOCIAL CAPITAL - Feelings of being valued by society</v>
          </cell>
          <cell r="B3296" t="str">
            <v>Never, or not often</v>
          </cell>
          <cell r="C3296" t="str">
            <v>Central Goldfields (S)</v>
          </cell>
          <cell r="D3296">
            <v>13.09365</v>
          </cell>
          <cell r="E3296">
            <v>8.4687239999999999</v>
          </cell>
          <cell r="F3296">
            <v>19.700700000000001</v>
          </cell>
        </row>
        <row r="3297">
          <cell r="A3297" t="str">
            <v>SOCIAL CAPITAL - Feelings of being valued by society</v>
          </cell>
          <cell r="B3297" t="str">
            <v>Never, or not often</v>
          </cell>
          <cell r="C3297" t="str">
            <v>Colac-Otway (S)</v>
          </cell>
          <cell r="D3297">
            <v>10.04074</v>
          </cell>
          <cell r="E3297">
            <v>6.3961350000000001</v>
          </cell>
          <cell r="F3297">
            <v>15.419969999999999</v>
          </cell>
        </row>
        <row r="3298">
          <cell r="A3298" t="str">
            <v>SOCIAL CAPITAL - Feelings of being valued by society</v>
          </cell>
          <cell r="B3298" t="str">
            <v>Never, or not often</v>
          </cell>
          <cell r="C3298" t="str">
            <v>Corangamite (S)</v>
          </cell>
          <cell r="D3298">
            <v>8.8209320000000009</v>
          </cell>
          <cell r="E3298">
            <v>5.7091279999999998</v>
          </cell>
          <cell r="F3298">
            <v>13.388019999999999</v>
          </cell>
        </row>
        <row r="3299">
          <cell r="A3299" t="str">
            <v>SOCIAL CAPITAL - Feelings of being valued by society</v>
          </cell>
          <cell r="B3299" t="str">
            <v>Never, or not often</v>
          </cell>
          <cell r="C3299" t="str">
            <v>Darebin (C)</v>
          </cell>
          <cell r="D3299">
            <v>11.79083</v>
          </cell>
          <cell r="E3299">
            <v>8.8954620000000002</v>
          </cell>
          <cell r="F3299">
            <v>15.468579999999999</v>
          </cell>
        </row>
        <row r="3300">
          <cell r="A3300" t="str">
            <v>SOCIAL CAPITAL - Feelings of being valued by society</v>
          </cell>
          <cell r="B3300" t="str">
            <v>Never, or not often</v>
          </cell>
          <cell r="C3300" t="str">
            <v>East Gippsland (S)</v>
          </cell>
          <cell r="D3300">
            <v>9.4185440000000007</v>
          </cell>
          <cell r="E3300">
            <v>6.2929110000000001</v>
          </cell>
          <cell r="F3300">
            <v>13.866910000000001</v>
          </cell>
        </row>
        <row r="3301">
          <cell r="A3301" t="str">
            <v>SOCIAL CAPITAL - Feelings of being valued by society</v>
          </cell>
          <cell r="B3301" t="str">
            <v>Never, or not often</v>
          </cell>
          <cell r="C3301" t="str">
            <v>Frankston (C)</v>
          </cell>
          <cell r="D3301">
            <v>14.89461</v>
          </cell>
          <cell r="E3301">
            <v>10.87637</v>
          </cell>
          <cell r="F3301">
            <v>20.063179999999999</v>
          </cell>
        </row>
        <row r="3302">
          <cell r="A3302" t="str">
            <v>SOCIAL CAPITAL - Feelings of being valued by society</v>
          </cell>
          <cell r="B3302" t="str">
            <v>Never, or not often</v>
          </cell>
          <cell r="C3302" t="str">
            <v>Gannawarra (S)</v>
          </cell>
          <cell r="D3302">
            <v>11.87588</v>
          </cell>
          <cell r="E3302">
            <v>7.9964339999999998</v>
          </cell>
          <cell r="F3302">
            <v>17.283860000000001</v>
          </cell>
        </row>
        <row r="3303">
          <cell r="A3303" t="str">
            <v>SOCIAL CAPITAL - Feelings of being valued by society</v>
          </cell>
          <cell r="B3303" t="str">
            <v>Never, or not often</v>
          </cell>
          <cell r="C3303" t="str">
            <v>Glen Eira (C)</v>
          </cell>
          <cell r="D3303">
            <v>7.2043030000000003</v>
          </cell>
          <cell r="E3303">
            <v>4.181972</v>
          </cell>
          <cell r="F3303">
            <v>12.134270000000001</v>
          </cell>
        </row>
        <row r="3304">
          <cell r="A3304" t="str">
            <v>SOCIAL CAPITAL - Feelings of being valued by society</v>
          </cell>
          <cell r="B3304" t="str">
            <v>Never, or not often</v>
          </cell>
          <cell r="C3304" t="str">
            <v>Glenelg (S)</v>
          </cell>
          <cell r="D3304">
            <v>5.9807790000000001</v>
          </cell>
          <cell r="E3304">
            <v>3.0909499999999999</v>
          </cell>
          <cell r="F3304">
            <v>11.258520000000001</v>
          </cell>
        </row>
        <row r="3305">
          <cell r="A3305" t="str">
            <v>SOCIAL CAPITAL - Feelings of being valued by society</v>
          </cell>
          <cell r="B3305" t="str">
            <v>Never, or not often</v>
          </cell>
          <cell r="C3305" t="str">
            <v>Golden Plains (S)</v>
          </cell>
          <cell r="D3305">
            <v>15.47695</v>
          </cell>
          <cell r="E3305">
            <v>8.7922550000000008</v>
          </cell>
          <cell r="F3305">
            <v>25.805990000000001</v>
          </cell>
        </row>
        <row r="3306">
          <cell r="A3306" t="str">
            <v>SOCIAL CAPITAL - Feelings of being valued by society</v>
          </cell>
          <cell r="B3306" t="str">
            <v>Never, or not often</v>
          </cell>
          <cell r="C3306" t="str">
            <v>Greater Bendigo (C)</v>
          </cell>
          <cell r="D3306">
            <v>12.72146</v>
          </cell>
          <cell r="E3306">
            <v>8.5450890000000008</v>
          </cell>
          <cell r="F3306">
            <v>18.525549999999999</v>
          </cell>
        </row>
        <row r="3307">
          <cell r="A3307" t="str">
            <v>SOCIAL CAPITAL - Feelings of being valued by society</v>
          </cell>
          <cell r="B3307" t="str">
            <v>Never, or not often</v>
          </cell>
          <cell r="C3307" t="str">
            <v>Greater Dandenong (C)</v>
          </cell>
          <cell r="D3307">
            <v>17.083480000000002</v>
          </cell>
          <cell r="E3307">
            <v>12.66236</v>
          </cell>
          <cell r="F3307">
            <v>22.647950000000002</v>
          </cell>
        </row>
        <row r="3308">
          <cell r="A3308" t="str">
            <v>SOCIAL CAPITAL - Feelings of being valued by society</v>
          </cell>
          <cell r="B3308" t="str">
            <v>Never, or not often</v>
          </cell>
          <cell r="C3308" t="str">
            <v>Greater Geelong (C)</v>
          </cell>
          <cell r="D3308">
            <v>12.592079999999999</v>
          </cell>
          <cell r="E3308">
            <v>8.6370059999999995</v>
          </cell>
          <cell r="F3308">
            <v>18.001429999999999</v>
          </cell>
        </row>
        <row r="3309">
          <cell r="A3309" t="str">
            <v>SOCIAL CAPITAL - Feelings of being valued by society</v>
          </cell>
          <cell r="B3309" t="str">
            <v>Never, or not often</v>
          </cell>
          <cell r="C3309" t="str">
            <v>Greater Shepparton (C)</v>
          </cell>
          <cell r="D3309">
            <v>12.986829999999999</v>
          </cell>
          <cell r="E3309">
            <v>9.0145330000000001</v>
          </cell>
          <cell r="F3309">
            <v>18.356400000000001</v>
          </cell>
        </row>
        <row r="3310">
          <cell r="A3310" t="str">
            <v>SOCIAL CAPITAL - Feelings of being valued by society</v>
          </cell>
          <cell r="B3310" t="str">
            <v>Never, or not often</v>
          </cell>
          <cell r="C3310" t="str">
            <v>Hepburn (S)</v>
          </cell>
          <cell r="D3310">
            <v>10.51829</v>
          </cell>
          <cell r="E3310">
            <v>6.4202430000000001</v>
          </cell>
          <cell r="F3310">
            <v>16.763549999999999</v>
          </cell>
        </row>
        <row r="3311">
          <cell r="A3311" t="str">
            <v>SOCIAL CAPITAL - Feelings of being valued by society</v>
          </cell>
          <cell r="B3311" t="str">
            <v>Never, or not often</v>
          </cell>
          <cell r="C3311" t="str">
            <v>Hindmarsh (S)</v>
          </cell>
          <cell r="D3311">
            <v>8.7693340000000006</v>
          </cell>
          <cell r="E3311">
            <v>4.290959</v>
          </cell>
          <cell r="F3311">
            <v>17.087230000000002</v>
          </cell>
        </row>
        <row r="3312">
          <cell r="A3312" t="str">
            <v>SOCIAL CAPITAL - Feelings of being valued by society</v>
          </cell>
          <cell r="B3312" t="str">
            <v>Never, or not often</v>
          </cell>
          <cell r="C3312" t="str">
            <v>Hobsons Bay (C)</v>
          </cell>
          <cell r="D3312">
            <v>12.0352</v>
          </cell>
          <cell r="E3312">
            <v>7.9659630000000003</v>
          </cell>
          <cell r="F3312">
            <v>17.781510000000001</v>
          </cell>
        </row>
        <row r="3313">
          <cell r="A3313" t="str">
            <v>SOCIAL CAPITAL - Feelings of being valued by society</v>
          </cell>
          <cell r="B3313" t="str">
            <v>Never, or not often</v>
          </cell>
          <cell r="C3313" t="str">
            <v>Horsham (RC)</v>
          </cell>
          <cell r="D3313">
            <v>8.3644639999999999</v>
          </cell>
          <cell r="E3313">
            <v>5.1997980000000004</v>
          </cell>
          <cell r="F3313">
            <v>13.18726</v>
          </cell>
        </row>
        <row r="3314">
          <cell r="A3314" t="str">
            <v>SOCIAL CAPITAL - Feelings of being valued by society</v>
          </cell>
          <cell r="B3314" t="str">
            <v>Never, or not often</v>
          </cell>
          <cell r="C3314" t="str">
            <v>Hume (C)</v>
          </cell>
          <cell r="D3314">
            <v>11.03622</v>
          </cell>
          <cell r="E3314">
            <v>7.3363719999999999</v>
          </cell>
          <cell r="F3314">
            <v>16.274249999999999</v>
          </cell>
        </row>
        <row r="3315">
          <cell r="A3315" t="str">
            <v>SOCIAL CAPITAL - Feelings of being valued by society</v>
          </cell>
          <cell r="B3315" t="str">
            <v>Never, or not often</v>
          </cell>
          <cell r="C3315" t="str">
            <v>Indigo (S)</v>
          </cell>
          <cell r="D3315">
            <v>4.6591440000000004</v>
          </cell>
          <cell r="E3315">
            <v>2.6254010000000001</v>
          </cell>
          <cell r="F3315">
            <v>8.1366650000000007</v>
          </cell>
        </row>
        <row r="3316">
          <cell r="A3316" t="str">
            <v>SOCIAL CAPITAL - Feelings of being valued by society</v>
          </cell>
          <cell r="B3316" t="str">
            <v>Never, or not often</v>
          </cell>
          <cell r="C3316" t="str">
            <v>Kingston (C)</v>
          </cell>
          <cell r="D3316">
            <v>7.8021700000000003</v>
          </cell>
          <cell r="E3316">
            <v>4.9815880000000003</v>
          </cell>
          <cell r="F3316">
            <v>12.01778</v>
          </cell>
        </row>
        <row r="3317">
          <cell r="A3317" t="str">
            <v>SOCIAL CAPITAL - Feelings of being valued by society</v>
          </cell>
          <cell r="B3317" t="str">
            <v>Never, or not often</v>
          </cell>
          <cell r="C3317" t="str">
            <v>Knox (C)</v>
          </cell>
          <cell r="D3317">
            <v>14.783379999999999</v>
          </cell>
          <cell r="E3317">
            <v>10.74309</v>
          </cell>
          <cell r="F3317">
            <v>20.00264</v>
          </cell>
        </row>
        <row r="3318">
          <cell r="A3318" t="str">
            <v>SOCIAL CAPITAL - Feelings of being valued by society</v>
          </cell>
          <cell r="B3318" t="str">
            <v>Never, or not often</v>
          </cell>
          <cell r="C3318" t="str">
            <v>Latrobe (C)</v>
          </cell>
          <cell r="D3318">
            <v>18.128060000000001</v>
          </cell>
          <cell r="E3318">
            <v>13.051209999999999</v>
          </cell>
          <cell r="F3318">
            <v>24.620570000000001</v>
          </cell>
        </row>
        <row r="3319">
          <cell r="A3319" t="str">
            <v>SOCIAL CAPITAL - Feelings of being valued by society</v>
          </cell>
          <cell r="B3319" t="str">
            <v>Never, or not often</v>
          </cell>
          <cell r="C3319" t="str">
            <v>Loddon (S)</v>
          </cell>
          <cell r="D3319">
            <v>14.0479</v>
          </cell>
          <cell r="E3319">
            <v>7.7205060000000003</v>
          </cell>
          <cell r="F3319">
            <v>24.200970000000002</v>
          </cell>
        </row>
        <row r="3320">
          <cell r="A3320" t="str">
            <v>SOCIAL CAPITAL - Feelings of being valued by society</v>
          </cell>
          <cell r="B3320" t="str">
            <v>Never, or not often</v>
          </cell>
          <cell r="C3320" t="str">
            <v>Macedon Ranges (S)</v>
          </cell>
          <cell r="D3320">
            <v>10.75034</v>
          </cell>
          <cell r="E3320">
            <v>6.1765879999999997</v>
          </cell>
          <cell r="F3320">
            <v>18.059059999999999</v>
          </cell>
        </row>
        <row r="3321">
          <cell r="A3321" t="str">
            <v>SOCIAL CAPITAL - Feelings of being valued by society</v>
          </cell>
          <cell r="B3321" t="str">
            <v>Never, or not often</v>
          </cell>
          <cell r="C3321" t="str">
            <v>Manningham (C)</v>
          </cell>
          <cell r="D3321">
            <v>11.39654</v>
          </cell>
          <cell r="E3321">
            <v>7.422523</v>
          </cell>
          <cell r="F3321">
            <v>17.105129999999999</v>
          </cell>
        </row>
        <row r="3322">
          <cell r="A3322" t="str">
            <v>SOCIAL CAPITAL - Feelings of being valued by society</v>
          </cell>
          <cell r="B3322" t="str">
            <v>Never, or not often</v>
          </cell>
          <cell r="C3322" t="str">
            <v>Mansfield (S)</v>
          </cell>
          <cell r="D3322">
            <v>8.5443160000000002</v>
          </cell>
          <cell r="E3322">
            <v>4.7492489999999998</v>
          </cell>
          <cell r="F3322">
            <v>14.89766</v>
          </cell>
        </row>
        <row r="3323">
          <cell r="A3323" t="str">
            <v>SOCIAL CAPITAL - Feelings of being valued by society</v>
          </cell>
          <cell r="B3323" t="str">
            <v>Never, or not often</v>
          </cell>
          <cell r="C3323" t="str">
            <v>Maribyrnong (C)</v>
          </cell>
          <cell r="D3323">
            <v>7.245844</v>
          </cell>
          <cell r="E3323">
            <v>4.3042049999999996</v>
          </cell>
          <cell r="F3323">
            <v>11.946910000000001</v>
          </cell>
        </row>
        <row r="3324">
          <cell r="A3324" t="str">
            <v>SOCIAL CAPITAL - Feelings of being valued by society</v>
          </cell>
          <cell r="B3324" t="str">
            <v>Never, or not often</v>
          </cell>
          <cell r="C3324" t="str">
            <v>Maroondah (C)</v>
          </cell>
          <cell r="D3324">
            <v>9.5917619999999992</v>
          </cell>
          <cell r="E3324">
            <v>6.531981</v>
          </cell>
          <cell r="F3324">
            <v>13.872109999999999</v>
          </cell>
        </row>
        <row r="3325">
          <cell r="A3325" t="str">
            <v>SOCIAL CAPITAL - Feelings of being valued by society</v>
          </cell>
          <cell r="B3325" t="str">
            <v>Never, or not often</v>
          </cell>
          <cell r="C3325" t="str">
            <v>Melbourne (C)</v>
          </cell>
          <cell r="D3325">
            <v>11.74935</v>
          </cell>
          <cell r="E3325">
            <v>7.4895110000000003</v>
          </cell>
          <cell r="F3325">
            <v>17.961649999999999</v>
          </cell>
        </row>
        <row r="3326">
          <cell r="A3326" t="str">
            <v>SOCIAL CAPITAL - Feelings of being valued by society</v>
          </cell>
          <cell r="B3326" t="str">
            <v>Never, or not often</v>
          </cell>
          <cell r="C3326" t="str">
            <v>Melton (S)</v>
          </cell>
          <cell r="D3326">
            <v>11.619300000000001</v>
          </cell>
          <cell r="E3326">
            <v>8.2521799999999992</v>
          </cell>
          <cell r="F3326">
            <v>16.118929999999999</v>
          </cell>
        </row>
        <row r="3327">
          <cell r="A3327" t="str">
            <v>SOCIAL CAPITAL - Feelings of being valued by society</v>
          </cell>
          <cell r="B3327" t="str">
            <v>Never, or not often</v>
          </cell>
          <cell r="C3327" t="str">
            <v>Mildura (RC)</v>
          </cell>
          <cell r="D3327">
            <v>14.225490000000001</v>
          </cell>
          <cell r="E3327">
            <v>10.046659999999999</v>
          </cell>
          <cell r="F3327">
            <v>19.760639999999999</v>
          </cell>
        </row>
        <row r="3328">
          <cell r="A3328" t="str">
            <v>SOCIAL CAPITAL - Feelings of being valued by society</v>
          </cell>
          <cell r="B3328" t="str">
            <v>Never, or not often</v>
          </cell>
          <cell r="C3328" t="str">
            <v>Mitchell (S)</v>
          </cell>
          <cell r="D3328">
            <v>15.909979999999999</v>
          </cell>
          <cell r="E3328">
            <v>11.059990000000001</v>
          </cell>
          <cell r="F3328">
            <v>22.352260000000001</v>
          </cell>
        </row>
        <row r="3329">
          <cell r="A3329" t="str">
            <v>SOCIAL CAPITAL - Feelings of being valued by society</v>
          </cell>
          <cell r="B3329" t="str">
            <v>Never, or not often</v>
          </cell>
          <cell r="C3329" t="str">
            <v>Moira (S)</v>
          </cell>
          <cell r="D3329">
            <v>12.783670000000001</v>
          </cell>
          <cell r="E3329">
            <v>7.6104250000000002</v>
          </cell>
          <cell r="F3329">
            <v>20.686109999999999</v>
          </cell>
        </row>
        <row r="3330">
          <cell r="A3330" t="str">
            <v>SOCIAL CAPITAL - Feelings of being valued by society</v>
          </cell>
          <cell r="B3330" t="str">
            <v>Never, or not often</v>
          </cell>
          <cell r="C3330" t="str">
            <v>Monash (C)</v>
          </cell>
          <cell r="D3330">
            <v>6.7157549999999997</v>
          </cell>
          <cell r="E3330">
            <v>3.8413430000000002</v>
          </cell>
          <cell r="F3330">
            <v>11.484159999999999</v>
          </cell>
        </row>
        <row r="3331">
          <cell r="A3331" t="str">
            <v>SOCIAL CAPITAL - Feelings of being valued by society</v>
          </cell>
          <cell r="B3331" t="str">
            <v>Never, or not often</v>
          </cell>
          <cell r="C3331" t="str">
            <v>Moonee Valley (C)</v>
          </cell>
          <cell r="D3331">
            <v>9.6242059999999992</v>
          </cell>
          <cell r="E3331">
            <v>6.3832300000000002</v>
          </cell>
          <cell r="F3331">
            <v>14.260070000000001</v>
          </cell>
        </row>
        <row r="3332">
          <cell r="A3332" t="str">
            <v>SOCIAL CAPITAL - Feelings of being valued by society</v>
          </cell>
          <cell r="B3332" t="str">
            <v>Never, or not often</v>
          </cell>
          <cell r="C3332" t="str">
            <v>Moorabool (S)</v>
          </cell>
          <cell r="D3332">
            <v>7.5899789999999996</v>
          </cell>
          <cell r="E3332">
            <v>4.0284110000000002</v>
          </cell>
          <cell r="F3332">
            <v>13.84609</v>
          </cell>
        </row>
        <row r="3333">
          <cell r="A3333" t="str">
            <v>SOCIAL CAPITAL - Feelings of being valued by society</v>
          </cell>
          <cell r="B3333" t="str">
            <v>Never, or not often</v>
          </cell>
          <cell r="C3333" t="str">
            <v>Moreland (C)</v>
          </cell>
          <cell r="D3333">
            <v>12.998760000000001</v>
          </cell>
          <cell r="E3333">
            <v>8.722747</v>
          </cell>
          <cell r="F3333">
            <v>18.936060000000001</v>
          </cell>
        </row>
        <row r="3334">
          <cell r="A3334" t="str">
            <v>SOCIAL CAPITAL - Feelings of being valued by society</v>
          </cell>
          <cell r="B3334" t="str">
            <v>Never, or not often</v>
          </cell>
          <cell r="C3334" t="str">
            <v>Mornington Peninsula (S)</v>
          </cell>
          <cell r="D3334">
            <v>16.592970000000001</v>
          </cell>
          <cell r="E3334">
            <v>11.753690000000001</v>
          </cell>
          <cell r="F3334">
            <v>22.90748</v>
          </cell>
        </row>
        <row r="3335">
          <cell r="A3335" t="str">
            <v>SOCIAL CAPITAL - Feelings of being valued by society</v>
          </cell>
          <cell r="B3335" t="str">
            <v>Never, or not often</v>
          </cell>
          <cell r="C3335" t="str">
            <v>Mount Alexander (S)</v>
          </cell>
          <cell r="D3335">
            <v>8.7609680000000001</v>
          </cell>
          <cell r="E3335">
            <v>4.8660040000000002</v>
          </cell>
          <cell r="F3335">
            <v>15.273110000000001</v>
          </cell>
        </row>
        <row r="3336">
          <cell r="A3336" t="str">
            <v>SOCIAL CAPITAL - Feelings of being valued by society</v>
          </cell>
          <cell r="B3336" t="str">
            <v>Never, or not often</v>
          </cell>
          <cell r="C3336" t="str">
            <v>Moyne (S)</v>
          </cell>
          <cell r="D3336">
            <v>9.5380260000000003</v>
          </cell>
          <cell r="E3336">
            <v>5.7623759999999997</v>
          </cell>
          <cell r="F3336">
            <v>15.38373</v>
          </cell>
        </row>
        <row r="3337">
          <cell r="A3337" t="str">
            <v>SOCIAL CAPITAL - Feelings of being valued by society</v>
          </cell>
          <cell r="B3337" t="str">
            <v>Never, or not often</v>
          </cell>
          <cell r="C3337" t="str">
            <v>Murrindindi (S)</v>
          </cell>
          <cell r="D3337">
            <v>8.1841080000000002</v>
          </cell>
          <cell r="E3337">
            <v>4.8937759999999999</v>
          </cell>
          <cell r="F3337">
            <v>13.37557</v>
          </cell>
        </row>
        <row r="3338">
          <cell r="A3338" t="str">
            <v>SOCIAL CAPITAL - Feelings of being valued by society</v>
          </cell>
          <cell r="B3338" t="str">
            <v>Never, or not often</v>
          </cell>
          <cell r="C3338" t="str">
            <v>Nillumbik (S)</v>
          </cell>
          <cell r="D3338">
            <v>9.3390930000000001</v>
          </cell>
          <cell r="E3338">
            <v>5.9300119999999996</v>
          </cell>
          <cell r="F3338">
            <v>14.407830000000001</v>
          </cell>
        </row>
        <row r="3339">
          <cell r="A3339" t="str">
            <v>SOCIAL CAPITAL - Feelings of being valued by society</v>
          </cell>
          <cell r="B3339" t="str">
            <v>Never, or not often</v>
          </cell>
          <cell r="C3339" t="str">
            <v>Northern Grampians (S)</v>
          </cell>
          <cell r="D3339">
            <v>13.12824</v>
          </cell>
          <cell r="E3339">
            <v>8.6407380000000007</v>
          </cell>
          <cell r="F3339">
            <v>19.450140000000001</v>
          </cell>
        </row>
        <row r="3340">
          <cell r="A3340" t="str">
            <v>SOCIAL CAPITAL - Feelings of being valued by society</v>
          </cell>
          <cell r="B3340" t="str">
            <v>Never, or not often</v>
          </cell>
          <cell r="C3340" t="str">
            <v>Port Phillip (C)</v>
          </cell>
          <cell r="D3340">
            <v>7.6083970000000001</v>
          </cell>
          <cell r="E3340">
            <v>5.0500579999999999</v>
          </cell>
          <cell r="F3340">
            <v>11.30842</v>
          </cell>
        </row>
        <row r="3341">
          <cell r="A3341" t="str">
            <v>SOCIAL CAPITAL - Feelings of being valued by society</v>
          </cell>
          <cell r="B3341" t="str">
            <v>Never, or not often</v>
          </cell>
          <cell r="C3341" t="str">
            <v>Pyrenees (S)</v>
          </cell>
          <cell r="D3341">
            <v>13.1858</v>
          </cell>
          <cell r="E3341">
            <v>7.8087340000000003</v>
          </cell>
          <cell r="F3341">
            <v>21.40578</v>
          </cell>
        </row>
        <row r="3342">
          <cell r="A3342" t="str">
            <v>SOCIAL CAPITAL - Feelings of being valued by society</v>
          </cell>
          <cell r="B3342" t="str">
            <v>Never, or not often</v>
          </cell>
          <cell r="C3342" t="str">
            <v>Queenscliffe (B)</v>
          </cell>
          <cell r="D3342">
            <v>3.5917089999999998</v>
          </cell>
          <cell r="E3342">
            <v>1.565464</v>
          </cell>
          <cell r="F3342">
            <v>8.026745</v>
          </cell>
        </row>
        <row r="3343">
          <cell r="A3343" t="str">
            <v>SOCIAL CAPITAL - Feelings of being valued by society</v>
          </cell>
          <cell r="B3343" t="str">
            <v>Never, or not often</v>
          </cell>
          <cell r="C3343" t="str">
            <v>South Gippsland (S)</v>
          </cell>
          <cell r="D3343">
            <v>3.9525549999999998</v>
          </cell>
          <cell r="E3343">
            <v>2.2806660000000001</v>
          </cell>
          <cell r="F3343">
            <v>6.7652070000000002</v>
          </cell>
        </row>
        <row r="3344">
          <cell r="A3344" t="str">
            <v>SOCIAL CAPITAL - Feelings of being valued by society</v>
          </cell>
          <cell r="B3344" t="str">
            <v>Never, or not often</v>
          </cell>
          <cell r="C3344" t="str">
            <v>Southern Grampians (S)</v>
          </cell>
          <cell r="D3344">
            <v>6.5993050000000002</v>
          </cell>
          <cell r="E3344">
            <v>3.939918</v>
          </cell>
          <cell r="F3344">
            <v>10.85097</v>
          </cell>
        </row>
        <row r="3345">
          <cell r="A3345" t="str">
            <v>SOCIAL CAPITAL - Feelings of being valued by society</v>
          </cell>
          <cell r="B3345" t="str">
            <v>Never, or not often</v>
          </cell>
          <cell r="C3345" t="str">
            <v>Stonnington (C)</v>
          </cell>
          <cell r="D3345">
            <v>4.92516</v>
          </cell>
          <cell r="E3345">
            <v>2.794848</v>
          </cell>
          <cell r="F3345">
            <v>8.5366540000000004</v>
          </cell>
        </row>
        <row r="3346">
          <cell r="A3346" t="str">
            <v>SOCIAL CAPITAL - Feelings of being valued by society</v>
          </cell>
          <cell r="B3346" t="str">
            <v>Never, or not often</v>
          </cell>
          <cell r="C3346" t="str">
            <v>Strathbogie (S)</v>
          </cell>
          <cell r="D3346">
            <v>10.495089999999999</v>
          </cell>
          <cell r="E3346">
            <v>5.927352</v>
          </cell>
          <cell r="F3346">
            <v>17.912559999999999</v>
          </cell>
        </row>
        <row r="3347">
          <cell r="A3347" t="str">
            <v>SOCIAL CAPITAL - Feelings of being valued by society</v>
          </cell>
          <cell r="B3347" t="str">
            <v>Never, or not often</v>
          </cell>
          <cell r="C3347" t="str">
            <v>Surf Coast (S)</v>
          </cell>
          <cell r="D3347">
            <v>4.4121730000000001</v>
          </cell>
          <cell r="E3347">
            <v>2.429081</v>
          </cell>
          <cell r="F3347">
            <v>7.8834429999999998</v>
          </cell>
        </row>
        <row r="3348">
          <cell r="A3348" t="str">
            <v>SOCIAL CAPITAL - Feelings of being valued by society</v>
          </cell>
          <cell r="B3348" t="str">
            <v>Never, or not often</v>
          </cell>
          <cell r="C3348" t="str">
            <v>Swan Hill (RC)</v>
          </cell>
          <cell r="D3348">
            <v>17.119720000000001</v>
          </cell>
          <cell r="E3348">
            <v>11.601520000000001</v>
          </cell>
          <cell r="F3348">
            <v>24.53415</v>
          </cell>
        </row>
        <row r="3349">
          <cell r="A3349" t="str">
            <v>SOCIAL CAPITAL - Feelings of being valued by society</v>
          </cell>
          <cell r="B3349" t="str">
            <v>Never, or not often</v>
          </cell>
          <cell r="C3349" t="str">
            <v>Towong (S)</v>
          </cell>
          <cell r="D3349" t="str">
            <v xml:space="preserve"> </v>
          </cell>
          <cell r="E3349" t="str">
            <v xml:space="preserve"> </v>
          </cell>
          <cell r="F3349" t="str">
            <v xml:space="preserve"> </v>
          </cell>
        </row>
        <row r="3350">
          <cell r="A3350" t="str">
            <v>SOCIAL CAPITAL - Feelings of being valued by society</v>
          </cell>
          <cell r="B3350" t="str">
            <v>Never, or not often</v>
          </cell>
          <cell r="C3350" t="str">
            <v>Wangaratta (RC)</v>
          </cell>
          <cell r="D3350">
            <v>13.330819999999999</v>
          </cell>
          <cell r="E3350">
            <v>8.0147840000000006</v>
          </cell>
          <cell r="F3350">
            <v>21.354320000000001</v>
          </cell>
        </row>
        <row r="3351">
          <cell r="A3351" t="str">
            <v>SOCIAL CAPITAL - Feelings of being valued by society</v>
          </cell>
          <cell r="B3351" t="str">
            <v>Never, or not often</v>
          </cell>
          <cell r="C3351" t="str">
            <v>Warrnambool (C)</v>
          </cell>
          <cell r="D3351">
            <v>9.2313089999999995</v>
          </cell>
          <cell r="E3351">
            <v>5.6778649999999997</v>
          </cell>
          <cell r="F3351">
            <v>14.662929999999999</v>
          </cell>
        </row>
        <row r="3352">
          <cell r="A3352" t="str">
            <v>SOCIAL CAPITAL - Feelings of being valued by society</v>
          </cell>
          <cell r="B3352" t="str">
            <v>Never, or not often</v>
          </cell>
          <cell r="C3352" t="str">
            <v>Wellington (S)</v>
          </cell>
          <cell r="D3352">
            <v>12.66489</v>
          </cell>
          <cell r="E3352">
            <v>8.1537959999999998</v>
          </cell>
          <cell r="F3352">
            <v>19.151340000000001</v>
          </cell>
        </row>
        <row r="3353">
          <cell r="A3353" t="str">
            <v>SOCIAL CAPITAL - Feelings of being valued by society</v>
          </cell>
          <cell r="B3353" t="str">
            <v>Never, or not often</v>
          </cell>
          <cell r="C3353" t="str">
            <v>West Wimmera (S)</v>
          </cell>
          <cell r="D3353">
            <v>7.9123559999999999</v>
          </cell>
          <cell r="E3353">
            <v>4.3619190000000003</v>
          </cell>
          <cell r="F3353">
            <v>13.93174</v>
          </cell>
        </row>
        <row r="3354">
          <cell r="A3354" t="str">
            <v>SOCIAL CAPITAL - Feelings of being valued by society</v>
          </cell>
          <cell r="B3354" t="str">
            <v>Never, or not often</v>
          </cell>
          <cell r="C3354" t="str">
            <v>Whitehorse (C)</v>
          </cell>
          <cell r="D3354">
            <v>9.4694690000000001</v>
          </cell>
          <cell r="E3354">
            <v>6.2328429999999999</v>
          </cell>
          <cell r="F3354">
            <v>14.13349</v>
          </cell>
        </row>
        <row r="3355">
          <cell r="A3355" t="str">
            <v>SOCIAL CAPITAL - Feelings of being valued by society</v>
          </cell>
          <cell r="B3355" t="str">
            <v>Never, or not often</v>
          </cell>
          <cell r="C3355" t="str">
            <v>Whittlesea (C)</v>
          </cell>
          <cell r="D3355">
            <v>13.1715</v>
          </cell>
          <cell r="E3355">
            <v>9.0013900000000007</v>
          </cell>
          <cell r="F3355">
            <v>18.87285</v>
          </cell>
        </row>
        <row r="3356">
          <cell r="A3356" t="str">
            <v>SOCIAL CAPITAL - Feelings of being valued by society</v>
          </cell>
          <cell r="B3356" t="str">
            <v>Never, or not often</v>
          </cell>
          <cell r="C3356" t="str">
            <v>Wodonga (RC)</v>
          </cell>
          <cell r="D3356">
            <v>13.477639999999999</v>
          </cell>
          <cell r="E3356">
            <v>9.0592970000000008</v>
          </cell>
          <cell r="F3356">
            <v>19.586760000000002</v>
          </cell>
        </row>
        <row r="3357">
          <cell r="A3357" t="str">
            <v>SOCIAL CAPITAL - Feelings of being valued by society</v>
          </cell>
          <cell r="B3357" t="str">
            <v>Never, or not often</v>
          </cell>
          <cell r="C3357" t="str">
            <v>Wyndham (C)</v>
          </cell>
          <cell r="D3357">
            <v>12.36617</v>
          </cell>
          <cell r="E3357">
            <v>8.7774719999999995</v>
          </cell>
          <cell r="F3357">
            <v>17.146329999999999</v>
          </cell>
        </row>
        <row r="3358">
          <cell r="A3358" t="str">
            <v>SOCIAL CAPITAL - Feelings of being valued by society</v>
          </cell>
          <cell r="B3358" t="str">
            <v>Never, or not often</v>
          </cell>
          <cell r="C3358" t="str">
            <v>Yarra (C)</v>
          </cell>
          <cell r="D3358">
            <v>7.9545659999999998</v>
          </cell>
          <cell r="E3358">
            <v>4.7189969999999999</v>
          </cell>
          <cell r="F3358">
            <v>13.1035</v>
          </cell>
        </row>
        <row r="3359">
          <cell r="A3359" t="str">
            <v>SOCIAL CAPITAL - Feelings of being valued by society</v>
          </cell>
          <cell r="B3359" t="str">
            <v>Never, or not often</v>
          </cell>
          <cell r="C3359" t="str">
            <v>Yarra Ranges (S)</v>
          </cell>
          <cell r="D3359">
            <v>11.61368</v>
          </cell>
          <cell r="E3359">
            <v>7.7360470000000001</v>
          </cell>
          <cell r="F3359">
            <v>17.07525</v>
          </cell>
        </row>
        <row r="3360">
          <cell r="A3360" t="str">
            <v>SOCIAL CAPITAL - Feelings of being valued by society</v>
          </cell>
          <cell r="B3360" t="str">
            <v>Never, or not often</v>
          </cell>
          <cell r="C3360" t="str">
            <v>Yarriambiack (S)</v>
          </cell>
          <cell r="D3360">
            <v>11.194520000000001</v>
          </cell>
          <cell r="E3360">
            <v>6.2743310000000001</v>
          </cell>
          <cell r="F3360">
            <v>19.183309999999999</v>
          </cell>
        </row>
        <row r="3361">
          <cell r="A3361" t="str">
            <v>SOCIAL CAPITAL - Feelings of being valued by society</v>
          </cell>
          <cell r="B3361" t="str">
            <v>Never, or not often</v>
          </cell>
          <cell r="C3361" t="str">
            <v>Victoria</v>
          </cell>
          <cell r="D3361">
            <v>10.983599999999999</v>
          </cell>
          <cell r="E3361">
            <v>10.332940000000001</v>
          </cell>
          <cell r="F3361">
            <v>11.669890000000001</v>
          </cell>
        </row>
        <row r="3362">
          <cell r="A3362" t="str">
            <v>SOCIAL CAPITAL - Feelings of being valued by society</v>
          </cell>
          <cell r="B3362" t="str">
            <v>Sometimes</v>
          </cell>
          <cell r="C3362" t="str">
            <v>Alpine (S)</v>
          </cell>
          <cell r="D3362">
            <v>30.30002</v>
          </cell>
          <cell r="E3362">
            <v>22.531659999999999</v>
          </cell>
          <cell r="F3362">
            <v>39.385039999999996</v>
          </cell>
        </row>
        <row r="3363">
          <cell r="A3363" t="str">
            <v>SOCIAL CAPITAL - Feelings of being valued by society</v>
          </cell>
          <cell r="B3363" t="str">
            <v>Sometimes</v>
          </cell>
          <cell r="C3363" t="str">
            <v>Ararat (RC)</v>
          </cell>
          <cell r="D3363">
            <v>37.371870000000001</v>
          </cell>
          <cell r="E3363">
            <v>30.002500000000001</v>
          </cell>
          <cell r="F3363">
            <v>45.377899999999997</v>
          </cell>
        </row>
        <row r="3364">
          <cell r="A3364" t="str">
            <v>SOCIAL CAPITAL - Feelings of being valued by society</v>
          </cell>
          <cell r="B3364" t="str">
            <v>Sometimes</v>
          </cell>
          <cell r="C3364" t="str">
            <v>Ballarat (C)</v>
          </cell>
          <cell r="D3364">
            <v>41.324159999999999</v>
          </cell>
          <cell r="E3364">
            <v>35.10819</v>
          </cell>
          <cell r="F3364">
            <v>47.829500000000003</v>
          </cell>
        </row>
        <row r="3365">
          <cell r="A3365" t="str">
            <v>SOCIAL CAPITAL - Feelings of being valued by society</v>
          </cell>
          <cell r="B3365" t="str">
            <v>Sometimes</v>
          </cell>
          <cell r="C3365" t="str">
            <v>Banyule (C)</v>
          </cell>
          <cell r="D3365">
            <v>31.671009999999999</v>
          </cell>
          <cell r="E3365">
            <v>26.24098</v>
          </cell>
          <cell r="F3365">
            <v>37.651119999999999</v>
          </cell>
        </row>
        <row r="3366">
          <cell r="A3366" t="str">
            <v>SOCIAL CAPITAL - Feelings of being valued by society</v>
          </cell>
          <cell r="B3366" t="str">
            <v>Sometimes</v>
          </cell>
          <cell r="C3366" t="str">
            <v>Bass Coast (S)</v>
          </cell>
          <cell r="D3366">
            <v>28.88814</v>
          </cell>
          <cell r="E3366">
            <v>21.235250000000001</v>
          </cell>
          <cell r="F3366">
            <v>37.969499999999996</v>
          </cell>
        </row>
        <row r="3367">
          <cell r="A3367" t="str">
            <v>SOCIAL CAPITAL - Feelings of being valued by society</v>
          </cell>
          <cell r="B3367" t="str">
            <v>Sometimes</v>
          </cell>
          <cell r="C3367" t="str">
            <v>Baw Baw (S)</v>
          </cell>
          <cell r="D3367">
            <v>38.410179999999997</v>
          </cell>
          <cell r="E3367">
            <v>31.744319999999998</v>
          </cell>
          <cell r="F3367">
            <v>45.541849999999997</v>
          </cell>
        </row>
        <row r="3368">
          <cell r="A3368" t="str">
            <v>SOCIAL CAPITAL - Feelings of being valued by society</v>
          </cell>
          <cell r="B3368" t="str">
            <v>Sometimes</v>
          </cell>
          <cell r="C3368" t="str">
            <v>Bayside (C)</v>
          </cell>
          <cell r="D3368">
            <v>31.04909</v>
          </cell>
          <cell r="E3368">
            <v>24.7818</v>
          </cell>
          <cell r="F3368">
            <v>38.098550000000003</v>
          </cell>
        </row>
        <row r="3369">
          <cell r="A3369" t="str">
            <v>SOCIAL CAPITAL - Feelings of being valued by society</v>
          </cell>
          <cell r="B3369" t="str">
            <v>Sometimes</v>
          </cell>
          <cell r="C3369" t="str">
            <v>Benalla (RC)</v>
          </cell>
          <cell r="D3369">
            <v>34.987630000000003</v>
          </cell>
          <cell r="E3369">
            <v>27.183530000000001</v>
          </cell>
          <cell r="F3369">
            <v>43.68797</v>
          </cell>
        </row>
        <row r="3370">
          <cell r="A3370" t="str">
            <v>SOCIAL CAPITAL - Feelings of being valued by society</v>
          </cell>
          <cell r="B3370" t="str">
            <v>Sometimes</v>
          </cell>
          <cell r="C3370" t="str">
            <v>Boroondara (C)</v>
          </cell>
          <cell r="D3370">
            <v>30.906970000000001</v>
          </cell>
          <cell r="E3370">
            <v>25.345400000000001</v>
          </cell>
          <cell r="F3370">
            <v>37.082740000000001</v>
          </cell>
        </row>
        <row r="3371">
          <cell r="A3371" t="str">
            <v>SOCIAL CAPITAL - Feelings of being valued by society</v>
          </cell>
          <cell r="B3371" t="str">
            <v>Sometimes</v>
          </cell>
          <cell r="C3371" t="str">
            <v>Brimbank (C)</v>
          </cell>
          <cell r="D3371">
            <v>32.72428</v>
          </cell>
          <cell r="E3371">
            <v>27.007390000000001</v>
          </cell>
          <cell r="F3371">
            <v>39.004660000000001</v>
          </cell>
        </row>
        <row r="3372">
          <cell r="A3372" t="str">
            <v>SOCIAL CAPITAL - Feelings of being valued by society</v>
          </cell>
          <cell r="B3372" t="str">
            <v>Sometimes</v>
          </cell>
          <cell r="C3372" t="str">
            <v>Buloke (S)</v>
          </cell>
          <cell r="D3372">
            <v>26.407879999999999</v>
          </cell>
          <cell r="E3372">
            <v>18.436720000000001</v>
          </cell>
          <cell r="F3372">
            <v>36.291919999999998</v>
          </cell>
        </row>
        <row r="3373">
          <cell r="A3373" t="str">
            <v>SOCIAL CAPITAL - Feelings of being valued by society</v>
          </cell>
          <cell r="B3373" t="str">
            <v>Sometimes</v>
          </cell>
          <cell r="C3373" t="str">
            <v>Campaspe (S)</v>
          </cell>
          <cell r="D3373">
            <v>37.143770000000004</v>
          </cell>
          <cell r="E3373">
            <v>30.291530000000002</v>
          </cell>
          <cell r="F3373">
            <v>44.555309999999999</v>
          </cell>
        </row>
        <row r="3374">
          <cell r="A3374" t="str">
            <v>SOCIAL CAPITAL - Feelings of being valued by society</v>
          </cell>
          <cell r="B3374" t="str">
            <v>Sometimes</v>
          </cell>
          <cell r="C3374" t="str">
            <v>Cardinia (S)</v>
          </cell>
          <cell r="D3374">
            <v>33.450699999999998</v>
          </cell>
          <cell r="E3374">
            <v>27.563110000000002</v>
          </cell>
          <cell r="F3374">
            <v>39.903120000000001</v>
          </cell>
        </row>
        <row r="3375">
          <cell r="A3375" t="str">
            <v>SOCIAL CAPITAL - Feelings of being valued by society</v>
          </cell>
          <cell r="B3375" t="str">
            <v>Sometimes</v>
          </cell>
          <cell r="C3375" t="str">
            <v>Casey (C)</v>
          </cell>
          <cell r="D3375">
            <v>35.80735</v>
          </cell>
          <cell r="E3375">
            <v>30.007650000000002</v>
          </cell>
          <cell r="F3375">
            <v>42.054490000000001</v>
          </cell>
        </row>
        <row r="3376">
          <cell r="A3376" t="str">
            <v>SOCIAL CAPITAL - Feelings of being valued by society</v>
          </cell>
          <cell r="B3376" t="str">
            <v>Sometimes</v>
          </cell>
          <cell r="C3376" t="str">
            <v>Central Goldfields (S)</v>
          </cell>
          <cell r="D3376">
            <v>35.055779999999999</v>
          </cell>
          <cell r="E3376">
            <v>27.858709999999999</v>
          </cell>
          <cell r="F3376">
            <v>43.003810000000001</v>
          </cell>
        </row>
        <row r="3377">
          <cell r="A3377" t="str">
            <v>SOCIAL CAPITAL - Feelings of being valued by society</v>
          </cell>
          <cell r="B3377" t="str">
            <v>Sometimes</v>
          </cell>
          <cell r="C3377" t="str">
            <v>Colac-Otway (S)</v>
          </cell>
          <cell r="D3377">
            <v>33.181980000000003</v>
          </cell>
          <cell r="E3377">
            <v>26.90184</v>
          </cell>
          <cell r="F3377">
            <v>40.123480000000001</v>
          </cell>
        </row>
        <row r="3378">
          <cell r="A3378" t="str">
            <v>SOCIAL CAPITAL - Feelings of being valued by society</v>
          </cell>
          <cell r="B3378" t="str">
            <v>Sometimes</v>
          </cell>
          <cell r="C3378" t="str">
            <v>Corangamite (S)</v>
          </cell>
          <cell r="D3378">
            <v>34.384650000000001</v>
          </cell>
          <cell r="E3378">
            <v>27.05498</v>
          </cell>
          <cell r="F3378">
            <v>42.541969999999999</v>
          </cell>
        </row>
        <row r="3379">
          <cell r="A3379" t="str">
            <v>SOCIAL CAPITAL - Feelings of being valued by society</v>
          </cell>
          <cell r="B3379" t="str">
            <v>Sometimes</v>
          </cell>
          <cell r="C3379" t="str">
            <v>Darebin (C)</v>
          </cell>
          <cell r="D3379">
            <v>32.880719999999997</v>
          </cell>
          <cell r="E3379">
            <v>27.112300000000001</v>
          </cell>
          <cell r="F3379">
            <v>39.216099999999997</v>
          </cell>
        </row>
        <row r="3380">
          <cell r="A3380" t="str">
            <v>SOCIAL CAPITAL - Feelings of being valued by society</v>
          </cell>
          <cell r="B3380" t="str">
            <v>Sometimes</v>
          </cell>
          <cell r="C3380" t="str">
            <v>East Gippsland (S)</v>
          </cell>
          <cell r="D3380">
            <v>40.056530000000002</v>
          </cell>
          <cell r="E3380">
            <v>31.4297</v>
          </cell>
          <cell r="F3380">
            <v>49.347169999999998</v>
          </cell>
        </row>
        <row r="3381">
          <cell r="A3381" t="str">
            <v>SOCIAL CAPITAL - Feelings of being valued by society</v>
          </cell>
          <cell r="B3381" t="str">
            <v>Sometimes</v>
          </cell>
          <cell r="C3381" t="str">
            <v>Frankston (C)</v>
          </cell>
          <cell r="D3381">
            <v>31.704339999999998</v>
          </cell>
          <cell r="E3381">
            <v>26.164619999999999</v>
          </cell>
          <cell r="F3381">
            <v>37.816240000000001</v>
          </cell>
        </row>
        <row r="3382">
          <cell r="A3382" t="str">
            <v>SOCIAL CAPITAL - Feelings of being valued by society</v>
          </cell>
          <cell r="B3382" t="str">
            <v>Sometimes</v>
          </cell>
          <cell r="C3382" t="str">
            <v>Gannawarra (S)</v>
          </cell>
          <cell r="D3382">
            <v>28.364850000000001</v>
          </cell>
          <cell r="E3382">
            <v>19.455030000000001</v>
          </cell>
          <cell r="F3382">
            <v>39.361049999999999</v>
          </cell>
        </row>
        <row r="3383">
          <cell r="A3383" t="str">
            <v>SOCIAL CAPITAL - Feelings of being valued by society</v>
          </cell>
          <cell r="B3383" t="str">
            <v>Sometimes</v>
          </cell>
          <cell r="C3383" t="str">
            <v>Glen Eira (C)</v>
          </cell>
          <cell r="D3383">
            <v>31.522110000000001</v>
          </cell>
          <cell r="E3383">
            <v>25.758620000000001</v>
          </cell>
          <cell r="F3383">
            <v>37.91657</v>
          </cell>
        </row>
        <row r="3384">
          <cell r="A3384" t="str">
            <v>SOCIAL CAPITAL - Feelings of being valued by society</v>
          </cell>
          <cell r="B3384" t="str">
            <v>Sometimes</v>
          </cell>
          <cell r="C3384" t="str">
            <v>Glenelg (S)</v>
          </cell>
          <cell r="D3384">
            <v>40.228580000000001</v>
          </cell>
          <cell r="E3384">
            <v>30.108779999999999</v>
          </cell>
          <cell r="F3384">
            <v>51.255319999999998</v>
          </cell>
        </row>
        <row r="3385">
          <cell r="A3385" t="str">
            <v>SOCIAL CAPITAL - Feelings of being valued by society</v>
          </cell>
          <cell r="B3385" t="str">
            <v>Sometimes</v>
          </cell>
          <cell r="C3385" t="str">
            <v>Golden Plains (S)</v>
          </cell>
          <cell r="D3385">
            <v>35.867400000000004</v>
          </cell>
          <cell r="E3385">
            <v>27.184090000000001</v>
          </cell>
          <cell r="F3385">
            <v>45.587859999999999</v>
          </cell>
        </row>
        <row r="3386">
          <cell r="A3386" t="str">
            <v>SOCIAL CAPITAL - Feelings of being valued by society</v>
          </cell>
          <cell r="B3386" t="str">
            <v>Sometimes</v>
          </cell>
          <cell r="C3386" t="str">
            <v>Greater Bendigo (C)</v>
          </cell>
          <cell r="D3386">
            <v>38.46716</v>
          </cell>
          <cell r="E3386">
            <v>31.822800000000001</v>
          </cell>
          <cell r="F3386">
            <v>45.5715</v>
          </cell>
        </row>
        <row r="3387">
          <cell r="A3387" t="str">
            <v>SOCIAL CAPITAL - Feelings of being valued by society</v>
          </cell>
          <cell r="B3387" t="str">
            <v>Sometimes</v>
          </cell>
          <cell r="C3387" t="str">
            <v>Greater Dandenong (C)</v>
          </cell>
          <cell r="D3387">
            <v>28.748180000000001</v>
          </cell>
          <cell r="E3387">
            <v>23.534990000000001</v>
          </cell>
          <cell r="F3387">
            <v>34.593710000000002</v>
          </cell>
        </row>
        <row r="3388">
          <cell r="A3388" t="str">
            <v>SOCIAL CAPITAL - Feelings of being valued by society</v>
          </cell>
          <cell r="B3388" t="str">
            <v>Sometimes</v>
          </cell>
          <cell r="C3388" t="str">
            <v>Greater Geelong (C)</v>
          </cell>
          <cell r="D3388">
            <v>42.493589999999998</v>
          </cell>
          <cell r="E3388">
            <v>35.860999999999997</v>
          </cell>
          <cell r="F3388">
            <v>49.40793</v>
          </cell>
        </row>
        <row r="3389">
          <cell r="A3389" t="str">
            <v>SOCIAL CAPITAL - Feelings of being valued by society</v>
          </cell>
          <cell r="B3389" t="str">
            <v>Sometimes</v>
          </cell>
          <cell r="C3389" t="str">
            <v>Greater Shepparton (C)</v>
          </cell>
          <cell r="D3389">
            <v>31.764710000000001</v>
          </cell>
          <cell r="E3389">
            <v>25.872720000000001</v>
          </cell>
          <cell r="F3389">
            <v>38.305120000000002</v>
          </cell>
        </row>
        <row r="3390">
          <cell r="A3390" t="str">
            <v>SOCIAL CAPITAL - Feelings of being valued by society</v>
          </cell>
          <cell r="B3390" t="str">
            <v>Sometimes</v>
          </cell>
          <cell r="C3390" t="str">
            <v>Hepburn (S)</v>
          </cell>
          <cell r="D3390">
            <v>32.911140000000003</v>
          </cell>
          <cell r="E3390">
            <v>25.73621</v>
          </cell>
          <cell r="F3390">
            <v>40.982500000000002</v>
          </cell>
        </row>
        <row r="3391">
          <cell r="A3391" t="str">
            <v>SOCIAL CAPITAL - Feelings of being valued by society</v>
          </cell>
          <cell r="B3391" t="str">
            <v>Sometimes</v>
          </cell>
          <cell r="C3391" t="str">
            <v>Hindmarsh (S)</v>
          </cell>
          <cell r="D3391">
            <v>36.351080000000003</v>
          </cell>
          <cell r="E3391">
            <v>27.10042</v>
          </cell>
          <cell r="F3391">
            <v>46.735080000000004</v>
          </cell>
        </row>
        <row r="3392">
          <cell r="A3392" t="str">
            <v>SOCIAL CAPITAL - Feelings of being valued by society</v>
          </cell>
          <cell r="B3392" t="str">
            <v>Sometimes</v>
          </cell>
          <cell r="C3392" t="str">
            <v>Hobsons Bay (C)</v>
          </cell>
          <cell r="D3392">
            <v>37.635019999999997</v>
          </cell>
          <cell r="E3392">
            <v>31.022829999999999</v>
          </cell>
          <cell r="F3392">
            <v>44.742359999999998</v>
          </cell>
        </row>
        <row r="3393">
          <cell r="A3393" t="str">
            <v>SOCIAL CAPITAL - Feelings of being valued by society</v>
          </cell>
          <cell r="B3393" t="str">
            <v>Sometimes</v>
          </cell>
          <cell r="C3393" t="str">
            <v>Horsham (RC)</v>
          </cell>
          <cell r="D3393">
            <v>36.238840000000003</v>
          </cell>
          <cell r="E3393">
            <v>29.743200000000002</v>
          </cell>
          <cell r="F3393">
            <v>43.27919</v>
          </cell>
        </row>
        <row r="3394">
          <cell r="A3394" t="str">
            <v>SOCIAL CAPITAL - Feelings of being valued by society</v>
          </cell>
          <cell r="B3394" t="str">
            <v>Sometimes</v>
          </cell>
          <cell r="C3394" t="str">
            <v>Hume (C)</v>
          </cell>
          <cell r="D3394">
            <v>35.736669999999997</v>
          </cell>
          <cell r="E3394">
            <v>29.66778</v>
          </cell>
          <cell r="F3394">
            <v>42.300370000000001</v>
          </cell>
        </row>
        <row r="3395">
          <cell r="A3395" t="str">
            <v>SOCIAL CAPITAL - Feelings of being valued by society</v>
          </cell>
          <cell r="B3395" t="str">
            <v>Sometimes</v>
          </cell>
          <cell r="C3395" t="str">
            <v>Indigo (S)</v>
          </cell>
          <cell r="D3395">
            <v>32.449019999999997</v>
          </cell>
          <cell r="E3395">
            <v>23.70928</v>
          </cell>
          <cell r="F3395">
            <v>42.610999999999997</v>
          </cell>
        </row>
        <row r="3396">
          <cell r="A3396" t="str">
            <v>SOCIAL CAPITAL - Feelings of being valued by society</v>
          </cell>
          <cell r="B3396" t="str">
            <v>Sometimes</v>
          </cell>
          <cell r="C3396" t="str">
            <v>Kingston (C)</v>
          </cell>
          <cell r="D3396">
            <v>33.486660000000001</v>
          </cell>
          <cell r="E3396">
            <v>27.766629999999999</v>
          </cell>
          <cell r="F3396">
            <v>39.736800000000002</v>
          </cell>
        </row>
        <row r="3397">
          <cell r="A3397" t="str">
            <v>SOCIAL CAPITAL - Feelings of being valued by society</v>
          </cell>
          <cell r="B3397" t="str">
            <v>Sometimes</v>
          </cell>
          <cell r="C3397" t="str">
            <v>Knox (C)</v>
          </cell>
          <cell r="D3397">
            <v>34.374839999999999</v>
          </cell>
          <cell r="E3397">
            <v>28.77422</v>
          </cell>
          <cell r="F3397">
            <v>40.446539999999999</v>
          </cell>
        </row>
        <row r="3398">
          <cell r="A3398" t="str">
            <v>SOCIAL CAPITAL - Feelings of being valued by society</v>
          </cell>
          <cell r="B3398" t="str">
            <v>Sometimes</v>
          </cell>
          <cell r="C3398" t="str">
            <v>Latrobe (C)</v>
          </cell>
          <cell r="D3398">
            <v>34.923859999999998</v>
          </cell>
          <cell r="E3398">
            <v>28.491980000000002</v>
          </cell>
          <cell r="F3398">
            <v>41.95579</v>
          </cell>
        </row>
        <row r="3399">
          <cell r="A3399" t="str">
            <v>SOCIAL CAPITAL - Feelings of being valued by society</v>
          </cell>
          <cell r="B3399" t="str">
            <v>Sometimes</v>
          </cell>
          <cell r="C3399" t="str">
            <v>Loddon (S)</v>
          </cell>
          <cell r="D3399">
            <v>34.189709999999998</v>
          </cell>
          <cell r="E3399">
            <v>25.906780000000001</v>
          </cell>
          <cell r="F3399">
            <v>43.56382</v>
          </cell>
        </row>
        <row r="3400">
          <cell r="A3400" t="str">
            <v>SOCIAL CAPITAL - Feelings of being valued by society</v>
          </cell>
          <cell r="B3400" t="str">
            <v>Sometimes</v>
          </cell>
          <cell r="C3400" t="str">
            <v>Macedon Ranges (S)</v>
          </cell>
          <cell r="D3400">
            <v>26.032119999999999</v>
          </cell>
          <cell r="E3400">
            <v>19.62012</v>
          </cell>
          <cell r="F3400">
            <v>33.662050000000001</v>
          </cell>
        </row>
        <row r="3401">
          <cell r="A3401" t="str">
            <v>SOCIAL CAPITAL - Feelings of being valued by society</v>
          </cell>
          <cell r="B3401" t="str">
            <v>Sometimes</v>
          </cell>
          <cell r="C3401" t="str">
            <v>Manningham (C)</v>
          </cell>
          <cell r="D3401">
            <v>29.076460000000001</v>
          </cell>
          <cell r="E3401">
            <v>23.001449999999998</v>
          </cell>
          <cell r="F3401">
            <v>36.005670000000002</v>
          </cell>
        </row>
        <row r="3402">
          <cell r="A3402" t="str">
            <v>SOCIAL CAPITAL - Feelings of being valued by society</v>
          </cell>
          <cell r="B3402" t="str">
            <v>Sometimes</v>
          </cell>
          <cell r="C3402" t="str">
            <v>Mansfield (S)</v>
          </cell>
          <cell r="D3402">
            <v>39.228949999999998</v>
          </cell>
          <cell r="E3402">
            <v>30.95251</v>
          </cell>
          <cell r="F3402">
            <v>48.174390000000002</v>
          </cell>
        </row>
        <row r="3403">
          <cell r="A3403" t="str">
            <v>SOCIAL CAPITAL - Feelings of being valued by society</v>
          </cell>
          <cell r="B3403" t="str">
            <v>Sometimes</v>
          </cell>
          <cell r="C3403" t="str">
            <v>Maribyrnong (C)</v>
          </cell>
          <cell r="D3403">
            <v>31.715009999999999</v>
          </cell>
          <cell r="E3403">
            <v>25.71369</v>
          </cell>
          <cell r="F3403">
            <v>38.393099999999997</v>
          </cell>
        </row>
        <row r="3404">
          <cell r="A3404" t="str">
            <v>SOCIAL CAPITAL - Feelings of being valued by society</v>
          </cell>
          <cell r="B3404" t="str">
            <v>Sometimes</v>
          </cell>
          <cell r="C3404" t="str">
            <v>Maroondah (C)</v>
          </cell>
          <cell r="D3404">
            <v>32.470970000000001</v>
          </cell>
          <cell r="E3404">
            <v>26.749469999999999</v>
          </cell>
          <cell r="F3404">
            <v>38.768560000000001</v>
          </cell>
        </row>
        <row r="3405">
          <cell r="A3405" t="str">
            <v>SOCIAL CAPITAL - Feelings of being valued by society</v>
          </cell>
          <cell r="B3405" t="str">
            <v>Sometimes</v>
          </cell>
          <cell r="C3405" t="str">
            <v>Melbourne (C)</v>
          </cell>
          <cell r="D3405">
            <v>30.024999999999999</v>
          </cell>
          <cell r="E3405">
            <v>24.368919999999999</v>
          </cell>
          <cell r="F3405">
            <v>36.362690000000001</v>
          </cell>
        </row>
        <row r="3406">
          <cell r="A3406" t="str">
            <v>SOCIAL CAPITAL - Feelings of being valued by society</v>
          </cell>
          <cell r="B3406" t="str">
            <v>Sometimes</v>
          </cell>
          <cell r="C3406" t="str">
            <v>Melton (S)</v>
          </cell>
          <cell r="D3406">
            <v>37.250349999999997</v>
          </cell>
          <cell r="E3406">
            <v>31.686360000000001</v>
          </cell>
          <cell r="F3406">
            <v>43.17389</v>
          </cell>
        </row>
        <row r="3407">
          <cell r="A3407" t="str">
            <v>SOCIAL CAPITAL - Feelings of being valued by society</v>
          </cell>
          <cell r="B3407" t="str">
            <v>Sometimes</v>
          </cell>
          <cell r="C3407" t="str">
            <v>Mildura (RC)</v>
          </cell>
          <cell r="D3407">
            <v>33.816839999999999</v>
          </cell>
          <cell r="E3407">
            <v>27.294609999999999</v>
          </cell>
          <cell r="F3407">
            <v>41.018320000000003</v>
          </cell>
        </row>
        <row r="3408">
          <cell r="A3408" t="str">
            <v>SOCIAL CAPITAL - Feelings of being valued by society</v>
          </cell>
          <cell r="B3408" t="str">
            <v>Sometimes</v>
          </cell>
          <cell r="C3408" t="str">
            <v>Mitchell (S)</v>
          </cell>
          <cell r="D3408">
            <v>37.636240000000001</v>
          </cell>
          <cell r="E3408">
            <v>30.796679999999999</v>
          </cell>
          <cell r="F3408">
            <v>45.006909999999998</v>
          </cell>
        </row>
        <row r="3409">
          <cell r="A3409" t="str">
            <v>SOCIAL CAPITAL - Feelings of being valued by society</v>
          </cell>
          <cell r="B3409" t="str">
            <v>Sometimes</v>
          </cell>
          <cell r="C3409" t="str">
            <v>Moira (S)</v>
          </cell>
          <cell r="D3409">
            <v>35.540089999999999</v>
          </cell>
          <cell r="E3409">
            <v>27.130389999999998</v>
          </cell>
          <cell r="F3409">
            <v>44.948630000000001</v>
          </cell>
        </row>
        <row r="3410">
          <cell r="A3410" t="str">
            <v>SOCIAL CAPITAL - Feelings of being valued by society</v>
          </cell>
          <cell r="B3410" t="str">
            <v>Sometimes</v>
          </cell>
          <cell r="C3410" t="str">
            <v>Monash (C)</v>
          </cell>
          <cell r="D3410">
            <v>37.131900000000002</v>
          </cell>
          <cell r="E3410">
            <v>30.727360000000001</v>
          </cell>
          <cell r="F3410">
            <v>44.023020000000002</v>
          </cell>
        </row>
        <row r="3411">
          <cell r="A3411" t="str">
            <v>SOCIAL CAPITAL - Feelings of being valued by society</v>
          </cell>
          <cell r="B3411" t="str">
            <v>Sometimes</v>
          </cell>
          <cell r="C3411" t="str">
            <v>Moonee Valley (C)</v>
          </cell>
          <cell r="D3411">
            <v>32.269460000000002</v>
          </cell>
          <cell r="E3411">
            <v>26.596489999999999</v>
          </cell>
          <cell r="F3411">
            <v>38.517519999999998</v>
          </cell>
        </row>
        <row r="3412">
          <cell r="A3412" t="str">
            <v>SOCIAL CAPITAL - Feelings of being valued by society</v>
          </cell>
          <cell r="B3412" t="str">
            <v>Sometimes</v>
          </cell>
          <cell r="C3412" t="str">
            <v>Moorabool (S)</v>
          </cell>
          <cell r="D3412">
            <v>36.720050000000001</v>
          </cell>
          <cell r="E3412">
            <v>28.852139999999999</v>
          </cell>
          <cell r="F3412">
            <v>45.365459999999999</v>
          </cell>
        </row>
        <row r="3413">
          <cell r="A3413" t="str">
            <v>SOCIAL CAPITAL - Feelings of being valued by society</v>
          </cell>
          <cell r="B3413" t="str">
            <v>Sometimes</v>
          </cell>
          <cell r="C3413" t="str">
            <v>Moreland (C)</v>
          </cell>
          <cell r="D3413">
            <v>39.624299999999998</v>
          </cell>
          <cell r="E3413">
            <v>32.69417</v>
          </cell>
          <cell r="F3413">
            <v>46.997660000000003</v>
          </cell>
        </row>
        <row r="3414">
          <cell r="A3414" t="str">
            <v>SOCIAL CAPITAL - Feelings of being valued by society</v>
          </cell>
          <cell r="B3414" t="str">
            <v>Sometimes</v>
          </cell>
          <cell r="C3414" t="str">
            <v>Mornington Peninsula (S)</v>
          </cell>
          <cell r="D3414">
            <v>33.29345</v>
          </cell>
          <cell r="E3414">
            <v>26.955719999999999</v>
          </cell>
          <cell r="F3414">
            <v>40.299190000000003</v>
          </cell>
        </row>
        <row r="3415">
          <cell r="A3415" t="str">
            <v>SOCIAL CAPITAL - Feelings of being valued by society</v>
          </cell>
          <cell r="B3415" t="str">
            <v>Sometimes</v>
          </cell>
          <cell r="C3415" t="str">
            <v>Mount Alexander (S)</v>
          </cell>
          <cell r="D3415">
            <v>33.404200000000003</v>
          </cell>
          <cell r="E3415">
            <v>27.040330000000001</v>
          </cell>
          <cell r="F3415">
            <v>40.43573</v>
          </cell>
        </row>
        <row r="3416">
          <cell r="A3416" t="str">
            <v>SOCIAL CAPITAL - Feelings of being valued by society</v>
          </cell>
          <cell r="B3416" t="str">
            <v>Sometimes</v>
          </cell>
          <cell r="C3416" t="str">
            <v>Moyne (S)</v>
          </cell>
          <cell r="D3416">
            <v>31.763359999999999</v>
          </cell>
          <cell r="E3416">
            <v>24.581130000000002</v>
          </cell>
          <cell r="F3416">
            <v>39.933</v>
          </cell>
        </row>
        <row r="3417">
          <cell r="A3417" t="str">
            <v>SOCIAL CAPITAL - Feelings of being valued by society</v>
          </cell>
          <cell r="B3417" t="str">
            <v>Sometimes</v>
          </cell>
          <cell r="C3417" t="str">
            <v>Murrindindi (S)</v>
          </cell>
          <cell r="D3417">
            <v>33.365630000000003</v>
          </cell>
          <cell r="E3417">
            <v>25.93693</v>
          </cell>
          <cell r="F3417">
            <v>41.723390000000002</v>
          </cell>
        </row>
        <row r="3418">
          <cell r="A3418" t="str">
            <v>SOCIAL CAPITAL - Feelings of being valued by society</v>
          </cell>
          <cell r="B3418" t="str">
            <v>Sometimes</v>
          </cell>
          <cell r="C3418" t="str">
            <v>Nillumbik (S)</v>
          </cell>
          <cell r="D3418">
            <v>31.845389999999998</v>
          </cell>
          <cell r="E3418">
            <v>25.401119999999999</v>
          </cell>
          <cell r="F3418">
            <v>39.068359999999998</v>
          </cell>
        </row>
        <row r="3419">
          <cell r="A3419" t="str">
            <v>SOCIAL CAPITAL - Feelings of being valued by society</v>
          </cell>
          <cell r="B3419" t="str">
            <v>Sometimes</v>
          </cell>
          <cell r="C3419" t="str">
            <v>Northern Grampians (S)</v>
          </cell>
          <cell r="D3419">
            <v>31.83785</v>
          </cell>
          <cell r="E3419">
            <v>24.530080000000002</v>
          </cell>
          <cell r="F3419">
            <v>40.164070000000002</v>
          </cell>
        </row>
        <row r="3420">
          <cell r="A3420" t="str">
            <v>SOCIAL CAPITAL - Feelings of being valued by society</v>
          </cell>
          <cell r="B3420" t="str">
            <v>Sometimes</v>
          </cell>
          <cell r="C3420" t="str">
            <v>Port Phillip (C)</v>
          </cell>
          <cell r="D3420">
            <v>38.828870000000002</v>
          </cell>
          <cell r="E3420">
            <v>32.419739999999997</v>
          </cell>
          <cell r="F3420">
            <v>45.649180000000001</v>
          </cell>
        </row>
        <row r="3421">
          <cell r="A3421" t="str">
            <v>SOCIAL CAPITAL - Feelings of being valued by society</v>
          </cell>
          <cell r="B3421" t="str">
            <v>Sometimes</v>
          </cell>
          <cell r="C3421" t="str">
            <v>Pyrenees (S)</v>
          </cell>
          <cell r="D3421">
            <v>33.803719999999998</v>
          </cell>
          <cell r="E3421">
            <v>24.983619999999998</v>
          </cell>
          <cell r="F3421">
            <v>43.914810000000003</v>
          </cell>
        </row>
        <row r="3422">
          <cell r="A3422" t="str">
            <v>SOCIAL CAPITAL - Feelings of being valued by society</v>
          </cell>
          <cell r="B3422" t="str">
            <v>Sometimes</v>
          </cell>
          <cell r="C3422" t="str">
            <v>Queenscliffe (B)</v>
          </cell>
          <cell r="D3422">
            <v>9.2340269999999993</v>
          </cell>
          <cell r="E3422">
            <v>6.1430179999999996</v>
          </cell>
          <cell r="F3422">
            <v>13.65409</v>
          </cell>
        </row>
        <row r="3423">
          <cell r="A3423" t="str">
            <v>SOCIAL CAPITAL - Feelings of being valued by society</v>
          </cell>
          <cell r="B3423" t="str">
            <v>Sometimes</v>
          </cell>
          <cell r="C3423" t="str">
            <v>South Gippsland (S)</v>
          </cell>
          <cell r="D3423">
            <v>30.581790000000002</v>
          </cell>
          <cell r="E3423">
            <v>20.555610000000001</v>
          </cell>
          <cell r="F3423">
            <v>42.860010000000003</v>
          </cell>
        </row>
        <row r="3424">
          <cell r="A3424" t="str">
            <v>SOCIAL CAPITAL - Feelings of being valued by society</v>
          </cell>
          <cell r="B3424" t="str">
            <v>Sometimes</v>
          </cell>
          <cell r="C3424" t="str">
            <v>Southern Grampians (S)</v>
          </cell>
          <cell r="D3424">
            <v>34.072490000000002</v>
          </cell>
          <cell r="E3424">
            <v>27.087060000000001</v>
          </cell>
          <cell r="F3424">
            <v>41.825989999999997</v>
          </cell>
        </row>
        <row r="3425">
          <cell r="A3425" t="str">
            <v>SOCIAL CAPITAL - Feelings of being valued by society</v>
          </cell>
          <cell r="B3425" t="str">
            <v>Sometimes</v>
          </cell>
          <cell r="C3425" t="str">
            <v>Stonnington (C)</v>
          </cell>
          <cell r="D3425">
            <v>25.956980000000001</v>
          </cell>
          <cell r="E3425">
            <v>20.61964</v>
          </cell>
          <cell r="F3425">
            <v>32.116889999999998</v>
          </cell>
        </row>
        <row r="3426">
          <cell r="A3426" t="str">
            <v>SOCIAL CAPITAL - Feelings of being valued by society</v>
          </cell>
          <cell r="B3426" t="str">
            <v>Sometimes</v>
          </cell>
          <cell r="C3426" t="str">
            <v>Strathbogie (S)</v>
          </cell>
          <cell r="D3426">
            <v>36.359659999999998</v>
          </cell>
          <cell r="E3426">
            <v>28.264389999999999</v>
          </cell>
          <cell r="F3426">
            <v>45.309080000000002</v>
          </cell>
        </row>
        <row r="3427">
          <cell r="A3427" t="str">
            <v>SOCIAL CAPITAL - Feelings of being valued by society</v>
          </cell>
          <cell r="B3427" t="str">
            <v>Sometimes</v>
          </cell>
          <cell r="C3427" t="str">
            <v>Surf Coast (S)</v>
          </cell>
          <cell r="D3427">
            <v>30.373919999999998</v>
          </cell>
          <cell r="E3427">
            <v>23.119129999999998</v>
          </cell>
          <cell r="F3427">
            <v>38.757599999999996</v>
          </cell>
        </row>
        <row r="3428">
          <cell r="A3428" t="str">
            <v>SOCIAL CAPITAL - Feelings of being valued by society</v>
          </cell>
          <cell r="B3428" t="str">
            <v>Sometimes</v>
          </cell>
          <cell r="C3428" t="str">
            <v>Swan Hill (RC)</v>
          </cell>
          <cell r="D3428">
            <v>28.196300000000001</v>
          </cell>
          <cell r="E3428">
            <v>22.035710000000002</v>
          </cell>
          <cell r="F3428">
            <v>35.299419999999998</v>
          </cell>
        </row>
        <row r="3429">
          <cell r="A3429" t="str">
            <v>SOCIAL CAPITAL - Feelings of being valued by society</v>
          </cell>
          <cell r="B3429" t="str">
            <v>Sometimes</v>
          </cell>
          <cell r="C3429" t="str">
            <v>Towong (S)</v>
          </cell>
          <cell r="D3429">
            <v>36.106749999999998</v>
          </cell>
          <cell r="E3429">
            <v>25.68966</v>
          </cell>
          <cell r="F3429">
            <v>48.018380000000001</v>
          </cell>
        </row>
        <row r="3430">
          <cell r="A3430" t="str">
            <v>SOCIAL CAPITAL - Feelings of being valued by society</v>
          </cell>
          <cell r="B3430" t="str">
            <v>Sometimes</v>
          </cell>
          <cell r="C3430" t="str">
            <v>Wangaratta (RC)</v>
          </cell>
          <cell r="D3430">
            <v>35.44659</v>
          </cell>
          <cell r="E3430">
            <v>27.706040000000002</v>
          </cell>
          <cell r="F3430">
            <v>44.032539999999997</v>
          </cell>
        </row>
        <row r="3431">
          <cell r="A3431" t="str">
            <v>SOCIAL CAPITAL - Feelings of being valued by society</v>
          </cell>
          <cell r="B3431" t="str">
            <v>Sometimes</v>
          </cell>
          <cell r="C3431" t="str">
            <v>Warrnambool (C)</v>
          </cell>
          <cell r="D3431">
            <v>36.012990000000002</v>
          </cell>
          <cell r="E3431">
            <v>29.244630000000001</v>
          </cell>
          <cell r="F3431">
            <v>43.387259999999998</v>
          </cell>
        </row>
        <row r="3432">
          <cell r="A3432" t="str">
            <v>SOCIAL CAPITAL - Feelings of being valued by society</v>
          </cell>
          <cell r="B3432" t="str">
            <v>Sometimes</v>
          </cell>
          <cell r="C3432" t="str">
            <v>Wellington (S)</v>
          </cell>
          <cell r="D3432">
            <v>34.206809999999997</v>
          </cell>
          <cell r="E3432">
            <v>27.44059</v>
          </cell>
          <cell r="F3432">
            <v>41.682989999999997</v>
          </cell>
        </row>
        <row r="3433">
          <cell r="A3433" t="str">
            <v>SOCIAL CAPITAL - Feelings of being valued by society</v>
          </cell>
          <cell r="B3433" t="str">
            <v>Sometimes</v>
          </cell>
          <cell r="C3433" t="str">
            <v>West Wimmera (S)</v>
          </cell>
          <cell r="D3433">
            <v>23.28378</v>
          </cell>
          <cell r="E3433">
            <v>16.316099999999999</v>
          </cell>
          <cell r="F3433">
            <v>32.086089999999999</v>
          </cell>
        </row>
        <row r="3434">
          <cell r="A3434" t="str">
            <v>SOCIAL CAPITAL - Feelings of being valued by society</v>
          </cell>
          <cell r="B3434" t="str">
            <v>Sometimes</v>
          </cell>
          <cell r="C3434" t="str">
            <v>Whitehorse (C)</v>
          </cell>
          <cell r="D3434">
            <v>33.836910000000003</v>
          </cell>
          <cell r="E3434">
            <v>27.671199999999999</v>
          </cell>
          <cell r="F3434">
            <v>40.60519</v>
          </cell>
        </row>
        <row r="3435">
          <cell r="A3435" t="str">
            <v>SOCIAL CAPITAL - Feelings of being valued by society</v>
          </cell>
          <cell r="B3435" t="str">
            <v>Sometimes</v>
          </cell>
          <cell r="C3435" t="str">
            <v>Whittlesea (C)</v>
          </cell>
          <cell r="D3435">
            <v>33.852919999999997</v>
          </cell>
          <cell r="E3435">
            <v>28.271070000000002</v>
          </cell>
          <cell r="F3435">
            <v>39.923459999999999</v>
          </cell>
        </row>
        <row r="3436">
          <cell r="A3436" t="str">
            <v>SOCIAL CAPITAL - Feelings of being valued by society</v>
          </cell>
          <cell r="B3436" t="str">
            <v>Sometimes</v>
          </cell>
          <cell r="C3436" t="str">
            <v>Wodonga (RC)</v>
          </cell>
          <cell r="D3436">
            <v>32.957610000000003</v>
          </cell>
          <cell r="E3436">
            <v>26.198180000000001</v>
          </cell>
          <cell r="F3436">
            <v>40.503900000000002</v>
          </cell>
        </row>
        <row r="3437">
          <cell r="A3437" t="str">
            <v>SOCIAL CAPITAL - Feelings of being valued by society</v>
          </cell>
          <cell r="B3437" t="str">
            <v>Sometimes</v>
          </cell>
          <cell r="C3437" t="str">
            <v>Wyndham (C)</v>
          </cell>
          <cell r="D3437">
            <v>29.16161</v>
          </cell>
          <cell r="E3437">
            <v>24.01877</v>
          </cell>
          <cell r="F3437">
            <v>34.899830000000001</v>
          </cell>
        </row>
        <row r="3438">
          <cell r="A3438" t="str">
            <v>SOCIAL CAPITAL - Feelings of being valued by society</v>
          </cell>
          <cell r="B3438" t="str">
            <v>Sometimes</v>
          </cell>
          <cell r="C3438" t="str">
            <v>Yarra (C)</v>
          </cell>
          <cell r="D3438">
            <v>32.871679999999998</v>
          </cell>
          <cell r="E3438">
            <v>27.399170000000002</v>
          </cell>
          <cell r="F3438">
            <v>38.852290000000004</v>
          </cell>
        </row>
        <row r="3439">
          <cell r="A3439" t="str">
            <v>SOCIAL CAPITAL - Feelings of being valued by society</v>
          </cell>
          <cell r="B3439" t="str">
            <v>Sometimes</v>
          </cell>
          <cell r="C3439" t="str">
            <v>Yarra Ranges (S)</v>
          </cell>
          <cell r="D3439">
            <v>35.526829999999997</v>
          </cell>
          <cell r="E3439">
            <v>29.400220000000001</v>
          </cell>
          <cell r="F3439">
            <v>42.167610000000003</v>
          </cell>
        </row>
        <row r="3440">
          <cell r="A3440" t="str">
            <v>SOCIAL CAPITAL - Feelings of being valued by society</v>
          </cell>
          <cell r="B3440" t="str">
            <v>Sometimes</v>
          </cell>
          <cell r="C3440" t="str">
            <v>Yarriambiack (S)</v>
          </cell>
          <cell r="D3440">
            <v>25.888300000000001</v>
          </cell>
          <cell r="E3440">
            <v>17.763940000000002</v>
          </cell>
          <cell r="F3440">
            <v>36.097349999999999</v>
          </cell>
        </row>
        <row r="3441">
          <cell r="A3441" t="str">
            <v>SOCIAL CAPITAL - Feelings of being valued by society</v>
          </cell>
          <cell r="B3441" t="str">
            <v>Sometimes</v>
          </cell>
          <cell r="C3441" t="str">
            <v>Victoria</v>
          </cell>
          <cell r="D3441">
            <v>34.20581</v>
          </cell>
          <cell r="E3441">
            <v>33.234160000000003</v>
          </cell>
          <cell r="F3441">
            <v>35.190890000000003</v>
          </cell>
        </row>
        <row r="3442">
          <cell r="A3442" t="str">
            <v>SOCIAL CAPITAL - Feelings of being valued by society</v>
          </cell>
          <cell r="B3442" t="str">
            <v>Yes, definitely</v>
          </cell>
          <cell r="C3442" t="str">
            <v>Alpine (S)</v>
          </cell>
          <cell r="D3442">
            <v>59.653489999999998</v>
          </cell>
          <cell r="E3442">
            <v>50.537350000000004</v>
          </cell>
          <cell r="F3442">
            <v>68.148399999999995</v>
          </cell>
        </row>
        <row r="3443">
          <cell r="A3443" t="str">
            <v>SOCIAL CAPITAL - Feelings of being valued by society</v>
          </cell>
          <cell r="B3443" t="str">
            <v>Yes, definitely</v>
          </cell>
          <cell r="C3443" t="str">
            <v>Ararat (RC)</v>
          </cell>
          <cell r="D3443">
            <v>51.14349</v>
          </cell>
          <cell r="E3443">
            <v>43.23086</v>
          </cell>
          <cell r="F3443">
            <v>58.999209999999998</v>
          </cell>
        </row>
        <row r="3444">
          <cell r="A3444" t="str">
            <v>SOCIAL CAPITAL - Feelings of being valued by society</v>
          </cell>
          <cell r="B3444" t="str">
            <v>Yes, definitely</v>
          </cell>
          <cell r="C3444" t="str">
            <v>Ballarat (C)</v>
          </cell>
          <cell r="D3444">
            <v>46.824750000000002</v>
          </cell>
          <cell r="E3444">
            <v>40.488410000000002</v>
          </cell>
          <cell r="F3444">
            <v>53.265180000000001</v>
          </cell>
        </row>
        <row r="3445">
          <cell r="A3445" t="str">
            <v>SOCIAL CAPITAL - Feelings of being valued by society</v>
          </cell>
          <cell r="B3445" t="str">
            <v>Yes, definitely</v>
          </cell>
          <cell r="C3445" t="str">
            <v>Banyule (C)</v>
          </cell>
          <cell r="D3445">
            <v>53.24973</v>
          </cell>
          <cell r="E3445">
            <v>46.828919999999997</v>
          </cell>
          <cell r="F3445">
            <v>59.56467</v>
          </cell>
        </row>
        <row r="3446">
          <cell r="A3446" t="str">
            <v>SOCIAL CAPITAL - Feelings of being valued by society</v>
          </cell>
          <cell r="B3446" t="str">
            <v>Yes, definitely</v>
          </cell>
          <cell r="C3446" t="str">
            <v>Bass Coast (S)</v>
          </cell>
          <cell r="D3446">
            <v>59.388260000000002</v>
          </cell>
          <cell r="E3446">
            <v>50.53275</v>
          </cell>
          <cell r="F3446">
            <v>67.672650000000004</v>
          </cell>
        </row>
        <row r="3447">
          <cell r="A3447" t="str">
            <v>SOCIAL CAPITAL - Feelings of being valued by society</v>
          </cell>
          <cell r="B3447" t="str">
            <v>Yes, definitely</v>
          </cell>
          <cell r="C3447" t="str">
            <v>Baw Baw (S)</v>
          </cell>
          <cell r="D3447">
            <v>46.107520000000001</v>
          </cell>
          <cell r="E3447">
            <v>39.189129999999999</v>
          </cell>
          <cell r="F3447">
            <v>53.179200000000002</v>
          </cell>
        </row>
        <row r="3448">
          <cell r="A3448" t="str">
            <v>SOCIAL CAPITAL - Feelings of being valued by society</v>
          </cell>
          <cell r="B3448" t="str">
            <v>Yes, definitely</v>
          </cell>
          <cell r="C3448" t="str">
            <v>Bayside (C)</v>
          </cell>
          <cell r="D3448">
            <v>58.895339999999997</v>
          </cell>
          <cell r="E3448">
            <v>51.665610000000001</v>
          </cell>
          <cell r="F3448">
            <v>65.760339999999999</v>
          </cell>
        </row>
        <row r="3449">
          <cell r="A3449" t="str">
            <v>SOCIAL CAPITAL - Feelings of being valued by society</v>
          </cell>
          <cell r="B3449" t="str">
            <v>Yes, definitely</v>
          </cell>
          <cell r="C3449" t="str">
            <v>Benalla (RC)</v>
          </cell>
          <cell r="D3449">
            <v>52.611559999999997</v>
          </cell>
          <cell r="E3449">
            <v>44.04401</v>
          </cell>
          <cell r="F3449">
            <v>61.02805</v>
          </cell>
        </row>
        <row r="3450">
          <cell r="A3450" t="str">
            <v>SOCIAL CAPITAL - Feelings of being valued by society</v>
          </cell>
          <cell r="B3450" t="str">
            <v>Yes, definitely</v>
          </cell>
          <cell r="C3450" t="str">
            <v>Boroondara (C)</v>
          </cell>
          <cell r="D3450">
            <v>58.198509999999999</v>
          </cell>
          <cell r="E3450">
            <v>51.850900000000003</v>
          </cell>
          <cell r="F3450">
            <v>64.285690000000002</v>
          </cell>
        </row>
        <row r="3451">
          <cell r="A3451" t="str">
            <v>SOCIAL CAPITAL - Feelings of being valued by society</v>
          </cell>
          <cell r="B3451" t="str">
            <v>Yes, definitely</v>
          </cell>
          <cell r="C3451" t="str">
            <v>Brimbank (C)</v>
          </cell>
          <cell r="D3451">
            <v>47.716369999999998</v>
          </cell>
          <cell r="E3451">
            <v>41.343000000000004</v>
          </cell>
          <cell r="F3451">
            <v>54.164990000000003</v>
          </cell>
        </row>
        <row r="3452">
          <cell r="A3452" t="str">
            <v>SOCIAL CAPITAL - Feelings of being valued by society</v>
          </cell>
          <cell r="B3452" t="str">
            <v>Yes, definitely</v>
          </cell>
          <cell r="C3452" t="str">
            <v>Buloke (S)</v>
          </cell>
          <cell r="D3452">
            <v>63.44556</v>
          </cell>
          <cell r="E3452">
            <v>53.347549999999998</v>
          </cell>
          <cell r="F3452">
            <v>72.485159999999993</v>
          </cell>
        </row>
        <row r="3453">
          <cell r="A3453" t="str">
            <v>SOCIAL CAPITAL - Feelings of being valued by society</v>
          </cell>
          <cell r="B3453" t="str">
            <v>Yes, definitely</v>
          </cell>
          <cell r="C3453" t="str">
            <v>Campaspe (S)</v>
          </cell>
          <cell r="D3453">
            <v>49.555340000000001</v>
          </cell>
          <cell r="E3453">
            <v>42.453209999999999</v>
          </cell>
          <cell r="F3453">
            <v>56.675449999999998</v>
          </cell>
        </row>
        <row r="3454">
          <cell r="A3454" t="str">
            <v>SOCIAL CAPITAL - Feelings of being valued by society</v>
          </cell>
          <cell r="B3454" t="str">
            <v>Yes, definitely</v>
          </cell>
          <cell r="C3454" t="str">
            <v>Cardinia (S)</v>
          </cell>
          <cell r="D3454">
            <v>53.117550000000001</v>
          </cell>
          <cell r="E3454">
            <v>46.598309999999998</v>
          </cell>
          <cell r="F3454">
            <v>59.532089999999997</v>
          </cell>
        </row>
        <row r="3455">
          <cell r="A3455" t="str">
            <v>SOCIAL CAPITAL - Feelings of being valued by society</v>
          </cell>
          <cell r="B3455" t="str">
            <v>Yes, definitely</v>
          </cell>
          <cell r="C3455" t="str">
            <v>Casey (C)</v>
          </cell>
          <cell r="D3455">
            <v>47.400329999999997</v>
          </cell>
          <cell r="E3455">
            <v>41.15981</v>
          </cell>
          <cell r="F3455">
            <v>53.723129999999998</v>
          </cell>
        </row>
        <row r="3456">
          <cell r="A3456" t="str">
            <v>SOCIAL CAPITAL - Feelings of being valued by society</v>
          </cell>
          <cell r="B3456" t="str">
            <v>Yes, definitely</v>
          </cell>
          <cell r="C3456" t="str">
            <v>Central Goldfields (S)</v>
          </cell>
          <cell r="D3456">
            <v>48.059159999999999</v>
          </cell>
          <cell r="E3456">
            <v>40.182079999999999</v>
          </cell>
          <cell r="F3456">
            <v>56.033920000000002</v>
          </cell>
        </row>
        <row r="3457">
          <cell r="A3457" t="str">
            <v>SOCIAL CAPITAL - Feelings of being valued by society</v>
          </cell>
          <cell r="B3457" t="str">
            <v>Yes, definitely</v>
          </cell>
          <cell r="C3457" t="str">
            <v>Colac-Otway (S)</v>
          </cell>
          <cell r="D3457">
            <v>53.430950000000003</v>
          </cell>
          <cell r="E3457">
            <v>46.388919999999999</v>
          </cell>
          <cell r="F3457">
            <v>60.338839999999998</v>
          </cell>
        </row>
        <row r="3458">
          <cell r="A3458" t="str">
            <v>SOCIAL CAPITAL - Feelings of being valued by society</v>
          </cell>
          <cell r="B3458" t="str">
            <v>Yes, definitely</v>
          </cell>
          <cell r="C3458" t="str">
            <v>Corangamite (S)</v>
          </cell>
          <cell r="D3458">
            <v>54.288260000000001</v>
          </cell>
          <cell r="E3458">
            <v>46.273200000000003</v>
          </cell>
          <cell r="F3458">
            <v>62.08728</v>
          </cell>
        </row>
        <row r="3459">
          <cell r="A3459" t="str">
            <v>SOCIAL CAPITAL - Feelings of being valued by society</v>
          </cell>
          <cell r="B3459" t="str">
            <v>Yes, definitely</v>
          </cell>
          <cell r="C3459" t="str">
            <v>Darebin (C)</v>
          </cell>
          <cell r="D3459">
            <v>53.914740000000002</v>
          </cell>
          <cell r="E3459">
            <v>47.431220000000003</v>
          </cell>
          <cell r="F3459">
            <v>60.268459999999997</v>
          </cell>
        </row>
        <row r="3460">
          <cell r="A3460" t="str">
            <v>SOCIAL CAPITAL - Feelings of being valued by society</v>
          </cell>
          <cell r="B3460" t="str">
            <v>Yes, definitely</v>
          </cell>
          <cell r="C3460" t="str">
            <v>East Gippsland (S)</v>
          </cell>
          <cell r="D3460">
            <v>47.98556</v>
          </cell>
          <cell r="E3460">
            <v>38.869399999999999</v>
          </cell>
          <cell r="F3460">
            <v>57.237870000000001</v>
          </cell>
        </row>
        <row r="3461">
          <cell r="A3461" t="str">
            <v>SOCIAL CAPITAL - Feelings of being valued by society</v>
          </cell>
          <cell r="B3461" t="str">
            <v>Yes, definitely</v>
          </cell>
          <cell r="C3461" t="str">
            <v>Frankston (C)</v>
          </cell>
          <cell r="D3461">
            <v>51.515830000000001</v>
          </cell>
          <cell r="E3461">
            <v>45.280169999999998</v>
          </cell>
          <cell r="F3461">
            <v>57.704650000000001</v>
          </cell>
        </row>
        <row r="3462">
          <cell r="A3462" t="str">
            <v>SOCIAL CAPITAL - Feelings of being valued by society</v>
          </cell>
          <cell r="B3462" t="str">
            <v>Yes, definitely</v>
          </cell>
          <cell r="C3462" t="str">
            <v>Gannawarra (S)</v>
          </cell>
          <cell r="D3462">
            <v>57.128019999999999</v>
          </cell>
          <cell r="E3462">
            <v>46.616239999999998</v>
          </cell>
          <cell r="F3462">
            <v>67.033709999999999</v>
          </cell>
        </row>
        <row r="3463">
          <cell r="A3463" t="str">
            <v>SOCIAL CAPITAL - Feelings of being valued by society</v>
          </cell>
          <cell r="B3463" t="str">
            <v>Yes, definitely</v>
          </cell>
          <cell r="C3463" t="str">
            <v>Glen Eira (C)</v>
          </cell>
          <cell r="D3463">
            <v>60.45993</v>
          </cell>
          <cell r="E3463">
            <v>53.639290000000003</v>
          </cell>
          <cell r="F3463">
            <v>66.896389999999997</v>
          </cell>
        </row>
        <row r="3464">
          <cell r="A3464" t="str">
            <v>SOCIAL CAPITAL - Feelings of being valued by society</v>
          </cell>
          <cell r="B3464" t="str">
            <v>Yes, definitely</v>
          </cell>
          <cell r="C3464" t="str">
            <v>Glenelg (S)</v>
          </cell>
          <cell r="D3464">
            <v>50.990020000000001</v>
          </cell>
          <cell r="E3464">
            <v>40.26003</v>
          </cell>
          <cell r="F3464">
            <v>61.629559999999998</v>
          </cell>
        </row>
        <row r="3465">
          <cell r="A3465" t="str">
            <v>SOCIAL CAPITAL - Feelings of being valued by society</v>
          </cell>
          <cell r="B3465" t="str">
            <v>Yes, definitely</v>
          </cell>
          <cell r="C3465" t="str">
            <v>Golden Plains (S)</v>
          </cell>
          <cell r="D3465">
            <v>47.243630000000003</v>
          </cell>
          <cell r="E3465">
            <v>37.233879999999999</v>
          </cell>
          <cell r="F3465">
            <v>57.48001</v>
          </cell>
        </row>
        <row r="3466">
          <cell r="A3466" t="str">
            <v>SOCIAL CAPITAL - Feelings of being valued by society</v>
          </cell>
          <cell r="B3466" t="str">
            <v>Yes, definitely</v>
          </cell>
          <cell r="C3466" t="str">
            <v>Greater Bendigo (C)</v>
          </cell>
          <cell r="D3466">
            <v>44.050539999999998</v>
          </cell>
          <cell r="E3466">
            <v>37.309910000000002</v>
          </cell>
          <cell r="F3466">
            <v>51.017910000000001</v>
          </cell>
        </row>
        <row r="3467">
          <cell r="A3467" t="str">
            <v>SOCIAL CAPITAL - Feelings of being valued by society</v>
          </cell>
          <cell r="B3467" t="str">
            <v>Yes, definitely</v>
          </cell>
          <cell r="C3467" t="str">
            <v>Greater Dandenong (C)</v>
          </cell>
          <cell r="D3467">
            <v>49.401510000000002</v>
          </cell>
          <cell r="E3467">
            <v>43.017859999999999</v>
          </cell>
          <cell r="F3467">
            <v>55.804729999999999</v>
          </cell>
        </row>
        <row r="3468">
          <cell r="A3468" t="str">
            <v>SOCIAL CAPITAL - Feelings of being valued by society</v>
          </cell>
          <cell r="B3468" t="str">
            <v>Yes, definitely</v>
          </cell>
          <cell r="C3468" t="str">
            <v>Greater Geelong (C)</v>
          </cell>
          <cell r="D3468">
            <v>44.134149999999998</v>
          </cell>
          <cell r="E3468">
            <v>37.653799999999997</v>
          </cell>
          <cell r="F3468">
            <v>50.820680000000003</v>
          </cell>
        </row>
        <row r="3469">
          <cell r="A3469" t="str">
            <v>SOCIAL CAPITAL - Feelings of being valued by society</v>
          </cell>
          <cell r="B3469" t="str">
            <v>Yes, definitely</v>
          </cell>
          <cell r="C3469" t="str">
            <v>Greater Shepparton (C)</v>
          </cell>
          <cell r="D3469">
            <v>52.47972</v>
          </cell>
          <cell r="E3469">
            <v>45.90334</v>
          </cell>
          <cell r="F3469">
            <v>58.971200000000003</v>
          </cell>
        </row>
        <row r="3470">
          <cell r="A3470" t="str">
            <v>SOCIAL CAPITAL - Feelings of being valued by society</v>
          </cell>
          <cell r="B3470" t="str">
            <v>Yes, definitely</v>
          </cell>
          <cell r="C3470" t="str">
            <v>Hepburn (S)</v>
          </cell>
          <cell r="D3470">
            <v>53.69173</v>
          </cell>
          <cell r="E3470">
            <v>45.299280000000003</v>
          </cell>
          <cell r="F3470">
            <v>61.880099999999999</v>
          </cell>
        </row>
        <row r="3471">
          <cell r="A3471" t="str">
            <v>SOCIAL CAPITAL - Feelings of being valued by society</v>
          </cell>
          <cell r="B3471" t="str">
            <v>Yes, definitely</v>
          </cell>
          <cell r="C3471" t="str">
            <v>Hindmarsh (S)</v>
          </cell>
          <cell r="D3471">
            <v>53.560479999999998</v>
          </cell>
          <cell r="E3471">
            <v>43.352629999999998</v>
          </cell>
          <cell r="F3471">
            <v>63.478479999999998</v>
          </cell>
        </row>
        <row r="3472">
          <cell r="A3472" t="str">
            <v>SOCIAL CAPITAL - Feelings of being valued by society</v>
          </cell>
          <cell r="B3472" t="str">
            <v>Yes, definitely</v>
          </cell>
          <cell r="C3472" t="str">
            <v>Hobsons Bay (C)</v>
          </cell>
          <cell r="D3472">
            <v>45.788530000000002</v>
          </cell>
          <cell r="E3472">
            <v>39.624079999999999</v>
          </cell>
          <cell r="F3472">
            <v>52.084679999999999</v>
          </cell>
        </row>
        <row r="3473">
          <cell r="A3473" t="str">
            <v>SOCIAL CAPITAL - Feelings of being valued by society</v>
          </cell>
          <cell r="B3473" t="str">
            <v>Yes, definitely</v>
          </cell>
          <cell r="C3473" t="str">
            <v>Horsham (RC)</v>
          </cell>
          <cell r="D3473">
            <v>54.37406</v>
          </cell>
          <cell r="E3473">
            <v>47.433199999999999</v>
          </cell>
          <cell r="F3473">
            <v>61.149099999999997</v>
          </cell>
        </row>
        <row r="3474">
          <cell r="A3474" t="str">
            <v>SOCIAL CAPITAL - Feelings of being valued by society</v>
          </cell>
          <cell r="B3474" t="str">
            <v>Yes, definitely</v>
          </cell>
          <cell r="C3474" t="str">
            <v>Hume (C)</v>
          </cell>
          <cell r="D3474">
            <v>49.051879999999997</v>
          </cell>
          <cell r="E3474">
            <v>42.380470000000003</v>
          </cell>
          <cell r="F3474">
            <v>55.757219999999997</v>
          </cell>
        </row>
        <row r="3475">
          <cell r="A3475" t="str">
            <v>SOCIAL CAPITAL - Feelings of being valued by society</v>
          </cell>
          <cell r="B3475" t="str">
            <v>Yes, definitely</v>
          </cell>
          <cell r="C3475" t="str">
            <v>Indigo (S)</v>
          </cell>
          <cell r="D3475">
            <v>62.280619999999999</v>
          </cell>
          <cell r="E3475">
            <v>52.242170000000002</v>
          </cell>
          <cell r="F3475">
            <v>71.365560000000002</v>
          </cell>
        </row>
        <row r="3476">
          <cell r="A3476" t="str">
            <v>SOCIAL CAPITAL - Feelings of being valued by society</v>
          </cell>
          <cell r="B3476" t="str">
            <v>Yes, definitely</v>
          </cell>
          <cell r="C3476" t="str">
            <v>Kingston (C)</v>
          </cell>
          <cell r="D3476">
            <v>56.197580000000002</v>
          </cell>
          <cell r="E3476">
            <v>49.880490000000002</v>
          </cell>
          <cell r="F3476">
            <v>62.319920000000003</v>
          </cell>
        </row>
        <row r="3477">
          <cell r="A3477" t="str">
            <v>SOCIAL CAPITAL - Feelings of being valued by society</v>
          </cell>
          <cell r="B3477" t="str">
            <v>Yes, definitely</v>
          </cell>
          <cell r="C3477" t="str">
            <v>Knox (C)</v>
          </cell>
          <cell r="D3477">
            <v>46.17604</v>
          </cell>
          <cell r="E3477">
            <v>40.01878</v>
          </cell>
          <cell r="F3477">
            <v>52.452210000000001</v>
          </cell>
        </row>
        <row r="3478">
          <cell r="A3478" t="str">
            <v>SOCIAL CAPITAL - Feelings of being valued by society</v>
          </cell>
          <cell r="B3478" t="str">
            <v>Yes, definitely</v>
          </cell>
          <cell r="C3478" t="str">
            <v>Latrobe (C)</v>
          </cell>
          <cell r="D3478">
            <v>43.615839999999999</v>
          </cell>
          <cell r="E3478">
            <v>37.096679999999999</v>
          </cell>
          <cell r="F3478">
            <v>50.363399999999999</v>
          </cell>
        </row>
        <row r="3479">
          <cell r="A3479" t="str">
            <v>SOCIAL CAPITAL - Feelings of being valued by society</v>
          </cell>
          <cell r="B3479" t="str">
            <v>Yes, definitely</v>
          </cell>
          <cell r="C3479" t="str">
            <v>Loddon (S)</v>
          </cell>
          <cell r="D3479">
            <v>49.088929999999998</v>
          </cell>
          <cell r="E3479">
            <v>39.45673</v>
          </cell>
          <cell r="F3479">
            <v>58.789259999999999</v>
          </cell>
        </row>
        <row r="3480">
          <cell r="A3480" t="str">
            <v>SOCIAL CAPITAL - Feelings of being valued by society</v>
          </cell>
          <cell r="B3480" t="str">
            <v>Yes, definitely</v>
          </cell>
          <cell r="C3480" t="str">
            <v>Macedon Ranges (S)</v>
          </cell>
          <cell r="D3480">
            <v>61.820869999999999</v>
          </cell>
          <cell r="E3480">
            <v>53.136270000000003</v>
          </cell>
          <cell r="F3480">
            <v>69.810460000000006</v>
          </cell>
        </row>
        <row r="3481">
          <cell r="A3481" t="str">
            <v>SOCIAL CAPITAL - Feelings of being valued by society</v>
          </cell>
          <cell r="B3481" t="str">
            <v>Yes, definitely</v>
          </cell>
          <cell r="C3481" t="str">
            <v>Manningham (C)</v>
          </cell>
          <cell r="D3481">
            <v>57.251559999999998</v>
          </cell>
          <cell r="E3481">
            <v>50.106569999999998</v>
          </cell>
          <cell r="F3481">
            <v>64.106309999999993</v>
          </cell>
        </row>
        <row r="3482">
          <cell r="A3482" t="str">
            <v>SOCIAL CAPITAL - Feelings of being valued by society</v>
          </cell>
          <cell r="B3482" t="str">
            <v>Yes, definitely</v>
          </cell>
          <cell r="C3482" t="str">
            <v>Mansfield (S)</v>
          </cell>
          <cell r="D3482">
            <v>51.299759999999999</v>
          </cell>
          <cell r="E3482">
            <v>42.614040000000003</v>
          </cell>
          <cell r="F3482">
            <v>59.907679999999999</v>
          </cell>
        </row>
        <row r="3483">
          <cell r="A3483" t="str">
            <v>SOCIAL CAPITAL - Feelings of being valued by society</v>
          </cell>
          <cell r="B3483" t="str">
            <v>Yes, definitely</v>
          </cell>
          <cell r="C3483" t="str">
            <v>Maribyrnong (C)</v>
          </cell>
          <cell r="D3483">
            <v>57.821129999999997</v>
          </cell>
          <cell r="E3483">
            <v>51.01905</v>
          </cell>
          <cell r="F3483">
            <v>64.33887</v>
          </cell>
        </row>
        <row r="3484">
          <cell r="A3484" t="str">
            <v>SOCIAL CAPITAL - Feelings of being valued by society</v>
          </cell>
          <cell r="B3484" t="str">
            <v>Yes, definitely</v>
          </cell>
          <cell r="C3484" t="str">
            <v>Maroondah (C)</v>
          </cell>
          <cell r="D3484">
            <v>53.484740000000002</v>
          </cell>
          <cell r="E3484">
            <v>47.073869999999999</v>
          </cell>
          <cell r="F3484">
            <v>59.782510000000002</v>
          </cell>
        </row>
        <row r="3485">
          <cell r="A3485" t="str">
            <v>SOCIAL CAPITAL - Feelings of being valued by society</v>
          </cell>
          <cell r="B3485" t="str">
            <v>Yes, definitely</v>
          </cell>
          <cell r="C3485" t="str">
            <v>Melbourne (C)</v>
          </cell>
          <cell r="D3485">
            <v>55.071480000000001</v>
          </cell>
          <cell r="E3485">
            <v>47.60351</v>
          </cell>
          <cell r="F3485">
            <v>62.317610000000002</v>
          </cell>
        </row>
        <row r="3486">
          <cell r="A3486" t="str">
            <v>SOCIAL CAPITAL - Feelings of being valued by society</v>
          </cell>
          <cell r="B3486" t="str">
            <v>Yes, definitely</v>
          </cell>
          <cell r="C3486" t="str">
            <v>Melton (S)</v>
          </cell>
          <cell r="D3486">
            <v>49.491419999999998</v>
          </cell>
          <cell r="E3486">
            <v>43.586770000000001</v>
          </cell>
          <cell r="F3486">
            <v>55.410290000000003</v>
          </cell>
        </row>
        <row r="3487">
          <cell r="A3487" t="str">
            <v>SOCIAL CAPITAL - Feelings of being valued by society</v>
          </cell>
          <cell r="B3487" t="str">
            <v>Yes, definitely</v>
          </cell>
          <cell r="C3487" t="str">
            <v>Mildura (RC)</v>
          </cell>
          <cell r="D3487">
            <v>48.977820000000001</v>
          </cell>
          <cell r="E3487">
            <v>41.880769999999998</v>
          </cell>
          <cell r="F3487">
            <v>56.116309999999999</v>
          </cell>
        </row>
        <row r="3488">
          <cell r="A3488" t="str">
            <v>SOCIAL CAPITAL - Feelings of being valued by society</v>
          </cell>
          <cell r="B3488" t="str">
            <v>Yes, definitely</v>
          </cell>
          <cell r="C3488" t="str">
            <v>Mitchell (S)</v>
          </cell>
          <cell r="D3488">
            <v>44.624940000000002</v>
          </cell>
          <cell r="E3488">
            <v>37.807119999999998</v>
          </cell>
          <cell r="F3488">
            <v>51.651159999999997</v>
          </cell>
        </row>
        <row r="3489">
          <cell r="A3489" t="str">
            <v>SOCIAL CAPITAL - Feelings of being valued by society</v>
          </cell>
          <cell r="B3489" t="str">
            <v>Yes, definitely</v>
          </cell>
          <cell r="C3489" t="str">
            <v>Moira (S)</v>
          </cell>
          <cell r="D3489">
            <v>48.390860000000004</v>
          </cell>
          <cell r="E3489">
            <v>39.743899999999996</v>
          </cell>
          <cell r="F3489">
            <v>57.135269999999998</v>
          </cell>
        </row>
        <row r="3490">
          <cell r="A3490" t="str">
            <v>SOCIAL CAPITAL - Feelings of being valued by society</v>
          </cell>
          <cell r="B3490" t="str">
            <v>Yes, definitely</v>
          </cell>
          <cell r="C3490" t="str">
            <v>Monash (C)</v>
          </cell>
          <cell r="D3490">
            <v>52.730559999999997</v>
          </cell>
          <cell r="E3490">
            <v>45.782490000000003</v>
          </cell>
          <cell r="F3490">
            <v>59.574449999999999</v>
          </cell>
        </row>
        <row r="3491">
          <cell r="A3491" t="str">
            <v>SOCIAL CAPITAL - Feelings of being valued by society</v>
          </cell>
          <cell r="B3491" t="str">
            <v>Yes, definitely</v>
          </cell>
          <cell r="C3491" t="str">
            <v>Moonee Valley (C)</v>
          </cell>
          <cell r="D3491">
            <v>56.126669999999997</v>
          </cell>
          <cell r="E3491">
            <v>49.567320000000002</v>
          </cell>
          <cell r="F3491">
            <v>62.47869</v>
          </cell>
        </row>
        <row r="3492">
          <cell r="A3492" t="str">
            <v>SOCIAL CAPITAL - Feelings of being valued by society</v>
          </cell>
          <cell r="B3492" t="str">
            <v>Yes, definitely</v>
          </cell>
          <cell r="C3492" t="str">
            <v>Moorabool (S)</v>
          </cell>
          <cell r="D3492">
            <v>51.018909999999998</v>
          </cell>
          <cell r="E3492">
            <v>42.641629999999999</v>
          </cell>
          <cell r="F3492">
            <v>59.339350000000003</v>
          </cell>
        </row>
        <row r="3493">
          <cell r="A3493" t="str">
            <v>SOCIAL CAPITAL - Feelings of being valued by society</v>
          </cell>
          <cell r="B3493" t="str">
            <v>Yes, definitely</v>
          </cell>
          <cell r="C3493" t="str">
            <v>Moreland (C)</v>
          </cell>
          <cell r="D3493">
            <v>44.5642</v>
          </cell>
          <cell r="E3493">
            <v>37.865960000000001</v>
          </cell>
          <cell r="F3493">
            <v>51.465859999999999</v>
          </cell>
        </row>
        <row r="3494">
          <cell r="A3494" t="str">
            <v>SOCIAL CAPITAL - Feelings of being valued by society</v>
          </cell>
          <cell r="B3494" t="str">
            <v>Yes, definitely</v>
          </cell>
          <cell r="C3494" t="str">
            <v>Mornington Peninsula (S)</v>
          </cell>
          <cell r="D3494">
            <v>48.852469999999997</v>
          </cell>
          <cell r="E3494">
            <v>41.836849999999998</v>
          </cell>
          <cell r="F3494">
            <v>55.913589999999999</v>
          </cell>
        </row>
        <row r="3495">
          <cell r="A3495" t="str">
            <v>SOCIAL CAPITAL - Feelings of being valued by society</v>
          </cell>
          <cell r="B3495" t="str">
            <v>Yes, definitely</v>
          </cell>
          <cell r="C3495" t="str">
            <v>Mount Alexander (S)</v>
          </cell>
          <cell r="D3495">
            <v>55.307659999999998</v>
          </cell>
          <cell r="E3495">
            <v>47.344189999999998</v>
          </cell>
          <cell r="F3495">
            <v>63.00779</v>
          </cell>
        </row>
        <row r="3496">
          <cell r="A3496" t="str">
            <v>SOCIAL CAPITAL - Feelings of being valued by society</v>
          </cell>
          <cell r="B3496" t="str">
            <v>Yes, definitely</v>
          </cell>
          <cell r="C3496" t="str">
            <v>Moyne (S)</v>
          </cell>
          <cell r="D3496">
            <v>57.463529999999999</v>
          </cell>
          <cell r="E3496">
            <v>49.142069999999997</v>
          </cell>
          <cell r="F3496">
            <v>65.382559999999998</v>
          </cell>
        </row>
        <row r="3497">
          <cell r="A3497" t="str">
            <v>SOCIAL CAPITAL - Feelings of being valued by society</v>
          </cell>
          <cell r="B3497" t="str">
            <v>Yes, definitely</v>
          </cell>
          <cell r="C3497" t="str">
            <v>Murrindindi (S)</v>
          </cell>
          <cell r="D3497">
            <v>57.164850000000001</v>
          </cell>
          <cell r="E3497">
            <v>48.81427</v>
          </cell>
          <cell r="F3497">
            <v>65.126369999999994</v>
          </cell>
        </row>
        <row r="3498">
          <cell r="A3498" t="str">
            <v>SOCIAL CAPITAL - Feelings of being valued by society</v>
          </cell>
          <cell r="B3498" t="str">
            <v>Yes, definitely</v>
          </cell>
          <cell r="C3498" t="str">
            <v>Nillumbik (S)</v>
          </cell>
          <cell r="D3498">
            <v>57.433239999999998</v>
          </cell>
          <cell r="E3498">
            <v>50.152239999999999</v>
          </cell>
          <cell r="F3498">
            <v>64.405529999999999</v>
          </cell>
        </row>
        <row r="3499">
          <cell r="A3499" t="str">
            <v>SOCIAL CAPITAL - Feelings of being valued by society</v>
          </cell>
          <cell r="B3499" t="str">
            <v>Yes, definitely</v>
          </cell>
          <cell r="C3499" t="str">
            <v>Northern Grampians (S)</v>
          </cell>
          <cell r="D3499">
            <v>54.55706</v>
          </cell>
          <cell r="E3499">
            <v>46.199559999999998</v>
          </cell>
          <cell r="F3499">
            <v>62.665439999999997</v>
          </cell>
        </row>
        <row r="3500">
          <cell r="A3500" t="str">
            <v>SOCIAL CAPITAL - Feelings of being valued by society</v>
          </cell>
          <cell r="B3500" t="str">
            <v>Yes, definitely</v>
          </cell>
          <cell r="C3500" t="str">
            <v>Port Phillip (C)</v>
          </cell>
          <cell r="D3500">
            <v>50.907130000000002</v>
          </cell>
          <cell r="E3500">
            <v>44.209009999999999</v>
          </cell>
          <cell r="F3500">
            <v>57.572839999999999</v>
          </cell>
        </row>
        <row r="3501">
          <cell r="A3501" t="str">
            <v>SOCIAL CAPITAL - Feelings of being valued by society</v>
          </cell>
          <cell r="B3501" t="str">
            <v>Yes, definitely</v>
          </cell>
          <cell r="C3501" t="str">
            <v>Pyrenees (S)</v>
          </cell>
          <cell r="D3501">
            <v>51.48948</v>
          </cell>
          <cell r="E3501">
            <v>41.546199999999999</v>
          </cell>
          <cell r="F3501">
            <v>61.316240000000001</v>
          </cell>
        </row>
        <row r="3502">
          <cell r="A3502" t="str">
            <v>SOCIAL CAPITAL - Feelings of being valued by society</v>
          </cell>
          <cell r="B3502" t="str">
            <v>Yes, definitely</v>
          </cell>
          <cell r="C3502" t="str">
            <v>Queenscliffe (B)</v>
          </cell>
          <cell r="D3502">
            <v>86.350260000000006</v>
          </cell>
          <cell r="E3502">
            <v>81.419650000000004</v>
          </cell>
          <cell r="F3502">
            <v>90.131039999999999</v>
          </cell>
        </row>
        <row r="3503">
          <cell r="A3503" t="str">
            <v>SOCIAL CAPITAL - Feelings of being valued by society</v>
          </cell>
          <cell r="B3503" t="str">
            <v>Yes, definitely</v>
          </cell>
          <cell r="C3503" t="str">
            <v>South Gippsland (S)</v>
          </cell>
          <cell r="D3503">
            <v>63.650069999999999</v>
          </cell>
          <cell r="E3503">
            <v>51.625770000000003</v>
          </cell>
          <cell r="F3503">
            <v>74.180329999999998</v>
          </cell>
        </row>
        <row r="3504">
          <cell r="A3504" t="str">
            <v>SOCIAL CAPITAL - Feelings of being valued by society</v>
          </cell>
          <cell r="B3504" t="str">
            <v>Yes, definitely</v>
          </cell>
          <cell r="C3504" t="str">
            <v>Southern Grampians (S)</v>
          </cell>
          <cell r="D3504">
            <v>55.535710000000002</v>
          </cell>
          <cell r="E3504">
            <v>47.74765</v>
          </cell>
          <cell r="F3504">
            <v>63.061</v>
          </cell>
        </row>
        <row r="3505">
          <cell r="A3505" t="str">
            <v>SOCIAL CAPITAL - Feelings of being valued by society</v>
          </cell>
          <cell r="B3505" t="str">
            <v>Yes, definitely</v>
          </cell>
          <cell r="C3505" t="str">
            <v>Stonnington (C)</v>
          </cell>
          <cell r="D3505">
            <v>63.667639999999999</v>
          </cell>
          <cell r="E3505">
            <v>57.17212</v>
          </cell>
          <cell r="F3505">
            <v>69.700130000000001</v>
          </cell>
        </row>
        <row r="3506">
          <cell r="A3506" t="str">
            <v>SOCIAL CAPITAL - Feelings of being valued by society</v>
          </cell>
          <cell r="B3506" t="str">
            <v>Yes, definitely</v>
          </cell>
          <cell r="C3506" t="str">
            <v>Strathbogie (S)</v>
          </cell>
          <cell r="D3506">
            <v>51.956699999999998</v>
          </cell>
          <cell r="E3506">
            <v>43.182580000000002</v>
          </cell>
          <cell r="F3506">
            <v>60.611759999999997</v>
          </cell>
        </row>
        <row r="3507">
          <cell r="A3507" t="str">
            <v>SOCIAL CAPITAL - Feelings of being valued by society</v>
          </cell>
          <cell r="B3507" t="str">
            <v>Yes, definitely</v>
          </cell>
          <cell r="C3507" t="str">
            <v>Surf Coast (S)</v>
          </cell>
          <cell r="D3507">
            <v>63.265300000000003</v>
          </cell>
          <cell r="E3507">
            <v>54.908920000000002</v>
          </cell>
          <cell r="F3507">
            <v>70.893950000000004</v>
          </cell>
        </row>
        <row r="3508">
          <cell r="A3508" t="str">
            <v>SOCIAL CAPITAL - Feelings of being valued by society</v>
          </cell>
          <cell r="B3508" t="str">
            <v>Yes, definitely</v>
          </cell>
          <cell r="C3508" t="str">
            <v>Swan Hill (RC)</v>
          </cell>
          <cell r="D3508">
            <v>54.294890000000002</v>
          </cell>
          <cell r="E3508">
            <v>46.556919999999998</v>
          </cell>
          <cell r="F3508">
            <v>61.831000000000003</v>
          </cell>
        </row>
        <row r="3509">
          <cell r="A3509" t="str">
            <v>SOCIAL CAPITAL - Feelings of being valued by society</v>
          </cell>
          <cell r="B3509" t="str">
            <v>Yes, definitely</v>
          </cell>
          <cell r="C3509" t="str">
            <v>Towong (S)</v>
          </cell>
          <cell r="D3509">
            <v>55.21622</v>
          </cell>
          <cell r="E3509">
            <v>44.648710000000001</v>
          </cell>
          <cell r="F3509">
            <v>65.332689999999999</v>
          </cell>
        </row>
        <row r="3510">
          <cell r="A3510" t="str">
            <v>SOCIAL CAPITAL - Feelings of being valued by society</v>
          </cell>
          <cell r="B3510" t="str">
            <v>Yes, definitely</v>
          </cell>
          <cell r="C3510" t="str">
            <v>Wangaratta (RC)</v>
          </cell>
          <cell r="D3510">
            <v>50.091279999999998</v>
          </cell>
          <cell r="E3510">
            <v>41.839460000000003</v>
          </cell>
          <cell r="F3510">
            <v>58.33813</v>
          </cell>
        </row>
        <row r="3511">
          <cell r="A3511" t="str">
            <v>SOCIAL CAPITAL - Feelings of being valued by society</v>
          </cell>
          <cell r="B3511" t="str">
            <v>Yes, definitely</v>
          </cell>
          <cell r="C3511" t="str">
            <v>Warrnambool (C)</v>
          </cell>
          <cell r="D3511">
            <v>53.147930000000002</v>
          </cell>
          <cell r="E3511">
            <v>45.80057</v>
          </cell>
          <cell r="F3511">
            <v>60.361289999999997</v>
          </cell>
        </row>
        <row r="3512">
          <cell r="A3512" t="str">
            <v>SOCIAL CAPITAL - Feelings of being valued by society</v>
          </cell>
          <cell r="B3512" t="str">
            <v>Yes, definitely</v>
          </cell>
          <cell r="C3512" t="str">
            <v>Wellington (S)</v>
          </cell>
          <cell r="D3512">
            <v>50.416289999999996</v>
          </cell>
          <cell r="E3512">
            <v>42.987200000000001</v>
          </cell>
          <cell r="F3512">
            <v>57.827039999999997</v>
          </cell>
        </row>
        <row r="3513">
          <cell r="A3513" t="str">
            <v>SOCIAL CAPITAL - Feelings of being valued by society</v>
          </cell>
          <cell r="B3513" t="str">
            <v>Yes, definitely</v>
          </cell>
          <cell r="C3513" t="str">
            <v>West Wimmera (S)</v>
          </cell>
          <cell r="D3513">
            <v>68.277860000000004</v>
          </cell>
          <cell r="E3513">
            <v>59.23068</v>
          </cell>
          <cell r="F3513">
            <v>76.126580000000004</v>
          </cell>
        </row>
        <row r="3514">
          <cell r="A3514" t="str">
            <v>SOCIAL CAPITAL - Feelings of being valued by society</v>
          </cell>
          <cell r="B3514" t="str">
            <v>Yes, definitely</v>
          </cell>
          <cell r="C3514" t="str">
            <v>Whitehorse (C)</v>
          </cell>
          <cell r="D3514">
            <v>53.849420000000002</v>
          </cell>
          <cell r="E3514">
            <v>46.899369999999998</v>
          </cell>
          <cell r="F3514">
            <v>60.652979999999999</v>
          </cell>
        </row>
        <row r="3515">
          <cell r="A3515" t="str">
            <v>SOCIAL CAPITAL - Feelings of being valued by society</v>
          </cell>
          <cell r="B3515" t="str">
            <v>Yes, definitely</v>
          </cell>
          <cell r="C3515" t="str">
            <v>Whittlesea (C)</v>
          </cell>
          <cell r="D3515">
            <v>46.5259</v>
          </cell>
          <cell r="E3515">
            <v>39.877369999999999</v>
          </cell>
          <cell r="F3515">
            <v>53.300220000000003</v>
          </cell>
        </row>
        <row r="3516">
          <cell r="A3516" t="str">
            <v>SOCIAL CAPITAL - Feelings of being valued by society</v>
          </cell>
          <cell r="B3516" t="str">
            <v>Yes, definitely</v>
          </cell>
          <cell r="C3516" t="str">
            <v>Wodonga (RC)</v>
          </cell>
          <cell r="D3516">
            <v>52.42313</v>
          </cell>
          <cell r="E3516">
            <v>45.002310000000001</v>
          </cell>
          <cell r="F3516">
            <v>59.738460000000003</v>
          </cell>
        </row>
        <row r="3517">
          <cell r="A3517" t="str">
            <v>SOCIAL CAPITAL - Feelings of being valued by society</v>
          </cell>
          <cell r="B3517" t="str">
            <v>Yes, definitely</v>
          </cell>
          <cell r="C3517" t="str">
            <v>Wyndham (C)</v>
          </cell>
          <cell r="D3517">
            <v>54.448509999999999</v>
          </cell>
          <cell r="E3517">
            <v>48.371409999999997</v>
          </cell>
          <cell r="F3517">
            <v>60.395960000000002</v>
          </cell>
        </row>
        <row r="3518">
          <cell r="A3518" t="str">
            <v>SOCIAL CAPITAL - Feelings of being valued by society</v>
          </cell>
          <cell r="B3518" t="str">
            <v>Yes, definitely</v>
          </cell>
          <cell r="C3518" t="str">
            <v>Yarra (C)</v>
          </cell>
          <cell r="D3518">
            <v>56.485289999999999</v>
          </cell>
          <cell r="E3518">
            <v>49.96931</v>
          </cell>
          <cell r="F3518">
            <v>62.784669999999998</v>
          </cell>
        </row>
        <row r="3519">
          <cell r="A3519" t="str">
            <v>SOCIAL CAPITAL - Feelings of being valued by society</v>
          </cell>
          <cell r="B3519" t="str">
            <v>Yes, definitely</v>
          </cell>
          <cell r="C3519" t="str">
            <v>Yarra Ranges (S)</v>
          </cell>
          <cell r="D3519">
            <v>48.544849999999997</v>
          </cell>
          <cell r="E3519">
            <v>41.855319999999999</v>
          </cell>
          <cell r="F3519">
            <v>55.286940000000001</v>
          </cell>
        </row>
        <row r="3520">
          <cell r="A3520" t="str">
            <v>SOCIAL CAPITAL - Feelings of being valued by society</v>
          </cell>
          <cell r="B3520" t="str">
            <v>Yes, definitely</v>
          </cell>
          <cell r="C3520" t="str">
            <v>Yarriambiack (S)</v>
          </cell>
          <cell r="D3520">
            <v>58.795470000000002</v>
          </cell>
          <cell r="E3520">
            <v>48.337359999999997</v>
          </cell>
          <cell r="F3520">
            <v>68.515469999999993</v>
          </cell>
        </row>
        <row r="3521">
          <cell r="A3521" t="str">
            <v>SOCIAL CAPITAL - Feelings of being valued by society</v>
          </cell>
          <cell r="B3521" t="str">
            <v>Yes, definitely</v>
          </cell>
          <cell r="C3521" t="str">
            <v>Victoria</v>
          </cell>
          <cell r="D3521">
            <v>51.647910000000003</v>
          </cell>
          <cell r="E3521">
            <v>50.618479999999998</v>
          </cell>
          <cell r="F3521">
            <v>52.67595</v>
          </cell>
        </row>
        <row r="3522">
          <cell r="A3522" t="str">
            <v>SOCIAL CAPITAL - Feelings of being valued by society</v>
          </cell>
          <cell r="B3522" t="str">
            <v>Don't know/Refused to answer</v>
          </cell>
          <cell r="C3522" t="str">
            <v>Alpine (S)</v>
          </cell>
          <cell r="D3522">
            <v>2.5223610000000001</v>
          </cell>
          <cell r="E3522">
            <v>1.214809</v>
          </cell>
          <cell r="F3522">
            <v>5.1637199999999996</v>
          </cell>
        </row>
        <row r="3523">
          <cell r="A3523" t="str">
            <v>SOCIAL CAPITAL - Feelings of being valued by society</v>
          </cell>
          <cell r="B3523" t="str">
            <v>Don't know/Refused to answer</v>
          </cell>
          <cell r="C3523" t="str">
            <v>Ararat (RC)</v>
          </cell>
          <cell r="D3523">
            <v>0.73321910000000001</v>
          </cell>
          <cell r="E3523">
            <v>0.27448820000000002</v>
          </cell>
          <cell r="F3523">
            <v>1.943649</v>
          </cell>
        </row>
        <row r="3524">
          <cell r="A3524" t="str">
            <v>SOCIAL CAPITAL - Feelings of being valued by society</v>
          </cell>
          <cell r="B3524" t="str">
            <v>Don't know/Refused to answer</v>
          </cell>
          <cell r="C3524" t="str">
            <v>Ballarat (C)</v>
          </cell>
          <cell r="D3524">
            <v>2.3012700000000001</v>
          </cell>
          <cell r="E3524">
            <v>0.99392380000000002</v>
          </cell>
          <cell r="F3524">
            <v>5.2372560000000004</v>
          </cell>
        </row>
        <row r="3525">
          <cell r="A3525" t="str">
            <v>SOCIAL CAPITAL - Feelings of being valued by society</v>
          </cell>
          <cell r="B3525" t="str">
            <v>Don't know/Refused to answer</v>
          </cell>
          <cell r="C3525" t="str">
            <v>Banyule (C)</v>
          </cell>
          <cell r="D3525">
            <v>3.2855279999999998</v>
          </cell>
          <cell r="E3525">
            <v>1.5288949999999999</v>
          </cell>
          <cell r="F3525">
            <v>6.918647</v>
          </cell>
        </row>
        <row r="3526">
          <cell r="A3526" t="str">
            <v>SOCIAL CAPITAL - Feelings of being valued by society</v>
          </cell>
          <cell r="B3526" t="str">
            <v>Don't know/Refused to answer</v>
          </cell>
          <cell r="C3526" t="str">
            <v>Bass Coast (S)</v>
          </cell>
          <cell r="D3526">
            <v>2.4645920000000001</v>
          </cell>
          <cell r="E3526">
            <v>1.1504190000000001</v>
          </cell>
          <cell r="F3526">
            <v>5.2010129999999997</v>
          </cell>
        </row>
        <row r="3527">
          <cell r="A3527" t="str">
            <v>SOCIAL CAPITAL - Feelings of being valued by society</v>
          </cell>
          <cell r="B3527" t="str">
            <v>Don't know/Refused to answer</v>
          </cell>
          <cell r="C3527" t="str">
            <v>Baw Baw (S)</v>
          </cell>
          <cell r="D3527">
            <v>2.455581</v>
          </cell>
          <cell r="E3527">
            <v>1.042405</v>
          </cell>
          <cell r="F3527">
            <v>5.6747230000000002</v>
          </cell>
        </row>
        <row r="3528">
          <cell r="A3528" t="str">
            <v>SOCIAL CAPITAL - Feelings of being valued by society</v>
          </cell>
          <cell r="B3528" t="str">
            <v>Don't know/Refused to answer</v>
          </cell>
          <cell r="C3528" t="str">
            <v>Bayside (C)</v>
          </cell>
          <cell r="D3528">
            <v>3.0103240000000002</v>
          </cell>
          <cell r="E3528">
            <v>1.322014</v>
          </cell>
          <cell r="F3528">
            <v>6.7081609999999996</v>
          </cell>
        </row>
        <row r="3529">
          <cell r="A3529" t="str">
            <v>SOCIAL CAPITAL - Feelings of being valued by society</v>
          </cell>
          <cell r="B3529" t="str">
            <v>Don't know/Refused to answer</v>
          </cell>
          <cell r="C3529" t="str">
            <v>Benalla (RC)</v>
          </cell>
          <cell r="D3529" t="str">
            <v xml:space="preserve"> </v>
          </cell>
          <cell r="E3529" t="str">
            <v xml:space="preserve"> </v>
          </cell>
          <cell r="F3529" t="str">
            <v xml:space="preserve"> </v>
          </cell>
        </row>
        <row r="3530">
          <cell r="A3530" t="str">
            <v>SOCIAL CAPITAL - Feelings of being valued by society</v>
          </cell>
          <cell r="B3530" t="str">
            <v>Don't know/Refused to answer</v>
          </cell>
          <cell r="C3530" t="str">
            <v>Boroondara (C)</v>
          </cell>
          <cell r="D3530">
            <v>2.5776889999999999</v>
          </cell>
          <cell r="E3530">
            <v>1.0823419999999999</v>
          </cell>
          <cell r="F3530">
            <v>6.0133890000000001</v>
          </cell>
        </row>
        <row r="3531">
          <cell r="A3531" t="str">
            <v>SOCIAL CAPITAL - Feelings of being valued by society</v>
          </cell>
          <cell r="B3531" t="str">
            <v>Don't know/Refused to answer</v>
          </cell>
          <cell r="C3531" t="str">
            <v>Brimbank (C)</v>
          </cell>
          <cell r="D3531">
            <v>6.4885820000000001</v>
          </cell>
          <cell r="E3531">
            <v>3.7784740000000001</v>
          </cell>
          <cell r="F3531">
            <v>10.92188</v>
          </cell>
        </row>
        <row r="3532">
          <cell r="A3532" t="str">
            <v>SOCIAL CAPITAL - Feelings of being valued by society</v>
          </cell>
          <cell r="B3532" t="str">
            <v>Don't know/Refused to answer</v>
          </cell>
          <cell r="C3532" t="str">
            <v>Buloke (S)</v>
          </cell>
          <cell r="D3532" t="str">
            <v xml:space="preserve"> </v>
          </cell>
          <cell r="E3532" t="str">
            <v xml:space="preserve"> </v>
          </cell>
          <cell r="F3532" t="str">
            <v xml:space="preserve"> </v>
          </cell>
        </row>
        <row r="3533">
          <cell r="A3533" t="str">
            <v>SOCIAL CAPITAL - Feelings of being valued by society</v>
          </cell>
          <cell r="B3533" t="str">
            <v>Don't know/Refused to answer</v>
          </cell>
          <cell r="C3533" t="str">
            <v>Campaspe (S)</v>
          </cell>
          <cell r="D3533" t="str">
            <v xml:space="preserve"> </v>
          </cell>
          <cell r="E3533" t="str">
            <v xml:space="preserve"> </v>
          </cell>
          <cell r="F3533" t="str">
            <v xml:space="preserve"> </v>
          </cell>
        </row>
        <row r="3534">
          <cell r="A3534" t="str">
            <v>SOCIAL CAPITAL - Feelings of being valued by society</v>
          </cell>
          <cell r="B3534" t="str">
            <v>Don't know/Refused to answer</v>
          </cell>
          <cell r="C3534" t="str">
            <v>Cardinia (S)</v>
          </cell>
          <cell r="D3534">
            <v>2.3304320000000001</v>
          </cell>
          <cell r="E3534">
            <v>1.106636</v>
          </cell>
          <cell r="F3534">
            <v>4.8413329999999997</v>
          </cell>
        </row>
        <row r="3535">
          <cell r="A3535" t="str">
            <v>SOCIAL CAPITAL - Feelings of being valued by society</v>
          </cell>
          <cell r="B3535" t="str">
            <v>Don't know/Refused to answer</v>
          </cell>
          <cell r="C3535" t="str">
            <v>Casey (C)</v>
          </cell>
          <cell r="D3535">
            <v>4.3376130000000002</v>
          </cell>
          <cell r="E3535">
            <v>2.3525849999999999</v>
          </cell>
          <cell r="F3535">
            <v>7.8626719999999999</v>
          </cell>
        </row>
        <row r="3536">
          <cell r="A3536" t="str">
            <v>SOCIAL CAPITAL - Feelings of being valued by society</v>
          </cell>
          <cell r="B3536" t="str">
            <v>Don't know/Refused to answer</v>
          </cell>
          <cell r="C3536" t="str">
            <v>Central Goldfields (S)</v>
          </cell>
          <cell r="D3536">
            <v>3.7914140000000001</v>
          </cell>
          <cell r="E3536">
            <v>1.8300860000000001</v>
          </cell>
          <cell r="F3536">
            <v>7.6900649999999997</v>
          </cell>
        </row>
        <row r="3537">
          <cell r="A3537" t="str">
            <v>SOCIAL CAPITAL - Feelings of being valued by society</v>
          </cell>
          <cell r="B3537" t="str">
            <v>Don't know/Refused to answer</v>
          </cell>
          <cell r="C3537" t="str">
            <v>Colac-Otway (S)</v>
          </cell>
          <cell r="D3537">
            <v>3.3463240000000001</v>
          </cell>
          <cell r="E3537">
            <v>1.548689</v>
          </cell>
          <cell r="F3537">
            <v>7.0804900000000002</v>
          </cell>
        </row>
        <row r="3538">
          <cell r="A3538" t="str">
            <v>SOCIAL CAPITAL - Feelings of being valued by society</v>
          </cell>
          <cell r="B3538" t="str">
            <v>Don't know/Refused to answer</v>
          </cell>
          <cell r="C3538" t="str">
            <v>Corangamite (S)</v>
          </cell>
          <cell r="D3538">
            <v>2.5061580000000001</v>
          </cell>
          <cell r="E3538">
            <v>1.058492</v>
          </cell>
          <cell r="F3538">
            <v>5.8173399999999997</v>
          </cell>
        </row>
        <row r="3539">
          <cell r="A3539" t="str">
            <v>SOCIAL CAPITAL - Feelings of being valued by society</v>
          </cell>
          <cell r="B3539" t="str">
            <v>Don't know/Refused to answer</v>
          </cell>
          <cell r="C3539" t="str">
            <v>Darebin (C)</v>
          </cell>
          <cell r="D3539" t="str">
            <v xml:space="preserve"> </v>
          </cell>
          <cell r="E3539" t="str">
            <v xml:space="preserve"> </v>
          </cell>
          <cell r="F3539" t="str">
            <v xml:space="preserve"> </v>
          </cell>
        </row>
        <row r="3540">
          <cell r="A3540" t="str">
            <v>SOCIAL CAPITAL - Feelings of being valued by society</v>
          </cell>
          <cell r="B3540" t="str">
            <v>Don't know/Refused to answer</v>
          </cell>
          <cell r="C3540" t="str">
            <v>East Gippsland (S)</v>
          </cell>
          <cell r="D3540">
            <v>2.5393690000000002</v>
          </cell>
          <cell r="E3540">
            <v>1.081189</v>
          </cell>
          <cell r="F3540">
            <v>5.8479109999999999</v>
          </cell>
        </row>
        <row r="3541">
          <cell r="A3541" t="str">
            <v>SOCIAL CAPITAL - Feelings of being valued by society</v>
          </cell>
          <cell r="B3541" t="str">
            <v>Don't know/Refused to answer</v>
          </cell>
          <cell r="C3541" t="str">
            <v>Frankston (C)</v>
          </cell>
          <cell r="D3541" t="str">
            <v xml:space="preserve"> </v>
          </cell>
          <cell r="E3541" t="str">
            <v xml:space="preserve"> </v>
          </cell>
          <cell r="F3541" t="str">
            <v xml:space="preserve"> </v>
          </cell>
        </row>
        <row r="3542">
          <cell r="A3542" t="str">
            <v>SOCIAL CAPITAL - Feelings of being valued by society</v>
          </cell>
          <cell r="B3542" t="str">
            <v>Don't know/Refused to answer</v>
          </cell>
          <cell r="C3542" t="str">
            <v>Gannawarra (S)</v>
          </cell>
          <cell r="D3542">
            <v>2.6312509999999998</v>
          </cell>
          <cell r="E3542">
            <v>1.4803329999999999</v>
          </cell>
          <cell r="F3542">
            <v>4.6348779999999996</v>
          </cell>
        </row>
        <row r="3543">
          <cell r="A3543" t="str">
            <v>SOCIAL CAPITAL - Feelings of being valued by society</v>
          </cell>
          <cell r="B3543" t="str">
            <v>Don't know/Refused to answer</v>
          </cell>
          <cell r="C3543" t="str">
            <v>Glen Eira (C)</v>
          </cell>
          <cell r="D3543">
            <v>0.81365969999999999</v>
          </cell>
          <cell r="E3543">
            <v>0.33598220000000001</v>
          </cell>
          <cell r="F3543">
            <v>1.957131</v>
          </cell>
        </row>
        <row r="3544">
          <cell r="A3544" t="str">
            <v>SOCIAL CAPITAL - Feelings of being valued by society</v>
          </cell>
          <cell r="B3544" t="str">
            <v>Don't know/Refused to answer</v>
          </cell>
          <cell r="C3544" t="str">
            <v>Glenelg (S)</v>
          </cell>
          <cell r="D3544">
            <v>2.800624</v>
          </cell>
          <cell r="E3544">
            <v>1.480564</v>
          </cell>
          <cell r="F3544">
            <v>5.2350979999999998</v>
          </cell>
        </row>
        <row r="3545">
          <cell r="A3545" t="str">
            <v>SOCIAL CAPITAL - Feelings of being valued by society</v>
          </cell>
          <cell r="B3545" t="str">
            <v>Don't know/Refused to answer</v>
          </cell>
          <cell r="C3545" t="str">
            <v>Golden Plains (S)</v>
          </cell>
          <cell r="D3545">
            <v>1.412026</v>
          </cell>
          <cell r="E3545">
            <v>0.62240700000000004</v>
          </cell>
          <cell r="F3545">
            <v>3.1714289999999998</v>
          </cell>
        </row>
        <row r="3546">
          <cell r="A3546" t="str">
            <v>SOCIAL CAPITAL - Feelings of being valued by society</v>
          </cell>
          <cell r="B3546" t="str">
            <v>Don't know/Refused to answer</v>
          </cell>
          <cell r="C3546" t="str">
            <v>Greater Bendigo (C)</v>
          </cell>
          <cell r="D3546">
            <v>4.7608329999999999</v>
          </cell>
          <cell r="E3546">
            <v>2.2721170000000002</v>
          </cell>
          <cell r="F3546">
            <v>9.7048140000000007</v>
          </cell>
        </row>
        <row r="3547">
          <cell r="A3547" t="str">
            <v>SOCIAL CAPITAL - Feelings of being valued by society</v>
          </cell>
          <cell r="B3547" t="str">
            <v>Don't know/Refused to answer</v>
          </cell>
          <cell r="C3547" t="str">
            <v>Greater Dandenong (C)</v>
          </cell>
          <cell r="D3547">
            <v>4.7668299999999997</v>
          </cell>
          <cell r="E3547">
            <v>2.497328</v>
          </cell>
          <cell r="F3547">
            <v>8.9103150000000007</v>
          </cell>
        </row>
        <row r="3548">
          <cell r="A3548" t="str">
            <v>SOCIAL CAPITAL - Feelings of being valued by society</v>
          </cell>
          <cell r="B3548" t="str">
            <v>Don't know/Refused to answer</v>
          </cell>
          <cell r="C3548" t="str">
            <v>Greater Geelong (C)</v>
          </cell>
          <cell r="D3548" t="str">
            <v xml:space="preserve"> </v>
          </cell>
          <cell r="E3548" t="str">
            <v xml:space="preserve"> </v>
          </cell>
          <cell r="F3548" t="str">
            <v xml:space="preserve"> </v>
          </cell>
        </row>
        <row r="3549">
          <cell r="A3549" t="str">
            <v>SOCIAL CAPITAL - Feelings of being valued by society</v>
          </cell>
          <cell r="B3549" t="str">
            <v>Don't know/Refused to answer</v>
          </cell>
          <cell r="C3549" t="str">
            <v>Greater Shepparton (C)</v>
          </cell>
          <cell r="D3549">
            <v>2.7687349999999999</v>
          </cell>
          <cell r="E3549">
            <v>1.2386870000000001</v>
          </cell>
          <cell r="F3549">
            <v>6.0725199999999999</v>
          </cell>
        </row>
        <row r="3550">
          <cell r="A3550" t="str">
            <v>SOCIAL CAPITAL - Feelings of being valued by society</v>
          </cell>
          <cell r="B3550" t="str">
            <v>Don't know/Refused to answer</v>
          </cell>
          <cell r="C3550" t="str">
            <v>Hepburn (S)</v>
          </cell>
          <cell r="D3550" t="str">
            <v xml:space="preserve"> </v>
          </cell>
          <cell r="E3550" t="str">
            <v xml:space="preserve"> </v>
          </cell>
          <cell r="F3550" t="str">
            <v xml:space="preserve"> </v>
          </cell>
        </row>
        <row r="3551">
          <cell r="A3551" t="str">
            <v>SOCIAL CAPITAL - Feelings of being valued by society</v>
          </cell>
          <cell r="B3551" t="str">
            <v>Don't know/Refused to answer</v>
          </cell>
          <cell r="C3551" t="str">
            <v>Hindmarsh (S)</v>
          </cell>
          <cell r="D3551">
            <v>1.3191059999999999</v>
          </cell>
          <cell r="E3551">
            <v>0.57506469999999998</v>
          </cell>
          <cell r="F3551">
            <v>2.9967999999999999</v>
          </cell>
        </row>
        <row r="3552">
          <cell r="A3552" t="str">
            <v>SOCIAL CAPITAL - Feelings of being valued by society</v>
          </cell>
          <cell r="B3552" t="str">
            <v>Don't know/Refused to answer</v>
          </cell>
          <cell r="C3552" t="str">
            <v>Hobsons Bay (C)</v>
          </cell>
          <cell r="D3552">
            <v>4.5412520000000001</v>
          </cell>
          <cell r="E3552">
            <v>2.1373329999999999</v>
          </cell>
          <cell r="F3552">
            <v>9.3895099999999996</v>
          </cell>
        </row>
        <row r="3553">
          <cell r="A3553" t="str">
            <v>SOCIAL CAPITAL - Feelings of being valued by society</v>
          </cell>
          <cell r="B3553" t="str">
            <v>Don't know/Refused to answer</v>
          </cell>
          <cell r="C3553" t="str">
            <v>Horsham (RC)</v>
          </cell>
          <cell r="D3553" t="str">
            <v xml:space="preserve"> </v>
          </cell>
          <cell r="E3553" t="str">
            <v xml:space="preserve"> </v>
          </cell>
          <cell r="F3553" t="str">
            <v xml:space="preserve"> </v>
          </cell>
        </row>
        <row r="3554">
          <cell r="A3554" t="str">
            <v>SOCIAL CAPITAL - Feelings of being valued by society</v>
          </cell>
          <cell r="B3554" t="str">
            <v>Don't know/Refused to answer</v>
          </cell>
          <cell r="C3554" t="str">
            <v>Hume (C)</v>
          </cell>
          <cell r="D3554">
            <v>4.1752330000000004</v>
          </cell>
          <cell r="E3554">
            <v>2.1993019999999999</v>
          </cell>
          <cell r="F3554">
            <v>7.7850979999999996</v>
          </cell>
        </row>
        <row r="3555">
          <cell r="A3555" t="str">
            <v>SOCIAL CAPITAL - Feelings of being valued by society</v>
          </cell>
          <cell r="B3555" t="str">
            <v>Don't know/Refused to answer</v>
          </cell>
          <cell r="C3555" t="str">
            <v>Indigo (S)</v>
          </cell>
          <cell r="D3555">
            <v>0.61122100000000001</v>
          </cell>
          <cell r="E3555">
            <v>0.232742</v>
          </cell>
          <cell r="F3555">
            <v>1.5953310000000001</v>
          </cell>
        </row>
        <row r="3556">
          <cell r="A3556" t="str">
            <v>SOCIAL CAPITAL - Feelings of being valued by society</v>
          </cell>
          <cell r="B3556" t="str">
            <v>Don't know/Refused to answer</v>
          </cell>
          <cell r="C3556" t="str">
            <v>Kingston (C)</v>
          </cell>
          <cell r="D3556">
            <v>2.5135939999999999</v>
          </cell>
          <cell r="E3556">
            <v>1.051507</v>
          </cell>
          <cell r="F3556">
            <v>5.8876949999999999</v>
          </cell>
        </row>
        <row r="3557">
          <cell r="A3557" t="str">
            <v>SOCIAL CAPITAL - Feelings of being valued by society</v>
          </cell>
          <cell r="B3557" t="str">
            <v>Don't know/Refused to answer</v>
          </cell>
          <cell r="C3557" t="str">
            <v>Knox (C)</v>
          </cell>
          <cell r="D3557">
            <v>4.6657390000000003</v>
          </cell>
          <cell r="E3557">
            <v>2.569045</v>
          </cell>
          <cell r="F3557">
            <v>8.3273700000000002</v>
          </cell>
        </row>
        <row r="3558">
          <cell r="A3558" t="str">
            <v>SOCIAL CAPITAL - Feelings of being valued by society</v>
          </cell>
          <cell r="B3558" t="str">
            <v>Don't know/Refused to answer</v>
          </cell>
          <cell r="C3558" t="str">
            <v>Latrobe (C)</v>
          </cell>
          <cell r="D3558">
            <v>3.3322430000000001</v>
          </cell>
          <cell r="E3558">
            <v>1.6931940000000001</v>
          </cell>
          <cell r="F3558">
            <v>6.4537649999999998</v>
          </cell>
        </row>
        <row r="3559">
          <cell r="A3559" t="str">
            <v>SOCIAL CAPITAL - Feelings of being valued by society</v>
          </cell>
          <cell r="B3559" t="str">
            <v>Don't know/Refused to answer</v>
          </cell>
          <cell r="C3559" t="str">
            <v>Loddon (S)</v>
          </cell>
          <cell r="D3559">
            <v>2.673457</v>
          </cell>
          <cell r="E3559">
            <v>1.340838</v>
          </cell>
          <cell r="F3559">
            <v>5.2599159999999996</v>
          </cell>
        </row>
        <row r="3560">
          <cell r="A3560" t="str">
            <v>SOCIAL CAPITAL - Feelings of being valued by society</v>
          </cell>
          <cell r="B3560" t="str">
            <v>Don't know/Refused to answer</v>
          </cell>
          <cell r="C3560" t="str">
            <v>Macedon Ranges (S)</v>
          </cell>
          <cell r="D3560">
            <v>1.3966620000000001</v>
          </cell>
          <cell r="E3560">
            <v>0.61850959999999999</v>
          </cell>
          <cell r="F3560">
            <v>3.1230500000000001</v>
          </cell>
        </row>
        <row r="3561">
          <cell r="A3561" t="str">
            <v>SOCIAL CAPITAL - Feelings of being valued by society</v>
          </cell>
          <cell r="B3561" t="str">
            <v>Don't know/Refused to answer</v>
          </cell>
          <cell r="C3561" t="str">
            <v>Manningham (C)</v>
          </cell>
          <cell r="D3561">
            <v>2.2754439999999998</v>
          </cell>
          <cell r="E3561">
            <v>1.156471</v>
          </cell>
          <cell r="F3561">
            <v>4.4286009999999996</v>
          </cell>
        </row>
        <row r="3562">
          <cell r="A3562" t="str">
            <v>SOCIAL CAPITAL - Feelings of being valued by society</v>
          </cell>
          <cell r="B3562" t="str">
            <v>Don't know/Refused to answer</v>
          </cell>
          <cell r="C3562" t="str">
            <v>Mansfield (S)</v>
          </cell>
          <cell r="D3562" t="str">
            <v xml:space="preserve"> </v>
          </cell>
          <cell r="E3562" t="str">
            <v xml:space="preserve"> </v>
          </cell>
          <cell r="F3562" t="str">
            <v xml:space="preserve"> </v>
          </cell>
        </row>
        <row r="3563">
          <cell r="A3563" t="str">
            <v>SOCIAL CAPITAL - Feelings of being valued by society</v>
          </cell>
          <cell r="B3563" t="str">
            <v>Don't know/Refused to answer</v>
          </cell>
          <cell r="C3563" t="str">
            <v>Maribyrnong (C)</v>
          </cell>
          <cell r="D3563">
            <v>3.2180119999999999</v>
          </cell>
          <cell r="E3563">
            <v>1.334346</v>
          </cell>
          <cell r="F3563">
            <v>7.5571320000000002</v>
          </cell>
        </row>
        <row r="3564">
          <cell r="A3564" t="str">
            <v>SOCIAL CAPITAL - Feelings of being valued by society</v>
          </cell>
          <cell r="B3564" t="str">
            <v>Don't know/Refused to answer</v>
          </cell>
          <cell r="C3564" t="str">
            <v>Maroondah (C)</v>
          </cell>
          <cell r="D3564">
            <v>4.4525230000000002</v>
          </cell>
          <cell r="E3564">
            <v>2.2479629999999999</v>
          </cell>
          <cell r="F3564">
            <v>8.628247</v>
          </cell>
        </row>
        <row r="3565">
          <cell r="A3565" t="str">
            <v>SOCIAL CAPITAL - Feelings of being valued by society</v>
          </cell>
          <cell r="B3565" t="str">
            <v>Don't know/Refused to answer</v>
          </cell>
          <cell r="C3565" t="str">
            <v>Melbourne (C)</v>
          </cell>
          <cell r="D3565">
            <v>3.1541709999999998</v>
          </cell>
          <cell r="E3565">
            <v>1.451551</v>
          </cell>
          <cell r="F3565">
            <v>6.7177689999999997</v>
          </cell>
        </row>
        <row r="3566">
          <cell r="A3566" t="str">
            <v>SOCIAL CAPITAL - Feelings of being valued by society</v>
          </cell>
          <cell r="B3566" t="str">
            <v>Don't know/Refused to answer</v>
          </cell>
          <cell r="C3566" t="str">
            <v>Melton (S)</v>
          </cell>
          <cell r="D3566">
            <v>1.6389290000000001</v>
          </cell>
          <cell r="E3566">
            <v>0.64905619999999997</v>
          </cell>
          <cell r="F3566">
            <v>4.0765070000000003</v>
          </cell>
        </row>
        <row r="3567">
          <cell r="A3567" t="str">
            <v>SOCIAL CAPITAL - Feelings of being valued by society</v>
          </cell>
          <cell r="B3567" t="str">
            <v>Don't know/Refused to answer</v>
          </cell>
          <cell r="C3567" t="str">
            <v>Mildura (RC)</v>
          </cell>
          <cell r="D3567">
            <v>2.979854</v>
          </cell>
          <cell r="E3567">
            <v>1.471862</v>
          </cell>
          <cell r="F3567">
            <v>5.9397140000000004</v>
          </cell>
        </row>
        <row r="3568">
          <cell r="A3568" t="str">
            <v>SOCIAL CAPITAL - Feelings of being valued by society</v>
          </cell>
          <cell r="B3568" t="str">
            <v>Don't know/Refused to answer</v>
          </cell>
          <cell r="C3568" t="str">
            <v>Mitchell (S)</v>
          </cell>
          <cell r="D3568">
            <v>1.8288329999999999</v>
          </cell>
          <cell r="E3568">
            <v>0.81835420000000003</v>
          </cell>
          <cell r="F3568">
            <v>4.0362419999999997</v>
          </cell>
        </row>
        <row r="3569">
          <cell r="A3569" t="str">
            <v>SOCIAL CAPITAL - Feelings of being valued by society</v>
          </cell>
          <cell r="B3569" t="str">
            <v>Don't know/Refused to answer</v>
          </cell>
          <cell r="C3569" t="str">
            <v>Moira (S)</v>
          </cell>
          <cell r="D3569">
            <v>3.2853729999999999</v>
          </cell>
          <cell r="E3569">
            <v>1.289812</v>
          </cell>
          <cell r="F3569">
            <v>8.1145999999999994</v>
          </cell>
        </row>
        <row r="3570">
          <cell r="A3570" t="str">
            <v>SOCIAL CAPITAL - Feelings of being valued by society</v>
          </cell>
          <cell r="B3570" t="str">
            <v>Don't know/Refused to answer</v>
          </cell>
          <cell r="C3570" t="str">
            <v>Monash (C)</v>
          </cell>
          <cell r="D3570">
            <v>3.4217780000000002</v>
          </cell>
          <cell r="E3570">
            <v>1.576784</v>
          </cell>
          <cell r="F3570">
            <v>7.266222</v>
          </cell>
        </row>
        <row r="3571">
          <cell r="A3571" t="str">
            <v>SOCIAL CAPITAL - Feelings of being valued by society</v>
          </cell>
          <cell r="B3571" t="str">
            <v>Don't know/Refused to answer</v>
          </cell>
          <cell r="C3571" t="str">
            <v>Moonee Valley (C)</v>
          </cell>
          <cell r="D3571" t="str">
            <v xml:space="preserve"> </v>
          </cell>
          <cell r="E3571" t="str">
            <v xml:space="preserve"> </v>
          </cell>
          <cell r="F3571" t="str">
            <v xml:space="preserve"> </v>
          </cell>
        </row>
        <row r="3572">
          <cell r="A3572" t="str">
            <v>SOCIAL CAPITAL - Feelings of being valued by society</v>
          </cell>
          <cell r="B3572" t="str">
            <v>Don't know/Refused to answer</v>
          </cell>
          <cell r="C3572" t="str">
            <v>Moorabool (S)</v>
          </cell>
          <cell r="D3572">
            <v>4.6710649999999996</v>
          </cell>
          <cell r="E3572">
            <v>2.6372849999999999</v>
          </cell>
          <cell r="F3572">
            <v>8.1420650000000006</v>
          </cell>
        </row>
        <row r="3573">
          <cell r="A3573" t="str">
            <v>SOCIAL CAPITAL - Feelings of being valued by society</v>
          </cell>
          <cell r="B3573" t="str">
            <v>Don't know/Refused to answer</v>
          </cell>
          <cell r="C3573" t="str">
            <v>Moreland (C)</v>
          </cell>
          <cell r="D3573" t="str">
            <v xml:space="preserve"> </v>
          </cell>
          <cell r="E3573" t="str">
            <v xml:space="preserve"> </v>
          </cell>
          <cell r="F3573" t="str">
            <v xml:space="preserve"> </v>
          </cell>
        </row>
        <row r="3574">
          <cell r="A3574" t="str">
            <v>SOCIAL CAPITAL - Feelings of being valued by society</v>
          </cell>
          <cell r="B3574" t="str">
            <v>Don't know/Refused to answer</v>
          </cell>
          <cell r="C3574" t="str">
            <v>Mornington Peninsula (S)</v>
          </cell>
          <cell r="D3574">
            <v>1.261109</v>
          </cell>
          <cell r="E3574">
            <v>0.52529490000000001</v>
          </cell>
          <cell r="F3574">
            <v>2.996575</v>
          </cell>
        </row>
        <row r="3575">
          <cell r="A3575" t="str">
            <v>SOCIAL CAPITAL - Feelings of being valued by society</v>
          </cell>
          <cell r="B3575" t="str">
            <v>Don't know/Refused to answer</v>
          </cell>
          <cell r="C3575" t="str">
            <v>Mount Alexander (S)</v>
          </cell>
          <cell r="D3575">
            <v>2.5271690000000002</v>
          </cell>
          <cell r="E3575">
            <v>1.0006280000000001</v>
          </cell>
          <cell r="F3575">
            <v>6.2358820000000001</v>
          </cell>
        </row>
        <row r="3576">
          <cell r="A3576" t="str">
            <v>SOCIAL CAPITAL - Feelings of being valued by society</v>
          </cell>
          <cell r="B3576" t="str">
            <v>Don't know/Refused to answer</v>
          </cell>
          <cell r="C3576" t="str">
            <v>Moyne (S)</v>
          </cell>
          <cell r="D3576">
            <v>1.235082</v>
          </cell>
          <cell r="E3576">
            <v>0.47639700000000001</v>
          </cell>
          <cell r="F3576">
            <v>3.163602</v>
          </cell>
        </row>
        <row r="3577">
          <cell r="A3577" t="str">
            <v>SOCIAL CAPITAL - Feelings of being valued by society</v>
          </cell>
          <cell r="B3577" t="str">
            <v>Don't know/Refused to answer</v>
          </cell>
          <cell r="C3577" t="str">
            <v>Murrindindi (S)</v>
          </cell>
          <cell r="D3577">
            <v>1.285406</v>
          </cell>
          <cell r="E3577">
            <v>0.64058709999999996</v>
          </cell>
          <cell r="F3577">
            <v>2.5625629999999999</v>
          </cell>
        </row>
        <row r="3578">
          <cell r="A3578" t="str">
            <v>SOCIAL CAPITAL - Feelings of being valued by society</v>
          </cell>
          <cell r="B3578" t="str">
            <v>Don't know/Refused to answer</v>
          </cell>
          <cell r="C3578" t="str">
            <v>Nillumbik (S)</v>
          </cell>
          <cell r="D3578" t="str">
            <v xml:space="preserve"> </v>
          </cell>
          <cell r="E3578" t="str">
            <v xml:space="preserve"> </v>
          </cell>
          <cell r="F3578" t="str">
            <v xml:space="preserve"> </v>
          </cell>
        </row>
        <row r="3579">
          <cell r="A3579" t="str">
            <v>SOCIAL CAPITAL - Feelings of being valued by society</v>
          </cell>
          <cell r="B3579" t="str">
            <v>Don't know/Refused to answer</v>
          </cell>
          <cell r="C3579" t="str">
            <v>Northern Grampians (S)</v>
          </cell>
          <cell r="D3579" t="str">
            <v xml:space="preserve"> </v>
          </cell>
          <cell r="E3579" t="str">
            <v xml:space="preserve"> </v>
          </cell>
          <cell r="F3579" t="str">
            <v xml:space="preserve"> </v>
          </cell>
        </row>
        <row r="3580">
          <cell r="A3580" t="str">
            <v>SOCIAL CAPITAL - Feelings of being valued by society</v>
          </cell>
          <cell r="B3580" t="str">
            <v>Don't know/Refused to answer</v>
          </cell>
          <cell r="C3580" t="str">
            <v>Port Phillip (C)</v>
          </cell>
          <cell r="D3580">
            <v>2.655602</v>
          </cell>
          <cell r="E3580">
            <v>1.1276729999999999</v>
          </cell>
          <cell r="F3580">
            <v>6.1255249999999997</v>
          </cell>
        </row>
        <row r="3581">
          <cell r="A3581" t="str">
            <v>SOCIAL CAPITAL - Feelings of being valued by society</v>
          </cell>
          <cell r="B3581" t="str">
            <v>Don't know/Refused to answer</v>
          </cell>
          <cell r="C3581" t="str">
            <v>Pyrenees (S)</v>
          </cell>
          <cell r="D3581">
            <v>1.520991</v>
          </cell>
          <cell r="E3581">
            <v>0.70711829999999998</v>
          </cell>
          <cell r="F3581">
            <v>3.2410329999999998</v>
          </cell>
        </row>
        <row r="3582">
          <cell r="A3582" t="str">
            <v>SOCIAL CAPITAL - Feelings of being valued by society</v>
          </cell>
          <cell r="B3582" t="str">
            <v>Don't know/Refused to answer</v>
          </cell>
          <cell r="C3582" t="str">
            <v>Queenscliffe (B)</v>
          </cell>
          <cell r="D3582">
            <v>0.82400700000000004</v>
          </cell>
          <cell r="E3582">
            <v>0.329179</v>
          </cell>
          <cell r="F3582">
            <v>2.0473910000000002</v>
          </cell>
        </row>
        <row r="3583">
          <cell r="A3583" t="str">
            <v>SOCIAL CAPITAL - Feelings of being valued by society</v>
          </cell>
          <cell r="B3583" t="str">
            <v>Don't know/Refused to answer</v>
          </cell>
          <cell r="C3583" t="str">
            <v>South Gippsland (S)</v>
          </cell>
          <cell r="D3583">
            <v>1.8155809999999999</v>
          </cell>
          <cell r="E3583">
            <v>0.87738070000000001</v>
          </cell>
          <cell r="F3583">
            <v>3.7193719999999999</v>
          </cell>
        </row>
        <row r="3584">
          <cell r="A3584" t="str">
            <v>SOCIAL CAPITAL - Feelings of being valued by society</v>
          </cell>
          <cell r="B3584" t="str">
            <v>Don't know/Refused to answer</v>
          </cell>
          <cell r="C3584" t="str">
            <v>Southern Grampians (S)</v>
          </cell>
          <cell r="D3584">
            <v>3.7924959999999999</v>
          </cell>
          <cell r="E3584">
            <v>1.7491620000000001</v>
          </cell>
          <cell r="F3584">
            <v>8.0277779999999996</v>
          </cell>
        </row>
        <row r="3585">
          <cell r="A3585" t="str">
            <v>SOCIAL CAPITAL - Feelings of being valued by society</v>
          </cell>
          <cell r="B3585" t="str">
            <v>Don't know/Refused to answer</v>
          </cell>
          <cell r="C3585" t="str">
            <v>Stonnington (C)</v>
          </cell>
          <cell r="D3585">
            <v>5.4502179999999996</v>
          </cell>
          <cell r="E3585">
            <v>3.3057829999999999</v>
          </cell>
          <cell r="F3585">
            <v>8.8582909999999995</v>
          </cell>
        </row>
        <row r="3586">
          <cell r="A3586" t="str">
            <v>SOCIAL CAPITAL - Feelings of being valued by society</v>
          </cell>
          <cell r="B3586" t="str">
            <v>Don't know/Refused to answer</v>
          </cell>
          <cell r="C3586" t="str">
            <v>Strathbogie (S)</v>
          </cell>
          <cell r="D3586">
            <v>1.188553</v>
          </cell>
          <cell r="E3586">
            <v>0.53182479999999999</v>
          </cell>
          <cell r="F3586">
            <v>2.6347670000000001</v>
          </cell>
        </row>
        <row r="3587">
          <cell r="A3587" t="str">
            <v>SOCIAL CAPITAL - Feelings of being valued by society</v>
          </cell>
          <cell r="B3587" t="str">
            <v>Don't know/Refused to answer</v>
          </cell>
          <cell r="C3587" t="str">
            <v>Surf Coast (S)</v>
          </cell>
          <cell r="D3587">
            <v>1.948601</v>
          </cell>
          <cell r="E3587">
            <v>0.78809090000000004</v>
          </cell>
          <cell r="F3587">
            <v>4.7364470000000001</v>
          </cell>
        </row>
        <row r="3588">
          <cell r="A3588" t="str">
            <v>SOCIAL CAPITAL - Feelings of being valued by society</v>
          </cell>
          <cell r="B3588" t="str">
            <v>Don't know/Refused to answer</v>
          </cell>
          <cell r="C3588" t="str">
            <v>Swan Hill (RC)</v>
          </cell>
          <cell r="D3588" t="str">
            <v xml:space="preserve"> </v>
          </cell>
          <cell r="E3588" t="str">
            <v xml:space="preserve"> </v>
          </cell>
          <cell r="F3588" t="str">
            <v xml:space="preserve"> </v>
          </cell>
        </row>
        <row r="3589">
          <cell r="A3589" t="str">
            <v>SOCIAL CAPITAL - Feelings of being valued by society</v>
          </cell>
          <cell r="B3589" t="str">
            <v>Don't know/Refused to answer</v>
          </cell>
          <cell r="C3589" t="str">
            <v>Towong (S)</v>
          </cell>
          <cell r="D3589">
            <v>1.805796</v>
          </cell>
          <cell r="E3589">
            <v>0.7555269</v>
          </cell>
          <cell r="F3589">
            <v>4.2534869999999998</v>
          </cell>
        </row>
        <row r="3590">
          <cell r="A3590" t="str">
            <v>SOCIAL CAPITAL - Feelings of being valued by society</v>
          </cell>
          <cell r="B3590" t="str">
            <v>Don't know/Refused to answer</v>
          </cell>
          <cell r="C3590" t="str">
            <v>Wangaratta (RC)</v>
          </cell>
          <cell r="D3590" t="str">
            <v xml:space="preserve"> </v>
          </cell>
          <cell r="E3590" t="str">
            <v xml:space="preserve"> </v>
          </cell>
          <cell r="F3590" t="str">
            <v xml:space="preserve"> </v>
          </cell>
        </row>
        <row r="3591">
          <cell r="A3591" t="str">
            <v>SOCIAL CAPITAL - Feelings of being valued by society</v>
          </cell>
          <cell r="B3591" t="str">
            <v>Don't know/Refused to answer</v>
          </cell>
          <cell r="C3591" t="str">
            <v>Warrnambool (C)</v>
          </cell>
          <cell r="D3591">
            <v>1.6077729999999999</v>
          </cell>
          <cell r="E3591">
            <v>0.60605730000000002</v>
          </cell>
          <cell r="F3591">
            <v>4.1952790000000002</v>
          </cell>
        </row>
        <row r="3592">
          <cell r="A3592" t="str">
            <v>SOCIAL CAPITAL - Feelings of being valued by society</v>
          </cell>
          <cell r="B3592" t="str">
            <v>Don't know/Refused to answer</v>
          </cell>
          <cell r="C3592" t="str">
            <v>Wellington (S)</v>
          </cell>
          <cell r="D3592" t="str">
            <v xml:space="preserve"> </v>
          </cell>
          <cell r="E3592" t="str">
            <v xml:space="preserve"> </v>
          </cell>
          <cell r="F3592" t="str">
            <v xml:space="preserve"> </v>
          </cell>
        </row>
        <row r="3593">
          <cell r="A3593" t="str">
            <v>SOCIAL CAPITAL - Feelings of being valued by society</v>
          </cell>
          <cell r="B3593" t="str">
            <v>Don't know/Refused to answer</v>
          </cell>
          <cell r="C3593" t="str">
            <v>West Wimmera (S)</v>
          </cell>
          <cell r="D3593" t="str">
            <v xml:space="preserve"> </v>
          </cell>
          <cell r="E3593" t="str">
            <v xml:space="preserve"> </v>
          </cell>
          <cell r="F3593" t="str">
            <v xml:space="preserve"> </v>
          </cell>
        </row>
        <row r="3594">
          <cell r="A3594" t="str">
            <v>SOCIAL CAPITAL - Feelings of being valued by society</v>
          </cell>
          <cell r="B3594" t="str">
            <v>Don't know/Refused to answer</v>
          </cell>
          <cell r="C3594" t="str">
            <v>Whitehorse (C)</v>
          </cell>
          <cell r="D3594">
            <v>2.8442080000000001</v>
          </cell>
          <cell r="E3594">
            <v>1.186974</v>
          </cell>
          <cell r="F3594">
            <v>6.6593080000000002</v>
          </cell>
        </row>
        <row r="3595">
          <cell r="A3595" t="str">
            <v>SOCIAL CAPITAL - Feelings of being valued by society</v>
          </cell>
          <cell r="B3595" t="str">
            <v>Don't know/Refused to answer</v>
          </cell>
          <cell r="C3595" t="str">
            <v>Whittlesea (C)</v>
          </cell>
          <cell r="D3595">
            <v>6.449675</v>
          </cell>
          <cell r="E3595">
            <v>3.6986129999999999</v>
          </cell>
          <cell r="F3595">
            <v>11.01299</v>
          </cell>
        </row>
        <row r="3596">
          <cell r="A3596" t="str">
            <v>SOCIAL CAPITAL - Feelings of being valued by society</v>
          </cell>
          <cell r="B3596" t="str">
            <v>Don't know/Refused to answer</v>
          </cell>
          <cell r="C3596" t="str">
            <v>Wodonga (RC)</v>
          </cell>
          <cell r="D3596" t="str">
            <v xml:space="preserve"> </v>
          </cell>
          <cell r="E3596" t="str">
            <v xml:space="preserve"> </v>
          </cell>
          <cell r="F3596" t="str">
            <v xml:space="preserve"> </v>
          </cell>
        </row>
        <row r="3597">
          <cell r="A3597" t="str">
            <v>SOCIAL CAPITAL - Feelings of being valued by society</v>
          </cell>
          <cell r="B3597" t="str">
            <v>Don't know/Refused to answer</v>
          </cell>
          <cell r="C3597" t="str">
            <v>Wyndham (C)</v>
          </cell>
          <cell r="D3597">
            <v>4.0237119999999997</v>
          </cell>
          <cell r="E3597">
            <v>2.0596369999999999</v>
          </cell>
          <cell r="F3597">
            <v>7.7132290000000001</v>
          </cell>
        </row>
        <row r="3598">
          <cell r="A3598" t="str">
            <v>SOCIAL CAPITAL - Feelings of being valued by society</v>
          </cell>
          <cell r="B3598" t="str">
            <v>Don't know/Refused to answer</v>
          </cell>
          <cell r="C3598" t="str">
            <v>Yarra (C)</v>
          </cell>
          <cell r="D3598">
            <v>2.6884640000000002</v>
          </cell>
          <cell r="E3598">
            <v>1.074011</v>
          </cell>
          <cell r="F3598">
            <v>6.5686169999999997</v>
          </cell>
        </row>
        <row r="3599">
          <cell r="A3599" t="str">
            <v>SOCIAL CAPITAL - Feelings of being valued by society</v>
          </cell>
          <cell r="B3599" t="str">
            <v>Don't know/Refused to answer</v>
          </cell>
          <cell r="C3599" t="str">
            <v>Yarra Ranges (S)</v>
          </cell>
          <cell r="D3599">
            <v>4.3146310000000003</v>
          </cell>
          <cell r="E3599">
            <v>2.244837</v>
          </cell>
          <cell r="F3599">
            <v>8.1340319999999995</v>
          </cell>
        </row>
        <row r="3600">
          <cell r="A3600" t="str">
            <v>SOCIAL CAPITAL - Feelings of being valued by society</v>
          </cell>
          <cell r="B3600" t="str">
            <v>Don't know/Refused to answer</v>
          </cell>
          <cell r="C3600" t="str">
            <v>Yarriambiack (S)</v>
          </cell>
          <cell r="D3600">
            <v>4.121715</v>
          </cell>
          <cell r="E3600">
            <v>1.761053</v>
          </cell>
          <cell r="F3600">
            <v>9.3457620000000006</v>
          </cell>
        </row>
        <row r="3601">
          <cell r="A3601" t="str">
            <v>SOCIAL CAPITAL - Feelings of being valued by society</v>
          </cell>
          <cell r="B3601" t="str">
            <v>Don't know/Refused to answer</v>
          </cell>
          <cell r="C3601" t="str">
            <v>Victoria</v>
          </cell>
          <cell r="D3601">
            <v>3.1626810000000001</v>
          </cell>
          <cell r="E3601">
            <v>2.79406</v>
          </cell>
          <cell r="F3601">
            <v>3.5781429999999999</v>
          </cell>
        </row>
        <row r="3602">
          <cell r="A3602" t="str">
            <v>SOCIAL CAPITAL - Neighbourhood tenure (years)</v>
          </cell>
          <cell r="B3602" t="str">
            <v xml:space="preserve"> &lt; 1</v>
          </cell>
          <cell r="C3602" t="str">
            <v>Alpine (S)</v>
          </cell>
          <cell r="D3602">
            <v>2.9184190000000001</v>
          </cell>
          <cell r="E3602">
            <v>1.295695</v>
          </cell>
          <cell r="F3602">
            <v>6.4408190000000003</v>
          </cell>
        </row>
        <row r="3603">
          <cell r="A3603" t="str">
            <v>SOCIAL CAPITAL - Neighbourhood tenure (years)</v>
          </cell>
          <cell r="B3603" t="str">
            <v xml:space="preserve"> &lt; 1</v>
          </cell>
          <cell r="C3603" t="str">
            <v>Ararat (RC)</v>
          </cell>
          <cell r="D3603">
            <v>9.6670189999999998</v>
          </cell>
          <cell r="E3603">
            <v>5.2321020000000003</v>
          </cell>
          <cell r="F3603">
            <v>17.179659999999998</v>
          </cell>
        </row>
        <row r="3604">
          <cell r="A3604" t="str">
            <v>SOCIAL CAPITAL - Neighbourhood tenure (years)</v>
          </cell>
          <cell r="B3604" t="str">
            <v xml:space="preserve"> &lt; 1</v>
          </cell>
          <cell r="C3604" t="str">
            <v>Ballarat (C)</v>
          </cell>
          <cell r="D3604">
            <v>16.76333</v>
          </cell>
          <cell r="E3604">
            <v>12.501749999999999</v>
          </cell>
          <cell r="F3604">
            <v>22.110510000000001</v>
          </cell>
        </row>
        <row r="3605">
          <cell r="A3605" t="str">
            <v>SOCIAL CAPITAL - Neighbourhood tenure (years)</v>
          </cell>
          <cell r="B3605" t="str">
            <v xml:space="preserve"> &lt; 1</v>
          </cell>
          <cell r="C3605" t="str">
            <v>Banyule (C)</v>
          </cell>
          <cell r="D3605">
            <v>15.14936</v>
          </cell>
          <cell r="E3605">
            <v>11.172330000000001</v>
          </cell>
          <cell r="F3605">
            <v>20.219840000000001</v>
          </cell>
        </row>
        <row r="3606">
          <cell r="A3606" t="str">
            <v>SOCIAL CAPITAL - Neighbourhood tenure (years)</v>
          </cell>
          <cell r="B3606" t="str">
            <v xml:space="preserve"> &lt; 1</v>
          </cell>
          <cell r="C3606" t="str">
            <v>Bass Coast (S)</v>
          </cell>
          <cell r="D3606">
            <v>8.3360230000000008</v>
          </cell>
          <cell r="E3606">
            <v>4.1134919999999999</v>
          </cell>
          <cell r="F3606">
            <v>16.162410000000001</v>
          </cell>
        </row>
        <row r="3607">
          <cell r="A3607" t="str">
            <v>SOCIAL CAPITAL - Neighbourhood tenure (years)</v>
          </cell>
          <cell r="B3607" t="str">
            <v xml:space="preserve"> &lt; 1</v>
          </cell>
          <cell r="C3607" t="str">
            <v>Baw Baw (S)</v>
          </cell>
          <cell r="D3607">
            <v>11.97564</v>
          </cell>
          <cell r="E3607">
            <v>7.7548589999999997</v>
          </cell>
          <cell r="F3607">
            <v>18.0443</v>
          </cell>
        </row>
        <row r="3608">
          <cell r="A3608" t="str">
            <v>SOCIAL CAPITAL - Neighbourhood tenure (years)</v>
          </cell>
          <cell r="B3608" t="str">
            <v xml:space="preserve"> &lt; 1</v>
          </cell>
          <cell r="C3608" t="str">
            <v>Bayside (C)</v>
          </cell>
          <cell r="D3608">
            <v>4.9462739999999998</v>
          </cell>
          <cell r="E3608">
            <v>2.4894829999999999</v>
          </cell>
          <cell r="F3608">
            <v>9.5891690000000001</v>
          </cell>
        </row>
        <row r="3609">
          <cell r="A3609" t="str">
            <v>SOCIAL CAPITAL - Neighbourhood tenure (years)</v>
          </cell>
          <cell r="B3609" t="str">
            <v xml:space="preserve"> &lt; 1</v>
          </cell>
          <cell r="C3609" t="str">
            <v>Benalla (RC)</v>
          </cell>
          <cell r="D3609">
            <v>6.6414669999999996</v>
          </cell>
          <cell r="E3609">
            <v>2.9510679999999998</v>
          </cell>
          <cell r="F3609">
            <v>14.268319999999999</v>
          </cell>
        </row>
        <row r="3610">
          <cell r="A3610" t="str">
            <v>SOCIAL CAPITAL - Neighbourhood tenure (years)</v>
          </cell>
          <cell r="B3610" t="str">
            <v xml:space="preserve"> &lt; 1</v>
          </cell>
          <cell r="C3610" t="str">
            <v>Boroondara (C)</v>
          </cell>
          <cell r="D3610">
            <v>15.27032</v>
          </cell>
          <cell r="E3610">
            <v>11.376519999999999</v>
          </cell>
          <cell r="F3610">
            <v>20.193159999999999</v>
          </cell>
        </row>
        <row r="3611">
          <cell r="A3611" t="str">
            <v>SOCIAL CAPITAL - Neighbourhood tenure (years)</v>
          </cell>
          <cell r="B3611" t="str">
            <v xml:space="preserve"> &lt; 1</v>
          </cell>
          <cell r="C3611" t="str">
            <v>Brimbank (C)</v>
          </cell>
          <cell r="D3611">
            <v>11.083460000000001</v>
          </cell>
          <cell r="E3611">
            <v>7.7300420000000001</v>
          </cell>
          <cell r="F3611">
            <v>15.64498</v>
          </cell>
        </row>
        <row r="3612">
          <cell r="A3612" t="str">
            <v>SOCIAL CAPITAL - Neighbourhood tenure (years)</v>
          </cell>
          <cell r="B3612" t="str">
            <v xml:space="preserve"> &lt; 1</v>
          </cell>
          <cell r="C3612" t="str">
            <v>Buloke (S)</v>
          </cell>
          <cell r="D3612" t="str">
            <v xml:space="preserve"> </v>
          </cell>
          <cell r="E3612" t="str">
            <v xml:space="preserve"> </v>
          </cell>
          <cell r="F3612" t="str">
            <v xml:space="preserve"> </v>
          </cell>
        </row>
        <row r="3613">
          <cell r="A3613" t="str">
            <v>SOCIAL CAPITAL - Neighbourhood tenure (years)</v>
          </cell>
          <cell r="B3613" t="str">
            <v xml:space="preserve"> &lt; 1</v>
          </cell>
          <cell r="C3613" t="str">
            <v>Campaspe (S)</v>
          </cell>
          <cell r="D3613">
            <v>8.1503130000000006</v>
          </cell>
          <cell r="E3613">
            <v>4.7032389999999999</v>
          </cell>
          <cell r="F3613">
            <v>13.759029999999999</v>
          </cell>
        </row>
        <row r="3614">
          <cell r="A3614" t="str">
            <v>SOCIAL CAPITAL - Neighbourhood tenure (years)</v>
          </cell>
          <cell r="B3614" t="str">
            <v xml:space="preserve"> &lt; 1</v>
          </cell>
          <cell r="C3614" t="str">
            <v>Cardinia (S)</v>
          </cell>
          <cell r="D3614">
            <v>13.829739999999999</v>
          </cell>
          <cell r="E3614">
            <v>9.8563500000000008</v>
          </cell>
          <cell r="F3614">
            <v>19.066140000000001</v>
          </cell>
        </row>
        <row r="3615">
          <cell r="A3615" t="str">
            <v>SOCIAL CAPITAL - Neighbourhood tenure (years)</v>
          </cell>
          <cell r="B3615" t="str">
            <v xml:space="preserve"> &lt; 1</v>
          </cell>
          <cell r="C3615" t="str">
            <v>Casey (C)</v>
          </cell>
          <cell r="D3615">
            <v>10.259600000000001</v>
          </cell>
          <cell r="E3615">
            <v>7.1830590000000001</v>
          </cell>
          <cell r="F3615">
            <v>14.44872</v>
          </cell>
        </row>
        <row r="3616">
          <cell r="A3616" t="str">
            <v>SOCIAL CAPITAL - Neighbourhood tenure (years)</v>
          </cell>
          <cell r="B3616" t="str">
            <v xml:space="preserve"> &lt; 1</v>
          </cell>
          <cell r="C3616" t="str">
            <v>Central Goldfields (S)</v>
          </cell>
          <cell r="D3616">
            <v>4.8103899999999999</v>
          </cell>
          <cell r="E3616">
            <v>2.0598209999999999</v>
          </cell>
          <cell r="F3616">
            <v>10.82785</v>
          </cell>
        </row>
        <row r="3617">
          <cell r="A3617" t="str">
            <v>SOCIAL CAPITAL - Neighbourhood tenure (years)</v>
          </cell>
          <cell r="B3617" t="str">
            <v xml:space="preserve"> &lt; 1</v>
          </cell>
          <cell r="C3617" t="str">
            <v>Colac-Otway (S)</v>
          </cell>
          <cell r="D3617">
            <v>6.0208750000000002</v>
          </cell>
          <cell r="E3617">
            <v>3.2304400000000002</v>
          </cell>
          <cell r="F3617">
            <v>10.94895</v>
          </cell>
        </row>
        <row r="3618">
          <cell r="A3618" t="str">
            <v>SOCIAL CAPITAL - Neighbourhood tenure (years)</v>
          </cell>
          <cell r="B3618" t="str">
            <v xml:space="preserve"> &lt; 1</v>
          </cell>
          <cell r="C3618" t="str">
            <v>Corangamite (S)</v>
          </cell>
          <cell r="D3618">
            <v>10.86504</v>
          </cell>
          <cell r="E3618">
            <v>6.144196</v>
          </cell>
          <cell r="F3618">
            <v>18.49822</v>
          </cell>
        </row>
        <row r="3619">
          <cell r="A3619" t="str">
            <v>SOCIAL CAPITAL - Neighbourhood tenure (years)</v>
          </cell>
          <cell r="B3619" t="str">
            <v xml:space="preserve"> &lt; 1</v>
          </cell>
          <cell r="C3619" t="str">
            <v>Darebin (C)</v>
          </cell>
          <cell r="D3619">
            <v>16.925609999999999</v>
          </cell>
          <cell r="E3619">
            <v>12.32263</v>
          </cell>
          <cell r="F3619">
            <v>22.800850000000001</v>
          </cell>
        </row>
        <row r="3620">
          <cell r="A3620" t="str">
            <v>SOCIAL CAPITAL - Neighbourhood tenure (years)</v>
          </cell>
          <cell r="B3620" t="str">
            <v xml:space="preserve"> &lt; 1</v>
          </cell>
          <cell r="C3620" t="str">
            <v>East Gippsland (S)</v>
          </cell>
          <cell r="D3620">
            <v>6.0034270000000003</v>
          </cell>
          <cell r="E3620">
            <v>3.1745380000000001</v>
          </cell>
          <cell r="F3620">
            <v>11.065110000000001</v>
          </cell>
        </row>
        <row r="3621">
          <cell r="A3621" t="str">
            <v>SOCIAL CAPITAL - Neighbourhood tenure (years)</v>
          </cell>
          <cell r="B3621" t="str">
            <v xml:space="preserve"> &lt; 1</v>
          </cell>
          <cell r="C3621" t="str">
            <v>Frankston (C)</v>
          </cell>
          <cell r="D3621">
            <v>10.51535</v>
          </cell>
          <cell r="E3621">
            <v>7.2803050000000002</v>
          </cell>
          <cell r="F3621">
            <v>14.95603</v>
          </cell>
        </row>
        <row r="3622">
          <cell r="A3622" t="str">
            <v>SOCIAL CAPITAL - Neighbourhood tenure (years)</v>
          </cell>
          <cell r="B3622" t="str">
            <v xml:space="preserve"> &lt; 1</v>
          </cell>
          <cell r="C3622" t="str">
            <v>Gannawarra (S)</v>
          </cell>
          <cell r="D3622">
            <v>5.8818960000000002</v>
          </cell>
          <cell r="E3622">
            <v>2.2281620000000002</v>
          </cell>
          <cell r="F3622">
            <v>14.630470000000001</v>
          </cell>
        </row>
        <row r="3623">
          <cell r="A3623" t="str">
            <v>SOCIAL CAPITAL - Neighbourhood tenure (years)</v>
          </cell>
          <cell r="B3623" t="str">
            <v xml:space="preserve"> &lt; 1</v>
          </cell>
          <cell r="C3623" t="str">
            <v>Glen Eira (C)</v>
          </cell>
          <cell r="D3623">
            <v>13.18</v>
          </cell>
          <cell r="E3623">
            <v>9.4649470000000004</v>
          </cell>
          <cell r="F3623">
            <v>18.062329999999999</v>
          </cell>
        </row>
        <row r="3624">
          <cell r="A3624" t="str">
            <v>SOCIAL CAPITAL - Neighbourhood tenure (years)</v>
          </cell>
          <cell r="B3624" t="str">
            <v xml:space="preserve"> &lt; 1</v>
          </cell>
          <cell r="C3624" t="str">
            <v>Glenelg (S)</v>
          </cell>
          <cell r="D3624">
            <v>2.555139</v>
          </cell>
          <cell r="E3624">
            <v>1.1081939999999999</v>
          </cell>
          <cell r="F3624">
            <v>5.7808929999999998</v>
          </cell>
        </row>
        <row r="3625">
          <cell r="A3625" t="str">
            <v>SOCIAL CAPITAL - Neighbourhood tenure (years)</v>
          </cell>
          <cell r="B3625" t="str">
            <v xml:space="preserve"> &lt; 1</v>
          </cell>
          <cell r="C3625" t="str">
            <v>Golden Plains (S)</v>
          </cell>
          <cell r="D3625" t="str">
            <v xml:space="preserve"> </v>
          </cell>
          <cell r="E3625" t="str">
            <v xml:space="preserve"> </v>
          </cell>
          <cell r="F3625" t="str">
            <v xml:space="preserve"> </v>
          </cell>
        </row>
        <row r="3626">
          <cell r="A3626" t="str">
            <v>SOCIAL CAPITAL - Neighbourhood tenure (years)</v>
          </cell>
          <cell r="B3626" t="str">
            <v xml:space="preserve"> &lt; 1</v>
          </cell>
          <cell r="C3626" t="str">
            <v>Greater Bendigo (C)</v>
          </cell>
          <cell r="D3626">
            <v>18.739380000000001</v>
          </cell>
          <cell r="E3626">
            <v>13.674060000000001</v>
          </cell>
          <cell r="F3626">
            <v>25.134720000000002</v>
          </cell>
        </row>
        <row r="3627">
          <cell r="A3627" t="str">
            <v>SOCIAL CAPITAL - Neighbourhood tenure (years)</v>
          </cell>
          <cell r="B3627" t="str">
            <v xml:space="preserve"> &lt; 1</v>
          </cell>
          <cell r="C3627" t="str">
            <v>Greater Dandenong (C)</v>
          </cell>
          <cell r="D3627">
            <v>11.49399</v>
          </cell>
          <cell r="E3627">
            <v>8.0776339999999998</v>
          </cell>
          <cell r="F3627">
            <v>16.102139999999999</v>
          </cell>
        </row>
        <row r="3628">
          <cell r="A3628" t="str">
            <v>SOCIAL CAPITAL - Neighbourhood tenure (years)</v>
          </cell>
          <cell r="B3628" t="str">
            <v xml:space="preserve"> &lt; 1</v>
          </cell>
          <cell r="C3628" t="str">
            <v>Greater Geelong (C)</v>
          </cell>
          <cell r="D3628">
            <v>17.831769999999999</v>
          </cell>
          <cell r="E3628">
            <v>13.315049999999999</v>
          </cell>
          <cell r="F3628">
            <v>23.465879999999999</v>
          </cell>
        </row>
        <row r="3629">
          <cell r="A3629" t="str">
            <v>SOCIAL CAPITAL - Neighbourhood tenure (years)</v>
          </cell>
          <cell r="B3629" t="str">
            <v xml:space="preserve"> &lt; 1</v>
          </cell>
          <cell r="C3629" t="str">
            <v>Greater Shepparton (C)</v>
          </cell>
          <cell r="D3629">
            <v>12.76174</v>
          </cell>
          <cell r="E3629">
            <v>8.8655270000000002</v>
          </cell>
          <cell r="F3629">
            <v>18.031469999999999</v>
          </cell>
        </row>
        <row r="3630">
          <cell r="A3630" t="str">
            <v>SOCIAL CAPITAL - Neighbourhood tenure (years)</v>
          </cell>
          <cell r="B3630" t="str">
            <v xml:space="preserve"> &lt; 1</v>
          </cell>
          <cell r="C3630" t="str">
            <v>Hepburn (S)</v>
          </cell>
          <cell r="D3630">
            <v>9.7571770000000004</v>
          </cell>
          <cell r="E3630">
            <v>5.2965479999999996</v>
          </cell>
          <cell r="F3630">
            <v>17.288650000000001</v>
          </cell>
        </row>
        <row r="3631">
          <cell r="A3631" t="str">
            <v>SOCIAL CAPITAL - Neighbourhood tenure (years)</v>
          </cell>
          <cell r="B3631" t="str">
            <v xml:space="preserve"> &lt; 1</v>
          </cell>
          <cell r="C3631" t="str">
            <v>Hindmarsh (S)</v>
          </cell>
          <cell r="D3631">
            <v>3.6609020000000001</v>
          </cell>
          <cell r="E3631">
            <v>1.402639</v>
          </cell>
          <cell r="F3631">
            <v>9.2151809999999994</v>
          </cell>
        </row>
        <row r="3632">
          <cell r="A3632" t="str">
            <v>SOCIAL CAPITAL - Neighbourhood tenure (years)</v>
          </cell>
          <cell r="B3632" t="str">
            <v xml:space="preserve"> &lt; 1</v>
          </cell>
          <cell r="C3632" t="str">
            <v>Hobsons Bay (C)</v>
          </cell>
          <cell r="D3632">
            <v>9.9448019999999993</v>
          </cell>
          <cell r="E3632">
            <v>6.5161069999999999</v>
          </cell>
          <cell r="F3632">
            <v>14.890269999999999</v>
          </cell>
        </row>
        <row r="3633">
          <cell r="A3633" t="str">
            <v>SOCIAL CAPITAL - Neighbourhood tenure (years)</v>
          </cell>
          <cell r="B3633" t="str">
            <v xml:space="preserve"> &lt; 1</v>
          </cell>
          <cell r="C3633" t="str">
            <v>Horsham (RC)</v>
          </cell>
          <cell r="D3633">
            <v>10.552770000000001</v>
          </cell>
          <cell r="E3633">
            <v>6.5771249999999997</v>
          </cell>
          <cell r="F3633">
            <v>16.50694</v>
          </cell>
        </row>
        <row r="3634">
          <cell r="A3634" t="str">
            <v>SOCIAL CAPITAL - Neighbourhood tenure (years)</v>
          </cell>
          <cell r="B3634" t="str">
            <v xml:space="preserve"> &lt; 1</v>
          </cell>
          <cell r="C3634" t="str">
            <v>Hume (C)</v>
          </cell>
          <cell r="D3634">
            <v>13.37811</v>
          </cell>
          <cell r="E3634">
            <v>9.6489180000000001</v>
          </cell>
          <cell r="F3634">
            <v>18.257349999999999</v>
          </cell>
        </row>
        <row r="3635">
          <cell r="A3635" t="str">
            <v>SOCIAL CAPITAL - Neighbourhood tenure (years)</v>
          </cell>
          <cell r="B3635" t="str">
            <v xml:space="preserve"> &lt; 1</v>
          </cell>
          <cell r="C3635" t="str">
            <v>Indigo (S)</v>
          </cell>
          <cell r="D3635">
            <v>10.30742</v>
          </cell>
          <cell r="E3635">
            <v>4.6161880000000002</v>
          </cell>
          <cell r="F3635">
            <v>21.438230000000001</v>
          </cell>
        </row>
        <row r="3636">
          <cell r="A3636" t="str">
            <v>SOCIAL CAPITAL - Neighbourhood tenure (years)</v>
          </cell>
          <cell r="B3636" t="str">
            <v xml:space="preserve"> &lt; 1</v>
          </cell>
          <cell r="C3636" t="str">
            <v>Kingston (C)</v>
          </cell>
          <cell r="D3636">
            <v>10.49737</v>
          </cell>
          <cell r="E3636">
            <v>7.0559409999999998</v>
          </cell>
          <cell r="F3636">
            <v>15.34027</v>
          </cell>
        </row>
        <row r="3637">
          <cell r="A3637" t="str">
            <v>SOCIAL CAPITAL - Neighbourhood tenure (years)</v>
          </cell>
          <cell r="B3637" t="str">
            <v xml:space="preserve"> &lt; 1</v>
          </cell>
          <cell r="C3637" t="str">
            <v>Knox (C)</v>
          </cell>
          <cell r="D3637">
            <v>11.435510000000001</v>
          </cell>
          <cell r="E3637">
            <v>8.0603940000000005</v>
          </cell>
          <cell r="F3637">
            <v>15.97827</v>
          </cell>
        </row>
        <row r="3638">
          <cell r="A3638" t="str">
            <v>SOCIAL CAPITAL - Neighbourhood tenure (years)</v>
          </cell>
          <cell r="B3638" t="str">
            <v xml:space="preserve"> &lt; 1</v>
          </cell>
          <cell r="C3638" t="str">
            <v>Latrobe (C)</v>
          </cell>
          <cell r="D3638">
            <v>11.43919</v>
          </cell>
          <cell r="E3638">
            <v>7.3466969999999998</v>
          </cell>
          <cell r="F3638">
            <v>17.383700000000001</v>
          </cell>
        </row>
        <row r="3639">
          <cell r="A3639" t="str">
            <v>SOCIAL CAPITAL - Neighbourhood tenure (years)</v>
          </cell>
          <cell r="B3639" t="str">
            <v xml:space="preserve"> &lt; 1</v>
          </cell>
          <cell r="C3639" t="str">
            <v>Loddon (S)</v>
          </cell>
          <cell r="D3639" t="str">
            <v xml:space="preserve"> </v>
          </cell>
          <cell r="E3639" t="str">
            <v xml:space="preserve"> </v>
          </cell>
          <cell r="F3639" t="str">
            <v xml:space="preserve"> </v>
          </cell>
        </row>
        <row r="3640">
          <cell r="A3640" t="str">
            <v>SOCIAL CAPITAL - Neighbourhood tenure (years)</v>
          </cell>
          <cell r="B3640" t="str">
            <v xml:space="preserve"> &lt; 1</v>
          </cell>
          <cell r="C3640" t="str">
            <v>Macedon Ranges (S)</v>
          </cell>
          <cell r="D3640">
            <v>5.0662700000000003</v>
          </cell>
          <cell r="E3640">
            <v>2.138801</v>
          </cell>
          <cell r="F3640">
            <v>11.528650000000001</v>
          </cell>
        </row>
        <row r="3641">
          <cell r="A3641" t="str">
            <v>SOCIAL CAPITAL - Neighbourhood tenure (years)</v>
          </cell>
          <cell r="B3641" t="str">
            <v xml:space="preserve"> &lt; 1</v>
          </cell>
          <cell r="C3641" t="str">
            <v>Manningham (C)</v>
          </cell>
          <cell r="D3641">
            <v>11.666790000000001</v>
          </cell>
          <cell r="E3641">
            <v>7.5898500000000002</v>
          </cell>
          <cell r="F3641">
            <v>17.518519999999999</v>
          </cell>
        </row>
        <row r="3642">
          <cell r="A3642" t="str">
            <v>SOCIAL CAPITAL - Neighbourhood tenure (years)</v>
          </cell>
          <cell r="B3642" t="str">
            <v xml:space="preserve"> &lt; 1</v>
          </cell>
          <cell r="C3642" t="str">
            <v>Mansfield (S)</v>
          </cell>
          <cell r="D3642">
            <v>8.8432530000000007</v>
          </cell>
          <cell r="E3642">
            <v>4.2706030000000004</v>
          </cell>
          <cell r="F3642">
            <v>17.420970000000001</v>
          </cell>
        </row>
        <row r="3643">
          <cell r="A3643" t="str">
            <v>SOCIAL CAPITAL - Neighbourhood tenure (years)</v>
          </cell>
          <cell r="B3643" t="str">
            <v xml:space="preserve"> &lt; 1</v>
          </cell>
          <cell r="C3643" t="str">
            <v>Maribyrnong (C)</v>
          </cell>
          <cell r="D3643">
            <v>14.3291</v>
          </cell>
          <cell r="E3643">
            <v>10.508699999999999</v>
          </cell>
          <cell r="F3643">
            <v>19.239809999999999</v>
          </cell>
        </row>
        <row r="3644">
          <cell r="A3644" t="str">
            <v>SOCIAL CAPITAL - Neighbourhood tenure (years)</v>
          </cell>
          <cell r="B3644" t="str">
            <v xml:space="preserve"> &lt; 1</v>
          </cell>
          <cell r="C3644" t="str">
            <v>Maroondah (C)</v>
          </cell>
          <cell r="D3644">
            <v>9.1746350000000003</v>
          </cell>
          <cell r="E3644">
            <v>6.0255619999999999</v>
          </cell>
          <cell r="F3644">
            <v>13.729039999999999</v>
          </cell>
        </row>
        <row r="3645">
          <cell r="A3645" t="str">
            <v>SOCIAL CAPITAL - Neighbourhood tenure (years)</v>
          </cell>
          <cell r="B3645" t="str">
            <v xml:space="preserve"> &lt; 1</v>
          </cell>
          <cell r="C3645" t="str">
            <v>Melbourne (C)</v>
          </cell>
          <cell r="D3645">
            <v>24.977219999999999</v>
          </cell>
          <cell r="E3645">
            <v>20.437460000000002</v>
          </cell>
          <cell r="F3645">
            <v>30.143339999999998</v>
          </cell>
        </row>
        <row r="3646">
          <cell r="A3646" t="str">
            <v>SOCIAL CAPITAL - Neighbourhood tenure (years)</v>
          </cell>
          <cell r="B3646" t="str">
            <v xml:space="preserve"> &lt; 1</v>
          </cell>
          <cell r="C3646" t="str">
            <v>Melton (S)</v>
          </cell>
          <cell r="D3646">
            <v>10.770490000000001</v>
          </cell>
          <cell r="E3646">
            <v>7.6117790000000003</v>
          </cell>
          <cell r="F3646">
            <v>15.0268</v>
          </cell>
        </row>
        <row r="3647">
          <cell r="A3647" t="str">
            <v>SOCIAL CAPITAL - Neighbourhood tenure (years)</v>
          </cell>
          <cell r="B3647" t="str">
            <v xml:space="preserve"> &lt; 1</v>
          </cell>
          <cell r="C3647" t="str">
            <v>Mildura (RC)</v>
          </cell>
          <cell r="D3647">
            <v>9.2743649999999995</v>
          </cell>
          <cell r="E3647">
            <v>5.5723099999999999</v>
          </cell>
          <cell r="F3647">
            <v>15.044090000000001</v>
          </cell>
        </row>
        <row r="3648">
          <cell r="A3648" t="str">
            <v>SOCIAL CAPITAL - Neighbourhood tenure (years)</v>
          </cell>
          <cell r="B3648" t="str">
            <v xml:space="preserve"> &lt; 1</v>
          </cell>
          <cell r="C3648" t="str">
            <v>Mitchell (S)</v>
          </cell>
          <cell r="D3648">
            <v>7.7087820000000002</v>
          </cell>
          <cell r="E3648">
            <v>4.5401530000000001</v>
          </cell>
          <cell r="F3648">
            <v>12.792490000000001</v>
          </cell>
        </row>
        <row r="3649">
          <cell r="A3649" t="str">
            <v>SOCIAL CAPITAL - Neighbourhood tenure (years)</v>
          </cell>
          <cell r="B3649" t="str">
            <v xml:space="preserve"> &lt; 1</v>
          </cell>
          <cell r="C3649" t="str">
            <v>Moira (S)</v>
          </cell>
          <cell r="D3649">
            <v>11.87152</v>
          </cell>
          <cell r="E3649">
            <v>6.5029009999999996</v>
          </cell>
          <cell r="F3649">
            <v>20.69145</v>
          </cell>
        </row>
        <row r="3650">
          <cell r="A3650" t="str">
            <v>SOCIAL CAPITAL - Neighbourhood tenure (years)</v>
          </cell>
          <cell r="B3650" t="str">
            <v xml:space="preserve"> &lt; 1</v>
          </cell>
          <cell r="C3650" t="str">
            <v>Monash (C)</v>
          </cell>
          <cell r="D3650">
            <v>15.842549999999999</v>
          </cell>
          <cell r="E3650">
            <v>11.63571</v>
          </cell>
          <cell r="F3650">
            <v>21.205349999999999</v>
          </cell>
        </row>
        <row r="3651">
          <cell r="A3651" t="str">
            <v>SOCIAL CAPITAL - Neighbourhood tenure (years)</v>
          </cell>
          <cell r="B3651" t="str">
            <v xml:space="preserve"> &lt; 1</v>
          </cell>
          <cell r="C3651" t="str">
            <v>Moonee Valley (C)</v>
          </cell>
          <cell r="D3651">
            <v>12.28547</v>
          </cell>
          <cell r="E3651">
            <v>8.7927870000000006</v>
          </cell>
          <cell r="F3651">
            <v>16.90831</v>
          </cell>
        </row>
        <row r="3652">
          <cell r="A3652" t="str">
            <v>SOCIAL CAPITAL - Neighbourhood tenure (years)</v>
          </cell>
          <cell r="B3652" t="str">
            <v xml:space="preserve"> &lt; 1</v>
          </cell>
          <cell r="C3652" t="str">
            <v>Moorabool (S)</v>
          </cell>
          <cell r="D3652">
            <v>2.8977689999999998</v>
          </cell>
          <cell r="E3652">
            <v>1.3380700000000001</v>
          </cell>
          <cell r="F3652">
            <v>6.1619609999999998</v>
          </cell>
        </row>
        <row r="3653">
          <cell r="A3653" t="str">
            <v>SOCIAL CAPITAL - Neighbourhood tenure (years)</v>
          </cell>
          <cell r="B3653" t="str">
            <v xml:space="preserve"> &lt; 1</v>
          </cell>
          <cell r="C3653" t="str">
            <v>Moreland (C)</v>
          </cell>
          <cell r="D3653">
            <v>17.268820000000002</v>
          </cell>
          <cell r="E3653">
            <v>12.87449</v>
          </cell>
          <cell r="F3653">
            <v>22.77103</v>
          </cell>
        </row>
        <row r="3654">
          <cell r="A3654" t="str">
            <v>SOCIAL CAPITAL - Neighbourhood tenure (years)</v>
          </cell>
          <cell r="B3654" t="str">
            <v xml:space="preserve"> &lt; 1</v>
          </cell>
          <cell r="C3654" t="str">
            <v>Mornington Peninsula (S)</v>
          </cell>
          <cell r="D3654">
            <v>12.83989</v>
          </cell>
          <cell r="E3654">
            <v>8.5831959999999992</v>
          </cell>
          <cell r="F3654">
            <v>18.774080000000001</v>
          </cell>
        </row>
        <row r="3655">
          <cell r="A3655" t="str">
            <v>SOCIAL CAPITAL - Neighbourhood tenure (years)</v>
          </cell>
          <cell r="B3655" t="str">
            <v xml:space="preserve"> &lt; 1</v>
          </cell>
          <cell r="C3655" t="str">
            <v>Mount Alexander (S)</v>
          </cell>
          <cell r="D3655">
            <v>8.1162229999999997</v>
          </cell>
          <cell r="E3655">
            <v>3.1169530000000001</v>
          </cell>
          <cell r="F3655">
            <v>19.518409999999999</v>
          </cell>
        </row>
        <row r="3656">
          <cell r="A3656" t="str">
            <v>SOCIAL CAPITAL - Neighbourhood tenure (years)</v>
          </cell>
          <cell r="B3656" t="str">
            <v xml:space="preserve"> &lt; 1</v>
          </cell>
          <cell r="C3656" t="str">
            <v>Moyne (S)</v>
          </cell>
          <cell r="D3656">
            <v>9.0130630000000007</v>
          </cell>
          <cell r="E3656">
            <v>4.5671460000000002</v>
          </cell>
          <cell r="F3656">
            <v>17.015239999999999</v>
          </cell>
        </row>
        <row r="3657">
          <cell r="A3657" t="str">
            <v>SOCIAL CAPITAL - Neighbourhood tenure (years)</v>
          </cell>
          <cell r="B3657" t="str">
            <v xml:space="preserve"> &lt; 1</v>
          </cell>
          <cell r="C3657" t="str">
            <v>Murrindindi (S)</v>
          </cell>
          <cell r="D3657" t="str">
            <v xml:space="preserve"> </v>
          </cell>
          <cell r="E3657" t="str">
            <v xml:space="preserve"> </v>
          </cell>
          <cell r="F3657" t="str">
            <v xml:space="preserve"> </v>
          </cell>
        </row>
        <row r="3658">
          <cell r="A3658" t="str">
            <v>SOCIAL CAPITAL - Neighbourhood tenure (years)</v>
          </cell>
          <cell r="B3658" t="str">
            <v xml:space="preserve"> &lt; 1</v>
          </cell>
          <cell r="C3658" t="str">
            <v>Nillumbik (S)</v>
          </cell>
          <cell r="D3658" t="str">
            <v xml:space="preserve"> </v>
          </cell>
          <cell r="E3658" t="str">
            <v xml:space="preserve"> </v>
          </cell>
          <cell r="F3658" t="str">
            <v xml:space="preserve"> </v>
          </cell>
        </row>
        <row r="3659">
          <cell r="A3659" t="str">
            <v>SOCIAL CAPITAL - Neighbourhood tenure (years)</v>
          </cell>
          <cell r="B3659" t="str">
            <v xml:space="preserve"> &lt; 1</v>
          </cell>
          <cell r="C3659" t="str">
            <v>Northern Grampians (S)</v>
          </cell>
          <cell r="D3659">
            <v>5.5850179999999998</v>
          </cell>
          <cell r="E3659">
            <v>2.5149119999999998</v>
          </cell>
          <cell r="F3659">
            <v>11.9438</v>
          </cell>
        </row>
        <row r="3660">
          <cell r="A3660" t="str">
            <v>SOCIAL CAPITAL - Neighbourhood tenure (years)</v>
          </cell>
          <cell r="B3660" t="str">
            <v xml:space="preserve"> &lt; 1</v>
          </cell>
          <cell r="C3660" t="str">
            <v>Port Phillip (C)</v>
          </cell>
          <cell r="D3660">
            <v>16.859359999999999</v>
          </cell>
          <cell r="E3660">
            <v>12.78097</v>
          </cell>
          <cell r="F3660">
            <v>21.912199999999999</v>
          </cell>
        </row>
        <row r="3661">
          <cell r="A3661" t="str">
            <v>SOCIAL CAPITAL - Neighbourhood tenure (years)</v>
          </cell>
          <cell r="B3661" t="str">
            <v xml:space="preserve"> &lt; 1</v>
          </cell>
          <cell r="C3661" t="str">
            <v>Pyrenees (S)</v>
          </cell>
          <cell r="D3661" t="str">
            <v xml:space="preserve"> </v>
          </cell>
          <cell r="E3661" t="str">
            <v xml:space="preserve"> </v>
          </cell>
          <cell r="F3661" t="str">
            <v xml:space="preserve"> </v>
          </cell>
        </row>
        <row r="3662">
          <cell r="A3662" t="str">
            <v>SOCIAL CAPITAL - Neighbourhood tenure (years)</v>
          </cell>
          <cell r="B3662" t="str">
            <v xml:space="preserve"> &lt; 1</v>
          </cell>
          <cell r="C3662" t="str">
            <v>Queenscliffe (B)</v>
          </cell>
          <cell r="D3662" t="str">
            <v xml:space="preserve"> </v>
          </cell>
          <cell r="E3662" t="str">
            <v xml:space="preserve"> </v>
          </cell>
          <cell r="F3662" t="str">
            <v xml:space="preserve"> </v>
          </cell>
        </row>
        <row r="3663">
          <cell r="A3663" t="str">
            <v>SOCIAL CAPITAL - Neighbourhood tenure (years)</v>
          </cell>
          <cell r="B3663" t="str">
            <v xml:space="preserve"> &lt; 1</v>
          </cell>
          <cell r="C3663" t="str">
            <v>South Gippsland (S)</v>
          </cell>
          <cell r="D3663">
            <v>1.637473</v>
          </cell>
          <cell r="E3663">
            <v>0.79642060000000003</v>
          </cell>
          <cell r="F3663">
            <v>3.3368350000000002</v>
          </cell>
        </row>
        <row r="3664">
          <cell r="A3664" t="str">
            <v>SOCIAL CAPITAL - Neighbourhood tenure (years)</v>
          </cell>
          <cell r="B3664" t="str">
            <v xml:space="preserve"> &lt; 1</v>
          </cell>
          <cell r="C3664" t="str">
            <v>Southern Grampians (S)</v>
          </cell>
          <cell r="D3664">
            <v>5.0858400000000001</v>
          </cell>
          <cell r="E3664">
            <v>2.2268699999999999</v>
          </cell>
          <cell r="F3664">
            <v>11.195029999999999</v>
          </cell>
        </row>
        <row r="3665">
          <cell r="A3665" t="str">
            <v>SOCIAL CAPITAL - Neighbourhood tenure (years)</v>
          </cell>
          <cell r="B3665" t="str">
            <v xml:space="preserve"> &lt; 1</v>
          </cell>
          <cell r="C3665" t="str">
            <v>Stonnington (C)</v>
          </cell>
          <cell r="D3665">
            <v>17.618860000000002</v>
          </cell>
          <cell r="E3665">
            <v>13.268700000000001</v>
          </cell>
          <cell r="F3665">
            <v>23.016749999999998</v>
          </cell>
        </row>
        <row r="3666">
          <cell r="A3666" t="str">
            <v>SOCIAL CAPITAL - Neighbourhood tenure (years)</v>
          </cell>
          <cell r="B3666" t="str">
            <v xml:space="preserve"> &lt; 1</v>
          </cell>
          <cell r="C3666" t="str">
            <v>Strathbogie (S)</v>
          </cell>
          <cell r="D3666" t="str">
            <v xml:space="preserve"> </v>
          </cell>
          <cell r="E3666" t="str">
            <v xml:space="preserve"> </v>
          </cell>
          <cell r="F3666" t="str">
            <v xml:space="preserve"> </v>
          </cell>
        </row>
        <row r="3667">
          <cell r="A3667" t="str">
            <v>SOCIAL CAPITAL - Neighbourhood tenure (years)</v>
          </cell>
          <cell r="B3667" t="str">
            <v xml:space="preserve"> &lt; 1</v>
          </cell>
          <cell r="C3667" t="str">
            <v>Surf Coast (S)</v>
          </cell>
          <cell r="D3667">
            <v>13.866569999999999</v>
          </cell>
          <cell r="E3667">
            <v>8.4188120000000009</v>
          </cell>
          <cell r="F3667">
            <v>21.99296</v>
          </cell>
        </row>
        <row r="3668">
          <cell r="A3668" t="str">
            <v>SOCIAL CAPITAL - Neighbourhood tenure (years)</v>
          </cell>
          <cell r="B3668" t="str">
            <v xml:space="preserve"> &lt; 1</v>
          </cell>
          <cell r="C3668" t="str">
            <v>Swan Hill (RC)</v>
          </cell>
          <cell r="D3668">
            <v>6.9030930000000001</v>
          </cell>
          <cell r="E3668">
            <v>3.264869</v>
          </cell>
          <cell r="F3668">
            <v>14.00848</v>
          </cell>
        </row>
        <row r="3669">
          <cell r="A3669" t="str">
            <v>SOCIAL CAPITAL - Neighbourhood tenure (years)</v>
          </cell>
          <cell r="B3669" t="str">
            <v xml:space="preserve"> &lt; 1</v>
          </cell>
          <cell r="C3669" t="str">
            <v>Towong (S)</v>
          </cell>
          <cell r="D3669" t="str">
            <v xml:space="preserve"> </v>
          </cell>
          <cell r="E3669" t="str">
            <v xml:space="preserve"> </v>
          </cell>
          <cell r="F3669" t="str">
            <v xml:space="preserve"> </v>
          </cell>
        </row>
        <row r="3670">
          <cell r="A3670" t="str">
            <v>SOCIAL CAPITAL - Neighbourhood tenure (years)</v>
          </cell>
          <cell r="B3670" t="str">
            <v xml:space="preserve"> &lt; 1</v>
          </cell>
          <cell r="C3670" t="str">
            <v>Wangaratta (RC)</v>
          </cell>
          <cell r="D3670">
            <v>9.97424</v>
          </cell>
          <cell r="E3670">
            <v>5.0771579999999998</v>
          </cell>
          <cell r="F3670">
            <v>18.665890000000001</v>
          </cell>
        </row>
        <row r="3671">
          <cell r="A3671" t="str">
            <v>SOCIAL CAPITAL - Neighbourhood tenure (years)</v>
          </cell>
          <cell r="B3671" t="str">
            <v xml:space="preserve"> &lt; 1</v>
          </cell>
          <cell r="C3671" t="str">
            <v>Warrnambool (C)</v>
          </cell>
          <cell r="D3671">
            <v>10.82545</v>
          </cell>
          <cell r="E3671">
            <v>6.6004399999999999</v>
          </cell>
          <cell r="F3671">
            <v>17.255299999999998</v>
          </cell>
        </row>
        <row r="3672">
          <cell r="A3672" t="str">
            <v>SOCIAL CAPITAL - Neighbourhood tenure (years)</v>
          </cell>
          <cell r="B3672" t="str">
            <v xml:space="preserve"> &lt; 1</v>
          </cell>
          <cell r="C3672" t="str">
            <v>Wellington (S)</v>
          </cell>
          <cell r="D3672">
            <v>12.23779</v>
          </cell>
          <cell r="E3672">
            <v>7.8369119999999999</v>
          </cell>
          <cell r="F3672">
            <v>18.610959999999999</v>
          </cell>
        </row>
        <row r="3673">
          <cell r="A3673" t="str">
            <v>SOCIAL CAPITAL - Neighbourhood tenure (years)</v>
          </cell>
          <cell r="B3673" t="str">
            <v xml:space="preserve"> &lt; 1</v>
          </cell>
          <cell r="C3673" t="str">
            <v>West Wimmera (S)</v>
          </cell>
          <cell r="D3673" t="str">
            <v xml:space="preserve"> </v>
          </cell>
          <cell r="E3673" t="str">
            <v xml:space="preserve"> </v>
          </cell>
          <cell r="F3673" t="str">
            <v xml:space="preserve"> </v>
          </cell>
        </row>
        <row r="3674">
          <cell r="A3674" t="str">
            <v>SOCIAL CAPITAL - Neighbourhood tenure (years)</v>
          </cell>
          <cell r="B3674" t="str">
            <v xml:space="preserve"> &lt; 1</v>
          </cell>
          <cell r="C3674" t="str">
            <v>Whitehorse (C)</v>
          </cell>
          <cell r="D3674">
            <v>10.77467</v>
          </cell>
          <cell r="E3674">
            <v>7.3801819999999996</v>
          </cell>
          <cell r="F3674">
            <v>15.46968</v>
          </cell>
        </row>
        <row r="3675">
          <cell r="A3675" t="str">
            <v>SOCIAL CAPITAL - Neighbourhood tenure (years)</v>
          </cell>
          <cell r="B3675" t="str">
            <v xml:space="preserve"> &lt; 1</v>
          </cell>
          <cell r="C3675" t="str">
            <v>Whittlesea (C)</v>
          </cell>
          <cell r="D3675">
            <v>12.34806</v>
          </cell>
          <cell r="E3675">
            <v>8.8206939999999996</v>
          </cell>
          <cell r="F3675">
            <v>17.022649999999999</v>
          </cell>
        </row>
        <row r="3676">
          <cell r="A3676" t="str">
            <v>SOCIAL CAPITAL - Neighbourhood tenure (years)</v>
          </cell>
          <cell r="B3676" t="str">
            <v xml:space="preserve"> &lt; 1</v>
          </cell>
          <cell r="C3676" t="str">
            <v>Wodonga (RC)</v>
          </cell>
          <cell r="D3676">
            <v>13.944889999999999</v>
          </cell>
          <cell r="E3676">
            <v>9.1077809999999992</v>
          </cell>
          <cell r="F3676">
            <v>20.764089999999999</v>
          </cell>
        </row>
        <row r="3677">
          <cell r="A3677" t="str">
            <v>SOCIAL CAPITAL - Neighbourhood tenure (years)</v>
          </cell>
          <cell r="B3677" t="str">
            <v xml:space="preserve"> &lt; 1</v>
          </cell>
          <cell r="C3677" t="str">
            <v>Wyndham (C)</v>
          </cell>
          <cell r="D3677">
            <v>11.65883</v>
          </cell>
          <cell r="E3677">
            <v>8.5182179999999992</v>
          </cell>
          <cell r="F3677">
            <v>15.757910000000001</v>
          </cell>
        </row>
        <row r="3678">
          <cell r="A3678" t="str">
            <v>SOCIAL CAPITAL - Neighbourhood tenure (years)</v>
          </cell>
          <cell r="B3678" t="str">
            <v xml:space="preserve"> &lt; 1</v>
          </cell>
          <cell r="C3678" t="str">
            <v>Yarra (C)</v>
          </cell>
          <cell r="D3678">
            <v>17.313700000000001</v>
          </cell>
          <cell r="E3678">
            <v>13.1571</v>
          </cell>
          <cell r="F3678">
            <v>22.44407</v>
          </cell>
        </row>
        <row r="3679">
          <cell r="A3679" t="str">
            <v>SOCIAL CAPITAL - Neighbourhood tenure (years)</v>
          </cell>
          <cell r="B3679" t="str">
            <v xml:space="preserve"> &lt; 1</v>
          </cell>
          <cell r="C3679" t="str">
            <v>Yarra Ranges (S)</v>
          </cell>
          <cell r="D3679">
            <v>10.089600000000001</v>
          </cell>
          <cell r="E3679">
            <v>6.5137419999999997</v>
          </cell>
          <cell r="F3679">
            <v>15.307079999999999</v>
          </cell>
        </row>
        <row r="3680">
          <cell r="A3680" t="str">
            <v>SOCIAL CAPITAL - Neighbourhood tenure (years)</v>
          </cell>
          <cell r="B3680" t="str">
            <v xml:space="preserve"> &lt; 1</v>
          </cell>
          <cell r="C3680" t="str">
            <v>Yarriambiack (S)</v>
          </cell>
          <cell r="D3680" t="str">
            <v xml:space="preserve"> </v>
          </cell>
          <cell r="E3680" t="str">
            <v xml:space="preserve"> </v>
          </cell>
          <cell r="F3680" t="str">
            <v xml:space="preserve"> </v>
          </cell>
        </row>
        <row r="3681">
          <cell r="A3681" t="str">
            <v>SOCIAL CAPITAL - Neighbourhood tenure (years)</v>
          </cell>
          <cell r="B3681" t="str">
            <v xml:space="preserve"> &lt; 1</v>
          </cell>
          <cell r="C3681" t="str">
            <v>Victoria</v>
          </cell>
          <cell r="D3681">
            <v>13.27665</v>
          </cell>
          <cell r="E3681">
            <v>12.585319999999999</v>
          </cell>
          <cell r="F3681">
            <v>13.999879999999999</v>
          </cell>
        </row>
        <row r="3682">
          <cell r="A3682" t="str">
            <v>SOCIAL CAPITAL - Neighbourhood tenure (years)</v>
          </cell>
          <cell r="B3682" t="str">
            <v xml:space="preserve"> &gt; 1 but ≤ 5</v>
          </cell>
          <cell r="C3682" t="str">
            <v>Alpine (S)</v>
          </cell>
          <cell r="D3682">
            <v>19.060300000000002</v>
          </cell>
          <cell r="E3682">
            <v>12.59055</v>
          </cell>
          <cell r="F3682">
            <v>27.797339999999998</v>
          </cell>
        </row>
        <row r="3683">
          <cell r="A3683" t="str">
            <v>SOCIAL CAPITAL - Neighbourhood tenure (years)</v>
          </cell>
          <cell r="B3683" t="str">
            <v xml:space="preserve"> &gt; 1 but ≤ 5</v>
          </cell>
          <cell r="C3683" t="str">
            <v>Ararat (RC)</v>
          </cell>
          <cell r="D3683">
            <v>20.164280000000002</v>
          </cell>
          <cell r="E3683">
            <v>14.12481</v>
          </cell>
          <cell r="F3683">
            <v>27.94575</v>
          </cell>
        </row>
        <row r="3684">
          <cell r="A3684" t="str">
            <v>SOCIAL CAPITAL - Neighbourhood tenure (years)</v>
          </cell>
          <cell r="B3684" t="str">
            <v xml:space="preserve"> &gt; 1 but ≤ 5</v>
          </cell>
          <cell r="C3684" t="str">
            <v>Ballarat (C)</v>
          </cell>
          <cell r="D3684">
            <v>37.890889999999999</v>
          </cell>
          <cell r="E3684">
            <v>32.120899999999999</v>
          </cell>
          <cell r="F3684">
            <v>44.025129999999997</v>
          </cell>
        </row>
        <row r="3685">
          <cell r="A3685" t="str">
            <v>SOCIAL CAPITAL - Neighbourhood tenure (years)</v>
          </cell>
          <cell r="B3685" t="str">
            <v xml:space="preserve"> &gt; 1 but ≤ 5</v>
          </cell>
          <cell r="C3685" t="str">
            <v>Banyule (C)</v>
          </cell>
          <cell r="D3685">
            <v>23.185700000000001</v>
          </cell>
          <cell r="E3685">
            <v>18.470960000000002</v>
          </cell>
          <cell r="F3685">
            <v>28.680520000000001</v>
          </cell>
        </row>
        <row r="3686">
          <cell r="A3686" t="str">
            <v>SOCIAL CAPITAL - Neighbourhood tenure (years)</v>
          </cell>
          <cell r="B3686" t="str">
            <v xml:space="preserve"> &gt; 1 but ≤ 5</v>
          </cell>
          <cell r="C3686" t="str">
            <v>Bass Coast (S)</v>
          </cell>
          <cell r="D3686">
            <v>28.115929999999999</v>
          </cell>
          <cell r="E3686">
            <v>21.219660000000001</v>
          </cell>
          <cell r="F3686">
            <v>36.222929999999998</v>
          </cell>
        </row>
        <row r="3687">
          <cell r="A3687" t="str">
            <v>SOCIAL CAPITAL - Neighbourhood tenure (years)</v>
          </cell>
          <cell r="B3687" t="str">
            <v xml:space="preserve"> &gt; 1 but ≤ 5</v>
          </cell>
          <cell r="C3687" t="str">
            <v>Baw Baw (S)</v>
          </cell>
          <cell r="D3687">
            <v>28.524249999999999</v>
          </cell>
          <cell r="E3687">
            <v>22.393940000000001</v>
          </cell>
          <cell r="F3687">
            <v>35.563679999999998</v>
          </cell>
        </row>
        <row r="3688">
          <cell r="A3688" t="str">
            <v>SOCIAL CAPITAL - Neighbourhood tenure (years)</v>
          </cell>
          <cell r="B3688" t="str">
            <v xml:space="preserve"> &gt; 1 but ≤ 5</v>
          </cell>
          <cell r="C3688" t="str">
            <v>Bayside (C)</v>
          </cell>
          <cell r="D3688">
            <v>25.533770000000001</v>
          </cell>
          <cell r="E3688">
            <v>19.951720000000002</v>
          </cell>
          <cell r="F3688">
            <v>32.052210000000002</v>
          </cell>
        </row>
        <row r="3689">
          <cell r="A3689" t="str">
            <v>SOCIAL CAPITAL - Neighbourhood tenure (years)</v>
          </cell>
          <cell r="B3689" t="str">
            <v xml:space="preserve"> &gt; 1 but ≤ 5</v>
          </cell>
          <cell r="C3689" t="str">
            <v>Benalla (RC)</v>
          </cell>
          <cell r="D3689">
            <v>15.86739</v>
          </cell>
          <cell r="E3689">
            <v>10.482889999999999</v>
          </cell>
          <cell r="F3689">
            <v>23.297820000000002</v>
          </cell>
        </row>
        <row r="3690">
          <cell r="A3690" t="str">
            <v>SOCIAL CAPITAL - Neighbourhood tenure (years)</v>
          </cell>
          <cell r="B3690" t="str">
            <v xml:space="preserve"> &gt; 1 but ≤ 5</v>
          </cell>
          <cell r="C3690" t="str">
            <v>Boroondara (C)</v>
          </cell>
          <cell r="D3690">
            <v>25.62811</v>
          </cell>
          <cell r="E3690">
            <v>20.8306</v>
          </cell>
          <cell r="F3690">
            <v>31.096530000000001</v>
          </cell>
        </row>
        <row r="3691">
          <cell r="A3691" t="str">
            <v>SOCIAL CAPITAL - Neighbourhood tenure (years)</v>
          </cell>
          <cell r="B3691" t="str">
            <v xml:space="preserve"> &gt; 1 but ≤ 5</v>
          </cell>
          <cell r="C3691" t="str">
            <v>Brimbank (C)</v>
          </cell>
          <cell r="D3691">
            <v>27.520610000000001</v>
          </cell>
          <cell r="E3691">
            <v>22.17248</v>
          </cell>
          <cell r="F3691">
            <v>33.601779999999998</v>
          </cell>
        </row>
        <row r="3692">
          <cell r="A3692" t="str">
            <v>SOCIAL CAPITAL - Neighbourhood tenure (years)</v>
          </cell>
          <cell r="B3692" t="str">
            <v xml:space="preserve"> &gt; 1 but ≤ 5</v>
          </cell>
          <cell r="C3692" t="str">
            <v>Buloke (S)</v>
          </cell>
          <cell r="D3692">
            <v>15.075279999999999</v>
          </cell>
          <cell r="E3692">
            <v>8.3957270000000008</v>
          </cell>
          <cell r="F3692">
            <v>25.584779999999999</v>
          </cell>
        </row>
        <row r="3693">
          <cell r="A3693" t="str">
            <v>SOCIAL CAPITAL - Neighbourhood tenure (years)</v>
          </cell>
          <cell r="B3693" t="str">
            <v xml:space="preserve"> &gt; 1 but ≤ 5</v>
          </cell>
          <cell r="C3693" t="str">
            <v>Campaspe (S)</v>
          </cell>
          <cell r="D3693">
            <v>23.866910000000001</v>
          </cell>
          <cell r="E3693">
            <v>17.891829999999999</v>
          </cell>
          <cell r="F3693">
            <v>31.08203</v>
          </cell>
        </row>
        <row r="3694">
          <cell r="A3694" t="str">
            <v>SOCIAL CAPITAL - Neighbourhood tenure (years)</v>
          </cell>
          <cell r="B3694" t="str">
            <v xml:space="preserve"> &gt; 1 but ≤ 5</v>
          </cell>
          <cell r="C3694" t="str">
            <v>Cardinia (S)</v>
          </cell>
          <cell r="D3694">
            <v>28.44023</v>
          </cell>
          <cell r="E3694">
            <v>22.989190000000001</v>
          </cell>
          <cell r="F3694">
            <v>34.603029999999997</v>
          </cell>
        </row>
        <row r="3695">
          <cell r="A3695" t="str">
            <v>SOCIAL CAPITAL - Neighbourhood tenure (years)</v>
          </cell>
          <cell r="B3695" t="str">
            <v xml:space="preserve"> &gt; 1 but ≤ 5</v>
          </cell>
          <cell r="C3695" t="str">
            <v>Casey (C)</v>
          </cell>
          <cell r="D3695">
            <v>32.93721</v>
          </cell>
          <cell r="E3695">
            <v>27.76361</v>
          </cell>
          <cell r="F3695">
            <v>38.560250000000003</v>
          </cell>
        </row>
        <row r="3696">
          <cell r="A3696" t="str">
            <v>SOCIAL CAPITAL - Neighbourhood tenure (years)</v>
          </cell>
          <cell r="B3696" t="str">
            <v xml:space="preserve"> &gt; 1 but ≤ 5</v>
          </cell>
          <cell r="C3696" t="str">
            <v>Central Goldfields (S)</v>
          </cell>
          <cell r="D3696">
            <v>16.764890000000001</v>
          </cell>
          <cell r="E3696">
            <v>11.42592</v>
          </cell>
          <cell r="F3696">
            <v>23.924720000000001</v>
          </cell>
        </row>
        <row r="3697">
          <cell r="A3697" t="str">
            <v>SOCIAL CAPITAL - Neighbourhood tenure (years)</v>
          </cell>
          <cell r="B3697" t="str">
            <v xml:space="preserve"> &gt; 1 but ≤ 5</v>
          </cell>
          <cell r="C3697" t="str">
            <v>Colac-Otway (S)</v>
          </cell>
          <cell r="D3697">
            <v>26.667750000000002</v>
          </cell>
          <cell r="E3697">
            <v>20.765840000000001</v>
          </cell>
          <cell r="F3697">
            <v>33.537059999999997</v>
          </cell>
        </row>
        <row r="3698">
          <cell r="A3698" t="str">
            <v>SOCIAL CAPITAL - Neighbourhood tenure (years)</v>
          </cell>
          <cell r="B3698" t="str">
            <v xml:space="preserve"> &gt; 1 but ≤ 5</v>
          </cell>
          <cell r="C3698" t="str">
            <v>Corangamite (S)</v>
          </cell>
          <cell r="D3698">
            <v>18.404319999999998</v>
          </cell>
          <cell r="E3698">
            <v>13.850619999999999</v>
          </cell>
          <cell r="F3698">
            <v>24.037410000000001</v>
          </cell>
        </row>
        <row r="3699">
          <cell r="A3699" t="str">
            <v>SOCIAL CAPITAL - Neighbourhood tenure (years)</v>
          </cell>
          <cell r="B3699" t="str">
            <v xml:space="preserve"> &gt; 1 but ≤ 5</v>
          </cell>
          <cell r="C3699" t="str">
            <v>Darebin (C)</v>
          </cell>
          <cell r="D3699">
            <v>32.890369999999997</v>
          </cell>
          <cell r="E3699">
            <v>27.11562</v>
          </cell>
          <cell r="F3699">
            <v>39.232939999999999</v>
          </cell>
        </row>
        <row r="3700">
          <cell r="A3700" t="str">
            <v>SOCIAL CAPITAL - Neighbourhood tenure (years)</v>
          </cell>
          <cell r="B3700" t="str">
            <v xml:space="preserve"> &gt; 1 but ≤ 5</v>
          </cell>
          <cell r="C3700" t="str">
            <v>East Gippsland (S)</v>
          </cell>
          <cell r="D3700">
            <v>22.318650000000002</v>
          </cell>
          <cell r="E3700">
            <v>15.436070000000001</v>
          </cell>
          <cell r="F3700">
            <v>31.139949999999999</v>
          </cell>
        </row>
        <row r="3701">
          <cell r="A3701" t="str">
            <v>SOCIAL CAPITAL - Neighbourhood tenure (years)</v>
          </cell>
          <cell r="B3701" t="str">
            <v xml:space="preserve"> &gt; 1 but ≤ 5</v>
          </cell>
          <cell r="C3701" t="str">
            <v>Frankston (C)</v>
          </cell>
          <cell r="D3701">
            <v>35.072539999999996</v>
          </cell>
          <cell r="E3701">
            <v>29.422529999999998</v>
          </cell>
          <cell r="F3701">
            <v>41.174550000000004</v>
          </cell>
        </row>
        <row r="3702">
          <cell r="A3702" t="str">
            <v>SOCIAL CAPITAL - Neighbourhood tenure (years)</v>
          </cell>
          <cell r="B3702" t="str">
            <v xml:space="preserve"> &gt; 1 but ≤ 5</v>
          </cell>
          <cell r="C3702" t="str">
            <v>Gannawarra (S)</v>
          </cell>
          <cell r="D3702">
            <v>18.896979999999999</v>
          </cell>
          <cell r="E3702">
            <v>10.684100000000001</v>
          </cell>
          <cell r="F3702">
            <v>31.21658</v>
          </cell>
        </row>
        <row r="3703">
          <cell r="A3703" t="str">
            <v>SOCIAL CAPITAL - Neighbourhood tenure (years)</v>
          </cell>
          <cell r="B3703" t="str">
            <v xml:space="preserve"> &gt; 1 but ≤ 5</v>
          </cell>
          <cell r="C3703" t="str">
            <v>Glen Eira (C)</v>
          </cell>
          <cell r="D3703">
            <v>30.465340000000001</v>
          </cell>
          <cell r="E3703">
            <v>24.895309999999998</v>
          </cell>
          <cell r="F3703">
            <v>36.673070000000003</v>
          </cell>
        </row>
        <row r="3704">
          <cell r="A3704" t="str">
            <v>SOCIAL CAPITAL - Neighbourhood tenure (years)</v>
          </cell>
          <cell r="B3704" t="str">
            <v xml:space="preserve"> &gt; 1 but ≤ 5</v>
          </cell>
          <cell r="C3704" t="str">
            <v>Glenelg (S)</v>
          </cell>
          <cell r="D3704">
            <v>23.480969999999999</v>
          </cell>
          <cell r="E3704">
            <v>14.833909999999999</v>
          </cell>
          <cell r="F3704">
            <v>35.09169</v>
          </cell>
        </row>
        <row r="3705">
          <cell r="A3705" t="str">
            <v>SOCIAL CAPITAL - Neighbourhood tenure (years)</v>
          </cell>
          <cell r="B3705" t="str">
            <v xml:space="preserve"> &gt; 1 but ≤ 5</v>
          </cell>
          <cell r="C3705" t="str">
            <v>Golden Plains (S)</v>
          </cell>
          <cell r="D3705">
            <v>12.24071</v>
          </cell>
          <cell r="E3705">
            <v>8.4981000000000009</v>
          </cell>
          <cell r="F3705">
            <v>17.319590000000002</v>
          </cell>
        </row>
        <row r="3706">
          <cell r="A3706" t="str">
            <v>SOCIAL CAPITAL - Neighbourhood tenure (years)</v>
          </cell>
          <cell r="B3706" t="str">
            <v xml:space="preserve"> &gt; 1 but ≤ 5</v>
          </cell>
          <cell r="C3706" t="str">
            <v>Greater Bendigo (C)</v>
          </cell>
          <cell r="D3706">
            <v>37.070329999999998</v>
          </cell>
          <cell r="E3706">
            <v>30.48001</v>
          </cell>
          <cell r="F3706">
            <v>44.180030000000002</v>
          </cell>
        </row>
        <row r="3707">
          <cell r="A3707" t="str">
            <v>SOCIAL CAPITAL - Neighbourhood tenure (years)</v>
          </cell>
          <cell r="B3707" t="str">
            <v xml:space="preserve"> &gt; 1 but ≤ 5</v>
          </cell>
          <cell r="C3707" t="str">
            <v>Greater Dandenong (C)</v>
          </cell>
          <cell r="D3707">
            <v>25.797090000000001</v>
          </cell>
          <cell r="E3707">
            <v>20.904800000000002</v>
          </cell>
          <cell r="F3707">
            <v>31.38007</v>
          </cell>
        </row>
        <row r="3708">
          <cell r="A3708" t="str">
            <v>SOCIAL CAPITAL - Neighbourhood tenure (years)</v>
          </cell>
          <cell r="B3708" t="str">
            <v xml:space="preserve"> &gt; 1 but ≤ 5</v>
          </cell>
          <cell r="C3708" t="str">
            <v>Greater Geelong (C)</v>
          </cell>
          <cell r="D3708">
            <v>34.938980000000001</v>
          </cell>
          <cell r="E3708">
            <v>28.80725</v>
          </cell>
          <cell r="F3708">
            <v>41.61298</v>
          </cell>
        </row>
        <row r="3709">
          <cell r="A3709" t="str">
            <v>SOCIAL CAPITAL - Neighbourhood tenure (years)</v>
          </cell>
          <cell r="B3709" t="str">
            <v xml:space="preserve"> &gt; 1 but ≤ 5</v>
          </cell>
          <cell r="C3709" t="str">
            <v>Greater Shepparton (C)</v>
          </cell>
          <cell r="D3709">
            <v>32.097529999999999</v>
          </cell>
          <cell r="E3709">
            <v>26.41743</v>
          </cell>
          <cell r="F3709">
            <v>38.362209999999997</v>
          </cell>
        </row>
        <row r="3710">
          <cell r="A3710" t="str">
            <v>SOCIAL CAPITAL - Neighbourhood tenure (years)</v>
          </cell>
          <cell r="B3710" t="str">
            <v xml:space="preserve"> &gt; 1 but ≤ 5</v>
          </cell>
          <cell r="C3710" t="str">
            <v>Hepburn (S)</v>
          </cell>
          <cell r="D3710">
            <v>17.343710000000002</v>
          </cell>
          <cell r="E3710">
            <v>11.6896</v>
          </cell>
          <cell r="F3710">
            <v>24.959689999999998</v>
          </cell>
        </row>
        <row r="3711">
          <cell r="A3711" t="str">
            <v>SOCIAL CAPITAL - Neighbourhood tenure (years)</v>
          </cell>
          <cell r="B3711" t="str">
            <v xml:space="preserve"> &gt; 1 but ≤ 5</v>
          </cell>
          <cell r="C3711" t="str">
            <v>Hindmarsh (S)</v>
          </cell>
          <cell r="D3711">
            <v>11.80086</v>
          </cell>
          <cell r="E3711">
            <v>5.8303669999999999</v>
          </cell>
          <cell r="F3711">
            <v>22.42914</v>
          </cell>
        </row>
        <row r="3712">
          <cell r="A3712" t="str">
            <v>SOCIAL CAPITAL - Neighbourhood tenure (years)</v>
          </cell>
          <cell r="B3712" t="str">
            <v xml:space="preserve"> &gt; 1 but ≤ 5</v>
          </cell>
          <cell r="C3712" t="str">
            <v>Hobsons Bay (C)</v>
          </cell>
          <cell r="D3712">
            <v>27.710999999999999</v>
          </cell>
          <cell r="E3712">
            <v>22.112130000000001</v>
          </cell>
          <cell r="F3712">
            <v>34.106740000000002</v>
          </cell>
        </row>
        <row r="3713">
          <cell r="A3713" t="str">
            <v>SOCIAL CAPITAL - Neighbourhood tenure (years)</v>
          </cell>
          <cell r="B3713" t="str">
            <v xml:space="preserve"> &gt; 1 but ≤ 5</v>
          </cell>
          <cell r="C3713" t="str">
            <v>Horsham (RC)</v>
          </cell>
          <cell r="D3713">
            <v>21.2103</v>
          </cell>
          <cell r="E3713">
            <v>15.90119</v>
          </cell>
          <cell r="F3713">
            <v>27.707989999999999</v>
          </cell>
        </row>
        <row r="3714">
          <cell r="A3714" t="str">
            <v>SOCIAL CAPITAL - Neighbourhood tenure (years)</v>
          </cell>
          <cell r="B3714" t="str">
            <v xml:space="preserve"> &gt; 1 but ≤ 5</v>
          </cell>
          <cell r="C3714" t="str">
            <v>Hume (C)</v>
          </cell>
          <cell r="D3714">
            <v>29.078220000000002</v>
          </cell>
          <cell r="E3714">
            <v>23.594270000000002</v>
          </cell>
          <cell r="F3714">
            <v>35.24877</v>
          </cell>
        </row>
        <row r="3715">
          <cell r="A3715" t="str">
            <v>SOCIAL CAPITAL - Neighbourhood tenure (years)</v>
          </cell>
          <cell r="B3715" t="str">
            <v xml:space="preserve"> &gt; 1 but ≤ 5</v>
          </cell>
          <cell r="C3715" t="str">
            <v>Indigo (S)</v>
          </cell>
          <cell r="D3715">
            <v>19.83426</v>
          </cell>
          <cell r="E3715">
            <v>13.093780000000001</v>
          </cell>
          <cell r="F3715">
            <v>28.891120000000001</v>
          </cell>
        </row>
        <row r="3716">
          <cell r="A3716" t="str">
            <v>SOCIAL CAPITAL - Neighbourhood tenure (years)</v>
          </cell>
          <cell r="B3716" t="str">
            <v xml:space="preserve"> &gt; 1 but ≤ 5</v>
          </cell>
          <cell r="C3716" t="str">
            <v>Kingston (C)</v>
          </cell>
          <cell r="D3716">
            <v>27.90278</v>
          </cell>
          <cell r="E3716">
            <v>22.66141</v>
          </cell>
          <cell r="F3716">
            <v>33.8262</v>
          </cell>
        </row>
        <row r="3717">
          <cell r="A3717" t="str">
            <v>SOCIAL CAPITAL - Neighbourhood tenure (years)</v>
          </cell>
          <cell r="B3717" t="str">
            <v xml:space="preserve"> &gt; 1 but ≤ 5</v>
          </cell>
          <cell r="C3717" t="str">
            <v>Knox (C)</v>
          </cell>
          <cell r="D3717">
            <v>26.400749999999999</v>
          </cell>
          <cell r="E3717">
            <v>21.288620000000002</v>
          </cell>
          <cell r="F3717">
            <v>32.237690000000001</v>
          </cell>
        </row>
        <row r="3718">
          <cell r="A3718" t="str">
            <v>SOCIAL CAPITAL - Neighbourhood tenure (years)</v>
          </cell>
          <cell r="B3718" t="str">
            <v xml:space="preserve"> &gt; 1 but ≤ 5</v>
          </cell>
          <cell r="C3718" t="str">
            <v>Latrobe (C)</v>
          </cell>
          <cell r="D3718">
            <v>26.014600000000002</v>
          </cell>
          <cell r="E3718">
            <v>20.18103</v>
          </cell>
          <cell r="F3718">
            <v>32.84064</v>
          </cell>
        </row>
        <row r="3719">
          <cell r="A3719" t="str">
            <v>SOCIAL CAPITAL - Neighbourhood tenure (years)</v>
          </cell>
          <cell r="B3719" t="str">
            <v xml:space="preserve"> &gt; 1 but ≤ 5</v>
          </cell>
          <cell r="C3719" t="str">
            <v>Loddon (S)</v>
          </cell>
          <cell r="D3719">
            <v>16.236979999999999</v>
          </cell>
          <cell r="E3719">
            <v>8.6347009999999997</v>
          </cell>
          <cell r="F3719">
            <v>28.44848</v>
          </cell>
        </row>
        <row r="3720">
          <cell r="A3720" t="str">
            <v>SOCIAL CAPITAL - Neighbourhood tenure (years)</v>
          </cell>
          <cell r="B3720" t="str">
            <v xml:space="preserve"> &gt; 1 but ≤ 5</v>
          </cell>
          <cell r="C3720" t="str">
            <v>Macedon Ranges (S)</v>
          </cell>
          <cell r="D3720">
            <v>14.55556</v>
          </cell>
          <cell r="E3720">
            <v>10.007759999999999</v>
          </cell>
          <cell r="F3720">
            <v>20.694759999999999</v>
          </cell>
        </row>
        <row r="3721">
          <cell r="A3721" t="str">
            <v>SOCIAL CAPITAL - Neighbourhood tenure (years)</v>
          </cell>
          <cell r="B3721" t="str">
            <v xml:space="preserve"> &gt; 1 but ≤ 5</v>
          </cell>
          <cell r="C3721" t="str">
            <v>Manningham (C)</v>
          </cell>
          <cell r="D3721">
            <v>24.58567</v>
          </cell>
          <cell r="E3721">
            <v>19.110469999999999</v>
          </cell>
          <cell r="F3721">
            <v>31.027809999999999</v>
          </cell>
        </row>
        <row r="3722">
          <cell r="A3722" t="str">
            <v>SOCIAL CAPITAL - Neighbourhood tenure (years)</v>
          </cell>
          <cell r="B3722" t="str">
            <v xml:space="preserve"> &gt; 1 but ≤ 5</v>
          </cell>
          <cell r="C3722" t="str">
            <v>Mansfield (S)</v>
          </cell>
          <cell r="D3722">
            <v>16.586379999999998</v>
          </cell>
          <cell r="E3722">
            <v>10.716100000000001</v>
          </cell>
          <cell r="F3722">
            <v>24.779900000000001</v>
          </cell>
        </row>
        <row r="3723">
          <cell r="A3723" t="str">
            <v>SOCIAL CAPITAL - Neighbourhood tenure (years)</v>
          </cell>
          <cell r="B3723" t="str">
            <v xml:space="preserve"> &gt; 1 but ≤ 5</v>
          </cell>
          <cell r="C3723" t="str">
            <v>Maribyrnong (C)</v>
          </cell>
          <cell r="D3723">
            <v>25.83135</v>
          </cell>
          <cell r="E3723">
            <v>20.57058</v>
          </cell>
          <cell r="F3723">
            <v>31.89724</v>
          </cell>
        </row>
        <row r="3724">
          <cell r="A3724" t="str">
            <v>SOCIAL CAPITAL - Neighbourhood tenure (years)</v>
          </cell>
          <cell r="B3724" t="str">
            <v xml:space="preserve"> &gt; 1 but ≤ 5</v>
          </cell>
          <cell r="C3724" t="str">
            <v>Maroondah (C)</v>
          </cell>
          <cell r="D3724">
            <v>27.328240000000001</v>
          </cell>
          <cell r="E3724">
            <v>22.010200000000001</v>
          </cell>
          <cell r="F3724">
            <v>33.381230000000002</v>
          </cell>
        </row>
        <row r="3725">
          <cell r="A3725" t="str">
            <v>SOCIAL CAPITAL - Neighbourhood tenure (years)</v>
          </cell>
          <cell r="B3725" t="str">
            <v xml:space="preserve"> &gt; 1 but ≤ 5</v>
          </cell>
          <cell r="C3725" t="str">
            <v>Melbourne (C)</v>
          </cell>
          <cell r="D3725">
            <v>31.99952</v>
          </cell>
          <cell r="E3725">
            <v>26.415759999999999</v>
          </cell>
          <cell r="F3725">
            <v>38.151609999999998</v>
          </cell>
        </row>
        <row r="3726">
          <cell r="A3726" t="str">
            <v>SOCIAL CAPITAL - Neighbourhood tenure (years)</v>
          </cell>
          <cell r="B3726" t="str">
            <v xml:space="preserve"> &gt; 1 but ≤ 5</v>
          </cell>
          <cell r="C3726" t="str">
            <v>Melton (S)</v>
          </cell>
          <cell r="D3726">
            <v>35.415080000000003</v>
          </cell>
          <cell r="E3726">
            <v>29.985980000000001</v>
          </cell>
          <cell r="F3726">
            <v>41.24803</v>
          </cell>
        </row>
        <row r="3727">
          <cell r="A3727" t="str">
            <v>SOCIAL CAPITAL - Neighbourhood tenure (years)</v>
          </cell>
          <cell r="B3727" t="str">
            <v xml:space="preserve"> &gt; 1 but ≤ 5</v>
          </cell>
          <cell r="C3727" t="str">
            <v>Mildura (RC)</v>
          </cell>
          <cell r="D3727">
            <v>29.990200000000002</v>
          </cell>
          <cell r="E3727">
            <v>23.752320000000001</v>
          </cell>
          <cell r="F3727">
            <v>37.069830000000003</v>
          </cell>
        </row>
        <row r="3728">
          <cell r="A3728" t="str">
            <v>SOCIAL CAPITAL - Neighbourhood tenure (years)</v>
          </cell>
          <cell r="B3728" t="str">
            <v xml:space="preserve"> &gt; 1 but ≤ 5</v>
          </cell>
          <cell r="C3728" t="str">
            <v>Mitchell (S)</v>
          </cell>
          <cell r="D3728">
            <v>24.2882</v>
          </cell>
          <cell r="E3728">
            <v>18.12265</v>
          </cell>
          <cell r="F3728">
            <v>31.73826</v>
          </cell>
        </row>
        <row r="3729">
          <cell r="A3729" t="str">
            <v>SOCIAL CAPITAL - Neighbourhood tenure (years)</v>
          </cell>
          <cell r="B3729" t="str">
            <v xml:space="preserve"> &gt; 1 but ≤ 5</v>
          </cell>
          <cell r="C3729" t="str">
            <v>Moira (S)</v>
          </cell>
          <cell r="D3729">
            <v>22.386199999999999</v>
          </cell>
          <cell r="E3729">
            <v>15.236560000000001</v>
          </cell>
          <cell r="F3729">
            <v>31.63852</v>
          </cell>
        </row>
        <row r="3730">
          <cell r="A3730" t="str">
            <v>SOCIAL CAPITAL - Neighbourhood tenure (years)</v>
          </cell>
          <cell r="B3730" t="str">
            <v xml:space="preserve"> &gt; 1 but ≤ 5</v>
          </cell>
          <cell r="C3730" t="str">
            <v>Monash (C)</v>
          </cell>
          <cell r="D3730">
            <v>26.25639</v>
          </cell>
          <cell r="E3730">
            <v>21.177209999999999</v>
          </cell>
          <cell r="F3730">
            <v>32.058309999999999</v>
          </cell>
        </row>
        <row r="3731">
          <cell r="A3731" t="str">
            <v>SOCIAL CAPITAL - Neighbourhood tenure (years)</v>
          </cell>
          <cell r="B3731" t="str">
            <v xml:space="preserve"> &gt; 1 but ≤ 5</v>
          </cell>
          <cell r="C3731" t="str">
            <v>Moonee Valley (C)</v>
          </cell>
          <cell r="D3731">
            <v>26.053170000000001</v>
          </cell>
          <cell r="E3731">
            <v>20.693940000000001</v>
          </cell>
          <cell r="F3731">
            <v>32.236159999999998</v>
          </cell>
        </row>
        <row r="3732">
          <cell r="A3732" t="str">
            <v>SOCIAL CAPITAL - Neighbourhood tenure (years)</v>
          </cell>
          <cell r="B3732" t="str">
            <v xml:space="preserve"> &gt; 1 but ≤ 5</v>
          </cell>
          <cell r="C3732" t="str">
            <v>Moorabool (S)</v>
          </cell>
          <cell r="D3732">
            <v>22.725269999999998</v>
          </cell>
          <cell r="E3732">
            <v>15.9222</v>
          </cell>
          <cell r="F3732">
            <v>31.351199999999999</v>
          </cell>
        </row>
        <row r="3733">
          <cell r="A3733" t="str">
            <v>SOCIAL CAPITAL - Neighbourhood tenure (years)</v>
          </cell>
          <cell r="B3733" t="str">
            <v xml:space="preserve"> &gt; 1 but ≤ 5</v>
          </cell>
          <cell r="C3733" t="str">
            <v>Moreland (C)</v>
          </cell>
          <cell r="D3733">
            <v>26.836950000000002</v>
          </cell>
          <cell r="E3733">
            <v>21.453499999999998</v>
          </cell>
          <cell r="F3733">
            <v>33.00367</v>
          </cell>
        </row>
        <row r="3734">
          <cell r="A3734" t="str">
            <v>SOCIAL CAPITAL - Neighbourhood tenure (years)</v>
          </cell>
          <cell r="B3734" t="str">
            <v xml:space="preserve"> &gt; 1 but ≤ 5</v>
          </cell>
          <cell r="C3734" t="str">
            <v>Mornington Peninsula (S)</v>
          </cell>
          <cell r="D3734">
            <v>32.856119999999997</v>
          </cell>
          <cell r="E3734">
            <v>26.5762</v>
          </cell>
          <cell r="F3734">
            <v>39.815280000000001</v>
          </cell>
        </row>
        <row r="3735">
          <cell r="A3735" t="str">
            <v>SOCIAL CAPITAL - Neighbourhood tenure (years)</v>
          </cell>
          <cell r="B3735" t="str">
            <v xml:space="preserve"> &gt; 1 but ≤ 5</v>
          </cell>
          <cell r="C3735" t="str">
            <v>Mount Alexander (S)</v>
          </cell>
          <cell r="D3735">
            <v>18.43338</v>
          </cell>
          <cell r="E3735">
            <v>11.35375</v>
          </cell>
          <cell r="F3735">
            <v>28.507860000000001</v>
          </cell>
        </row>
        <row r="3736">
          <cell r="A3736" t="str">
            <v>SOCIAL CAPITAL - Neighbourhood tenure (years)</v>
          </cell>
          <cell r="B3736" t="str">
            <v xml:space="preserve"> &gt; 1 but ≤ 5</v>
          </cell>
          <cell r="C3736" t="str">
            <v>Moyne (S)</v>
          </cell>
          <cell r="D3736">
            <v>17.36449</v>
          </cell>
          <cell r="E3736">
            <v>11.550380000000001</v>
          </cell>
          <cell r="F3736">
            <v>25.269130000000001</v>
          </cell>
        </row>
        <row r="3737">
          <cell r="A3737" t="str">
            <v>SOCIAL CAPITAL - Neighbourhood tenure (years)</v>
          </cell>
          <cell r="B3737" t="str">
            <v xml:space="preserve"> &gt; 1 but ≤ 5</v>
          </cell>
          <cell r="C3737" t="str">
            <v>Murrindindi (S)</v>
          </cell>
          <cell r="D3737">
            <v>17.549859999999999</v>
          </cell>
          <cell r="E3737">
            <v>11.644349999999999</v>
          </cell>
          <cell r="F3737">
            <v>25.583169999999999</v>
          </cell>
        </row>
        <row r="3738">
          <cell r="A3738" t="str">
            <v>SOCIAL CAPITAL - Neighbourhood tenure (years)</v>
          </cell>
          <cell r="B3738" t="str">
            <v xml:space="preserve"> &gt; 1 but ≤ 5</v>
          </cell>
          <cell r="C3738" t="str">
            <v>Nillumbik (S)</v>
          </cell>
          <cell r="D3738">
            <v>14.935040000000001</v>
          </cell>
          <cell r="E3738">
            <v>10.4687</v>
          </cell>
          <cell r="F3738">
            <v>20.862850000000002</v>
          </cell>
        </row>
        <row r="3739">
          <cell r="A3739" t="str">
            <v>SOCIAL CAPITAL - Neighbourhood tenure (years)</v>
          </cell>
          <cell r="B3739" t="str">
            <v xml:space="preserve"> &gt; 1 but ≤ 5</v>
          </cell>
          <cell r="C3739" t="str">
            <v>Northern Grampians (S)</v>
          </cell>
          <cell r="D3739">
            <v>12.78363</v>
          </cell>
          <cell r="E3739">
            <v>7.8899650000000001</v>
          </cell>
          <cell r="F3739">
            <v>20.05179</v>
          </cell>
        </row>
        <row r="3740">
          <cell r="A3740" t="str">
            <v>SOCIAL CAPITAL - Neighbourhood tenure (years)</v>
          </cell>
          <cell r="B3740" t="str">
            <v xml:space="preserve"> &gt; 1 but ≤ 5</v>
          </cell>
          <cell r="C3740" t="str">
            <v>Port Phillip (C)</v>
          </cell>
          <cell r="D3740">
            <v>38.014719999999997</v>
          </cell>
          <cell r="E3740">
            <v>32.34901</v>
          </cell>
          <cell r="F3740">
            <v>44.026949999999999</v>
          </cell>
        </row>
        <row r="3741">
          <cell r="A3741" t="str">
            <v>SOCIAL CAPITAL - Neighbourhood tenure (years)</v>
          </cell>
          <cell r="B3741" t="str">
            <v xml:space="preserve"> &gt; 1 but ≤ 5</v>
          </cell>
          <cell r="C3741" t="str">
            <v>Pyrenees (S)</v>
          </cell>
          <cell r="D3741">
            <v>13.861499999999999</v>
          </cell>
          <cell r="E3741">
            <v>7.555123</v>
          </cell>
          <cell r="F3741">
            <v>24.061789999999998</v>
          </cell>
        </row>
        <row r="3742">
          <cell r="A3742" t="str">
            <v>SOCIAL CAPITAL - Neighbourhood tenure (years)</v>
          </cell>
          <cell r="B3742" t="str">
            <v xml:space="preserve"> &gt; 1 but ≤ 5</v>
          </cell>
          <cell r="C3742" t="str">
            <v>Queenscliffe (B)</v>
          </cell>
          <cell r="D3742">
            <v>18.681519999999999</v>
          </cell>
          <cell r="E3742">
            <v>9.1849039999999995</v>
          </cell>
          <cell r="F3742">
            <v>34.289650000000002</v>
          </cell>
        </row>
        <row r="3743">
          <cell r="A3743" t="str">
            <v>SOCIAL CAPITAL - Neighbourhood tenure (years)</v>
          </cell>
          <cell r="B3743" t="str">
            <v xml:space="preserve"> &gt; 1 but ≤ 5</v>
          </cell>
          <cell r="C3743" t="str">
            <v>South Gippsland (S)</v>
          </cell>
          <cell r="D3743">
            <v>19.15109</v>
          </cell>
          <cell r="E3743">
            <v>10.500690000000001</v>
          </cell>
          <cell r="F3743">
            <v>32.351709999999997</v>
          </cell>
        </row>
        <row r="3744">
          <cell r="A3744" t="str">
            <v>SOCIAL CAPITAL - Neighbourhood tenure (years)</v>
          </cell>
          <cell r="B3744" t="str">
            <v xml:space="preserve"> &gt; 1 but ≤ 5</v>
          </cell>
          <cell r="C3744" t="str">
            <v>Southern Grampians (S)</v>
          </cell>
          <cell r="D3744">
            <v>20.923850000000002</v>
          </cell>
          <cell r="E3744">
            <v>15.006819999999999</v>
          </cell>
          <cell r="F3744">
            <v>28.394490000000001</v>
          </cell>
        </row>
        <row r="3745">
          <cell r="A3745" t="str">
            <v>SOCIAL CAPITAL - Neighbourhood tenure (years)</v>
          </cell>
          <cell r="B3745" t="str">
            <v xml:space="preserve"> &gt; 1 but ≤ 5</v>
          </cell>
          <cell r="C3745" t="str">
            <v>Stonnington (C)</v>
          </cell>
          <cell r="D3745">
            <v>29.810420000000001</v>
          </cell>
          <cell r="E3745">
            <v>24.270009999999999</v>
          </cell>
          <cell r="F3745">
            <v>36.014119999999998</v>
          </cell>
        </row>
        <row r="3746">
          <cell r="A3746" t="str">
            <v>SOCIAL CAPITAL - Neighbourhood tenure (years)</v>
          </cell>
          <cell r="B3746" t="str">
            <v xml:space="preserve"> &gt; 1 but ≤ 5</v>
          </cell>
          <cell r="C3746" t="str">
            <v>Strathbogie (S)</v>
          </cell>
          <cell r="D3746">
            <v>23.899090000000001</v>
          </cell>
          <cell r="E3746">
            <v>16.723939999999999</v>
          </cell>
          <cell r="F3746">
            <v>32.93515</v>
          </cell>
        </row>
        <row r="3747">
          <cell r="A3747" t="str">
            <v>SOCIAL CAPITAL - Neighbourhood tenure (years)</v>
          </cell>
          <cell r="B3747" t="str">
            <v xml:space="preserve"> &gt; 1 but ≤ 5</v>
          </cell>
          <cell r="C3747" t="str">
            <v>Surf Coast (S)</v>
          </cell>
          <cell r="D3747">
            <v>17.27525</v>
          </cell>
          <cell r="E3747">
            <v>12.158910000000001</v>
          </cell>
          <cell r="F3747">
            <v>23.957329999999999</v>
          </cell>
        </row>
        <row r="3748">
          <cell r="A3748" t="str">
            <v>SOCIAL CAPITAL - Neighbourhood tenure (years)</v>
          </cell>
          <cell r="B3748" t="str">
            <v xml:space="preserve"> &gt; 1 but ≤ 5</v>
          </cell>
          <cell r="C3748" t="str">
            <v>Swan Hill (RC)</v>
          </cell>
          <cell r="D3748">
            <v>19.352789999999999</v>
          </cell>
          <cell r="E3748">
            <v>13.768190000000001</v>
          </cell>
          <cell r="F3748">
            <v>26.506319999999999</v>
          </cell>
        </row>
        <row r="3749">
          <cell r="A3749" t="str">
            <v>SOCIAL CAPITAL - Neighbourhood tenure (years)</v>
          </cell>
          <cell r="B3749" t="str">
            <v xml:space="preserve"> &gt; 1 but ≤ 5</v>
          </cell>
          <cell r="C3749" t="str">
            <v>Towong (S)</v>
          </cell>
          <cell r="D3749">
            <v>11.648709999999999</v>
          </cell>
          <cell r="E3749">
            <v>7.3785299999999996</v>
          </cell>
          <cell r="F3749">
            <v>17.91226</v>
          </cell>
        </row>
        <row r="3750">
          <cell r="A3750" t="str">
            <v>SOCIAL CAPITAL - Neighbourhood tenure (years)</v>
          </cell>
          <cell r="B3750" t="str">
            <v xml:space="preserve"> &gt; 1 but ≤ 5</v>
          </cell>
          <cell r="C3750" t="str">
            <v>Wangaratta (RC)</v>
          </cell>
          <cell r="D3750">
            <v>21.761150000000001</v>
          </cell>
          <cell r="E3750">
            <v>15.098990000000001</v>
          </cell>
          <cell r="F3750">
            <v>30.313310000000001</v>
          </cell>
        </row>
        <row r="3751">
          <cell r="A3751" t="str">
            <v>SOCIAL CAPITAL - Neighbourhood tenure (years)</v>
          </cell>
          <cell r="B3751" t="str">
            <v xml:space="preserve"> &gt; 1 but ≤ 5</v>
          </cell>
          <cell r="C3751" t="str">
            <v>Warrnambool (C)</v>
          </cell>
          <cell r="D3751">
            <v>25.556539999999998</v>
          </cell>
          <cell r="E3751">
            <v>19.634989999999998</v>
          </cell>
          <cell r="F3751">
            <v>32.54081</v>
          </cell>
        </row>
        <row r="3752">
          <cell r="A3752" t="str">
            <v>SOCIAL CAPITAL - Neighbourhood tenure (years)</v>
          </cell>
          <cell r="B3752" t="str">
            <v xml:space="preserve"> &gt; 1 but ≤ 5</v>
          </cell>
          <cell r="C3752" t="str">
            <v>Wellington (S)</v>
          </cell>
          <cell r="D3752">
            <v>21.511990000000001</v>
          </cell>
          <cell r="E3752">
            <v>15.85801</v>
          </cell>
          <cell r="F3752">
            <v>28.49905</v>
          </cell>
        </row>
        <row r="3753">
          <cell r="A3753" t="str">
            <v>SOCIAL CAPITAL - Neighbourhood tenure (years)</v>
          </cell>
          <cell r="B3753" t="str">
            <v xml:space="preserve"> &gt; 1 but ≤ 5</v>
          </cell>
          <cell r="C3753" t="str">
            <v>West Wimmera (S)</v>
          </cell>
          <cell r="D3753">
            <v>15.47856</v>
          </cell>
          <cell r="E3753">
            <v>9.1834520000000008</v>
          </cell>
          <cell r="F3753">
            <v>24.905460000000001</v>
          </cell>
        </row>
        <row r="3754">
          <cell r="A3754" t="str">
            <v>SOCIAL CAPITAL - Neighbourhood tenure (years)</v>
          </cell>
          <cell r="B3754" t="str">
            <v xml:space="preserve"> &gt; 1 but ≤ 5</v>
          </cell>
          <cell r="C3754" t="str">
            <v>Whitehorse (C)</v>
          </cell>
          <cell r="D3754">
            <v>31.509979999999999</v>
          </cell>
          <cell r="E3754">
            <v>25.82638</v>
          </cell>
          <cell r="F3754">
            <v>37.806840000000001</v>
          </cell>
        </row>
        <row r="3755">
          <cell r="A3755" t="str">
            <v>SOCIAL CAPITAL - Neighbourhood tenure (years)</v>
          </cell>
          <cell r="B3755" t="str">
            <v xml:space="preserve"> &gt; 1 but ≤ 5</v>
          </cell>
          <cell r="C3755" t="str">
            <v>Whittlesea (C)</v>
          </cell>
          <cell r="D3755">
            <v>34.831670000000003</v>
          </cell>
          <cell r="E3755">
            <v>28.7363</v>
          </cell>
          <cell r="F3755">
            <v>41.467610000000001</v>
          </cell>
        </row>
        <row r="3756">
          <cell r="A3756" t="str">
            <v>SOCIAL CAPITAL - Neighbourhood tenure (years)</v>
          </cell>
          <cell r="B3756" t="str">
            <v xml:space="preserve"> &gt; 1 but ≤ 5</v>
          </cell>
          <cell r="C3756" t="str">
            <v>Wodonga (RC)</v>
          </cell>
          <cell r="D3756">
            <v>31.081959999999999</v>
          </cell>
          <cell r="E3756">
            <v>24.309249999999999</v>
          </cell>
          <cell r="F3756">
            <v>38.774940000000001</v>
          </cell>
        </row>
        <row r="3757">
          <cell r="A3757" t="str">
            <v>SOCIAL CAPITAL - Neighbourhood tenure (years)</v>
          </cell>
          <cell r="B3757" t="str">
            <v xml:space="preserve"> &gt; 1 but ≤ 5</v>
          </cell>
          <cell r="C3757" t="str">
            <v>Wyndham (C)</v>
          </cell>
          <cell r="D3757">
            <v>33.096730000000001</v>
          </cell>
          <cell r="E3757">
            <v>28.28406</v>
          </cell>
          <cell r="F3757">
            <v>38.291060000000002</v>
          </cell>
        </row>
        <row r="3758">
          <cell r="A3758" t="str">
            <v>SOCIAL CAPITAL - Neighbourhood tenure (years)</v>
          </cell>
          <cell r="B3758" t="str">
            <v xml:space="preserve"> &gt; 1 but ≤ 5</v>
          </cell>
          <cell r="C3758" t="str">
            <v>Yarra (C)</v>
          </cell>
          <cell r="D3758">
            <v>32.246250000000003</v>
          </cell>
          <cell r="E3758">
            <v>27.284749999999999</v>
          </cell>
          <cell r="F3758">
            <v>37.642899999999997</v>
          </cell>
        </row>
        <row r="3759">
          <cell r="A3759" t="str">
            <v>SOCIAL CAPITAL - Neighbourhood tenure (years)</v>
          </cell>
          <cell r="B3759" t="str">
            <v xml:space="preserve"> &gt; 1 but ≤ 5</v>
          </cell>
          <cell r="C3759" t="str">
            <v>Yarra Ranges (S)</v>
          </cell>
          <cell r="D3759">
            <v>27.07358</v>
          </cell>
          <cell r="E3759">
            <v>21.54421</v>
          </cell>
          <cell r="F3759">
            <v>33.417610000000003</v>
          </cell>
        </row>
        <row r="3760">
          <cell r="A3760" t="str">
            <v>SOCIAL CAPITAL - Neighbourhood tenure (years)</v>
          </cell>
          <cell r="B3760" t="str">
            <v xml:space="preserve"> &gt; 1 but ≤ 5</v>
          </cell>
          <cell r="C3760" t="str">
            <v>Yarriambiack (S)</v>
          </cell>
          <cell r="D3760">
            <v>9.5499860000000005</v>
          </cell>
          <cell r="E3760">
            <v>4.5611119999999996</v>
          </cell>
          <cell r="F3760">
            <v>18.914190000000001</v>
          </cell>
        </row>
        <row r="3761">
          <cell r="A3761" t="str">
            <v>SOCIAL CAPITAL - Neighbourhood tenure (years)</v>
          </cell>
          <cell r="B3761" t="str">
            <v xml:space="preserve"> &gt; 1 but ≤ 5</v>
          </cell>
          <cell r="C3761" t="str">
            <v>Victoria</v>
          </cell>
          <cell r="D3761">
            <v>29.09928</v>
          </cell>
          <cell r="E3761">
            <v>28.189330000000002</v>
          </cell>
          <cell r="F3761">
            <v>30.026319999999998</v>
          </cell>
        </row>
        <row r="3762">
          <cell r="A3762" t="str">
            <v>SOCIAL CAPITAL - Neighbourhood tenure (years)</v>
          </cell>
          <cell r="B3762" t="str">
            <v xml:space="preserve"> &gt; 5 but ≤ 10</v>
          </cell>
          <cell r="C3762" t="str">
            <v>Alpine (S)</v>
          </cell>
          <cell r="D3762">
            <v>15.378550000000001</v>
          </cell>
          <cell r="E3762">
            <v>11.42618</v>
          </cell>
          <cell r="F3762">
            <v>20.38344</v>
          </cell>
        </row>
        <row r="3763">
          <cell r="A3763" t="str">
            <v>SOCIAL CAPITAL - Neighbourhood tenure (years)</v>
          </cell>
          <cell r="B3763" t="str">
            <v xml:space="preserve"> &gt; 5 but ≤ 10</v>
          </cell>
          <cell r="C3763" t="str">
            <v>Ararat (RC)</v>
          </cell>
          <cell r="D3763">
            <v>19.748390000000001</v>
          </cell>
          <cell r="E3763">
            <v>13.970789999999999</v>
          </cell>
          <cell r="F3763">
            <v>27.160959999999999</v>
          </cell>
        </row>
        <row r="3764">
          <cell r="A3764" t="str">
            <v>SOCIAL CAPITAL - Neighbourhood tenure (years)</v>
          </cell>
          <cell r="B3764" t="str">
            <v xml:space="preserve"> &gt; 5 but ≤ 10</v>
          </cell>
          <cell r="C3764" t="str">
            <v>Ballarat (C)</v>
          </cell>
          <cell r="D3764">
            <v>16.02102</v>
          </cell>
          <cell r="E3764">
            <v>11.858930000000001</v>
          </cell>
          <cell r="F3764">
            <v>21.29101</v>
          </cell>
        </row>
        <row r="3765">
          <cell r="A3765" t="str">
            <v>SOCIAL CAPITAL - Neighbourhood tenure (years)</v>
          </cell>
          <cell r="B3765" t="str">
            <v xml:space="preserve"> &gt; 5 but ≤ 10</v>
          </cell>
          <cell r="C3765" t="str">
            <v>Banyule (C)</v>
          </cell>
          <cell r="D3765">
            <v>14.438470000000001</v>
          </cell>
          <cell r="E3765">
            <v>10.57912</v>
          </cell>
          <cell r="F3765">
            <v>19.400300000000001</v>
          </cell>
        </row>
        <row r="3766">
          <cell r="A3766" t="str">
            <v>SOCIAL CAPITAL - Neighbourhood tenure (years)</v>
          </cell>
          <cell r="B3766" t="str">
            <v xml:space="preserve"> &gt; 5 but ≤ 10</v>
          </cell>
          <cell r="C3766" t="str">
            <v>Bass Coast (S)</v>
          </cell>
          <cell r="D3766">
            <v>16.122409999999999</v>
          </cell>
          <cell r="E3766">
            <v>10.24518</v>
          </cell>
          <cell r="F3766">
            <v>24.45262</v>
          </cell>
        </row>
        <row r="3767">
          <cell r="A3767" t="str">
            <v>SOCIAL CAPITAL - Neighbourhood tenure (years)</v>
          </cell>
          <cell r="B3767" t="str">
            <v xml:space="preserve"> &gt; 5 but ≤ 10</v>
          </cell>
          <cell r="C3767" t="str">
            <v>Baw Baw (S)</v>
          </cell>
          <cell r="D3767">
            <v>21.248280000000001</v>
          </cell>
          <cell r="E3767">
            <v>16.111429999999999</v>
          </cell>
          <cell r="F3767">
            <v>27.486280000000001</v>
          </cell>
        </row>
        <row r="3768">
          <cell r="A3768" t="str">
            <v>SOCIAL CAPITAL - Neighbourhood tenure (years)</v>
          </cell>
          <cell r="B3768" t="str">
            <v xml:space="preserve"> &gt; 5 but ≤ 10</v>
          </cell>
          <cell r="C3768" t="str">
            <v>Bayside (C)</v>
          </cell>
          <cell r="D3768">
            <v>18.321929999999998</v>
          </cell>
          <cell r="E3768">
            <v>13.56537</v>
          </cell>
          <cell r="F3768">
            <v>24.27786</v>
          </cell>
        </row>
        <row r="3769">
          <cell r="A3769" t="str">
            <v>SOCIAL CAPITAL - Neighbourhood tenure (years)</v>
          </cell>
          <cell r="B3769" t="str">
            <v xml:space="preserve"> &gt; 5 but ≤ 10</v>
          </cell>
          <cell r="C3769" t="str">
            <v>Benalla (RC)</v>
          </cell>
          <cell r="D3769">
            <v>22.414079999999998</v>
          </cell>
          <cell r="E3769">
            <v>15.999180000000001</v>
          </cell>
          <cell r="F3769">
            <v>30.468129999999999</v>
          </cell>
        </row>
        <row r="3770">
          <cell r="A3770" t="str">
            <v>SOCIAL CAPITAL - Neighbourhood tenure (years)</v>
          </cell>
          <cell r="B3770" t="str">
            <v xml:space="preserve"> &gt; 5 but ≤ 10</v>
          </cell>
          <cell r="C3770" t="str">
            <v>Boroondara (C)</v>
          </cell>
          <cell r="D3770">
            <v>15.644130000000001</v>
          </cell>
          <cell r="E3770">
            <v>11.686719999999999</v>
          </cell>
          <cell r="F3770">
            <v>20.628589999999999</v>
          </cell>
        </row>
        <row r="3771">
          <cell r="A3771" t="str">
            <v>SOCIAL CAPITAL - Neighbourhood tenure (years)</v>
          </cell>
          <cell r="B3771" t="str">
            <v xml:space="preserve"> &gt; 5 but ≤ 10</v>
          </cell>
          <cell r="C3771" t="str">
            <v>Brimbank (C)</v>
          </cell>
          <cell r="D3771">
            <v>14.947789999999999</v>
          </cell>
          <cell r="E3771">
            <v>10.83765</v>
          </cell>
          <cell r="F3771">
            <v>20.262460000000001</v>
          </cell>
        </row>
        <row r="3772">
          <cell r="A3772" t="str">
            <v>SOCIAL CAPITAL - Neighbourhood tenure (years)</v>
          </cell>
          <cell r="B3772" t="str">
            <v xml:space="preserve"> &gt; 5 but ≤ 10</v>
          </cell>
          <cell r="C3772" t="str">
            <v>Buloke (S)</v>
          </cell>
          <cell r="D3772">
            <v>32.00179</v>
          </cell>
          <cell r="E3772">
            <v>23.318840000000002</v>
          </cell>
          <cell r="F3772">
            <v>42.141069999999999</v>
          </cell>
        </row>
        <row r="3773">
          <cell r="A3773" t="str">
            <v>SOCIAL CAPITAL - Neighbourhood tenure (years)</v>
          </cell>
          <cell r="B3773" t="str">
            <v xml:space="preserve"> &gt; 5 but ≤ 10</v>
          </cell>
          <cell r="C3773" t="str">
            <v>Campaspe (S)</v>
          </cell>
          <cell r="D3773">
            <v>16.960419999999999</v>
          </cell>
          <cell r="E3773">
            <v>12.34665</v>
          </cell>
          <cell r="F3773">
            <v>22.848870000000002</v>
          </cell>
        </row>
        <row r="3774">
          <cell r="A3774" t="str">
            <v>SOCIAL CAPITAL - Neighbourhood tenure (years)</v>
          </cell>
          <cell r="B3774" t="str">
            <v xml:space="preserve"> &gt; 5 but ≤ 10</v>
          </cell>
          <cell r="C3774" t="str">
            <v>Cardinia (S)</v>
          </cell>
          <cell r="D3774">
            <v>21.78124</v>
          </cell>
          <cell r="E3774">
            <v>16.867909999999998</v>
          </cell>
          <cell r="F3774">
            <v>27.649730000000002</v>
          </cell>
        </row>
        <row r="3775">
          <cell r="A3775" t="str">
            <v>SOCIAL CAPITAL - Neighbourhood tenure (years)</v>
          </cell>
          <cell r="B3775" t="str">
            <v xml:space="preserve"> &gt; 5 but ≤ 10</v>
          </cell>
          <cell r="C3775" t="str">
            <v>Casey (C)</v>
          </cell>
          <cell r="D3775">
            <v>18.945499999999999</v>
          </cell>
          <cell r="E3775">
            <v>14.431150000000001</v>
          </cell>
          <cell r="F3775">
            <v>24.468219999999999</v>
          </cell>
        </row>
        <row r="3776">
          <cell r="A3776" t="str">
            <v>SOCIAL CAPITAL - Neighbourhood tenure (years)</v>
          </cell>
          <cell r="B3776" t="str">
            <v xml:space="preserve"> &gt; 5 but ≤ 10</v>
          </cell>
          <cell r="C3776" t="str">
            <v>Central Goldfields (S)</v>
          </cell>
          <cell r="D3776">
            <v>20.712409999999998</v>
          </cell>
          <cell r="E3776">
            <v>14.752520000000001</v>
          </cell>
          <cell r="F3776">
            <v>28.28125</v>
          </cell>
        </row>
        <row r="3777">
          <cell r="A3777" t="str">
            <v>SOCIAL CAPITAL - Neighbourhood tenure (years)</v>
          </cell>
          <cell r="B3777" t="str">
            <v xml:space="preserve"> &gt; 5 but ≤ 10</v>
          </cell>
          <cell r="C3777" t="str">
            <v>Colac-Otway (S)</v>
          </cell>
          <cell r="D3777">
            <v>16.027000000000001</v>
          </cell>
          <cell r="E3777">
            <v>11.625920000000001</v>
          </cell>
          <cell r="F3777">
            <v>21.68533</v>
          </cell>
        </row>
        <row r="3778">
          <cell r="A3778" t="str">
            <v>SOCIAL CAPITAL - Neighbourhood tenure (years)</v>
          </cell>
          <cell r="B3778" t="str">
            <v xml:space="preserve"> &gt; 5 but ≤ 10</v>
          </cell>
          <cell r="C3778" t="str">
            <v>Corangamite (S)</v>
          </cell>
          <cell r="D3778">
            <v>12.48681</v>
          </cell>
          <cell r="E3778">
            <v>8.0171320000000001</v>
          </cell>
          <cell r="F3778">
            <v>18.935410000000001</v>
          </cell>
        </row>
        <row r="3779">
          <cell r="A3779" t="str">
            <v>SOCIAL CAPITAL - Neighbourhood tenure (years)</v>
          </cell>
          <cell r="B3779" t="str">
            <v xml:space="preserve"> &gt; 5 but ≤ 10</v>
          </cell>
          <cell r="C3779" t="str">
            <v>Darebin (C)</v>
          </cell>
          <cell r="D3779">
            <v>11.76404</v>
          </cell>
          <cell r="E3779">
            <v>8.4061129999999995</v>
          </cell>
          <cell r="F3779">
            <v>16.225719999999999</v>
          </cell>
        </row>
        <row r="3780">
          <cell r="A3780" t="str">
            <v>SOCIAL CAPITAL - Neighbourhood tenure (years)</v>
          </cell>
          <cell r="B3780" t="str">
            <v xml:space="preserve"> &gt; 5 but ≤ 10</v>
          </cell>
          <cell r="C3780" t="str">
            <v>East Gippsland (S)</v>
          </cell>
          <cell r="D3780">
            <v>31.385909999999999</v>
          </cell>
          <cell r="E3780">
            <v>23.06793</v>
          </cell>
          <cell r="F3780">
            <v>41.100839999999998</v>
          </cell>
        </row>
        <row r="3781">
          <cell r="A3781" t="str">
            <v>SOCIAL CAPITAL - Neighbourhood tenure (years)</v>
          </cell>
          <cell r="B3781" t="str">
            <v xml:space="preserve"> &gt; 5 but ≤ 10</v>
          </cell>
          <cell r="C3781" t="str">
            <v>Frankston (C)</v>
          </cell>
          <cell r="D3781">
            <v>16.420629999999999</v>
          </cell>
          <cell r="E3781">
            <v>12.5754</v>
          </cell>
          <cell r="F3781">
            <v>21.157080000000001</v>
          </cell>
        </row>
        <row r="3782">
          <cell r="A3782" t="str">
            <v>SOCIAL CAPITAL - Neighbourhood tenure (years)</v>
          </cell>
          <cell r="B3782" t="str">
            <v xml:space="preserve"> &gt; 5 but ≤ 10</v>
          </cell>
          <cell r="C3782" t="str">
            <v>Gannawarra (S)</v>
          </cell>
          <cell r="D3782">
            <v>17.989519999999999</v>
          </cell>
          <cell r="E3782">
            <v>12.71754</v>
          </cell>
          <cell r="F3782">
            <v>24.825369999999999</v>
          </cell>
        </row>
        <row r="3783">
          <cell r="A3783" t="str">
            <v>SOCIAL CAPITAL - Neighbourhood tenure (years)</v>
          </cell>
          <cell r="B3783" t="str">
            <v xml:space="preserve"> &gt; 5 but ≤ 10</v>
          </cell>
          <cell r="C3783" t="str">
            <v>Glen Eira (C)</v>
          </cell>
          <cell r="D3783">
            <v>14.85924</v>
          </cell>
          <cell r="E3783">
            <v>10.919219999999999</v>
          </cell>
          <cell r="F3783">
            <v>19.903300000000002</v>
          </cell>
        </row>
        <row r="3784">
          <cell r="A3784" t="str">
            <v>SOCIAL CAPITAL - Neighbourhood tenure (years)</v>
          </cell>
          <cell r="B3784" t="str">
            <v xml:space="preserve"> &gt; 5 but ≤ 10</v>
          </cell>
          <cell r="C3784" t="str">
            <v>Glenelg (S)</v>
          </cell>
          <cell r="D3784">
            <v>17.605899999999998</v>
          </cell>
          <cell r="E3784">
            <v>10.47885</v>
          </cell>
          <cell r="F3784">
            <v>28.060880000000001</v>
          </cell>
        </row>
        <row r="3785">
          <cell r="A3785" t="str">
            <v>SOCIAL CAPITAL - Neighbourhood tenure (years)</v>
          </cell>
          <cell r="B3785" t="str">
            <v xml:space="preserve"> &gt; 5 but ≤ 10</v>
          </cell>
          <cell r="C3785" t="str">
            <v>Golden Plains (S)</v>
          </cell>
          <cell r="D3785">
            <v>29.696899999999999</v>
          </cell>
          <cell r="E3785">
            <v>21.327010000000001</v>
          </cell>
          <cell r="F3785">
            <v>39.694249999999997</v>
          </cell>
        </row>
        <row r="3786">
          <cell r="A3786" t="str">
            <v>SOCIAL CAPITAL - Neighbourhood tenure (years)</v>
          </cell>
          <cell r="B3786" t="str">
            <v xml:space="preserve"> &gt; 5 but ≤ 10</v>
          </cell>
          <cell r="C3786" t="str">
            <v>Greater Bendigo (C)</v>
          </cell>
          <cell r="D3786">
            <v>16.733139999999999</v>
          </cell>
          <cell r="E3786">
            <v>12.081810000000001</v>
          </cell>
          <cell r="F3786">
            <v>22.71255</v>
          </cell>
        </row>
        <row r="3787">
          <cell r="A3787" t="str">
            <v>SOCIAL CAPITAL - Neighbourhood tenure (years)</v>
          </cell>
          <cell r="B3787" t="str">
            <v xml:space="preserve"> &gt; 5 but ≤ 10</v>
          </cell>
          <cell r="C3787" t="str">
            <v>Greater Dandenong (C)</v>
          </cell>
          <cell r="D3787">
            <v>19.898109999999999</v>
          </cell>
          <cell r="E3787">
            <v>15.16629</v>
          </cell>
          <cell r="F3787">
            <v>25.659700000000001</v>
          </cell>
        </row>
        <row r="3788">
          <cell r="A3788" t="str">
            <v>SOCIAL CAPITAL - Neighbourhood tenure (years)</v>
          </cell>
          <cell r="B3788" t="str">
            <v xml:space="preserve"> &gt; 5 but ≤ 10</v>
          </cell>
          <cell r="C3788" t="str">
            <v>Greater Geelong (C)</v>
          </cell>
          <cell r="D3788">
            <v>15.928750000000001</v>
          </cell>
          <cell r="E3788">
            <v>11.66785</v>
          </cell>
          <cell r="F3788">
            <v>21.369230000000002</v>
          </cell>
        </row>
        <row r="3789">
          <cell r="A3789" t="str">
            <v>SOCIAL CAPITAL - Neighbourhood tenure (years)</v>
          </cell>
          <cell r="B3789" t="str">
            <v xml:space="preserve"> &gt; 5 but ≤ 10</v>
          </cell>
          <cell r="C3789" t="str">
            <v>Greater Shepparton (C)</v>
          </cell>
          <cell r="D3789">
            <v>15.735200000000001</v>
          </cell>
          <cell r="E3789">
            <v>11.62616</v>
          </cell>
          <cell r="F3789">
            <v>20.952190000000002</v>
          </cell>
        </row>
        <row r="3790">
          <cell r="A3790" t="str">
            <v>SOCIAL CAPITAL - Neighbourhood tenure (years)</v>
          </cell>
          <cell r="B3790" t="str">
            <v xml:space="preserve"> &gt; 5 but ≤ 10</v>
          </cell>
          <cell r="C3790" t="str">
            <v>Hepburn (S)</v>
          </cell>
          <cell r="D3790">
            <v>19.588239999999999</v>
          </cell>
          <cell r="E3790">
            <v>14.66446</v>
          </cell>
          <cell r="F3790">
            <v>25.66797</v>
          </cell>
        </row>
        <row r="3791">
          <cell r="A3791" t="str">
            <v>SOCIAL CAPITAL - Neighbourhood tenure (years)</v>
          </cell>
          <cell r="B3791" t="str">
            <v xml:space="preserve"> &gt; 5 but ≤ 10</v>
          </cell>
          <cell r="C3791" t="str">
            <v>Hindmarsh (S)</v>
          </cell>
          <cell r="D3791">
            <v>26.166820000000001</v>
          </cell>
          <cell r="E3791">
            <v>17.590620000000001</v>
          </cell>
          <cell r="F3791">
            <v>37.044730000000001</v>
          </cell>
        </row>
        <row r="3792">
          <cell r="A3792" t="str">
            <v>SOCIAL CAPITAL - Neighbourhood tenure (years)</v>
          </cell>
          <cell r="B3792" t="str">
            <v xml:space="preserve"> &gt; 5 but ≤ 10</v>
          </cell>
          <cell r="C3792" t="str">
            <v>Hobsons Bay (C)</v>
          </cell>
          <cell r="D3792">
            <v>14.50095</v>
          </cell>
          <cell r="E3792">
            <v>10.578049999999999</v>
          </cell>
          <cell r="F3792">
            <v>19.56044</v>
          </cell>
        </row>
        <row r="3793">
          <cell r="A3793" t="str">
            <v>SOCIAL CAPITAL - Neighbourhood tenure (years)</v>
          </cell>
          <cell r="B3793" t="str">
            <v xml:space="preserve"> &gt; 5 but ≤ 10</v>
          </cell>
          <cell r="C3793" t="str">
            <v>Horsham (RC)</v>
          </cell>
          <cell r="D3793">
            <v>15.67718</v>
          </cell>
          <cell r="E3793">
            <v>11.123189999999999</v>
          </cell>
          <cell r="F3793">
            <v>21.641639999999999</v>
          </cell>
        </row>
        <row r="3794">
          <cell r="A3794" t="str">
            <v>SOCIAL CAPITAL - Neighbourhood tenure (years)</v>
          </cell>
          <cell r="B3794" t="str">
            <v xml:space="preserve"> &gt; 5 but ≤ 10</v>
          </cell>
          <cell r="C3794" t="str">
            <v>Hume (C)</v>
          </cell>
          <cell r="D3794">
            <v>14.86806</v>
          </cell>
          <cell r="E3794">
            <v>10.58405</v>
          </cell>
          <cell r="F3794">
            <v>20.48874</v>
          </cell>
        </row>
        <row r="3795">
          <cell r="A3795" t="str">
            <v>SOCIAL CAPITAL - Neighbourhood tenure (years)</v>
          </cell>
          <cell r="B3795" t="str">
            <v xml:space="preserve"> &gt; 5 but ≤ 10</v>
          </cell>
          <cell r="C3795" t="str">
            <v>Indigo (S)</v>
          </cell>
          <cell r="D3795">
            <v>13.019909999999999</v>
          </cell>
          <cell r="E3795">
            <v>8.6129929999999995</v>
          </cell>
          <cell r="F3795">
            <v>19.207750000000001</v>
          </cell>
        </row>
        <row r="3796">
          <cell r="A3796" t="str">
            <v>SOCIAL CAPITAL - Neighbourhood tenure (years)</v>
          </cell>
          <cell r="B3796" t="str">
            <v xml:space="preserve"> &gt; 5 but ≤ 10</v>
          </cell>
          <cell r="C3796" t="str">
            <v>Kingston (C)</v>
          </cell>
          <cell r="D3796">
            <v>18.0123</v>
          </cell>
          <cell r="E3796">
            <v>13.653639999999999</v>
          </cell>
          <cell r="F3796">
            <v>23.385549999999999</v>
          </cell>
        </row>
        <row r="3797">
          <cell r="A3797" t="str">
            <v>SOCIAL CAPITAL - Neighbourhood tenure (years)</v>
          </cell>
          <cell r="B3797" t="str">
            <v xml:space="preserve"> &gt; 5 but ≤ 10</v>
          </cell>
          <cell r="C3797" t="str">
            <v>Knox (C)</v>
          </cell>
          <cell r="D3797">
            <v>16.875610000000002</v>
          </cell>
          <cell r="E3797">
            <v>12.621740000000001</v>
          </cell>
          <cell r="F3797">
            <v>22.198899999999998</v>
          </cell>
        </row>
        <row r="3798">
          <cell r="A3798" t="str">
            <v>SOCIAL CAPITAL - Neighbourhood tenure (years)</v>
          </cell>
          <cell r="B3798" t="str">
            <v xml:space="preserve"> &gt; 5 but ≤ 10</v>
          </cell>
          <cell r="C3798" t="str">
            <v>Latrobe (C)</v>
          </cell>
          <cell r="D3798">
            <v>17.89818</v>
          </cell>
          <cell r="E3798">
            <v>13.13016</v>
          </cell>
          <cell r="F3798">
            <v>23.920850000000002</v>
          </cell>
        </row>
        <row r="3799">
          <cell r="A3799" t="str">
            <v>SOCIAL CAPITAL - Neighbourhood tenure (years)</v>
          </cell>
          <cell r="B3799" t="str">
            <v xml:space="preserve"> &gt; 5 but ≤ 10</v>
          </cell>
          <cell r="C3799" t="str">
            <v>Loddon (S)</v>
          </cell>
          <cell r="D3799">
            <v>28.351420000000001</v>
          </cell>
          <cell r="E3799">
            <v>19.25534</v>
          </cell>
          <cell r="F3799">
            <v>39.635190000000001</v>
          </cell>
        </row>
        <row r="3800">
          <cell r="A3800" t="str">
            <v>SOCIAL CAPITAL - Neighbourhood tenure (years)</v>
          </cell>
          <cell r="B3800" t="str">
            <v xml:space="preserve"> &gt; 5 but ≤ 10</v>
          </cell>
          <cell r="C3800" t="str">
            <v>Macedon Ranges (S)</v>
          </cell>
          <cell r="D3800">
            <v>24.211659999999998</v>
          </cell>
          <cell r="E3800">
            <v>17.222249999999999</v>
          </cell>
          <cell r="F3800">
            <v>32.909910000000004</v>
          </cell>
        </row>
        <row r="3801">
          <cell r="A3801" t="str">
            <v>SOCIAL CAPITAL - Neighbourhood tenure (years)</v>
          </cell>
          <cell r="B3801" t="str">
            <v xml:space="preserve"> &gt; 5 but ≤ 10</v>
          </cell>
          <cell r="C3801" t="str">
            <v>Manningham (C)</v>
          </cell>
          <cell r="D3801">
            <v>14.21392</v>
          </cell>
          <cell r="E3801">
            <v>9.9952760000000005</v>
          </cell>
          <cell r="F3801">
            <v>19.820989999999998</v>
          </cell>
        </row>
        <row r="3802">
          <cell r="A3802" t="str">
            <v>SOCIAL CAPITAL - Neighbourhood tenure (years)</v>
          </cell>
          <cell r="B3802" t="str">
            <v xml:space="preserve"> &gt; 5 but ≤ 10</v>
          </cell>
          <cell r="C3802" t="str">
            <v>Mansfield (S)</v>
          </cell>
          <cell r="D3802">
            <v>17.175920000000001</v>
          </cell>
          <cell r="E3802">
            <v>11.94473</v>
          </cell>
          <cell r="F3802">
            <v>24.071819999999999</v>
          </cell>
        </row>
        <row r="3803">
          <cell r="A3803" t="str">
            <v>SOCIAL CAPITAL - Neighbourhood tenure (years)</v>
          </cell>
          <cell r="B3803" t="str">
            <v xml:space="preserve"> &gt; 5 but ≤ 10</v>
          </cell>
          <cell r="C3803" t="str">
            <v>Maribyrnong (C)</v>
          </cell>
          <cell r="D3803">
            <v>12.2591</v>
          </cell>
          <cell r="E3803">
            <v>8.7846089999999997</v>
          </cell>
          <cell r="F3803">
            <v>16.853909999999999</v>
          </cell>
        </row>
        <row r="3804">
          <cell r="A3804" t="str">
            <v>SOCIAL CAPITAL - Neighbourhood tenure (years)</v>
          </cell>
          <cell r="B3804" t="str">
            <v xml:space="preserve"> &gt; 5 but ≤ 10</v>
          </cell>
          <cell r="C3804" t="str">
            <v>Maroondah (C)</v>
          </cell>
          <cell r="D3804">
            <v>14.12828</v>
          </cell>
          <cell r="E3804">
            <v>10.40607</v>
          </cell>
          <cell r="F3804">
            <v>18.901019999999999</v>
          </cell>
        </row>
        <row r="3805">
          <cell r="A3805" t="str">
            <v>SOCIAL CAPITAL - Neighbourhood tenure (years)</v>
          </cell>
          <cell r="B3805" t="str">
            <v xml:space="preserve"> &gt; 5 but ≤ 10</v>
          </cell>
          <cell r="C3805" t="str">
            <v>Melbourne (C)</v>
          </cell>
          <cell r="D3805">
            <v>21.594000000000001</v>
          </cell>
          <cell r="E3805">
            <v>15.8362</v>
          </cell>
          <cell r="F3805">
            <v>28.730619999999998</v>
          </cell>
        </row>
        <row r="3806">
          <cell r="A3806" t="str">
            <v>SOCIAL CAPITAL - Neighbourhood tenure (years)</v>
          </cell>
          <cell r="B3806" t="str">
            <v xml:space="preserve"> &gt; 5 but ≤ 10</v>
          </cell>
          <cell r="C3806" t="str">
            <v>Melton (S)</v>
          </cell>
          <cell r="D3806">
            <v>13.32625</v>
          </cell>
          <cell r="E3806">
            <v>9.7662060000000004</v>
          </cell>
          <cell r="F3806">
            <v>17.926220000000001</v>
          </cell>
        </row>
        <row r="3807">
          <cell r="A3807" t="str">
            <v>SOCIAL CAPITAL - Neighbourhood tenure (years)</v>
          </cell>
          <cell r="B3807" t="str">
            <v xml:space="preserve"> &gt; 5 but ≤ 10</v>
          </cell>
          <cell r="C3807" t="str">
            <v>Mildura (RC)</v>
          </cell>
          <cell r="D3807">
            <v>16.00291</v>
          </cell>
          <cell r="E3807">
            <v>11.522790000000001</v>
          </cell>
          <cell r="F3807">
            <v>21.795819999999999</v>
          </cell>
        </row>
        <row r="3808">
          <cell r="A3808" t="str">
            <v>SOCIAL CAPITAL - Neighbourhood tenure (years)</v>
          </cell>
          <cell r="B3808" t="str">
            <v xml:space="preserve"> &gt; 5 but ≤ 10</v>
          </cell>
          <cell r="C3808" t="str">
            <v>Mitchell (S)</v>
          </cell>
          <cell r="D3808">
            <v>20.556249999999999</v>
          </cell>
          <cell r="E3808">
            <v>15.42253</v>
          </cell>
          <cell r="F3808">
            <v>26.85623</v>
          </cell>
        </row>
        <row r="3809">
          <cell r="A3809" t="str">
            <v>SOCIAL CAPITAL - Neighbourhood tenure (years)</v>
          </cell>
          <cell r="B3809" t="str">
            <v xml:space="preserve"> &gt; 5 but ≤ 10</v>
          </cell>
          <cell r="C3809" t="str">
            <v>Moira (S)</v>
          </cell>
          <cell r="D3809">
            <v>18.12903</v>
          </cell>
          <cell r="E3809">
            <v>11.924440000000001</v>
          </cell>
          <cell r="F3809">
            <v>26.58746</v>
          </cell>
        </row>
        <row r="3810">
          <cell r="A3810" t="str">
            <v>SOCIAL CAPITAL - Neighbourhood tenure (years)</v>
          </cell>
          <cell r="B3810" t="str">
            <v xml:space="preserve"> &gt; 5 but ≤ 10</v>
          </cell>
          <cell r="C3810" t="str">
            <v>Monash (C)</v>
          </cell>
          <cell r="D3810">
            <v>17.00414</v>
          </cell>
          <cell r="E3810">
            <v>12.41952</v>
          </cell>
          <cell r="F3810">
            <v>22.83982</v>
          </cell>
        </row>
        <row r="3811">
          <cell r="A3811" t="str">
            <v>SOCIAL CAPITAL - Neighbourhood tenure (years)</v>
          </cell>
          <cell r="B3811" t="str">
            <v xml:space="preserve"> &gt; 5 but ≤ 10</v>
          </cell>
          <cell r="C3811" t="str">
            <v>Moonee Valley (C)</v>
          </cell>
          <cell r="D3811">
            <v>13.401680000000001</v>
          </cell>
          <cell r="E3811">
            <v>9.8087579999999992</v>
          </cell>
          <cell r="F3811">
            <v>18.047329999999999</v>
          </cell>
        </row>
        <row r="3812">
          <cell r="A3812" t="str">
            <v>SOCIAL CAPITAL - Neighbourhood tenure (years)</v>
          </cell>
          <cell r="B3812" t="str">
            <v xml:space="preserve"> &gt; 5 but ≤ 10</v>
          </cell>
          <cell r="C3812" t="str">
            <v>Moorabool (S)</v>
          </cell>
          <cell r="D3812">
            <v>19.372260000000001</v>
          </cell>
          <cell r="E3812">
            <v>15.098369999999999</v>
          </cell>
          <cell r="F3812">
            <v>24.50675</v>
          </cell>
        </row>
        <row r="3813">
          <cell r="A3813" t="str">
            <v>SOCIAL CAPITAL - Neighbourhood tenure (years)</v>
          </cell>
          <cell r="B3813" t="str">
            <v xml:space="preserve"> &gt; 5 but ≤ 10</v>
          </cell>
          <cell r="C3813" t="str">
            <v>Moreland (C)</v>
          </cell>
          <cell r="D3813">
            <v>10.41311</v>
          </cell>
          <cell r="E3813">
            <v>6.8911879999999996</v>
          </cell>
          <cell r="F3813">
            <v>15.436579999999999</v>
          </cell>
        </row>
        <row r="3814">
          <cell r="A3814" t="str">
            <v>SOCIAL CAPITAL - Neighbourhood tenure (years)</v>
          </cell>
          <cell r="B3814" t="str">
            <v xml:space="preserve"> &gt; 5 but ≤ 10</v>
          </cell>
          <cell r="C3814" t="str">
            <v>Mornington Peninsula (S)</v>
          </cell>
          <cell r="D3814">
            <v>13.621589999999999</v>
          </cell>
          <cell r="E3814">
            <v>9.7487110000000001</v>
          </cell>
          <cell r="F3814">
            <v>18.714030000000001</v>
          </cell>
        </row>
        <row r="3815">
          <cell r="A3815" t="str">
            <v>SOCIAL CAPITAL - Neighbourhood tenure (years)</v>
          </cell>
          <cell r="B3815" t="str">
            <v xml:space="preserve"> &gt; 5 but ≤ 10</v>
          </cell>
          <cell r="C3815" t="str">
            <v>Mount Alexander (S)</v>
          </cell>
          <cell r="D3815">
            <v>21.718509999999998</v>
          </cell>
          <cell r="E3815">
            <v>14.32779</v>
          </cell>
          <cell r="F3815">
            <v>31.519010000000002</v>
          </cell>
        </row>
        <row r="3816">
          <cell r="A3816" t="str">
            <v>SOCIAL CAPITAL - Neighbourhood tenure (years)</v>
          </cell>
          <cell r="B3816" t="str">
            <v xml:space="preserve"> &gt; 5 but ≤ 10</v>
          </cell>
          <cell r="C3816" t="str">
            <v>Moyne (S)</v>
          </cell>
          <cell r="D3816">
            <v>19.72223</v>
          </cell>
          <cell r="E3816">
            <v>14.189780000000001</v>
          </cell>
          <cell r="F3816">
            <v>26.73958</v>
          </cell>
        </row>
        <row r="3817">
          <cell r="A3817" t="str">
            <v>SOCIAL CAPITAL - Neighbourhood tenure (years)</v>
          </cell>
          <cell r="B3817" t="str">
            <v xml:space="preserve"> &gt; 5 but ≤ 10</v>
          </cell>
          <cell r="C3817" t="str">
            <v>Murrindindi (S)</v>
          </cell>
          <cell r="D3817">
            <v>28.11674</v>
          </cell>
          <cell r="E3817">
            <v>21.18281</v>
          </cell>
          <cell r="F3817">
            <v>36.275759999999998</v>
          </cell>
        </row>
        <row r="3818">
          <cell r="A3818" t="str">
            <v>SOCIAL CAPITAL - Neighbourhood tenure (years)</v>
          </cell>
          <cell r="B3818" t="str">
            <v xml:space="preserve"> &gt; 5 but ≤ 10</v>
          </cell>
          <cell r="C3818" t="str">
            <v>Nillumbik (S)</v>
          </cell>
          <cell r="D3818">
            <v>18.779350000000001</v>
          </cell>
          <cell r="E3818">
            <v>13.7879</v>
          </cell>
          <cell r="F3818">
            <v>25.052689999999998</v>
          </cell>
        </row>
        <row r="3819">
          <cell r="A3819" t="str">
            <v>SOCIAL CAPITAL - Neighbourhood tenure (years)</v>
          </cell>
          <cell r="B3819" t="str">
            <v xml:space="preserve"> &gt; 5 but ≤ 10</v>
          </cell>
          <cell r="C3819" t="str">
            <v>Northern Grampians (S)</v>
          </cell>
          <cell r="D3819">
            <v>21.934529999999999</v>
          </cell>
          <cell r="E3819">
            <v>15.68234</v>
          </cell>
          <cell r="F3819">
            <v>29.79843</v>
          </cell>
        </row>
        <row r="3820">
          <cell r="A3820" t="str">
            <v>SOCIAL CAPITAL - Neighbourhood tenure (years)</v>
          </cell>
          <cell r="B3820" t="str">
            <v xml:space="preserve"> &gt; 5 but ≤ 10</v>
          </cell>
          <cell r="C3820" t="str">
            <v>Port Phillip (C)</v>
          </cell>
          <cell r="D3820">
            <v>12.545450000000001</v>
          </cell>
          <cell r="E3820">
            <v>9.2256409999999995</v>
          </cell>
          <cell r="F3820">
            <v>16.838290000000001</v>
          </cell>
        </row>
        <row r="3821">
          <cell r="A3821" t="str">
            <v>SOCIAL CAPITAL - Neighbourhood tenure (years)</v>
          </cell>
          <cell r="B3821" t="str">
            <v xml:space="preserve"> &gt; 5 but ≤ 10</v>
          </cell>
          <cell r="C3821" t="str">
            <v>Pyrenees (S)</v>
          </cell>
          <cell r="D3821">
            <v>23.305050000000001</v>
          </cell>
          <cell r="E3821">
            <v>16.259799999999998</v>
          </cell>
          <cell r="F3821">
            <v>32.228110000000001</v>
          </cell>
        </row>
        <row r="3822">
          <cell r="A3822" t="str">
            <v>SOCIAL CAPITAL - Neighbourhood tenure (years)</v>
          </cell>
          <cell r="B3822" t="str">
            <v xml:space="preserve"> &gt; 5 but ≤ 10</v>
          </cell>
          <cell r="C3822" t="str">
            <v>Queenscliffe (B)</v>
          </cell>
          <cell r="D3822">
            <v>15.56611</v>
          </cell>
          <cell r="E3822">
            <v>8.4294609999999999</v>
          </cell>
          <cell r="F3822">
            <v>26.965599999999998</v>
          </cell>
        </row>
        <row r="3823">
          <cell r="A3823" t="str">
            <v>SOCIAL CAPITAL - Neighbourhood tenure (years)</v>
          </cell>
          <cell r="B3823" t="str">
            <v xml:space="preserve"> &gt; 5 but ≤ 10</v>
          </cell>
          <cell r="C3823" t="str">
            <v>South Gippsland (S)</v>
          </cell>
          <cell r="D3823">
            <v>28.653600000000001</v>
          </cell>
          <cell r="E3823">
            <v>18.7103</v>
          </cell>
          <cell r="F3823">
            <v>41.202739999999999</v>
          </cell>
        </row>
        <row r="3824">
          <cell r="A3824" t="str">
            <v>SOCIAL CAPITAL - Neighbourhood tenure (years)</v>
          </cell>
          <cell r="B3824" t="str">
            <v xml:space="preserve"> &gt; 5 but ≤ 10</v>
          </cell>
          <cell r="C3824" t="str">
            <v>Southern Grampians (S)</v>
          </cell>
          <cell r="D3824">
            <v>16.47485</v>
          </cell>
          <cell r="E3824">
            <v>11.693110000000001</v>
          </cell>
          <cell r="F3824">
            <v>22.709140000000001</v>
          </cell>
        </row>
        <row r="3825">
          <cell r="A3825" t="str">
            <v>SOCIAL CAPITAL - Neighbourhood tenure (years)</v>
          </cell>
          <cell r="B3825" t="str">
            <v xml:space="preserve"> &gt; 5 but ≤ 10</v>
          </cell>
          <cell r="C3825" t="str">
            <v>Stonnington (C)</v>
          </cell>
          <cell r="D3825">
            <v>15.36627</v>
          </cell>
          <cell r="E3825">
            <v>11.2973</v>
          </cell>
          <cell r="F3825">
            <v>20.561070000000001</v>
          </cell>
        </row>
        <row r="3826">
          <cell r="A3826" t="str">
            <v>SOCIAL CAPITAL - Neighbourhood tenure (years)</v>
          </cell>
          <cell r="B3826" t="str">
            <v xml:space="preserve"> &gt; 5 but ≤ 10</v>
          </cell>
          <cell r="C3826" t="str">
            <v>Strathbogie (S)</v>
          </cell>
          <cell r="D3826">
            <v>17.655809999999999</v>
          </cell>
          <cell r="E3826">
            <v>12.242850000000001</v>
          </cell>
          <cell r="F3826">
            <v>24.786079999999998</v>
          </cell>
        </row>
        <row r="3827">
          <cell r="A3827" t="str">
            <v>SOCIAL CAPITAL - Neighbourhood tenure (years)</v>
          </cell>
          <cell r="B3827" t="str">
            <v xml:space="preserve"> &gt; 5 but ≤ 10</v>
          </cell>
          <cell r="C3827" t="str">
            <v>Surf Coast (S)</v>
          </cell>
          <cell r="D3827">
            <v>15.394119999999999</v>
          </cell>
          <cell r="E3827">
            <v>11.12684</v>
          </cell>
          <cell r="F3827">
            <v>20.912849999999999</v>
          </cell>
        </row>
        <row r="3828">
          <cell r="A3828" t="str">
            <v>SOCIAL CAPITAL - Neighbourhood tenure (years)</v>
          </cell>
          <cell r="B3828" t="str">
            <v xml:space="preserve"> &gt; 5 but ≤ 10</v>
          </cell>
          <cell r="C3828" t="str">
            <v>Swan Hill (RC)</v>
          </cell>
          <cell r="D3828">
            <v>19.391359999999999</v>
          </cell>
          <cell r="E3828">
            <v>14.01979</v>
          </cell>
          <cell r="F3828">
            <v>26.193999999999999</v>
          </cell>
        </row>
        <row r="3829">
          <cell r="A3829" t="str">
            <v>SOCIAL CAPITAL - Neighbourhood tenure (years)</v>
          </cell>
          <cell r="B3829" t="str">
            <v xml:space="preserve"> &gt; 5 but ≤ 10</v>
          </cell>
          <cell r="C3829" t="str">
            <v>Towong (S)</v>
          </cell>
          <cell r="D3829">
            <v>27.128810000000001</v>
          </cell>
          <cell r="E3829">
            <v>17.590859999999999</v>
          </cell>
          <cell r="F3829">
            <v>39.367809999999999</v>
          </cell>
        </row>
        <row r="3830">
          <cell r="A3830" t="str">
            <v>SOCIAL CAPITAL - Neighbourhood tenure (years)</v>
          </cell>
          <cell r="B3830" t="str">
            <v xml:space="preserve"> &gt; 5 but ≤ 10</v>
          </cell>
          <cell r="C3830" t="str">
            <v>Wangaratta (RC)</v>
          </cell>
          <cell r="D3830">
            <v>25.24428</v>
          </cell>
          <cell r="E3830">
            <v>18.487310000000001</v>
          </cell>
          <cell r="F3830">
            <v>33.4572</v>
          </cell>
        </row>
        <row r="3831">
          <cell r="A3831" t="str">
            <v>SOCIAL CAPITAL - Neighbourhood tenure (years)</v>
          </cell>
          <cell r="B3831" t="str">
            <v xml:space="preserve"> &gt; 5 but ≤ 10</v>
          </cell>
          <cell r="C3831" t="str">
            <v>Warrnambool (C)</v>
          </cell>
          <cell r="D3831">
            <v>16.828479999999999</v>
          </cell>
          <cell r="E3831">
            <v>12.464880000000001</v>
          </cell>
          <cell r="F3831">
            <v>22.329979999999999</v>
          </cell>
        </row>
        <row r="3832">
          <cell r="A3832" t="str">
            <v>SOCIAL CAPITAL - Neighbourhood tenure (years)</v>
          </cell>
          <cell r="B3832" t="str">
            <v xml:space="preserve"> &gt; 5 but ≤ 10</v>
          </cell>
          <cell r="C3832" t="str">
            <v>Wellington (S)</v>
          </cell>
          <cell r="D3832">
            <v>14.85901</v>
          </cell>
          <cell r="E3832">
            <v>10.184049999999999</v>
          </cell>
          <cell r="F3832">
            <v>21.17408</v>
          </cell>
        </row>
        <row r="3833">
          <cell r="A3833" t="str">
            <v>SOCIAL CAPITAL - Neighbourhood tenure (years)</v>
          </cell>
          <cell r="B3833" t="str">
            <v xml:space="preserve"> &gt; 5 but ≤ 10</v>
          </cell>
          <cell r="C3833" t="str">
            <v>West Wimmera (S)</v>
          </cell>
          <cell r="D3833">
            <v>13.52098</v>
          </cell>
          <cell r="E3833">
            <v>8.4999699999999994</v>
          </cell>
          <cell r="F3833">
            <v>20.83267</v>
          </cell>
        </row>
        <row r="3834">
          <cell r="A3834" t="str">
            <v>SOCIAL CAPITAL - Neighbourhood tenure (years)</v>
          </cell>
          <cell r="B3834" t="str">
            <v xml:space="preserve"> &gt; 5 but ≤ 10</v>
          </cell>
          <cell r="C3834" t="str">
            <v>Whitehorse (C)</v>
          </cell>
          <cell r="D3834">
            <v>13.05528</v>
          </cell>
          <cell r="E3834">
            <v>8.9888849999999998</v>
          </cell>
          <cell r="F3834">
            <v>18.585570000000001</v>
          </cell>
        </row>
        <row r="3835">
          <cell r="A3835" t="str">
            <v>SOCIAL CAPITAL - Neighbourhood tenure (years)</v>
          </cell>
          <cell r="B3835" t="str">
            <v xml:space="preserve"> &gt; 5 but ≤ 10</v>
          </cell>
          <cell r="C3835" t="str">
            <v>Whittlesea (C)</v>
          </cell>
          <cell r="D3835">
            <v>17.74851</v>
          </cell>
          <cell r="E3835">
            <v>13.307029999999999</v>
          </cell>
          <cell r="F3835">
            <v>23.274419999999999</v>
          </cell>
        </row>
        <row r="3836">
          <cell r="A3836" t="str">
            <v>SOCIAL CAPITAL - Neighbourhood tenure (years)</v>
          </cell>
          <cell r="B3836" t="str">
            <v xml:space="preserve"> &gt; 5 but ≤ 10</v>
          </cell>
          <cell r="C3836" t="str">
            <v>Wodonga (RC)</v>
          </cell>
          <cell r="D3836">
            <v>17.349779999999999</v>
          </cell>
          <cell r="E3836">
            <v>12.16818</v>
          </cell>
          <cell r="F3836">
            <v>24.131640000000001</v>
          </cell>
        </row>
        <row r="3837">
          <cell r="A3837" t="str">
            <v>SOCIAL CAPITAL - Neighbourhood tenure (years)</v>
          </cell>
          <cell r="B3837" t="str">
            <v xml:space="preserve"> &gt; 5 but ≤ 10</v>
          </cell>
          <cell r="C3837" t="str">
            <v>Wyndham (C)</v>
          </cell>
          <cell r="D3837">
            <v>11.334210000000001</v>
          </cell>
          <cell r="E3837">
            <v>7.9743050000000002</v>
          </cell>
          <cell r="F3837">
            <v>15.86571</v>
          </cell>
        </row>
        <row r="3838">
          <cell r="A3838" t="str">
            <v>SOCIAL CAPITAL - Neighbourhood tenure (years)</v>
          </cell>
          <cell r="B3838" t="str">
            <v xml:space="preserve"> &gt; 5 but ≤ 10</v>
          </cell>
          <cell r="C3838" t="str">
            <v>Yarra (C)</v>
          </cell>
          <cell r="D3838">
            <v>16.826090000000001</v>
          </cell>
          <cell r="E3838">
            <v>12.53023</v>
          </cell>
          <cell r="F3838">
            <v>22.220610000000001</v>
          </cell>
        </row>
        <row r="3839">
          <cell r="A3839" t="str">
            <v>SOCIAL CAPITAL - Neighbourhood tenure (years)</v>
          </cell>
          <cell r="B3839" t="str">
            <v xml:space="preserve"> &gt; 5 but ≤ 10</v>
          </cell>
          <cell r="C3839" t="str">
            <v>Yarra Ranges (S)</v>
          </cell>
          <cell r="D3839">
            <v>14.33872</v>
          </cell>
          <cell r="E3839">
            <v>10.074299999999999</v>
          </cell>
          <cell r="F3839">
            <v>20.00666</v>
          </cell>
        </row>
        <row r="3840">
          <cell r="A3840" t="str">
            <v>SOCIAL CAPITAL - Neighbourhood tenure (years)</v>
          </cell>
          <cell r="B3840" t="str">
            <v xml:space="preserve"> &gt; 5 but ≤ 10</v>
          </cell>
          <cell r="C3840" t="str">
            <v>Yarriambiack (S)</v>
          </cell>
          <cell r="D3840">
            <v>18.359839999999998</v>
          </cell>
          <cell r="E3840">
            <v>11.779450000000001</v>
          </cell>
          <cell r="F3840">
            <v>27.47156</v>
          </cell>
        </row>
        <row r="3841">
          <cell r="A3841" t="str">
            <v>SOCIAL CAPITAL - Neighbourhood tenure (years)</v>
          </cell>
          <cell r="B3841" t="str">
            <v xml:space="preserve"> &gt; 5 but ≤ 10</v>
          </cell>
          <cell r="C3841" t="str">
            <v>Victoria</v>
          </cell>
          <cell r="D3841">
            <v>15.79481</v>
          </cell>
          <cell r="E3841">
            <v>15.076420000000001</v>
          </cell>
          <cell r="F3841">
            <v>16.540769999999998</v>
          </cell>
        </row>
        <row r="3842">
          <cell r="A3842" t="str">
            <v>SOCIAL CAPITAL - Neighbourhood tenure (years)</v>
          </cell>
          <cell r="B3842" t="str">
            <v xml:space="preserve"> &gt; 10</v>
          </cell>
          <cell r="C3842" t="str">
            <v>Alpine (S)</v>
          </cell>
          <cell r="D3842">
            <v>62.294899999999998</v>
          </cell>
          <cell r="E3842">
            <v>53.947679999999998</v>
          </cell>
          <cell r="F3842">
            <v>69.971299999999999</v>
          </cell>
        </row>
        <row r="3843">
          <cell r="A3843" t="str">
            <v>SOCIAL CAPITAL - Neighbourhood tenure (years)</v>
          </cell>
          <cell r="B3843" t="str">
            <v xml:space="preserve"> &gt; 10</v>
          </cell>
          <cell r="C3843" t="str">
            <v>Ararat (RC)</v>
          </cell>
          <cell r="D3843">
            <v>50.420310000000001</v>
          </cell>
          <cell r="E3843">
            <v>42.974440000000001</v>
          </cell>
          <cell r="F3843">
            <v>57.847580000000001</v>
          </cell>
        </row>
        <row r="3844">
          <cell r="A3844" t="str">
            <v>SOCIAL CAPITAL - Neighbourhood tenure (years)</v>
          </cell>
          <cell r="B3844" t="str">
            <v xml:space="preserve"> &gt; 10</v>
          </cell>
          <cell r="C3844" t="str">
            <v>Ballarat (C)</v>
          </cell>
          <cell r="D3844">
            <v>29.324760000000001</v>
          </cell>
          <cell r="E3844">
            <v>24.12668</v>
          </cell>
          <cell r="F3844">
            <v>35.124310000000001</v>
          </cell>
        </row>
        <row r="3845">
          <cell r="A3845" t="str">
            <v>SOCIAL CAPITAL - Neighbourhood tenure (years)</v>
          </cell>
          <cell r="B3845" t="str">
            <v xml:space="preserve"> &gt; 10</v>
          </cell>
          <cell r="C3845" t="str">
            <v>Banyule (C)</v>
          </cell>
          <cell r="D3845">
            <v>47.226469999999999</v>
          </cell>
          <cell r="E3845">
            <v>41.615600000000001</v>
          </cell>
          <cell r="F3845">
            <v>52.908299999999997</v>
          </cell>
        </row>
        <row r="3846">
          <cell r="A3846" t="str">
            <v>SOCIAL CAPITAL - Neighbourhood tenure (years)</v>
          </cell>
          <cell r="B3846" t="str">
            <v xml:space="preserve"> &gt; 10</v>
          </cell>
          <cell r="C3846" t="str">
            <v>Bass Coast (S)</v>
          </cell>
          <cell r="D3846">
            <v>44.559899999999999</v>
          </cell>
          <cell r="E3846">
            <v>35.803460000000001</v>
          </cell>
          <cell r="F3846">
            <v>53.667580000000001</v>
          </cell>
        </row>
        <row r="3847">
          <cell r="A3847" t="str">
            <v>SOCIAL CAPITAL - Neighbourhood tenure (years)</v>
          </cell>
          <cell r="B3847" t="str">
            <v xml:space="preserve"> &gt; 10</v>
          </cell>
          <cell r="C3847" t="str">
            <v>Baw Baw (S)</v>
          </cell>
          <cell r="D3847">
            <v>38.251840000000001</v>
          </cell>
          <cell r="E3847">
            <v>32.231870000000001</v>
          </cell>
          <cell r="F3847">
            <v>44.655270000000002</v>
          </cell>
        </row>
        <row r="3848">
          <cell r="A3848" t="str">
            <v>SOCIAL CAPITAL - Neighbourhood tenure (years)</v>
          </cell>
          <cell r="B3848" t="str">
            <v xml:space="preserve"> &gt; 10</v>
          </cell>
          <cell r="C3848" t="str">
            <v>Bayside (C)</v>
          </cell>
          <cell r="D3848">
            <v>51.198030000000003</v>
          </cell>
          <cell r="E3848">
            <v>44.348269999999999</v>
          </cell>
          <cell r="F3848">
            <v>58.003079999999997</v>
          </cell>
        </row>
        <row r="3849">
          <cell r="A3849" t="str">
            <v>SOCIAL CAPITAL - Neighbourhood tenure (years)</v>
          </cell>
          <cell r="B3849" t="str">
            <v xml:space="preserve"> &gt; 10</v>
          </cell>
          <cell r="C3849" t="str">
            <v>Benalla (RC)</v>
          </cell>
          <cell r="D3849">
            <v>55.077060000000003</v>
          </cell>
          <cell r="E3849">
            <v>46.641390000000001</v>
          </cell>
          <cell r="F3849">
            <v>63.230460000000001</v>
          </cell>
        </row>
        <row r="3850">
          <cell r="A3850" t="str">
            <v>SOCIAL CAPITAL - Neighbourhood tenure (years)</v>
          </cell>
          <cell r="B3850" t="str">
            <v xml:space="preserve"> &gt; 10</v>
          </cell>
          <cell r="C3850" t="str">
            <v>Boroondara (C)</v>
          </cell>
          <cell r="D3850">
            <v>43.457450000000001</v>
          </cell>
          <cell r="E3850">
            <v>38.351999999999997</v>
          </cell>
          <cell r="F3850">
            <v>48.705590000000001</v>
          </cell>
        </row>
        <row r="3851">
          <cell r="A3851" t="str">
            <v>SOCIAL CAPITAL - Neighbourhood tenure (years)</v>
          </cell>
          <cell r="B3851" t="str">
            <v xml:space="preserve"> &gt; 10</v>
          </cell>
          <cell r="C3851" t="str">
            <v>Brimbank (C)</v>
          </cell>
          <cell r="D3851">
            <v>46.088070000000002</v>
          </cell>
          <cell r="E3851">
            <v>39.829149999999998</v>
          </cell>
          <cell r="F3851">
            <v>52.472819999999999</v>
          </cell>
        </row>
        <row r="3852">
          <cell r="A3852" t="str">
            <v>SOCIAL CAPITAL - Neighbourhood tenure (years)</v>
          </cell>
          <cell r="B3852" t="str">
            <v xml:space="preserve"> &gt; 10</v>
          </cell>
          <cell r="C3852" t="str">
            <v>Buloke (S)</v>
          </cell>
          <cell r="D3852">
            <v>51.141959999999997</v>
          </cell>
          <cell r="E3852">
            <v>44.1462</v>
          </cell>
          <cell r="F3852">
            <v>58.093269999999997</v>
          </cell>
        </row>
        <row r="3853">
          <cell r="A3853" t="str">
            <v>SOCIAL CAPITAL - Neighbourhood tenure (years)</v>
          </cell>
          <cell r="B3853" t="str">
            <v xml:space="preserve"> &gt; 10</v>
          </cell>
          <cell r="C3853" t="str">
            <v>Campaspe (S)</v>
          </cell>
          <cell r="D3853">
            <v>51.022359999999999</v>
          </cell>
          <cell r="E3853">
            <v>44.18685</v>
          </cell>
          <cell r="F3853">
            <v>57.819839999999999</v>
          </cell>
        </row>
        <row r="3854">
          <cell r="A3854" t="str">
            <v>SOCIAL CAPITAL - Neighbourhood tenure (years)</v>
          </cell>
          <cell r="B3854" t="str">
            <v xml:space="preserve"> &gt; 10</v>
          </cell>
          <cell r="C3854" t="str">
            <v>Cardinia (S)</v>
          </cell>
          <cell r="D3854">
            <v>35.948779999999999</v>
          </cell>
          <cell r="E3854">
            <v>30.122879999999999</v>
          </cell>
          <cell r="F3854">
            <v>42.220640000000003</v>
          </cell>
        </row>
        <row r="3855">
          <cell r="A3855" t="str">
            <v>SOCIAL CAPITAL - Neighbourhood tenure (years)</v>
          </cell>
          <cell r="B3855" t="str">
            <v xml:space="preserve"> &gt; 10</v>
          </cell>
          <cell r="C3855" t="str">
            <v>Casey (C)</v>
          </cell>
          <cell r="D3855">
            <v>37.332050000000002</v>
          </cell>
          <cell r="E3855">
            <v>32.28472</v>
          </cell>
          <cell r="F3855">
            <v>42.671210000000002</v>
          </cell>
        </row>
        <row r="3856">
          <cell r="A3856" t="str">
            <v>SOCIAL CAPITAL - Neighbourhood tenure (years)</v>
          </cell>
          <cell r="B3856" t="str">
            <v xml:space="preserve"> &gt; 10</v>
          </cell>
          <cell r="C3856" t="str">
            <v>Central Goldfields (S)</v>
          </cell>
          <cell r="D3856">
            <v>57.712310000000002</v>
          </cell>
          <cell r="E3856">
            <v>49.937739999999998</v>
          </cell>
          <cell r="F3856">
            <v>65.12276</v>
          </cell>
        </row>
        <row r="3857">
          <cell r="A3857" t="str">
            <v>SOCIAL CAPITAL - Neighbourhood tenure (years)</v>
          </cell>
          <cell r="B3857" t="str">
            <v xml:space="preserve"> &gt; 10</v>
          </cell>
          <cell r="C3857" t="str">
            <v>Colac-Otway (S)</v>
          </cell>
          <cell r="D3857">
            <v>51.284370000000003</v>
          </cell>
          <cell r="E3857">
            <v>44.766399999999997</v>
          </cell>
          <cell r="F3857">
            <v>57.758960000000002</v>
          </cell>
        </row>
        <row r="3858">
          <cell r="A3858" t="str">
            <v>SOCIAL CAPITAL - Neighbourhood tenure (years)</v>
          </cell>
          <cell r="B3858" t="str">
            <v xml:space="preserve"> &gt; 10</v>
          </cell>
          <cell r="C3858" t="str">
            <v>Corangamite (S)</v>
          </cell>
          <cell r="D3858">
            <v>58.243830000000003</v>
          </cell>
          <cell r="E3858">
            <v>50.50141</v>
          </cell>
          <cell r="F3858">
            <v>65.600129999999993</v>
          </cell>
        </row>
        <row r="3859">
          <cell r="A3859" t="str">
            <v>SOCIAL CAPITAL - Neighbourhood tenure (years)</v>
          </cell>
          <cell r="B3859" t="str">
            <v xml:space="preserve"> &gt; 10</v>
          </cell>
          <cell r="C3859" t="str">
            <v>Darebin (C)</v>
          </cell>
          <cell r="D3859">
            <v>37.379440000000002</v>
          </cell>
          <cell r="E3859">
            <v>31.167539999999999</v>
          </cell>
          <cell r="F3859">
            <v>44.037320000000001</v>
          </cell>
        </row>
        <row r="3860">
          <cell r="A3860" t="str">
            <v>SOCIAL CAPITAL - Neighbourhood tenure (years)</v>
          </cell>
          <cell r="B3860" t="str">
            <v xml:space="preserve"> &gt; 10</v>
          </cell>
          <cell r="C3860" t="str">
            <v>East Gippsland (S)</v>
          </cell>
          <cell r="D3860">
            <v>39.692210000000003</v>
          </cell>
          <cell r="E3860">
            <v>31.57441</v>
          </cell>
          <cell r="F3860">
            <v>48.42022</v>
          </cell>
        </row>
        <row r="3861">
          <cell r="A3861" t="str">
            <v>SOCIAL CAPITAL - Neighbourhood tenure (years)</v>
          </cell>
          <cell r="B3861" t="str">
            <v xml:space="preserve"> &gt; 10</v>
          </cell>
          <cell r="C3861" t="str">
            <v>Frankston (C)</v>
          </cell>
          <cell r="D3861">
            <v>37.991480000000003</v>
          </cell>
          <cell r="E3861">
            <v>32.395159999999997</v>
          </cell>
          <cell r="F3861">
            <v>43.92642</v>
          </cell>
        </row>
        <row r="3862">
          <cell r="A3862" t="str">
            <v>SOCIAL CAPITAL - Neighbourhood tenure (years)</v>
          </cell>
          <cell r="B3862" t="str">
            <v xml:space="preserve"> &gt; 10</v>
          </cell>
          <cell r="C3862" t="str">
            <v>Gannawarra (S)</v>
          </cell>
          <cell r="D3862">
            <v>57.231610000000003</v>
          </cell>
          <cell r="E3862">
            <v>45.885509999999996</v>
          </cell>
          <cell r="F3862">
            <v>67.864819999999995</v>
          </cell>
        </row>
        <row r="3863">
          <cell r="A3863" t="str">
            <v>SOCIAL CAPITAL - Neighbourhood tenure (years)</v>
          </cell>
          <cell r="B3863" t="str">
            <v xml:space="preserve"> &gt; 10</v>
          </cell>
          <cell r="C3863" t="str">
            <v>Glen Eira (C)</v>
          </cell>
          <cell r="D3863">
            <v>41.23424</v>
          </cell>
          <cell r="E3863">
            <v>35.754060000000003</v>
          </cell>
          <cell r="F3863">
            <v>46.940660000000001</v>
          </cell>
        </row>
        <row r="3864">
          <cell r="A3864" t="str">
            <v>SOCIAL CAPITAL - Neighbourhood tenure (years)</v>
          </cell>
          <cell r="B3864" t="str">
            <v xml:space="preserve"> &gt; 10</v>
          </cell>
          <cell r="C3864" t="str">
            <v>Glenelg (S)</v>
          </cell>
          <cell r="D3864">
            <v>56.357990000000001</v>
          </cell>
          <cell r="E3864">
            <v>45.99494</v>
          </cell>
          <cell r="F3864">
            <v>66.194059999999993</v>
          </cell>
        </row>
        <row r="3865">
          <cell r="A3865" t="str">
            <v>SOCIAL CAPITAL - Neighbourhood tenure (years)</v>
          </cell>
          <cell r="B3865" t="str">
            <v xml:space="preserve"> &gt; 10</v>
          </cell>
          <cell r="C3865" t="str">
            <v>Golden Plains (S)</v>
          </cell>
          <cell r="D3865">
            <v>53.55133</v>
          </cell>
          <cell r="E3865">
            <v>44.361139999999999</v>
          </cell>
          <cell r="F3865">
            <v>62.506520000000002</v>
          </cell>
        </row>
        <row r="3866">
          <cell r="A3866" t="str">
            <v>SOCIAL CAPITAL - Neighbourhood tenure (years)</v>
          </cell>
          <cell r="B3866" t="str">
            <v xml:space="preserve"> &gt; 10</v>
          </cell>
          <cell r="C3866" t="str">
            <v>Greater Bendigo (C)</v>
          </cell>
          <cell r="D3866">
            <v>27.457159999999998</v>
          </cell>
          <cell r="E3866">
            <v>22.047460000000001</v>
          </cell>
          <cell r="F3866">
            <v>33.62171</v>
          </cell>
        </row>
        <row r="3867">
          <cell r="A3867" t="str">
            <v>SOCIAL CAPITAL - Neighbourhood tenure (years)</v>
          </cell>
          <cell r="B3867" t="str">
            <v xml:space="preserve"> &gt; 10</v>
          </cell>
          <cell r="C3867" t="str">
            <v>Greater Dandenong (C)</v>
          </cell>
          <cell r="D3867">
            <v>42.810809999999996</v>
          </cell>
          <cell r="E3867">
            <v>36.996720000000003</v>
          </cell>
          <cell r="F3867">
            <v>48.830440000000003</v>
          </cell>
        </row>
        <row r="3868">
          <cell r="A3868" t="str">
            <v>SOCIAL CAPITAL - Neighbourhood tenure (years)</v>
          </cell>
          <cell r="B3868" t="str">
            <v xml:space="preserve"> &gt; 10</v>
          </cell>
          <cell r="C3868" t="str">
            <v>Greater Geelong (C)</v>
          </cell>
          <cell r="D3868">
            <v>31.3005</v>
          </cell>
          <cell r="E3868">
            <v>25.70823</v>
          </cell>
          <cell r="F3868">
            <v>37.495289999999997</v>
          </cell>
        </row>
        <row r="3869">
          <cell r="A3869" t="str">
            <v>SOCIAL CAPITAL - Neighbourhood tenure (years)</v>
          </cell>
          <cell r="B3869" t="str">
            <v xml:space="preserve"> &gt; 10</v>
          </cell>
          <cell r="C3869" t="str">
            <v>Greater Shepparton (C)</v>
          </cell>
          <cell r="D3869">
            <v>39.405529999999999</v>
          </cell>
          <cell r="E3869">
            <v>34.257170000000002</v>
          </cell>
          <cell r="F3869">
            <v>44.800350000000002</v>
          </cell>
        </row>
        <row r="3870">
          <cell r="A3870" t="str">
            <v>SOCIAL CAPITAL - Neighbourhood tenure (years)</v>
          </cell>
          <cell r="B3870" t="str">
            <v xml:space="preserve"> &gt; 10</v>
          </cell>
          <cell r="C3870" t="str">
            <v>Hepburn (S)</v>
          </cell>
          <cell r="D3870">
            <v>53.310870000000001</v>
          </cell>
          <cell r="E3870">
            <v>44.971060000000001</v>
          </cell>
          <cell r="F3870">
            <v>61.469670000000001</v>
          </cell>
        </row>
        <row r="3871">
          <cell r="A3871" t="str">
            <v>SOCIAL CAPITAL - Neighbourhood tenure (years)</v>
          </cell>
          <cell r="B3871" t="str">
            <v xml:space="preserve"> &gt; 10</v>
          </cell>
          <cell r="C3871" t="str">
            <v>Hindmarsh (S)</v>
          </cell>
          <cell r="D3871">
            <v>58.055210000000002</v>
          </cell>
          <cell r="E3871">
            <v>47.992249999999999</v>
          </cell>
          <cell r="F3871">
            <v>67.490030000000004</v>
          </cell>
        </row>
        <row r="3872">
          <cell r="A3872" t="str">
            <v>SOCIAL CAPITAL - Neighbourhood tenure (years)</v>
          </cell>
          <cell r="B3872" t="str">
            <v xml:space="preserve"> &gt; 10</v>
          </cell>
          <cell r="C3872" t="str">
            <v>Hobsons Bay (C)</v>
          </cell>
          <cell r="D3872">
            <v>47.843249999999998</v>
          </cell>
          <cell r="E3872">
            <v>41.735930000000003</v>
          </cell>
          <cell r="F3872">
            <v>54.015729999999998</v>
          </cell>
        </row>
        <row r="3873">
          <cell r="A3873" t="str">
            <v>SOCIAL CAPITAL - Neighbourhood tenure (years)</v>
          </cell>
          <cell r="B3873" t="str">
            <v xml:space="preserve"> &gt; 10</v>
          </cell>
          <cell r="C3873" t="str">
            <v>Horsham (RC)</v>
          </cell>
          <cell r="D3873">
            <v>51.93862</v>
          </cell>
          <cell r="E3873">
            <v>45.336359999999999</v>
          </cell>
          <cell r="F3873">
            <v>58.473869999999998</v>
          </cell>
        </row>
        <row r="3874">
          <cell r="A3874" t="str">
            <v>SOCIAL CAPITAL - Neighbourhood tenure (years)</v>
          </cell>
          <cell r="B3874" t="str">
            <v xml:space="preserve"> &gt; 10</v>
          </cell>
          <cell r="C3874" t="str">
            <v>Hume (C)</v>
          </cell>
          <cell r="D3874">
            <v>42.675600000000003</v>
          </cell>
          <cell r="E3874">
            <v>36.535800000000002</v>
          </cell>
          <cell r="F3874">
            <v>49.049759999999999</v>
          </cell>
        </row>
        <row r="3875">
          <cell r="A3875" t="str">
            <v>SOCIAL CAPITAL - Neighbourhood tenure (years)</v>
          </cell>
          <cell r="B3875" t="str">
            <v xml:space="preserve"> &gt; 10</v>
          </cell>
          <cell r="C3875" t="str">
            <v>Indigo (S)</v>
          </cell>
          <cell r="D3875">
            <v>56.838410000000003</v>
          </cell>
          <cell r="E3875">
            <v>47.141530000000003</v>
          </cell>
          <cell r="F3875">
            <v>66.037949999999995</v>
          </cell>
        </row>
        <row r="3876">
          <cell r="A3876" t="str">
            <v>SOCIAL CAPITAL - Neighbourhood tenure (years)</v>
          </cell>
          <cell r="B3876" t="str">
            <v xml:space="preserve"> &gt; 10</v>
          </cell>
          <cell r="C3876" t="str">
            <v>Kingston (C)</v>
          </cell>
          <cell r="D3876">
            <v>43.34366</v>
          </cell>
          <cell r="E3876">
            <v>37.875909999999998</v>
          </cell>
          <cell r="F3876">
            <v>48.978439999999999</v>
          </cell>
        </row>
        <row r="3877">
          <cell r="A3877" t="str">
            <v>SOCIAL CAPITAL - Neighbourhood tenure (years)</v>
          </cell>
          <cell r="B3877" t="str">
            <v xml:space="preserve"> &gt; 10</v>
          </cell>
          <cell r="C3877" t="str">
            <v>Knox (C)</v>
          </cell>
          <cell r="D3877">
            <v>44.821570000000001</v>
          </cell>
          <cell r="E3877">
            <v>39.140389999999996</v>
          </cell>
          <cell r="F3877">
            <v>50.641210000000001</v>
          </cell>
        </row>
        <row r="3878">
          <cell r="A3878" t="str">
            <v>SOCIAL CAPITAL - Neighbourhood tenure (years)</v>
          </cell>
          <cell r="B3878" t="str">
            <v xml:space="preserve"> &gt; 10</v>
          </cell>
          <cell r="C3878" t="str">
            <v>Latrobe (C)</v>
          </cell>
          <cell r="D3878">
            <v>44.648029999999999</v>
          </cell>
          <cell r="E3878">
            <v>38.31476</v>
          </cell>
          <cell r="F3878">
            <v>51.159910000000004</v>
          </cell>
        </row>
        <row r="3879">
          <cell r="A3879" t="str">
            <v>SOCIAL CAPITAL - Neighbourhood tenure (years)</v>
          </cell>
          <cell r="B3879" t="str">
            <v xml:space="preserve"> &gt; 10</v>
          </cell>
          <cell r="C3879" t="str">
            <v>Loddon (S)</v>
          </cell>
          <cell r="D3879">
            <v>55.129010000000001</v>
          </cell>
          <cell r="E3879">
            <v>45.065530000000003</v>
          </cell>
          <cell r="F3879">
            <v>64.789360000000002</v>
          </cell>
        </row>
        <row r="3880">
          <cell r="A3880" t="str">
            <v>SOCIAL CAPITAL - Neighbourhood tenure (years)</v>
          </cell>
          <cell r="B3880" t="str">
            <v xml:space="preserve"> &gt; 10</v>
          </cell>
          <cell r="C3880" t="str">
            <v>Macedon Ranges (S)</v>
          </cell>
          <cell r="D3880">
            <v>56.166510000000002</v>
          </cell>
          <cell r="E3880">
            <v>47.80921</v>
          </cell>
          <cell r="F3880">
            <v>64.187989999999999</v>
          </cell>
        </row>
        <row r="3881">
          <cell r="A3881" t="str">
            <v>SOCIAL CAPITAL - Neighbourhood tenure (years)</v>
          </cell>
          <cell r="B3881" t="str">
            <v xml:space="preserve"> &gt; 10</v>
          </cell>
          <cell r="C3881" t="str">
            <v>Manningham (C)</v>
          </cell>
          <cell r="D3881">
            <v>49.533630000000002</v>
          </cell>
          <cell r="E3881">
            <v>42.766039999999997</v>
          </cell>
          <cell r="F3881">
            <v>56.318350000000002</v>
          </cell>
        </row>
        <row r="3882">
          <cell r="A3882" t="str">
            <v>SOCIAL CAPITAL - Neighbourhood tenure (years)</v>
          </cell>
          <cell r="B3882" t="str">
            <v xml:space="preserve"> &gt; 10</v>
          </cell>
          <cell r="C3882" t="str">
            <v>Mansfield (S)</v>
          </cell>
          <cell r="D3882">
            <v>57.180979999999998</v>
          </cell>
          <cell r="E3882">
            <v>48.557270000000003</v>
          </cell>
          <cell r="F3882">
            <v>65.38946</v>
          </cell>
        </row>
        <row r="3883">
          <cell r="A3883" t="str">
            <v>SOCIAL CAPITAL - Neighbourhood tenure (years)</v>
          </cell>
          <cell r="B3883" t="str">
            <v xml:space="preserve"> &gt; 10</v>
          </cell>
          <cell r="C3883" t="str">
            <v>Maribyrnong (C)</v>
          </cell>
          <cell r="D3883">
            <v>47.113079999999997</v>
          </cell>
          <cell r="E3883">
            <v>41.14676</v>
          </cell>
          <cell r="F3883">
            <v>53.163049999999998</v>
          </cell>
        </row>
        <row r="3884">
          <cell r="A3884" t="str">
            <v>SOCIAL CAPITAL - Neighbourhood tenure (years)</v>
          </cell>
          <cell r="B3884" t="str">
            <v xml:space="preserve"> &gt; 10</v>
          </cell>
          <cell r="C3884" t="str">
            <v>Maroondah (C)</v>
          </cell>
          <cell r="D3884">
            <v>48.546669999999999</v>
          </cell>
          <cell r="E3884">
            <v>42.839550000000003</v>
          </cell>
          <cell r="F3884">
            <v>54.291939999999997</v>
          </cell>
        </row>
        <row r="3885">
          <cell r="A3885" t="str">
            <v>SOCIAL CAPITAL - Neighbourhood tenure (years)</v>
          </cell>
          <cell r="B3885" t="str">
            <v xml:space="preserve"> &gt; 10</v>
          </cell>
          <cell r="C3885" t="str">
            <v>Melbourne (C)</v>
          </cell>
          <cell r="D3885">
            <v>20.0017</v>
          </cell>
          <cell r="E3885">
            <v>14.18961</v>
          </cell>
          <cell r="F3885">
            <v>27.433350000000001</v>
          </cell>
        </row>
        <row r="3886">
          <cell r="A3886" t="str">
            <v>SOCIAL CAPITAL - Neighbourhood tenure (years)</v>
          </cell>
          <cell r="B3886" t="str">
            <v xml:space="preserve"> &gt; 10</v>
          </cell>
          <cell r="C3886" t="str">
            <v>Melton (S)</v>
          </cell>
          <cell r="D3886">
            <v>40.48818</v>
          </cell>
          <cell r="E3886">
            <v>35.015090000000001</v>
          </cell>
          <cell r="F3886">
            <v>46.208440000000003</v>
          </cell>
        </row>
        <row r="3887">
          <cell r="A3887" t="str">
            <v>SOCIAL CAPITAL - Neighbourhood tenure (years)</v>
          </cell>
          <cell r="B3887" t="str">
            <v xml:space="preserve"> &gt; 10</v>
          </cell>
          <cell r="C3887" t="str">
            <v>Mildura (RC)</v>
          </cell>
          <cell r="D3887">
            <v>44.732529999999997</v>
          </cell>
          <cell r="E3887">
            <v>38.248939999999997</v>
          </cell>
          <cell r="F3887">
            <v>51.40034</v>
          </cell>
        </row>
        <row r="3888">
          <cell r="A3888" t="str">
            <v>SOCIAL CAPITAL - Neighbourhood tenure (years)</v>
          </cell>
          <cell r="B3888" t="str">
            <v xml:space="preserve"> &gt; 10</v>
          </cell>
          <cell r="C3888" t="str">
            <v>Mitchell (S)</v>
          </cell>
          <cell r="D3888">
            <v>47.446759999999998</v>
          </cell>
          <cell r="E3888">
            <v>40.164729999999999</v>
          </cell>
          <cell r="F3888">
            <v>54.839030000000001</v>
          </cell>
        </row>
        <row r="3889">
          <cell r="A3889" t="str">
            <v>SOCIAL CAPITAL - Neighbourhood tenure (years)</v>
          </cell>
          <cell r="B3889" t="str">
            <v xml:space="preserve"> &gt; 10</v>
          </cell>
          <cell r="C3889" t="str">
            <v>Moira (S)</v>
          </cell>
          <cell r="D3889">
            <v>47.493160000000003</v>
          </cell>
          <cell r="E3889">
            <v>39.748840000000001</v>
          </cell>
          <cell r="F3889">
            <v>55.35998</v>
          </cell>
        </row>
        <row r="3890">
          <cell r="A3890" t="str">
            <v>SOCIAL CAPITAL - Neighbourhood tenure (years)</v>
          </cell>
          <cell r="B3890" t="str">
            <v xml:space="preserve"> &gt; 10</v>
          </cell>
          <cell r="C3890" t="str">
            <v>Monash (C)</v>
          </cell>
          <cell r="D3890">
            <v>40.896920000000001</v>
          </cell>
          <cell r="E3890">
            <v>35.074339999999999</v>
          </cell>
          <cell r="F3890">
            <v>46.98657</v>
          </cell>
        </row>
        <row r="3891">
          <cell r="A3891" t="str">
            <v>SOCIAL CAPITAL - Neighbourhood tenure (years)</v>
          </cell>
          <cell r="B3891" t="str">
            <v xml:space="preserve"> &gt; 10</v>
          </cell>
          <cell r="C3891" t="str">
            <v>Moonee Valley (C)</v>
          </cell>
          <cell r="D3891">
            <v>46.829180000000001</v>
          </cell>
          <cell r="E3891">
            <v>40.671239999999997</v>
          </cell>
          <cell r="F3891">
            <v>53.085239999999999</v>
          </cell>
        </row>
        <row r="3892">
          <cell r="A3892" t="str">
            <v>SOCIAL CAPITAL - Neighbourhood tenure (years)</v>
          </cell>
          <cell r="B3892" t="str">
            <v xml:space="preserve"> &gt; 10</v>
          </cell>
          <cell r="C3892" t="str">
            <v>Moorabool (S)</v>
          </cell>
          <cell r="D3892">
            <v>55.0047</v>
          </cell>
          <cell r="E3892">
            <v>46.665179999999999</v>
          </cell>
          <cell r="F3892">
            <v>63.072139999999997</v>
          </cell>
        </row>
        <row r="3893">
          <cell r="A3893" t="str">
            <v>SOCIAL CAPITAL - Neighbourhood tenure (years)</v>
          </cell>
          <cell r="B3893" t="str">
            <v xml:space="preserve"> &gt; 10</v>
          </cell>
          <cell r="C3893" t="str">
            <v>Moreland (C)</v>
          </cell>
          <cell r="D3893">
            <v>44.734209999999997</v>
          </cell>
          <cell r="E3893">
            <v>38.882919999999999</v>
          </cell>
          <cell r="F3893">
            <v>50.735080000000004</v>
          </cell>
        </row>
        <row r="3894">
          <cell r="A3894" t="str">
            <v>SOCIAL CAPITAL - Neighbourhood tenure (years)</v>
          </cell>
          <cell r="B3894" t="str">
            <v xml:space="preserve"> &gt; 10</v>
          </cell>
          <cell r="C3894" t="str">
            <v>Mornington Peninsula (S)</v>
          </cell>
          <cell r="D3894">
            <v>40.40569</v>
          </cell>
          <cell r="E3894">
            <v>33.907220000000002</v>
          </cell>
          <cell r="F3894">
            <v>47.259070000000001</v>
          </cell>
        </row>
        <row r="3895">
          <cell r="A3895" t="str">
            <v>SOCIAL CAPITAL - Neighbourhood tenure (years)</v>
          </cell>
          <cell r="B3895" t="str">
            <v xml:space="preserve"> &gt; 10</v>
          </cell>
          <cell r="C3895" t="str">
            <v>Mount Alexander (S)</v>
          </cell>
          <cell r="D3895">
            <v>51.73189</v>
          </cell>
          <cell r="E3895">
            <v>41.007080000000002</v>
          </cell>
          <cell r="F3895">
            <v>62.299480000000003</v>
          </cell>
        </row>
        <row r="3896">
          <cell r="A3896" t="str">
            <v>SOCIAL CAPITAL - Neighbourhood tenure (years)</v>
          </cell>
          <cell r="B3896" t="str">
            <v xml:space="preserve"> &gt; 10</v>
          </cell>
          <cell r="C3896" t="str">
            <v>Moyne (S)</v>
          </cell>
          <cell r="D3896">
            <v>53.900210000000001</v>
          </cell>
          <cell r="E3896">
            <v>46.550330000000002</v>
          </cell>
          <cell r="F3896">
            <v>61.084339999999997</v>
          </cell>
        </row>
        <row r="3897">
          <cell r="A3897" t="str">
            <v>SOCIAL CAPITAL - Neighbourhood tenure (years)</v>
          </cell>
          <cell r="B3897" t="str">
            <v xml:space="preserve"> &gt; 10</v>
          </cell>
          <cell r="C3897" t="str">
            <v>Murrindindi (S)</v>
          </cell>
          <cell r="D3897">
            <v>53.323689999999999</v>
          </cell>
          <cell r="E3897">
            <v>45.050089999999997</v>
          </cell>
          <cell r="F3897">
            <v>61.418430000000001</v>
          </cell>
        </row>
        <row r="3898">
          <cell r="A3898" t="str">
            <v>SOCIAL CAPITAL - Neighbourhood tenure (years)</v>
          </cell>
          <cell r="B3898" t="str">
            <v xml:space="preserve"> &gt; 10</v>
          </cell>
          <cell r="C3898" t="str">
            <v>Nillumbik (S)</v>
          </cell>
          <cell r="D3898">
            <v>63.976880000000001</v>
          </cell>
          <cell r="E3898">
            <v>57.117510000000003</v>
          </cell>
          <cell r="F3898">
            <v>70.309399999999997</v>
          </cell>
        </row>
        <row r="3899">
          <cell r="A3899" t="str">
            <v>SOCIAL CAPITAL - Neighbourhood tenure (years)</v>
          </cell>
          <cell r="B3899" t="str">
            <v xml:space="preserve"> &gt; 10</v>
          </cell>
          <cell r="C3899" t="str">
            <v>Northern Grampians (S)</v>
          </cell>
          <cell r="D3899">
            <v>59.510750000000002</v>
          </cell>
          <cell r="E3899">
            <v>51.430810000000001</v>
          </cell>
          <cell r="F3899">
            <v>67.106210000000004</v>
          </cell>
        </row>
        <row r="3900">
          <cell r="A3900" t="str">
            <v>SOCIAL CAPITAL - Neighbourhood tenure (years)</v>
          </cell>
          <cell r="B3900" t="str">
            <v xml:space="preserve"> &gt; 10</v>
          </cell>
          <cell r="C3900" t="str">
            <v>Port Phillip (C)</v>
          </cell>
          <cell r="D3900">
            <v>32.417209999999997</v>
          </cell>
          <cell r="E3900">
            <v>27.685199999999998</v>
          </cell>
          <cell r="F3900">
            <v>37.538179999999997</v>
          </cell>
        </row>
        <row r="3901">
          <cell r="A3901" t="str">
            <v>SOCIAL CAPITAL - Neighbourhood tenure (years)</v>
          </cell>
          <cell r="B3901" t="str">
            <v xml:space="preserve"> &gt; 10</v>
          </cell>
          <cell r="C3901" t="str">
            <v>Pyrenees (S)</v>
          </cell>
          <cell r="D3901">
            <v>59.359310000000001</v>
          </cell>
          <cell r="E3901">
            <v>49.124090000000002</v>
          </cell>
          <cell r="F3901">
            <v>68.841480000000004</v>
          </cell>
        </row>
        <row r="3902">
          <cell r="A3902" t="str">
            <v>SOCIAL CAPITAL - Neighbourhood tenure (years)</v>
          </cell>
          <cell r="B3902" t="str">
            <v xml:space="preserve"> &gt; 10</v>
          </cell>
          <cell r="C3902" t="str">
            <v>Queenscliffe (B)</v>
          </cell>
          <cell r="D3902">
            <v>64.916629999999998</v>
          </cell>
          <cell r="E3902">
            <v>48.759430000000002</v>
          </cell>
          <cell r="F3902">
            <v>78.251549999999995</v>
          </cell>
        </row>
        <row r="3903">
          <cell r="A3903" t="str">
            <v>SOCIAL CAPITAL - Neighbourhood tenure (years)</v>
          </cell>
          <cell r="B3903" t="str">
            <v xml:space="preserve"> &gt; 10</v>
          </cell>
          <cell r="C3903" t="str">
            <v>South Gippsland (S)</v>
          </cell>
          <cell r="D3903">
            <v>49.707949999999997</v>
          </cell>
          <cell r="E3903">
            <v>41.644590000000001</v>
          </cell>
          <cell r="F3903">
            <v>57.786529999999999</v>
          </cell>
        </row>
        <row r="3904">
          <cell r="A3904" t="str">
            <v>SOCIAL CAPITAL - Neighbourhood tenure (years)</v>
          </cell>
          <cell r="B3904" t="str">
            <v xml:space="preserve"> &gt; 10</v>
          </cell>
          <cell r="C3904" t="str">
            <v>Southern Grampians (S)</v>
          </cell>
          <cell r="D3904">
            <v>56.539209999999997</v>
          </cell>
          <cell r="E3904">
            <v>49.287869999999998</v>
          </cell>
          <cell r="F3904">
            <v>63.521090000000001</v>
          </cell>
        </row>
        <row r="3905">
          <cell r="A3905" t="str">
            <v>SOCIAL CAPITAL - Neighbourhood tenure (years)</v>
          </cell>
          <cell r="B3905" t="str">
            <v xml:space="preserve"> &gt; 10</v>
          </cell>
          <cell r="C3905" t="str">
            <v>Stonnington (C)</v>
          </cell>
          <cell r="D3905">
            <v>37.204450000000001</v>
          </cell>
          <cell r="E3905">
            <v>32.02928</v>
          </cell>
          <cell r="F3905">
            <v>42.690620000000003</v>
          </cell>
        </row>
        <row r="3906">
          <cell r="A3906" t="str">
            <v>SOCIAL CAPITAL - Neighbourhood tenure (years)</v>
          </cell>
          <cell r="B3906" t="str">
            <v xml:space="preserve"> &gt; 10</v>
          </cell>
          <cell r="C3906" t="str">
            <v>Strathbogie (S)</v>
          </cell>
          <cell r="D3906">
            <v>57.182569999999998</v>
          </cell>
          <cell r="E3906">
            <v>48.316659999999999</v>
          </cell>
          <cell r="F3906">
            <v>65.610100000000003</v>
          </cell>
        </row>
        <row r="3907">
          <cell r="A3907" t="str">
            <v>SOCIAL CAPITAL - Neighbourhood tenure (years)</v>
          </cell>
          <cell r="B3907" t="str">
            <v xml:space="preserve"> &gt; 10</v>
          </cell>
          <cell r="C3907" t="str">
            <v>Surf Coast (S)</v>
          </cell>
          <cell r="D3907">
            <v>53.464060000000003</v>
          </cell>
          <cell r="E3907">
            <v>44.771749999999997</v>
          </cell>
          <cell r="F3907">
            <v>61.950949999999999</v>
          </cell>
        </row>
        <row r="3908">
          <cell r="A3908" t="str">
            <v>SOCIAL CAPITAL - Neighbourhood tenure (years)</v>
          </cell>
          <cell r="B3908" t="str">
            <v xml:space="preserve"> &gt; 10</v>
          </cell>
          <cell r="C3908" t="str">
            <v>Swan Hill (RC)</v>
          </cell>
          <cell r="D3908">
            <v>54.352760000000004</v>
          </cell>
          <cell r="E3908">
            <v>46.946599999999997</v>
          </cell>
          <cell r="F3908">
            <v>61.571330000000003</v>
          </cell>
        </row>
        <row r="3909">
          <cell r="A3909" t="str">
            <v>SOCIAL CAPITAL - Neighbourhood tenure (years)</v>
          </cell>
          <cell r="B3909" t="str">
            <v xml:space="preserve"> &gt; 10</v>
          </cell>
          <cell r="C3909" t="str">
            <v>Towong (S)</v>
          </cell>
          <cell r="D3909">
            <v>55.938029999999998</v>
          </cell>
          <cell r="E3909">
            <v>44.193150000000003</v>
          </cell>
          <cell r="F3909">
            <v>67.053839999999994</v>
          </cell>
        </row>
        <row r="3910">
          <cell r="A3910" t="str">
            <v>SOCIAL CAPITAL - Neighbourhood tenure (years)</v>
          </cell>
          <cell r="B3910" t="str">
            <v xml:space="preserve"> &gt; 10</v>
          </cell>
          <cell r="C3910" t="str">
            <v>Wangaratta (RC)</v>
          </cell>
          <cell r="D3910">
            <v>42.415019999999998</v>
          </cell>
          <cell r="E3910">
            <v>35.749130000000001</v>
          </cell>
          <cell r="F3910">
            <v>49.368810000000003</v>
          </cell>
        </row>
        <row r="3911">
          <cell r="A3911" t="str">
            <v>SOCIAL CAPITAL - Neighbourhood tenure (years)</v>
          </cell>
          <cell r="B3911" t="str">
            <v xml:space="preserve"> &gt; 10</v>
          </cell>
          <cell r="C3911" t="str">
            <v>Warrnambool (C)</v>
          </cell>
          <cell r="D3911">
            <v>46.789520000000003</v>
          </cell>
          <cell r="E3911">
            <v>40.361220000000003</v>
          </cell>
          <cell r="F3911">
            <v>53.3262</v>
          </cell>
        </row>
        <row r="3912">
          <cell r="A3912" t="str">
            <v>SOCIAL CAPITAL - Neighbourhood tenure (years)</v>
          </cell>
          <cell r="B3912" t="str">
            <v xml:space="preserve"> &gt; 10</v>
          </cell>
          <cell r="C3912" t="str">
            <v>Wellington (S)</v>
          </cell>
          <cell r="D3912">
            <v>51.20431</v>
          </cell>
          <cell r="E3912">
            <v>44.494639999999997</v>
          </cell>
          <cell r="F3912">
            <v>57.87086</v>
          </cell>
        </row>
        <row r="3913">
          <cell r="A3913" t="str">
            <v>SOCIAL CAPITAL - Neighbourhood tenure (years)</v>
          </cell>
          <cell r="B3913" t="str">
            <v xml:space="preserve"> &gt; 10</v>
          </cell>
          <cell r="C3913" t="str">
            <v>West Wimmera (S)</v>
          </cell>
          <cell r="D3913">
            <v>66.92192</v>
          </cell>
          <cell r="E3913">
            <v>56.896799999999999</v>
          </cell>
          <cell r="F3913">
            <v>75.614680000000007</v>
          </cell>
        </row>
        <row r="3914">
          <cell r="A3914" t="str">
            <v>SOCIAL CAPITAL - Neighbourhood tenure (years)</v>
          </cell>
          <cell r="B3914" t="str">
            <v xml:space="preserve"> &gt; 10</v>
          </cell>
          <cell r="C3914" t="str">
            <v>Whitehorse (C)</v>
          </cell>
          <cell r="D3914">
            <v>44.660069999999997</v>
          </cell>
          <cell r="E3914">
            <v>38.566839999999999</v>
          </cell>
          <cell r="F3914">
            <v>50.91807</v>
          </cell>
        </row>
        <row r="3915">
          <cell r="A3915" t="str">
            <v>SOCIAL CAPITAL - Neighbourhood tenure (years)</v>
          </cell>
          <cell r="B3915" t="str">
            <v xml:space="preserve"> &gt; 10</v>
          </cell>
          <cell r="C3915" t="str">
            <v>Whittlesea (C)</v>
          </cell>
          <cell r="D3915">
            <v>34.22186</v>
          </cell>
          <cell r="E3915">
            <v>28.436900000000001</v>
          </cell>
          <cell r="F3915">
            <v>40.517359999999996</v>
          </cell>
        </row>
        <row r="3916">
          <cell r="A3916" t="str">
            <v>SOCIAL CAPITAL - Neighbourhood tenure (years)</v>
          </cell>
          <cell r="B3916" t="str">
            <v xml:space="preserve"> &gt; 10</v>
          </cell>
          <cell r="C3916" t="str">
            <v>Wodonga (RC)</v>
          </cell>
          <cell r="D3916">
            <v>37.623379999999997</v>
          </cell>
          <cell r="E3916">
            <v>32.047519999999999</v>
          </cell>
          <cell r="F3916">
            <v>43.547649999999997</v>
          </cell>
        </row>
        <row r="3917">
          <cell r="A3917" t="str">
            <v>SOCIAL CAPITAL - Neighbourhood tenure (years)</v>
          </cell>
          <cell r="B3917" t="str">
            <v xml:space="preserve"> &gt; 10</v>
          </cell>
          <cell r="C3917" t="str">
            <v>Wyndham (C)</v>
          </cell>
          <cell r="D3917">
            <v>42.967300000000002</v>
          </cell>
          <cell r="E3917">
            <v>37.38185</v>
          </cell>
          <cell r="F3917">
            <v>48.737749999999998</v>
          </cell>
        </row>
        <row r="3918">
          <cell r="A3918" t="str">
            <v>SOCIAL CAPITAL - Neighbourhood tenure (years)</v>
          </cell>
          <cell r="B3918" t="str">
            <v xml:space="preserve"> &gt; 10</v>
          </cell>
          <cell r="C3918" t="str">
            <v>Yarra (C)</v>
          </cell>
          <cell r="D3918">
            <v>33.613959999999999</v>
          </cell>
          <cell r="E3918">
            <v>28.224150000000002</v>
          </cell>
          <cell r="F3918">
            <v>39.467080000000003</v>
          </cell>
        </row>
        <row r="3919">
          <cell r="A3919" t="str">
            <v>SOCIAL CAPITAL - Neighbourhood tenure (years)</v>
          </cell>
          <cell r="B3919" t="str">
            <v xml:space="preserve"> &gt; 10</v>
          </cell>
          <cell r="C3919" t="str">
            <v>Yarra Ranges (S)</v>
          </cell>
          <cell r="D3919">
            <v>47.695700000000002</v>
          </cell>
          <cell r="E3919">
            <v>41.56456</v>
          </cell>
          <cell r="F3919">
            <v>53.897080000000003</v>
          </cell>
        </row>
        <row r="3920">
          <cell r="A3920" t="str">
            <v>SOCIAL CAPITAL - Neighbourhood tenure (years)</v>
          </cell>
          <cell r="B3920" t="str">
            <v xml:space="preserve"> &gt; 10</v>
          </cell>
          <cell r="C3920" t="str">
            <v>Yarriambiack (S)</v>
          </cell>
          <cell r="D3920">
            <v>66.614360000000005</v>
          </cell>
          <cell r="E3920">
            <v>55.894080000000002</v>
          </cell>
          <cell r="F3920">
            <v>75.854600000000005</v>
          </cell>
        </row>
        <row r="3921">
          <cell r="A3921" t="str">
            <v>SOCIAL CAPITAL - Neighbourhood tenure (years)</v>
          </cell>
          <cell r="B3921" t="str">
            <v xml:space="preserve"> &gt; 10</v>
          </cell>
          <cell r="C3921" t="str">
            <v>Victoria</v>
          </cell>
          <cell r="D3921">
            <v>41.504489999999997</v>
          </cell>
          <cell r="E3921">
            <v>40.594450000000002</v>
          </cell>
          <cell r="F3921">
            <v>42.420369999999998</v>
          </cell>
        </row>
        <row r="3922">
          <cell r="A3922" t="str">
            <v>SOCIAL CAPITAL - Neighbourhood tenure (years)</v>
          </cell>
          <cell r="B3922" t="str">
            <v>Don't know/Refused to answer</v>
          </cell>
          <cell r="C3922" t="str">
            <v>Alpine (S)</v>
          </cell>
          <cell r="D3922" t="str">
            <v xml:space="preserve"> </v>
          </cell>
          <cell r="E3922" t="str">
            <v xml:space="preserve"> </v>
          </cell>
          <cell r="F3922" t="str">
            <v xml:space="preserve"> </v>
          </cell>
        </row>
        <row r="3923">
          <cell r="A3923" t="str">
            <v>SOCIAL CAPITAL - Neighbourhood tenure (years)</v>
          </cell>
          <cell r="B3923" t="str">
            <v>Don't know/Refused to answer</v>
          </cell>
          <cell r="C3923" t="str">
            <v>Ararat (RC)</v>
          </cell>
          <cell r="D3923" t="str">
            <v xml:space="preserve"> </v>
          </cell>
          <cell r="E3923" t="str">
            <v xml:space="preserve"> </v>
          </cell>
          <cell r="F3923" t="str">
            <v xml:space="preserve"> </v>
          </cell>
        </row>
        <row r="3924">
          <cell r="A3924" t="str">
            <v>SOCIAL CAPITAL - Neighbourhood tenure (years)</v>
          </cell>
          <cell r="B3924" t="str">
            <v>Don't know/Refused to answer</v>
          </cell>
          <cell r="C3924" t="str">
            <v>Ballarat (C)</v>
          </cell>
          <cell r="D3924" t="str">
            <v xml:space="preserve"> </v>
          </cell>
          <cell r="E3924" t="str">
            <v xml:space="preserve"> </v>
          </cell>
          <cell r="F3924" t="str">
            <v xml:space="preserve"> </v>
          </cell>
        </row>
        <row r="3925">
          <cell r="A3925" t="str">
            <v>SOCIAL CAPITAL - Neighbourhood tenure (years)</v>
          </cell>
          <cell r="B3925" t="str">
            <v>Don't know/Refused to answer</v>
          </cell>
          <cell r="C3925" t="str">
            <v>Banyule (C)</v>
          </cell>
          <cell r="D3925" t="str">
            <v xml:space="preserve"> </v>
          </cell>
          <cell r="E3925" t="str">
            <v xml:space="preserve"> </v>
          </cell>
          <cell r="F3925" t="str">
            <v xml:space="preserve"> </v>
          </cell>
        </row>
        <row r="3926">
          <cell r="A3926" t="str">
            <v>SOCIAL CAPITAL - Neighbourhood tenure (years)</v>
          </cell>
          <cell r="B3926" t="str">
            <v>Don't know/Refused to answer</v>
          </cell>
          <cell r="C3926" t="str">
            <v>Bass Coast (S)</v>
          </cell>
          <cell r="D3926" t="str">
            <v xml:space="preserve"> </v>
          </cell>
          <cell r="E3926" t="str">
            <v xml:space="preserve"> </v>
          </cell>
          <cell r="F3926" t="str">
            <v xml:space="preserve"> </v>
          </cell>
        </row>
        <row r="3927">
          <cell r="A3927" t="str">
            <v>SOCIAL CAPITAL - Neighbourhood tenure (years)</v>
          </cell>
          <cell r="B3927" t="str">
            <v>Don't know/Refused to answer</v>
          </cell>
          <cell r="C3927" t="str">
            <v>Baw Baw (S)</v>
          </cell>
          <cell r="D3927" t="str">
            <v xml:space="preserve"> </v>
          </cell>
          <cell r="E3927" t="str">
            <v xml:space="preserve"> </v>
          </cell>
          <cell r="F3927" t="str">
            <v xml:space="preserve"> </v>
          </cell>
        </row>
        <row r="3928">
          <cell r="A3928" t="str">
            <v>SOCIAL CAPITAL - Neighbourhood tenure (years)</v>
          </cell>
          <cell r="B3928" t="str">
            <v>Don't know/Refused to answer</v>
          </cell>
          <cell r="C3928" t="str">
            <v>Bayside (C)</v>
          </cell>
          <cell r="D3928" t="str">
            <v xml:space="preserve"> </v>
          </cell>
          <cell r="E3928" t="str">
            <v xml:space="preserve"> </v>
          </cell>
          <cell r="F3928" t="str">
            <v xml:space="preserve"> </v>
          </cell>
        </row>
        <row r="3929">
          <cell r="A3929" t="str">
            <v>SOCIAL CAPITAL - Neighbourhood tenure (years)</v>
          </cell>
          <cell r="B3929" t="str">
            <v>Don't know/Refused to answer</v>
          </cell>
          <cell r="C3929" t="str">
            <v>Benalla (RC)</v>
          </cell>
          <cell r="D3929" t="str">
            <v xml:space="preserve"> </v>
          </cell>
          <cell r="E3929" t="str">
            <v xml:space="preserve"> </v>
          </cell>
          <cell r="F3929" t="str">
            <v xml:space="preserve"> </v>
          </cell>
        </row>
        <row r="3930">
          <cell r="A3930" t="str">
            <v>SOCIAL CAPITAL - Neighbourhood tenure (years)</v>
          </cell>
          <cell r="B3930" t="str">
            <v>Don't know/Refused to answer</v>
          </cell>
          <cell r="C3930" t="str">
            <v>Boroondara (C)</v>
          </cell>
          <cell r="D3930" t="str">
            <v xml:space="preserve"> </v>
          </cell>
          <cell r="E3930" t="str">
            <v xml:space="preserve"> </v>
          </cell>
          <cell r="F3930" t="str">
            <v xml:space="preserve"> </v>
          </cell>
        </row>
        <row r="3931">
          <cell r="A3931" t="str">
            <v>SOCIAL CAPITAL - Neighbourhood tenure (years)</v>
          </cell>
          <cell r="B3931" t="str">
            <v>Don't know/Refused to answer</v>
          </cell>
          <cell r="C3931" t="str">
            <v>Brimbank (C)</v>
          </cell>
          <cell r="D3931" t="str">
            <v xml:space="preserve"> </v>
          </cell>
          <cell r="E3931" t="str">
            <v xml:space="preserve"> </v>
          </cell>
          <cell r="F3931" t="str">
            <v xml:space="preserve"> </v>
          </cell>
        </row>
        <row r="3932">
          <cell r="A3932" t="str">
            <v>SOCIAL CAPITAL - Neighbourhood tenure (years)</v>
          </cell>
          <cell r="B3932" t="str">
            <v>Don't know/Refused to answer</v>
          </cell>
          <cell r="C3932" t="str">
            <v>Buloke (S)</v>
          </cell>
          <cell r="D3932" t="str">
            <v xml:space="preserve"> </v>
          </cell>
          <cell r="E3932" t="str">
            <v xml:space="preserve"> </v>
          </cell>
          <cell r="F3932" t="str">
            <v xml:space="preserve"> </v>
          </cell>
        </row>
        <row r="3933">
          <cell r="A3933" t="str">
            <v>SOCIAL CAPITAL - Neighbourhood tenure (years)</v>
          </cell>
          <cell r="B3933" t="str">
            <v>Don't know/Refused to answer</v>
          </cell>
          <cell r="C3933" t="str">
            <v>Campaspe (S)</v>
          </cell>
          <cell r="D3933" t="str">
            <v xml:space="preserve"> </v>
          </cell>
          <cell r="E3933" t="str">
            <v xml:space="preserve"> </v>
          </cell>
          <cell r="F3933" t="str">
            <v xml:space="preserve"> </v>
          </cell>
        </row>
        <row r="3934">
          <cell r="A3934" t="str">
            <v>SOCIAL CAPITAL - Neighbourhood tenure (years)</v>
          </cell>
          <cell r="B3934" t="str">
            <v>Don't know/Refused to answer</v>
          </cell>
          <cell r="C3934" t="str">
            <v>Cardinia (S)</v>
          </cell>
          <cell r="D3934" t="str">
            <v xml:space="preserve"> </v>
          </cell>
          <cell r="E3934" t="str">
            <v xml:space="preserve"> </v>
          </cell>
          <cell r="F3934" t="str">
            <v xml:space="preserve"> </v>
          </cell>
        </row>
        <row r="3935">
          <cell r="A3935" t="str">
            <v>SOCIAL CAPITAL - Neighbourhood tenure (years)</v>
          </cell>
          <cell r="B3935" t="str">
            <v>Don't know/Refused to answer</v>
          </cell>
          <cell r="C3935" t="str">
            <v>Casey (C)</v>
          </cell>
          <cell r="D3935" t="str">
            <v xml:space="preserve"> </v>
          </cell>
          <cell r="E3935" t="str">
            <v xml:space="preserve"> </v>
          </cell>
          <cell r="F3935" t="str">
            <v xml:space="preserve"> </v>
          </cell>
        </row>
        <row r="3936">
          <cell r="A3936" t="str">
            <v>SOCIAL CAPITAL - Neighbourhood tenure (years)</v>
          </cell>
          <cell r="B3936" t="str">
            <v>Don't know/Refused to answer</v>
          </cell>
          <cell r="C3936" t="str">
            <v>Central Goldfields (S)</v>
          </cell>
          <cell r="D3936" t="str">
            <v xml:space="preserve"> </v>
          </cell>
          <cell r="E3936" t="str">
            <v xml:space="preserve"> </v>
          </cell>
          <cell r="F3936" t="str">
            <v xml:space="preserve"> </v>
          </cell>
        </row>
        <row r="3937">
          <cell r="A3937" t="str">
            <v>SOCIAL CAPITAL - Neighbourhood tenure (years)</v>
          </cell>
          <cell r="B3937" t="str">
            <v>Don't know/Refused to answer</v>
          </cell>
          <cell r="C3937" t="str">
            <v>Colac-Otway (S)</v>
          </cell>
          <cell r="D3937" t="str">
            <v xml:space="preserve"> </v>
          </cell>
          <cell r="E3937" t="str">
            <v xml:space="preserve"> </v>
          </cell>
          <cell r="F3937" t="str">
            <v xml:space="preserve"> </v>
          </cell>
        </row>
        <row r="3938">
          <cell r="A3938" t="str">
            <v>SOCIAL CAPITAL - Neighbourhood tenure (years)</v>
          </cell>
          <cell r="B3938" t="str">
            <v>Don't know/Refused to answer</v>
          </cell>
          <cell r="C3938" t="str">
            <v>Corangamite (S)</v>
          </cell>
          <cell r="D3938" t="str">
            <v xml:space="preserve"> </v>
          </cell>
          <cell r="E3938" t="str">
            <v xml:space="preserve"> </v>
          </cell>
          <cell r="F3938" t="str">
            <v xml:space="preserve"> </v>
          </cell>
        </row>
        <row r="3939">
          <cell r="A3939" t="str">
            <v>SOCIAL CAPITAL - Neighbourhood tenure (years)</v>
          </cell>
          <cell r="B3939" t="str">
            <v>Don't know/Refused to answer</v>
          </cell>
          <cell r="C3939" t="str">
            <v>Darebin (C)</v>
          </cell>
          <cell r="D3939" t="str">
            <v xml:space="preserve"> </v>
          </cell>
          <cell r="E3939" t="str">
            <v xml:space="preserve"> </v>
          </cell>
          <cell r="F3939" t="str">
            <v xml:space="preserve"> </v>
          </cell>
        </row>
        <row r="3940">
          <cell r="A3940" t="str">
            <v>SOCIAL CAPITAL - Neighbourhood tenure (years)</v>
          </cell>
          <cell r="B3940" t="str">
            <v>Don't know/Refused to answer</v>
          </cell>
          <cell r="C3940" t="str">
            <v>East Gippsland (S)</v>
          </cell>
          <cell r="D3940" t="str">
            <v xml:space="preserve"> </v>
          </cell>
          <cell r="E3940" t="str">
            <v xml:space="preserve"> </v>
          </cell>
          <cell r="F3940" t="str">
            <v xml:space="preserve"> </v>
          </cell>
        </row>
        <row r="3941">
          <cell r="A3941" t="str">
            <v>SOCIAL CAPITAL - Neighbourhood tenure (years)</v>
          </cell>
          <cell r="B3941" t="str">
            <v>Don't know/Refused to answer</v>
          </cell>
          <cell r="C3941" t="str">
            <v>Frankston (C)</v>
          </cell>
          <cell r="D3941" t="str">
            <v xml:space="preserve"> </v>
          </cell>
          <cell r="E3941" t="str">
            <v xml:space="preserve"> </v>
          </cell>
          <cell r="F3941" t="str">
            <v xml:space="preserve"> </v>
          </cell>
        </row>
        <row r="3942">
          <cell r="A3942" t="str">
            <v>SOCIAL CAPITAL - Neighbourhood tenure (years)</v>
          </cell>
          <cell r="B3942" t="str">
            <v>Don't know/Refused to answer</v>
          </cell>
          <cell r="C3942" t="str">
            <v>Gannawarra (S)</v>
          </cell>
          <cell r="D3942" t="str">
            <v xml:space="preserve"> </v>
          </cell>
          <cell r="E3942" t="str">
            <v xml:space="preserve"> </v>
          </cell>
          <cell r="F3942" t="str">
            <v xml:space="preserve"> </v>
          </cell>
        </row>
        <row r="3943">
          <cell r="A3943" t="str">
            <v>SOCIAL CAPITAL - Neighbourhood tenure (years)</v>
          </cell>
          <cell r="B3943" t="str">
            <v>Don't know/Refused to answer</v>
          </cell>
          <cell r="C3943" t="str">
            <v>Glen Eira (C)</v>
          </cell>
          <cell r="D3943" t="str">
            <v xml:space="preserve"> </v>
          </cell>
          <cell r="E3943" t="str">
            <v xml:space="preserve"> </v>
          </cell>
          <cell r="F3943" t="str">
            <v xml:space="preserve"> </v>
          </cell>
        </row>
        <row r="3944">
          <cell r="A3944" t="str">
            <v>SOCIAL CAPITAL - Neighbourhood tenure (years)</v>
          </cell>
          <cell r="B3944" t="str">
            <v>Don't know/Refused to answer</v>
          </cell>
          <cell r="C3944" t="str">
            <v>Glenelg (S)</v>
          </cell>
          <cell r="D3944" t="str">
            <v xml:space="preserve"> </v>
          </cell>
          <cell r="E3944" t="str">
            <v xml:space="preserve"> </v>
          </cell>
          <cell r="F3944" t="str">
            <v xml:space="preserve"> </v>
          </cell>
        </row>
        <row r="3945">
          <cell r="A3945" t="str">
            <v>SOCIAL CAPITAL - Neighbourhood tenure (years)</v>
          </cell>
          <cell r="B3945" t="str">
            <v>Don't know/Refused to answer</v>
          </cell>
          <cell r="C3945" t="str">
            <v>Golden Plains (S)</v>
          </cell>
          <cell r="D3945" t="str">
            <v xml:space="preserve"> </v>
          </cell>
          <cell r="E3945" t="str">
            <v xml:space="preserve"> </v>
          </cell>
          <cell r="F3945" t="str">
            <v xml:space="preserve"> </v>
          </cell>
        </row>
        <row r="3946">
          <cell r="A3946" t="str">
            <v>SOCIAL CAPITAL - Neighbourhood tenure (years)</v>
          </cell>
          <cell r="B3946" t="str">
            <v>Don't know/Refused to answer</v>
          </cell>
          <cell r="C3946" t="str">
            <v>Greater Bendigo (C)</v>
          </cell>
          <cell r="D3946" t="str">
            <v xml:space="preserve"> </v>
          </cell>
          <cell r="E3946" t="str">
            <v xml:space="preserve"> </v>
          </cell>
          <cell r="F3946" t="str">
            <v xml:space="preserve"> </v>
          </cell>
        </row>
        <row r="3947">
          <cell r="A3947" t="str">
            <v>SOCIAL CAPITAL - Neighbourhood tenure (years)</v>
          </cell>
          <cell r="B3947" t="str">
            <v>Don't know/Refused to answer</v>
          </cell>
          <cell r="C3947" t="str">
            <v>Greater Dandenong (C)</v>
          </cell>
          <cell r="D3947" t="str">
            <v xml:space="preserve"> </v>
          </cell>
          <cell r="E3947" t="str">
            <v xml:space="preserve"> </v>
          </cell>
          <cell r="F3947" t="str">
            <v xml:space="preserve"> </v>
          </cell>
        </row>
        <row r="3948">
          <cell r="A3948" t="str">
            <v>SOCIAL CAPITAL - Neighbourhood tenure (years)</v>
          </cell>
          <cell r="B3948" t="str">
            <v>Don't know/Refused to answer</v>
          </cell>
          <cell r="C3948" t="str">
            <v>Greater Geelong (C)</v>
          </cell>
          <cell r="D3948" t="str">
            <v xml:space="preserve"> </v>
          </cell>
          <cell r="E3948" t="str">
            <v xml:space="preserve"> </v>
          </cell>
          <cell r="F3948" t="str">
            <v xml:space="preserve"> </v>
          </cell>
        </row>
        <row r="3949">
          <cell r="A3949" t="str">
            <v>SOCIAL CAPITAL - Neighbourhood tenure (years)</v>
          </cell>
          <cell r="B3949" t="str">
            <v>Don't know/Refused to answer</v>
          </cell>
          <cell r="C3949" t="str">
            <v>Greater Shepparton (C)</v>
          </cell>
          <cell r="D3949" t="str">
            <v xml:space="preserve"> </v>
          </cell>
          <cell r="E3949" t="str">
            <v xml:space="preserve"> </v>
          </cell>
          <cell r="F3949" t="str">
            <v xml:space="preserve"> </v>
          </cell>
        </row>
        <row r="3950">
          <cell r="A3950" t="str">
            <v>SOCIAL CAPITAL - Neighbourhood tenure (years)</v>
          </cell>
          <cell r="B3950" t="str">
            <v>Don't know/Refused to answer</v>
          </cell>
          <cell r="C3950" t="str">
            <v>Hepburn (S)</v>
          </cell>
          <cell r="D3950" t="str">
            <v xml:space="preserve"> </v>
          </cell>
          <cell r="E3950" t="str">
            <v xml:space="preserve"> </v>
          </cell>
          <cell r="F3950" t="str">
            <v xml:space="preserve"> </v>
          </cell>
        </row>
        <row r="3951">
          <cell r="A3951" t="str">
            <v>SOCIAL CAPITAL - Neighbourhood tenure (years)</v>
          </cell>
          <cell r="B3951" t="str">
            <v>Don't know/Refused to answer</v>
          </cell>
          <cell r="C3951" t="str">
            <v>Hindmarsh (S)</v>
          </cell>
          <cell r="D3951" t="str">
            <v xml:space="preserve"> </v>
          </cell>
          <cell r="E3951" t="str">
            <v xml:space="preserve"> </v>
          </cell>
          <cell r="F3951" t="str">
            <v xml:space="preserve"> </v>
          </cell>
        </row>
        <row r="3952">
          <cell r="A3952" t="str">
            <v>SOCIAL CAPITAL - Neighbourhood tenure (years)</v>
          </cell>
          <cell r="B3952" t="str">
            <v>Don't know/Refused to answer</v>
          </cell>
          <cell r="C3952" t="str">
            <v>Hobsons Bay (C)</v>
          </cell>
          <cell r="D3952" t="str">
            <v xml:space="preserve"> </v>
          </cell>
          <cell r="E3952" t="str">
            <v xml:space="preserve"> </v>
          </cell>
          <cell r="F3952" t="str">
            <v xml:space="preserve"> </v>
          </cell>
        </row>
        <row r="3953">
          <cell r="A3953" t="str">
            <v>SOCIAL CAPITAL - Neighbourhood tenure (years)</v>
          </cell>
          <cell r="B3953" t="str">
            <v>Don't know/Refused to answer</v>
          </cell>
          <cell r="C3953" t="str">
            <v>Horsham (RC)</v>
          </cell>
          <cell r="D3953" t="str">
            <v xml:space="preserve"> </v>
          </cell>
          <cell r="E3953" t="str">
            <v xml:space="preserve"> </v>
          </cell>
          <cell r="F3953" t="str">
            <v xml:space="preserve"> </v>
          </cell>
        </row>
        <row r="3954">
          <cell r="A3954" t="str">
            <v>SOCIAL CAPITAL - Neighbourhood tenure (years)</v>
          </cell>
          <cell r="B3954" t="str">
            <v>Don't know/Refused to answer</v>
          </cell>
          <cell r="C3954" t="str">
            <v>Hume (C)</v>
          </cell>
          <cell r="D3954" t="str">
            <v xml:space="preserve"> </v>
          </cell>
          <cell r="E3954" t="str">
            <v xml:space="preserve"> </v>
          </cell>
          <cell r="F3954" t="str">
            <v xml:space="preserve"> </v>
          </cell>
        </row>
        <row r="3955">
          <cell r="A3955" t="str">
            <v>SOCIAL CAPITAL - Neighbourhood tenure (years)</v>
          </cell>
          <cell r="B3955" t="str">
            <v>Don't know/Refused to answer</v>
          </cell>
          <cell r="C3955" t="str">
            <v>Indigo (S)</v>
          </cell>
          <cell r="D3955" t="str">
            <v xml:space="preserve"> </v>
          </cell>
          <cell r="E3955" t="str">
            <v xml:space="preserve"> </v>
          </cell>
          <cell r="F3955" t="str">
            <v xml:space="preserve"> </v>
          </cell>
        </row>
        <row r="3956">
          <cell r="A3956" t="str">
            <v>SOCIAL CAPITAL - Neighbourhood tenure (years)</v>
          </cell>
          <cell r="B3956" t="str">
            <v>Don't know/Refused to answer</v>
          </cell>
          <cell r="C3956" t="str">
            <v>Kingston (C)</v>
          </cell>
          <cell r="D3956" t="str">
            <v xml:space="preserve"> </v>
          </cell>
          <cell r="E3956" t="str">
            <v xml:space="preserve"> </v>
          </cell>
          <cell r="F3956" t="str">
            <v xml:space="preserve"> </v>
          </cell>
        </row>
        <row r="3957">
          <cell r="A3957" t="str">
            <v>SOCIAL CAPITAL - Neighbourhood tenure (years)</v>
          </cell>
          <cell r="B3957" t="str">
            <v>Don't know/Refused to answer</v>
          </cell>
          <cell r="C3957" t="str">
            <v>Knox (C)</v>
          </cell>
          <cell r="D3957" t="str">
            <v xml:space="preserve"> </v>
          </cell>
          <cell r="E3957" t="str">
            <v xml:space="preserve"> </v>
          </cell>
          <cell r="F3957" t="str">
            <v xml:space="preserve"> </v>
          </cell>
        </row>
        <row r="3958">
          <cell r="A3958" t="str">
            <v>SOCIAL CAPITAL - Neighbourhood tenure (years)</v>
          </cell>
          <cell r="B3958" t="str">
            <v>Don't know/Refused to answer</v>
          </cell>
          <cell r="C3958" t="str">
            <v>Latrobe (C)</v>
          </cell>
          <cell r="D3958" t="str">
            <v xml:space="preserve"> </v>
          </cell>
          <cell r="E3958" t="str">
            <v xml:space="preserve"> </v>
          </cell>
          <cell r="F3958" t="str">
            <v xml:space="preserve"> </v>
          </cell>
        </row>
        <row r="3959">
          <cell r="A3959" t="str">
            <v>SOCIAL CAPITAL - Neighbourhood tenure (years)</v>
          </cell>
          <cell r="B3959" t="str">
            <v>Don't know/Refused to answer</v>
          </cell>
          <cell r="C3959" t="str">
            <v>Loddon (S)</v>
          </cell>
          <cell r="D3959" t="str">
            <v xml:space="preserve"> </v>
          </cell>
          <cell r="E3959" t="str">
            <v xml:space="preserve"> </v>
          </cell>
          <cell r="F3959" t="str">
            <v xml:space="preserve"> </v>
          </cell>
        </row>
        <row r="3960">
          <cell r="A3960" t="str">
            <v>SOCIAL CAPITAL - Neighbourhood tenure (years)</v>
          </cell>
          <cell r="B3960" t="str">
            <v>Don't know/Refused to answer</v>
          </cell>
          <cell r="C3960" t="str">
            <v>Macedon Ranges (S)</v>
          </cell>
          <cell r="D3960" t="str">
            <v xml:space="preserve"> </v>
          </cell>
          <cell r="E3960" t="str">
            <v xml:space="preserve"> </v>
          </cell>
          <cell r="F3960" t="str">
            <v xml:space="preserve"> </v>
          </cell>
        </row>
        <row r="3961">
          <cell r="A3961" t="str">
            <v>SOCIAL CAPITAL - Neighbourhood tenure (years)</v>
          </cell>
          <cell r="B3961" t="str">
            <v>Don't know/Refused to answer</v>
          </cell>
          <cell r="C3961" t="str">
            <v>Manningham (C)</v>
          </cell>
          <cell r="D3961" t="str">
            <v xml:space="preserve"> </v>
          </cell>
          <cell r="E3961" t="str">
            <v xml:space="preserve"> </v>
          </cell>
          <cell r="F3961" t="str">
            <v xml:space="preserve"> </v>
          </cell>
        </row>
        <row r="3962">
          <cell r="A3962" t="str">
            <v>SOCIAL CAPITAL - Neighbourhood tenure (years)</v>
          </cell>
          <cell r="B3962" t="str">
            <v>Don't know/Refused to answer</v>
          </cell>
          <cell r="C3962" t="str">
            <v>Mansfield (S)</v>
          </cell>
          <cell r="D3962" t="str">
            <v xml:space="preserve"> </v>
          </cell>
          <cell r="E3962" t="str">
            <v xml:space="preserve"> </v>
          </cell>
          <cell r="F3962" t="str">
            <v xml:space="preserve"> </v>
          </cell>
        </row>
        <row r="3963">
          <cell r="A3963" t="str">
            <v>SOCIAL CAPITAL - Neighbourhood tenure (years)</v>
          </cell>
          <cell r="B3963" t="str">
            <v>Don't know/Refused to answer</v>
          </cell>
          <cell r="C3963" t="str">
            <v>Maribyrnong (C)</v>
          </cell>
          <cell r="D3963" t="str">
            <v xml:space="preserve"> </v>
          </cell>
          <cell r="E3963" t="str">
            <v xml:space="preserve"> </v>
          </cell>
          <cell r="F3963" t="str">
            <v xml:space="preserve"> </v>
          </cell>
        </row>
        <row r="3964">
          <cell r="A3964" t="str">
            <v>SOCIAL CAPITAL - Neighbourhood tenure (years)</v>
          </cell>
          <cell r="B3964" t="str">
            <v>Don't know/Refused to answer</v>
          </cell>
          <cell r="C3964" t="str">
            <v>Maroondah (C)</v>
          </cell>
          <cell r="D3964" t="str">
            <v xml:space="preserve"> </v>
          </cell>
          <cell r="E3964" t="str">
            <v xml:space="preserve"> </v>
          </cell>
          <cell r="F3964" t="str">
            <v xml:space="preserve"> </v>
          </cell>
        </row>
        <row r="3965">
          <cell r="A3965" t="str">
            <v>SOCIAL CAPITAL - Neighbourhood tenure (years)</v>
          </cell>
          <cell r="B3965" t="str">
            <v>Don't know/Refused to answer</v>
          </cell>
          <cell r="C3965" t="str">
            <v>Melbourne (C)</v>
          </cell>
          <cell r="D3965" t="str">
            <v xml:space="preserve"> </v>
          </cell>
          <cell r="E3965" t="str">
            <v xml:space="preserve"> </v>
          </cell>
          <cell r="F3965" t="str">
            <v xml:space="preserve"> </v>
          </cell>
        </row>
        <row r="3966">
          <cell r="A3966" t="str">
            <v>SOCIAL CAPITAL - Neighbourhood tenure (years)</v>
          </cell>
          <cell r="B3966" t="str">
            <v>Don't know/Refused to answer</v>
          </cell>
          <cell r="C3966" t="str">
            <v>Melton (S)</v>
          </cell>
          <cell r="D3966" t="str">
            <v xml:space="preserve"> </v>
          </cell>
          <cell r="E3966" t="str">
            <v xml:space="preserve"> </v>
          </cell>
          <cell r="F3966" t="str">
            <v xml:space="preserve"> </v>
          </cell>
        </row>
        <row r="3967">
          <cell r="A3967" t="str">
            <v>SOCIAL CAPITAL - Neighbourhood tenure (years)</v>
          </cell>
          <cell r="B3967" t="str">
            <v>Don't know/Refused to answer</v>
          </cell>
          <cell r="C3967" t="str">
            <v>Mildura (RC)</v>
          </cell>
          <cell r="D3967" t="str">
            <v xml:space="preserve"> </v>
          </cell>
          <cell r="E3967" t="str">
            <v xml:space="preserve"> </v>
          </cell>
          <cell r="F3967" t="str">
            <v xml:space="preserve"> </v>
          </cell>
        </row>
        <row r="3968">
          <cell r="A3968" t="str">
            <v>SOCIAL CAPITAL - Neighbourhood tenure (years)</v>
          </cell>
          <cell r="B3968" t="str">
            <v>Don't know/Refused to answer</v>
          </cell>
          <cell r="C3968" t="str">
            <v>Mitchell (S)</v>
          </cell>
          <cell r="D3968" t="str">
            <v xml:space="preserve"> </v>
          </cell>
          <cell r="E3968" t="str">
            <v xml:space="preserve"> </v>
          </cell>
          <cell r="F3968" t="str">
            <v xml:space="preserve"> </v>
          </cell>
        </row>
        <row r="3969">
          <cell r="A3969" t="str">
            <v>SOCIAL CAPITAL - Neighbourhood tenure (years)</v>
          </cell>
          <cell r="B3969" t="str">
            <v>Don't know/Refused to answer</v>
          </cell>
          <cell r="C3969" t="str">
            <v>Moira (S)</v>
          </cell>
          <cell r="D3969" t="str">
            <v xml:space="preserve"> </v>
          </cell>
          <cell r="E3969" t="str">
            <v xml:space="preserve"> </v>
          </cell>
          <cell r="F3969" t="str">
            <v xml:space="preserve"> </v>
          </cell>
        </row>
        <row r="3970">
          <cell r="A3970" t="str">
            <v>SOCIAL CAPITAL - Neighbourhood tenure (years)</v>
          </cell>
          <cell r="B3970" t="str">
            <v>Don't know/Refused to answer</v>
          </cell>
          <cell r="C3970" t="str">
            <v>Monash (C)</v>
          </cell>
          <cell r="D3970" t="str">
            <v xml:space="preserve"> </v>
          </cell>
          <cell r="E3970" t="str">
            <v xml:space="preserve"> </v>
          </cell>
          <cell r="F3970" t="str">
            <v xml:space="preserve"> </v>
          </cell>
        </row>
        <row r="3971">
          <cell r="A3971" t="str">
            <v>SOCIAL CAPITAL - Neighbourhood tenure (years)</v>
          </cell>
          <cell r="B3971" t="str">
            <v>Don't know/Refused to answer</v>
          </cell>
          <cell r="C3971" t="str">
            <v>Moonee Valley (C)</v>
          </cell>
          <cell r="D3971" t="str">
            <v xml:space="preserve"> </v>
          </cell>
          <cell r="E3971" t="str">
            <v xml:space="preserve"> </v>
          </cell>
          <cell r="F3971" t="str">
            <v xml:space="preserve"> </v>
          </cell>
        </row>
        <row r="3972">
          <cell r="A3972" t="str">
            <v>SOCIAL CAPITAL - Neighbourhood tenure (years)</v>
          </cell>
          <cell r="B3972" t="str">
            <v>Don't know/Refused to answer</v>
          </cell>
          <cell r="C3972" t="str">
            <v>Moorabool (S)</v>
          </cell>
          <cell r="D3972" t="str">
            <v xml:space="preserve"> </v>
          </cell>
          <cell r="E3972" t="str">
            <v xml:space="preserve"> </v>
          </cell>
          <cell r="F3972" t="str">
            <v xml:space="preserve"> </v>
          </cell>
        </row>
        <row r="3973">
          <cell r="A3973" t="str">
            <v>SOCIAL CAPITAL - Neighbourhood tenure (years)</v>
          </cell>
          <cell r="B3973" t="str">
            <v>Don't know/Refused to answer</v>
          </cell>
          <cell r="C3973" t="str">
            <v>Moreland (C)</v>
          </cell>
          <cell r="D3973" t="str">
            <v xml:space="preserve"> </v>
          </cell>
          <cell r="E3973" t="str">
            <v xml:space="preserve"> </v>
          </cell>
          <cell r="F3973" t="str">
            <v xml:space="preserve"> </v>
          </cell>
        </row>
        <row r="3974">
          <cell r="A3974" t="str">
            <v>SOCIAL CAPITAL - Neighbourhood tenure (years)</v>
          </cell>
          <cell r="B3974" t="str">
            <v>Don't know/Refused to answer</v>
          </cell>
          <cell r="C3974" t="str">
            <v>Mornington Peninsula (S)</v>
          </cell>
          <cell r="D3974" t="str">
            <v xml:space="preserve"> </v>
          </cell>
          <cell r="E3974" t="str">
            <v xml:space="preserve"> </v>
          </cell>
          <cell r="F3974" t="str">
            <v xml:space="preserve"> </v>
          </cell>
        </row>
        <row r="3975">
          <cell r="A3975" t="str">
            <v>SOCIAL CAPITAL - Neighbourhood tenure (years)</v>
          </cell>
          <cell r="B3975" t="str">
            <v>Don't know/Refused to answer</v>
          </cell>
          <cell r="C3975" t="str">
            <v>Mount Alexander (S)</v>
          </cell>
          <cell r="D3975" t="str">
            <v xml:space="preserve"> </v>
          </cell>
          <cell r="E3975" t="str">
            <v xml:space="preserve"> </v>
          </cell>
          <cell r="F3975" t="str">
            <v xml:space="preserve"> </v>
          </cell>
        </row>
        <row r="3976">
          <cell r="A3976" t="str">
            <v>SOCIAL CAPITAL - Neighbourhood tenure (years)</v>
          </cell>
          <cell r="B3976" t="str">
            <v>Don't know/Refused to answer</v>
          </cell>
          <cell r="C3976" t="str">
            <v>Moyne (S)</v>
          </cell>
          <cell r="D3976" t="str">
            <v xml:space="preserve"> </v>
          </cell>
          <cell r="E3976" t="str">
            <v xml:space="preserve"> </v>
          </cell>
          <cell r="F3976" t="str">
            <v xml:space="preserve"> </v>
          </cell>
        </row>
        <row r="3977">
          <cell r="A3977" t="str">
            <v>SOCIAL CAPITAL - Neighbourhood tenure (years)</v>
          </cell>
          <cell r="B3977" t="str">
            <v>Don't know/Refused to answer</v>
          </cell>
          <cell r="C3977" t="str">
            <v>Murrindindi (S)</v>
          </cell>
          <cell r="D3977" t="str">
            <v xml:space="preserve"> </v>
          </cell>
          <cell r="E3977" t="str">
            <v xml:space="preserve"> </v>
          </cell>
          <cell r="F3977" t="str">
            <v xml:space="preserve"> </v>
          </cell>
        </row>
        <row r="3978">
          <cell r="A3978" t="str">
            <v>SOCIAL CAPITAL - Neighbourhood tenure (years)</v>
          </cell>
          <cell r="B3978" t="str">
            <v>Don't know/Refused to answer</v>
          </cell>
          <cell r="C3978" t="str">
            <v>Nillumbik (S)</v>
          </cell>
          <cell r="D3978" t="str">
            <v xml:space="preserve"> </v>
          </cell>
          <cell r="E3978" t="str">
            <v xml:space="preserve"> </v>
          </cell>
          <cell r="F3978" t="str">
            <v xml:space="preserve"> </v>
          </cell>
        </row>
        <row r="3979">
          <cell r="A3979" t="str">
            <v>SOCIAL CAPITAL - Neighbourhood tenure (years)</v>
          </cell>
          <cell r="B3979" t="str">
            <v>Don't know/Refused to answer</v>
          </cell>
          <cell r="C3979" t="str">
            <v>Northern Grampians (S)</v>
          </cell>
          <cell r="D3979" t="str">
            <v xml:space="preserve"> </v>
          </cell>
          <cell r="E3979" t="str">
            <v xml:space="preserve"> </v>
          </cell>
          <cell r="F3979" t="str">
            <v xml:space="preserve"> </v>
          </cell>
        </row>
        <row r="3980">
          <cell r="A3980" t="str">
            <v>SOCIAL CAPITAL - Neighbourhood tenure (years)</v>
          </cell>
          <cell r="B3980" t="str">
            <v>Don't know/Refused to answer</v>
          </cell>
          <cell r="C3980" t="str">
            <v>Port Phillip (C)</v>
          </cell>
          <cell r="D3980" t="str">
            <v xml:space="preserve"> </v>
          </cell>
          <cell r="E3980" t="str">
            <v xml:space="preserve"> </v>
          </cell>
          <cell r="F3980" t="str">
            <v xml:space="preserve"> </v>
          </cell>
        </row>
        <row r="3981">
          <cell r="A3981" t="str">
            <v>SOCIAL CAPITAL - Neighbourhood tenure (years)</v>
          </cell>
          <cell r="B3981" t="str">
            <v>Don't know/Refused to answer</v>
          </cell>
          <cell r="C3981" t="str">
            <v>Pyrenees (S)</v>
          </cell>
          <cell r="D3981" t="str">
            <v xml:space="preserve"> </v>
          </cell>
          <cell r="E3981" t="str">
            <v xml:space="preserve"> </v>
          </cell>
          <cell r="F3981" t="str">
            <v xml:space="preserve"> </v>
          </cell>
        </row>
        <row r="3982">
          <cell r="A3982" t="str">
            <v>SOCIAL CAPITAL - Neighbourhood tenure (years)</v>
          </cell>
          <cell r="B3982" t="str">
            <v>Don't know/Refused to answer</v>
          </cell>
          <cell r="C3982" t="str">
            <v>Queenscliffe (B)</v>
          </cell>
          <cell r="D3982" t="str">
            <v xml:space="preserve"> </v>
          </cell>
          <cell r="E3982" t="str">
            <v xml:space="preserve"> </v>
          </cell>
          <cell r="F3982" t="str">
            <v xml:space="preserve"> </v>
          </cell>
        </row>
        <row r="3983">
          <cell r="A3983" t="str">
            <v>SOCIAL CAPITAL - Neighbourhood tenure (years)</v>
          </cell>
          <cell r="B3983" t="str">
            <v>Don't know/Refused to answer</v>
          </cell>
          <cell r="C3983" t="str">
            <v>South Gippsland (S)</v>
          </cell>
          <cell r="D3983" t="str">
            <v xml:space="preserve"> </v>
          </cell>
          <cell r="E3983" t="str">
            <v xml:space="preserve"> </v>
          </cell>
          <cell r="F3983" t="str">
            <v xml:space="preserve"> </v>
          </cell>
        </row>
        <row r="3984">
          <cell r="A3984" t="str">
            <v>SOCIAL CAPITAL - Neighbourhood tenure (years)</v>
          </cell>
          <cell r="B3984" t="str">
            <v>Don't know/Refused to answer</v>
          </cell>
          <cell r="C3984" t="str">
            <v>Southern Grampians (S)</v>
          </cell>
          <cell r="D3984" t="str">
            <v xml:space="preserve"> </v>
          </cell>
          <cell r="E3984" t="str">
            <v xml:space="preserve"> </v>
          </cell>
          <cell r="F3984" t="str">
            <v xml:space="preserve"> </v>
          </cell>
        </row>
        <row r="3985">
          <cell r="A3985" t="str">
            <v>SOCIAL CAPITAL - Neighbourhood tenure (years)</v>
          </cell>
          <cell r="B3985" t="str">
            <v>Don't know/Refused to answer</v>
          </cell>
          <cell r="C3985" t="str">
            <v>Stonnington (C)</v>
          </cell>
          <cell r="D3985" t="str">
            <v xml:space="preserve"> </v>
          </cell>
          <cell r="E3985" t="str">
            <v xml:space="preserve"> </v>
          </cell>
          <cell r="F3985" t="str">
            <v xml:space="preserve"> </v>
          </cell>
        </row>
        <row r="3986">
          <cell r="A3986" t="str">
            <v>SOCIAL CAPITAL - Neighbourhood tenure (years)</v>
          </cell>
          <cell r="B3986" t="str">
            <v>Don't know/Refused to answer</v>
          </cell>
          <cell r="C3986" t="str">
            <v>Strathbogie (S)</v>
          </cell>
          <cell r="D3986" t="str">
            <v xml:space="preserve"> </v>
          </cell>
          <cell r="E3986" t="str">
            <v xml:space="preserve"> </v>
          </cell>
          <cell r="F3986" t="str">
            <v xml:space="preserve"> </v>
          </cell>
        </row>
        <row r="3987">
          <cell r="A3987" t="str">
            <v>SOCIAL CAPITAL - Neighbourhood tenure (years)</v>
          </cell>
          <cell r="B3987" t="str">
            <v>Don't know/Refused to answer</v>
          </cell>
          <cell r="C3987" t="str">
            <v>Surf Coast (S)</v>
          </cell>
          <cell r="D3987" t="str">
            <v xml:space="preserve"> </v>
          </cell>
          <cell r="E3987" t="str">
            <v xml:space="preserve"> </v>
          </cell>
          <cell r="F3987" t="str">
            <v xml:space="preserve"> </v>
          </cell>
        </row>
        <row r="3988">
          <cell r="A3988" t="str">
            <v>SOCIAL CAPITAL - Neighbourhood tenure (years)</v>
          </cell>
          <cell r="B3988" t="str">
            <v>Don't know/Refused to answer</v>
          </cell>
          <cell r="C3988" t="str">
            <v>Swan Hill (RC)</v>
          </cell>
          <cell r="D3988" t="str">
            <v xml:space="preserve"> </v>
          </cell>
          <cell r="E3988" t="str">
            <v xml:space="preserve"> </v>
          </cell>
          <cell r="F3988" t="str">
            <v xml:space="preserve"> </v>
          </cell>
        </row>
        <row r="3989">
          <cell r="A3989" t="str">
            <v>SOCIAL CAPITAL - Neighbourhood tenure (years)</v>
          </cell>
          <cell r="B3989" t="str">
            <v>Don't know/Refused to answer</v>
          </cell>
          <cell r="C3989" t="str">
            <v>Towong (S)</v>
          </cell>
          <cell r="D3989" t="str">
            <v xml:space="preserve"> </v>
          </cell>
          <cell r="E3989" t="str">
            <v xml:space="preserve"> </v>
          </cell>
          <cell r="F3989" t="str">
            <v xml:space="preserve"> </v>
          </cell>
        </row>
        <row r="3990">
          <cell r="A3990" t="str">
            <v>SOCIAL CAPITAL - Neighbourhood tenure (years)</v>
          </cell>
          <cell r="B3990" t="str">
            <v>Don't know/Refused to answer</v>
          </cell>
          <cell r="C3990" t="str">
            <v>Wangaratta (RC)</v>
          </cell>
          <cell r="D3990" t="str">
            <v xml:space="preserve"> </v>
          </cell>
          <cell r="E3990" t="str">
            <v xml:space="preserve"> </v>
          </cell>
          <cell r="F3990" t="str">
            <v xml:space="preserve"> </v>
          </cell>
        </row>
        <row r="3991">
          <cell r="A3991" t="str">
            <v>SOCIAL CAPITAL - Neighbourhood tenure (years)</v>
          </cell>
          <cell r="B3991" t="str">
            <v>Don't know/Refused to answer</v>
          </cell>
          <cell r="C3991" t="str">
            <v>Warrnambool (C)</v>
          </cell>
          <cell r="D3991" t="str">
            <v xml:space="preserve"> </v>
          </cell>
          <cell r="E3991" t="str">
            <v xml:space="preserve"> </v>
          </cell>
          <cell r="F3991" t="str">
            <v xml:space="preserve"> </v>
          </cell>
        </row>
        <row r="3992">
          <cell r="A3992" t="str">
            <v>SOCIAL CAPITAL - Neighbourhood tenure (years)</v>
          </cell>
          <cell r="B3992" t="str">
            <v>Don't know/Refused to answer</v>
          </cell>
          <cell r="C3992" t="str">
            <v>Wellington (S)</v>
          </cell>
          <cell r="D3992" t="str">
            <v xml:space="preserve"> </v>
          </cell>
          <cell r="E3992" t="str">
            <v xml:space="preserve"> </v>
          </cell>
          <cell r="F3992" t="str">
            <v xml:space="preserve"> </v>
          </cell>
        </row>
        <row r="3993">
          <cell r="A3993" t="str">
            <v>SOCIAL CAPITAL - Neighbourhood tenure (years)</v>
          </cell>
          <cell r="B3993" t="str">
            <v>Don't know/Refused to answer</v>
          </cell>
          <cell r="C3993" t="str">
            <v>West Wimmera (S)</v>
          </cell>
          <cell r="D3993" t="str">
            <v xml:space="preserve"> </v>
          </cell>
          <cell r="E3993" t="str">
            <v xml:space="preserve"> </v>
          </cell>
          <cell r="F3993" t="str">
            <v xml:space="preserve"> </v>
          </cell>
        </row>
        <row r="3994">
          <cell r="A3994" t="str">
            <v>SOCIAL CAPITAL - Neighbourhood tenure (years)</v>
          </cell>
          <cell r="B3994" t="str">
            <v>Don't know/Refused to answer</v>
          </cell>
          <cell r="C3994" t="str">
            <v>Whitehorse (C)</v>
          </cell>
          <cell r="D3994" t="str">
            <v xml:space="preserve"> </v>
          </cell>
          <cell r="E3994" t="str">
            <v xml:space="preserve"> </v>
          </cell>
          <cell r="F3994" t="str">
            <v xml:space="preserve"> </v>
          </cell>
        </row>
        <row r="3995">
          <cell r="A3995" t="str">
            <v>SOCIAL CAPITAL - Neighbourhood tenure (years)</v>
          </cell>
          <cell r="B3995" t="str">
            <v>Don't know/Refused to answer</v>
          </cell>
          <cell r="C3995" t="str">
            <v>Whittlesea (C)</v>
          </cell>
          <cell r="D3995" t="str">
            <v xml:space="preserve"> </v>
          </cell>
          <cell r="E3995" t="str">
            <v xml:space="preserve"> </v>
          </cell>
          <cell r="F3995" t="str">
            <v xml:space="preserve"> </v>
          </cell>
        </row>
        <row r="3996">
          <cell r="A3996" t="str">
            <v>SOCIAL CAPITAL - Neighbourhood tenure (years)</v>
          </cell>
          <cell r="B3996" t="str">
            <v>Don't know/Refused to answer</v>
          </cell>
          <cell r="C3996" t="str">
            <v>Wodonga (RC)</v>
          </cell>
          <cell r="D3996" t="str">
            <v xml:space="preserve"> </v>
          </cell>
          <cell r="E3996" t="str">
            <v xml:space="preserve"> </v>
          </cell>
          <cell r="F3996" t="str">
            <v xml:space="preserve"> </v>
          </cell>
        </row>
        <row r="3997">
          <cell r="A3997" t="str">
            <v>SOCIAL CAPITAL - Neighbourhood tenure (years)</v>
          </cell>
          <cell r="B3997" t="str">
            <v>Don't know/Refused to answer</v>
          </cell>
          <cell r="C3997" t="str">
            <v>Wyndham (C)</v>
          </cell>
          <cell r="D3997" t="str">
            <v xml:space="preserve"> </v>
          </cell>
          <cell r="E3997" t="str">
            <v xml:space="preserve"> </v>
          </cell>
          <cell r="F3997" t="str">
            <v xml:space="preserve"> </v>
          </cell>
        </row>
        <row r="3998">
          <cell r="A3998" t="str">
            <v>SOCIAL CAPITAL - Neighbourhood tenure (years)</v>
          </cell>
          <cell r="B3998" t="str">
            <v>Don't know/Refused to answer</v>
          </cell>
          <cell r="C3998" t="str">
            <v>Yarra (C)</v>
          </cell>
          <cell r="D3998" t="str">
            <v xml:space="preserve"> </v>
          </cell>
          <cell r="E3998" t="str">
            <v xml:space="preserve"> </v>
          </cell>
          <cell r="F3998" t="str">
            <v xml:space="preserve"> </v>
          </cell>
        </row>
        <row r="3999">
          <cell r="A3999" t="str">
            <v>SOCIAL CAPITAL - Neighbourhood tenure (years)</v>
          </cell>
          <cell r="B3999" t="str">
            <v>Don't know/Refused to answer</v>
          </cell>
          <cell r="C3999" t="str">
            <v>Yarra Ranges (S)</v>
          </cell>
          <cell r="D3999" t="str">
            <v xml:space="preserve"> </v>
          </cell>
          <cell r="E3999" t="str">
            <v xml:space="preserve"> </v>
          </cell>
          <cell r="F3999" t="str">
            <v xml:space="preserve"> </v>
          </cell>
        </row>
        <row r="4000">
          <cell r="A4000" t="str">
            <v>SOCIAL CAPITAL - Neighbourhood tenure (years)</v>
          </cell>
          <cell r="B4000" t="str">
            <v>Don't know/Refused to answer</v>
          </cell>
          <cell r="C4000" t="str">
            <v>Yarriambiack (S)</v>
          </cell>
          <cell r="D4000" t="str">
            <v xml:space="preserve"> </v>
          </cell>
          <cell r="E4000" t="str">
            <v xml:space="preserve"> </v>
          </cell>
          <cell r="F4000" t="str">
            <v xml:space="preserve"> </v>
          </cell>
        </row>
        <row r="4001">
          <cell r="A4001" t="str">
            <v>SOCIAL CAPITAL - Neighbourhood tenure (years)</v>
          </cell>
          <cell r="B4001" t="str">
            <v>Don't know/Refused to answer</v>
          </cell>
          <cell r="C4001" t="str">
            <v>Victoria</v>
          </cell>
          <cell r="D4001">
            <v>0.32476519999999998</v>
          </cell>
          <cell r="E4001">
            <v>0.21241199999999999</v>
          </cell>
          <cell r="F4001">
            <v>0.4962511</v>
          </cell>
        </row>
        <row r="4002">
          <cell r="A4002" t="str">
            <v>SOCIAL CAPITAL - Home ownership status</v>
          </cell>
          <cell r="B4002" t="str">
            <v>Owned, no mortgage</v>
          </cell>
          <cell r="C4002" t="str">
            <v>Alpine (S)</v>
          </cell>
          <cell r="D4002">
            <v>38.484360000000002</v>
          </cell>
          <cell r="E4002">
            <v>30.754460000000002</v>
          </cell>
          <cell r="F4002">
            <v>46.842829999999999</v>
          </cell>
        </row>
        <row r="4003">
          <cell r="A4003" t="str">
            <v>SOCIAL CAPITAL - Home ownership status</v>
          </cell>
          <cell r="B4003" t="str">
            <v>Owned, no mortgage</v>
          </cell>
          <cell r="C4003" t="str">
            <v>Ararat (RC)</v>
          </cell>
          <cell r="D4003">
            <v>30.124479999999998</v>
          </cell>
          <cell r="E4003">
            <v>26.297090000000001</v>
          </cell>
          <cell r="F4003">
            <v>34.250050000000002</v>
          </cell>
        </row>
        <row r="4004">
          <cell r="A4004" t="str">
            <v>SOCIAL CAPITAL - Home ownership status</v>
          </cell>
          <cell r="B4004" t="str">
            <v>Owned, no mortgage</v>
          </cell>
          <cell r="C4004" t="str">
            <v>Ballarat (C)</v>
          </cell>
          <cell r="D4004">
            <v>30.980419999999999</v>
          </cell>
          <cell r="E4004">
            <v>26.3597</v>
          </cell>
          <cell r="F4004">
            <v>36.014989999999997</v>
          </cell>
        </row>
        <row r="4005">
          <cell r="A4005" t="str">
            <v>SOCIAL CAPITAL - Home ownership status</v>
          </cell>
          <cell r="B4005" t="str">
            <v>Owned, no mortgage</v>
          </cell>
          <cell r="C4005" t="str">
            <v>Banyule (C)</v>
          </cell>
          <cell r="D4005">
            <v>29.92672</v>
          </cell>
          <cell r="E4005">
            <v>25.30817</v>
          </cell>
          <cell r="F4005">
            <v>34.993229999999997</v>
          </cell>
        </row>
        <row r="4006">
          <cell r="A4006" t="str">
            <v>SOCIAL CAPITAL - Home ownership status</v>
          </cell>
          <cell r="B4006" t="str">
            <v>Owned, no mortgage</v>
          </cell>
          <cell r="C4006" t="str">
            <v>Bass Coast (S)</v>
          </cell>
          <cell r="D4006">
            <v>27.180399999999999</v>
          </cell>
          <cell r="E4006">
            <v>23.68516</v>
          </cell>
          <cell r="F4006">
            <v>30.982040000000001</v>
          </cell>
        </row>
        <row r="4007">
          <cell r="A4007" t="str">
            <v>SOCIAL CAPITAL - Home ownership status</v>
          </cell>
          <cell r="B4007" t="str">
            <v>Owned, no mortgage</v>
          </cell>
          <cell r="C4007" t="str">
            <v>Baw Baw (S)</v>
          </cell>
          <cell r="D4007">
            <v>31.408650000000002</v>
          </cell>
          <cell r="E4007">
            <v>26.469270000000002</v>
          </cell>
          <cell r="F4007">
            <v>36.808349999999997</v>
          </cell>
        </row>
        <row r="4008">
          <cell r="A4008" t="str">
            <v>SOCIAL CAPITAL - Home ownership status</v>
          </cell>
          <cell r="B4008" t="str">
            <v>Owned, no mortgage</v>
          </cell>
          <cell r="C4008" t="str">
            <v>Bayside (C)</v>
          </cell>
          <cell r="D4008">
            <v>34.723019999999998</v>
          </cell>
          <cell r="E4008">
            <v>29.02617</v>
          </cell>
          <cell r="F4008">
            <v>40.893749999999997</v>
          </cell>
        </row>
        <row r="4009">
          <cell r="A4009" t="str">
            <v>SOCIAL CAPITAL - Home ownership status</v>
          </cell>
          <cell r="B4009" t="str">
            <v>Owned, no mortgage</v>
          </cell>
          <cell r="C4009" t="str">
            <v>Benalla (RC)</v>
          </cell>
          <cell r="D4009">
            <v>28.93094</v>
          </cell>
          <cell r="E4009">
            <v>23.427379999999999</v>
          </cell>
          <cell r="F4009">
            <v>35.134169999999997</v>
          </cell>
        </row>
        <row r="4010">
          <cell r="A4010" t="str">
            <v>SOCIAL CAPITAL - Home ownership status</v>
          </cell>
          <cell r="B4010" t="str">
            <v>Owned, no mortgage</v>
          </cell>
          <cell r="C4010" t="str">
            <v>Boroondara (C)</v>
          </cell>
          <cell r="D4010">
            <v>33.881210000000003</v>
          </cell>
          <cell r="E4010">
            <v>28.789919999999999</v>
          </cell>
          <cell r="F4010">
            <v>39.375030000000002</v>
          </cell>
        </row>
        <row r="4011">
          <cell r="A4011" t="str">
            <v>SOCIAL CAPITAL - Home ownership status</v>
          </cell>
          <cell r="B4011" t="str">
            <v>Owned, no mortgage</v>
          </cell>
          <cell r="C4011" t="str">
            <v>Brimbank (C)</v>
          </cell>
          <cell r="D4011">
            <v>25.410879999999999</v>
          </cell>
          <cell r="E4011">
            <v>20.152239999999999</v>
          </cell>
          <cell r="F4011">
            <v>31.500389999999999</v>
          </cell>
        </row>
        <row r="4012">
          <cell r="A4012" t="str">
            <v>SOCIAL CAPITAL - Home ownership status</v>
          </cell>
          <cell r="B4012" t="str">
            <v>Owned, no mortgage</v>
          </cell>
          <cell r="C4012" t="str">
            <v>Buloke (S)</v>
          </cell>
          <cell r="D4012">
            <v>32.38232</v>
          </cell>
          <cell r="E4012">
            <v>25.56428</v>
          </cell>
          <cell r="F4012">
            <v>40.040610000000001</v>
          </cell>
        </row>
        <row r="4013">
          <cell r="A4013" t="str">
            <v>SOCIAL CAPITAL - Home ownership status</v>
          </cell>
          <cell r="B4013" t="str">
            <v>Owned, no mortgage</v>
          </cell>
          <cell r="C4013" t="str">
            <v>Campaspe (S)</v>
          </cell>
          <cell r="D4013">
            <v>31.164660000000001</v>
          </cell>
          <cell r="E4013">
            <v>26.19585</v>
          </cell>
          <cell r="F4013">
            <v>36.608460000000001</v>
          </cell>
        </row>
        <row r="4014">
          <cell r="A4014" t="str">
            <v>SOCIAL CAPITAL - Home ownership status</v>
          </cell>
          <cell r="B4014" t="str">
            <v>Owned, no mortgage</v>
          </cell>
          <cell r="C4014" t="str">
            <v>Cardinia (S)</v>
          </cell>
          <cell r="D4014">
            <v>25.06915</v>
          </cell>
          <cell r="E4014">
            <v>20.876809999999999</v>
          </cell>
          <cell r="F4014">
            <v>29.786439999999999</v>
          </cell>
        </row>
        <row r="4015">
          <cell r="A4015" t="str">
            <v>SOCIAL CAPITAL - Home ownership status</v>
          </cell>
          <cell r="B4015" t="str">
            <v>Owned, no mortgage</v>
          </cell>
          <cell r="C4015" t="str">
            <v>Casey (C)</v>
          </cell>
          <cell r="D4015">
            <v>28.704940000000001</v>
          </cell>
          <cell r="E4015">
            <v>24.201309999999999</v>
          </cell>
          <cell r="F4015">
            <v>33.674320000000002</v>
          </cell>
        </row>
        <row r="4016">
          <cell r="A4016" t="str">
            <v>SOCIAL CAPITAL - Home ownership status</v>
          </cell>
          <cell r="B4016" t="str">
            <v>Owned, no mortgage</v>
          </cell>
          <cell r="C4016" t="str">
            <v>Central Goldfields (S)</v>
          </cell>
          <cell r="D4016">
            <v>34.348019999999998</v>
          </cell>
          <cell r="E4016">
            <v>28.12848</v>
          </cell>
          <cell r="F4016">
            <v>41.155299999999997</v>
          </cell>
        </row>
        <row r="4017">
          <cell r="A4017" t="str">
            <v>SOCIAL CAPITAL - Home ownership status</v>
          </cell>
          <cell r="B4017" t="str">
            <v>Owned, no mortgage</v>
          </cell>
          <cell r="C4017" t="str">
            <v>Colac-Otway (S)</v>
          </cell>
          <cell r="D4017">
            <v>29.661709999999999</v>
          </cell>
          <cell r="E4017">
            <v>24.94772</v>
          </cell>
          <cell r="F4017">
            <v>34.852789999999999</v>
          </cell>
        </row>
        <row r="4018">
          <cell r="A4018" t="str">
            <v>SOCIAL CAPITAL - Home ownership status</v>
          </cell>
          <cell r="B4018" t="str">
            <v>Owned, no mortgage</v>
          </cell>
          <cell r="C4018" t="str">
            <v>Corangamite (S)</v>
          </cell>
          <cell r="D4018">
            <v>34.190199999999997</v>
          </cell>
          <cell r="E4018">
            <v>28.156189999999999</v>
          </cell>
          <cell r="F4018">
            <v>40.783259999999999</v>
          </cell>
        </row>
        <row r="4019">
          <cell r="A4019" t="str">
            <v>SOCIAL CAPITAL - Home ownership status</v>
          </cell>
          <cell r="B4019" t="str">
            <v>Owned, no mortgage</v>
          </cell>
          <cell r="C4019" t="str">
            <v>Darebin (C)</v>
          </cell>
          <cell r="D4019">
            <v>22.89499</v>
          </cell>
          <cell r="E4019">
            <v>17.623519999999999</v>
          </cell>
          <cell r="F4019">
            <v>29.184619999999999</v>
          </cell>
        </row>
        <row r="4020">
          <cell r="A4020" t="str">
            <v>SOCIAL CAPITAL - Home ownership status</v>
          </cell>
          <cell r="B4020" t="str">
            <v>Owned, no mortgage</v>
          </cell>
          <cell r="C4020" t="str">
            <v>East Gippsland (S)</v>
          </cell>
          <cell r="D4020">
            <v>36.105029999999999</v>
          </cell>
          <cell r="E4020">
            <v>29.207940000000001</v>
          </cell>
          <cell r="F4020">
            <v>43.627079999999999</v>
          </cell>
        </row>
        <row r="4021">
          <cell r="A4021" t="str">
            <v>SOCIAL CAPITAL - Home ownership status</v>
          </cell>
          <cell r="B4021" t="str">
            <v>Owned, no mortgage</v>
          </cell>
          <cell r="C4021" t="str">
            <v>Frankston (C)</v>
          </cell>
          <cell r="D4021">
            <v>25.15372</v>
          </cell>
          <cell r="E4021">
            <v>20.91525</v>
          </cell>
          <cell r="F4021">
            <v>29.926079999999999</v>
          </cell>
        </row>
        <row r="4022">
          <cell r="A4022" t="str">
            <v>SOCIAL CAPITAL - Home ownership status</v>
          </cell>
          <cell r="B4022" t="str">
            <v>Owned, no mortgage</v>
          </cell>
          <cell r="C4022" t="str">
            <v>Gannawarra (S)</v>
          </cell>
          <cell r="D4022">
            <v>34.945740000000001</v>
          </cell>
          <cell r="E4022">
            <v>26.39424</v>
          </cell>
          <cell r="F4022">
            <v>44.589440000000003</v>
          </cell>
        </row>
        <row r="4023">
          <cell r="A4023" t="str">
            <v>SOCIAL CAPITAL - Home ownership status</v>
          </cell>
          <cell r="B4023" t="str">
            <v>Owned, no mortgage</v>
          </cell>
          <cell r="C4023" t="str">
            <v>Glen Eira (C)</v>
          </cell>
          <cell r="D4023">
            <v>31.174499999999998</v>
          </cell>
          <cell r="E4023">
            <v>26.309180000000001</v>
          </cell>
          <cell r="F4023">
            <v>36.493989999999997</v>
          </cell>
        </row>
        <row r="4024">
          <cell r="A4024" t="str">
            <v>SOCIAL CAPITAL - Home ownership status</v>
          </cell>
          <cell r="B4024" t="str">
            <v>Owned, no mortgage</v>
          </cell>
          <cell r="C4024" t="str">
            <v>Glenelg (S)</v>
          </cell>
          <cell r="D4024">
            <v>37.9649</v>
          </cell>
          <cell r="E4024">
            <v>30.529910000000001</v>
          </cell>
          <cell r="F4024">
            <v>46.011299999999999</v>
          </cell>
        </row>
        <row r="4025">
          <cell r="A4025" t="str">
            <v>SOCIAL CAPITAL - Home ownership status</v>
          </cell>
          <cell r="B4025" t="str">
            <v>Owned, no mortgage</v>
          </cell>
          <cell r="C4025" t="str">
            <v>Golden Plains (S)</v>
          </cell>
          <cell r="D4025">
            <v>23.981629999999999</v>
          </cell>
          <cell r="E4025">
            <v>19.6538</v>
          </cell>
          <cell r="F4025">
            <v>28.919429999999998</v>
          </cell>
        </row>
        <row r="4026">
          <cell r="A4026" t="str">
            <v>SOCIAL CAPITAL - Home ownership status</v>
          </cell>
          <cell r="B4026" t="str">
            <v>Owned, no mortgage</v>
          </cell>
          <cell r="C4026" t="str">
            <v>Greater Bendigo (C)</v>
          </cell>
          <cell r="D4026">
            <v>22.322679999999998</v>
          </cell>
          <cell r="E4026">
            <v>18.377960000000002</v>
          </cell>
          <cell r="F4026">
            <v>26.835730000000002</v>
          </cell>
        </row>
        <row r="4027">
          <cell r="A4027" t="str">
            <v>SOCIAL CAPITAL - Home ownership status</v>
          </cell>
          <cell r="B4027" t="str">
            <v>Owned, no mortgage</v>
          </cell>
          <cell r="C4027" t="str">
            <v>Greater Dandenong (C)</v>
          </cell>
          <cell r="D4027">
            <v>24.419519999999999</v>
          </cell>
          <cell r="E4027">
            <v>20.069939999999999</v>
          </cell>
          <cell r="F4027">
            <v>29.36544</v>
          </cell>
        </row>
        <row r="4028">
          <cell r="A4028" t="str">
            <v>SOCIAL CAPITAL - Home ownership status</v>
          </cell>
          <cell r="B4028" t="str">
            <v>Owned, no mortgage</v>
          </cell>
          <cell r="C4028" t="str">
            <v>Greater Geelong (C)</v>
          </cell>
          <cell r="D4028">
            <v>25.5703</v>
          </cell>
          <cell r="E4028">
            <v>20.901129999999998</v>
          </cell>
          <cell r="F4028">
            <v>30.87538</v>
          </cell>
        </row>
        <row r="4029">
          <cell r="A4029" t="str">
            <v>SOCIAL CAPITAL - Home ownership status</v>
          </cell>
          <cell r="B4029" t="str">
            <v>Owned, no mortgage</v>
          </cell>
          <cell r="C4029" t="str">
            <v>Greater Shepparton (C)</v>
          </cell>
          <cell r="D4029">
            <v>26.122800000000002</v>
          </cell>
          <cell r="E4029">
            <v>22.603999999999999</v>
          </cell>
          <cell r="F4029">
            <v>29.977219999999999</v>
          </cell>
        </row>
        <row r="4030">
          <cell r="A4030" t="str">
            <v>SOCIAL CAPITAL - Home ownership status</v>
          </cell>
          <cell r="B4030" t="str">
            <v>Owned, no mortgage</v>
          </cell>
          <cell r="C4030" t="str">
            <v>Hepburn (S)</v>
          </cell>
          <cell r="D4030">
            <v>41.530749999999998</v>
          </cell>
          <cell r="E4030">
            <v>33.988950000000003</v>
          </cell>
          <cell r="F4030">
            <v>49.491349999999997</v>
          </cell>
        </row>
        <row r="4031">
          <cell r="A4031" t="str">
            <v>SOCIAL CAPITAL - Home ownership status</v>
          </cell>
          <cell r="B4031" t="str">
            <v>Owned, no mortgage</v>
          </cell>
          <cell r="C4031" t="str">
            <v>Hindmarsh (S)</v>
          </cell>
          <cell r="D4031">
            <v>43.162039999999998</v>
          </cell>
          <cell r="E4031">
            <v>34.370010000000001</v>
          </cell>
          <cell r="F4031">
            <v>52.407200000000003</v>
          </cell>
        </row>
        <row r="4032">
          <cell r="A4032" t="str">
            <v>SOCIAL CAPITAL - Home ownership status</v>
          </cell>
          <cell r="B4032" t="str">
            <v>Owned, no mortgage</v>
          </cell>
          <cell r="C4032" t="str">
            <v>Hobsons Bay (C)</v>
          </cell>
          <cell r="D4032">
            <v>31.28219</v>
          </cell>
          <cell r="E4032">
            <v>25.691970000000001</v>
          </cell>
          <cell r="F4032">
            <v>37.47533</v>
          </cell>
        </row>
        <row r="4033">
          <cell r="A4033" t="str">
            <v>SOCIAL CAPITAL - Home ownership status</v>
          </cell>
          <cell r="B4033" t="str">
            <v>Owned, no mortgage</v>
          </cell>
          <cell r="C4033" t="str">
            <v>Horsham (RC)</v>
          </cell>
          <cell r="D4033">
            <v>32.97289</v>
          </cell>
          <cell r="E4033">
            <v>27.503039999999999</v>
          </cell>
          <cell r="F4033">
            <v>38.946179999999998</v>
          </cell>
        </row>
        <row r="4034">
          <cell r="A4034" t="str">
            <v>SOCIAL CAPITAL - Home ownership status</v>
          </cell>
          <cell r="B4034" t="str">
            <v>Owned, no mortgage</v>
          </cell>
          <cell r="C4034" t="str">
            <v>Hume (C)</v>
          </cell>
          <cell r="D4034">
            <v>29.566030000000001</v>
          </cell>
          <cell r="E4034">
            <v>25.227049999999998</v>
          </cell>
          <cell r="F4034">
            <v>34.308869999999999</v>
          </cell>
        </row>
        <row r="4035">
          <cell r="A4035" t="str">
            <v>SOCIAL CAPITAL - Home ownership status</v>
          </cell>
          <cell r="B4035" t="str">
            <v>Owned, no mortgage</v>
          </cell>
          <cell r="C4035" t="str">
            <v>Indigo (S)</v>
          </cell>
          <cell r="D4035">
            <v>35.115699999999997</v>
          </cell>
          <cell r="E4035">
            <v>28.225100000000001</v>
          </cell>
          <cell r="F4035">
            <v>42.688020000000002</v>
          </cell>
        </row>
        <row r="4036">
          <cell r="A4036" t="str">
            <v>SOCIAL CAPITAL - Home ownership status</v>
          </cell>
          <cell r="B4036" t="str">
            <v>Owned, no mortgage</v>
          </cell>
          <cell r="C4036" t="str">
            <v>Kingston (C)</v>
          </cell>
          <cell r="D4036">
            <v>30.148060000000001</v>
          </cell>
          <cell r="E4036">
            <v>25.638909999999999</v>
          </cell>
          <cell r="F4036">
            <v>35.076180000000001</v>
          </cell>
        </row>
        <row r="4037">
          <cell r="A4037" t="str">
            <v>SOCIAL CAPITAL - Home ownership status</v>
          </cell>
          <cell r="B4037" t="str">
            <v>Owned, no mortgage</v>
          </cell>
          <cell r="C4037" t="str">
            <v>Knox (C)</v>
          </cell>
          <cell r="D4037">
            <v>26.85211</v>
          </cell>
          <cell r="E4037">
            <v>22.149260000000002</v>
          </cell>
          <cell r="F4037">
            <v>32.14123</v>
          </cell>
        </row>
        <row r="4038">
          <cell r="A4038" t="str">
            <v>SOCIAL CAPITAL - Home ownership status</v>
          </cell>
          <cell r="B4038" t="str">
            <v>Owned, no mortgage</v>
          </cell>
          <cell r="C4038" t="str">
            <v>Latrobe (C)</v>
          </cell>
          <cell r="D4038">
            <v>26.930489999999999</v>
          </cell>
          <cell r="E4038">
            <v>22.026389999999999</v>
          </cell>
          <cell r="F4038">
            <v>32.471760000000003</v>
          </cell>
        </row>
        <row r="4039">
          <cell r="A4039" t="str">
            <v>SOCIAL CAPITAL - Home ownership status</v>
          </cell>
          <cell r="B4039" t="str">
            <v>Owned, no mortgage</v>
          </cell>
          <cell r="C4039" t="str">
            <v>Loddon (S)</v>
          </cell>
          <cell r="D4039">
            <v>40.187339999999999</v>
          </cell>
          <cell r="E4039">
            <v>31.332840000000001</v>
          </cell>
          <cell r="F4039">
            <v>49.731850000000001</v>
          </cell>
        </row>
        <row r="4040">
          <cell r="A4040" t="str">
            <v>SOCIAL CAPITAL - Home ownership status</v>
          </cell>
          <cell r="B4040" t="str">
            <v>Owned, no mortgage</v>
          </cell>
          <cell r="C4040" t="str">
            <v>Macedon Ranges (S)</v>
          </cell>
          <cell r="D4040">
            <v>37.472799999999999</v>
          </cell>
          <cell r="E4040">
            <v>30.817129999999999</v>
          </cell>
          <cell r="F4040">
            <v>44.638440000000003</v>
          </cell>
        </row>
        <row r="4041">
          <cell r="A4041" t="str">
            <v>SOCIAL CAPITAL - Home ownership status</v>
          </cell>
          <cell r="B4041" t="str">
            <v>Owned, no mortgage</v>
          </cell>
          <cell r="C4041" t="str">
            <v>Manningham (C)</v>
          </cell>
          <cell r="D4041">
            <v>40.7044</v>
          </cell>
          <cell r="E4041">
            <v>34.561120000000003</v>
          </cell>
          <cell r="F4041">
            <v>47.152819999999998</v>
          </cell>
        </row>
        <row r="4042">
          <cell r="A4042" t="str">
            <v>SOCIAL CAPITAL - Home ownership status</v>
          </cell>
          <cell r="B4042" t="str">
            <v>Owned, no mortgage</v>
          </cell>
          <cell r="C4042" t="str">
            <v>Mansfield (S)</v>
          </cell>
          <cell r="D4042">
            <v>35.683100000000003</v>
          </cell>
          <cell r="E4042">
            <v>29.540970000000002</v>
          </cell>
          <cell r="F4042">
            <v>42.334969999999998</v>
          </cell>
        </row>
        <row r="4043">
          <cell r="A4043" t="str">
            <v>SOCIAL CAPITAL - Home ownership status</v>
          </cell>
          <cell r="B4043" t="str">
            <v>Owned, no mortgage</v>
          </cell>
          <cell r="C4043" t="str">
            <v>Maribyrnong (C)</v>
          </cell>
          <cell r="D4043">
            <v>21.222860000000001</v>
          </cell>
          <cell r="E4043">
            <v>16.523340000000001</v>
          </cell>
          <cell r="F4043">
            <v>26.829419999999999</v>
          </cell>
        </row>
        <row r="4044">
          <cell r="A4044" t="str">
            <v>SOCIAL CAPITAL - Home ownership status</v>
          </cell>
          <cell r="B4044" t="str">
            <v>Owned, no mortgage</v>
          </cell>
          <cell r="C4044" t="str">
            <v>Maroondah (C)</v>
          </cell>
          <cell r="D4044">
            <v>31.037669999999999</v>
          </cell>
          <cell r="E4044">
            <v>26.080410000000001</v>
          </cell>
          <cell r="F4044">
            <v>36.472270000000002</v>
          </cell>
        </row>
        <row r="4045">
          <cell r="A4045" t="str">
            <v>SOCIAL CAPITAL - Home ownership status</v>
          </cell>
          <cell r="B4045" t="str">
            <v>Owned, no mortgage</v>
          </cell>
          <cell r="C4045" t="str">
            <v>Melbourne (C)</v>
          </cell>
          <cell r="D4045">
            <v>25.423020000000001</v>
          </cell>
          <cell r="E4045">
            <v>20.577970000000001</v>
          </cell>
          <cell r="F4045">
            <v>30.964099999999998</v>
          </cell>
        </row>
        <row r="4046">
          <cell r="A4046" t="str">
            <v>SOCIAL CAPITAL - Home ownership status</v>
          </cell>
          <cell r="B4046" t="str">
            <v>Owned, no mortgage</v>
          </cell>
          <cell r="C4046" t="str">
            <v>Melton (S)</v>
          </cell>
          <cell r="D4046">
            <v>28.637229999999999</v>
          </cell>
          <cell r="E4046">
            <v>23.89706</v>
          </cell>
          <cell r="F4046">
            <v>33.898829999999997</v>
          </cell>
        </row>
        <row r="4047">
          <cell r="A4047" t="str">
            <v>SOCIAL CAPITAL - Home ownership status</v>
          </cell>
          <cell r="B4047" t="str">
            <v>Owned, no mortgage</v>
          </cell>
          <cell r="C4047" t="str">
            <v>Mildura (RC)</v>
          </cell>
          <cell r="D4047">
            <v>28.59112</v>
          </cell>
          <cell r="E4047">
            <v>24.035399999999999</v>
          </cell>
          <cell r="F4047">
            <v>33.628100000000003</v>
          </cell>
        </row>
        <row r="4048">
          <cell r="A4048" t="str">
            <v>SOCIAL CAPITAL - Home ownership status</v>
          </cell>
          <cell r="B4048" t="str">
            <v>Owned, no mortgage</v>
          </cell>
          <cell r="C4048" t="str">
            <v>Mitchell (S)</v>
          </cell>
          <cell r="D4048">
            <v>27.45722</v>
          </cell>
          <cell r="E4048">
            <v>23.445350000000001</v>
          </cell>
          <cell r="F4048">
            <v>31.869810000000001</v>
          </cell>
        </row>
        <row r="4049">
          <cell r="A4049" t="str">
            <v>SOCIAL CAPITAL - Home ownership status</v>
          </cell>
          <cell r="B4049" t="str">
            <v>Owned, no mortgage</v>
          </cell>
          <cell r="C4049" t="str">
            <v>Moira (S)</v>
          </cell>
          <cell r="D4049">
            <v>26.538979999999999</v>
          </cell>
          <cell r="E4049">
            <v>22.32225</v>
          </cell>
          <cell r="F4049">
            <v>31.23198</v>
          </cell>
        </row>
        <row r="4050">
          <cell r="A4050" t="str">
            <v>SOCIAL CAPITAL - Home ownership status</v>
          </cell>
          <cell r="B4050" t="str">
            <v>Owned, no mortgage</v>
          </cell>
          <cell r="C4050" t="str">
            <v>Monash (C)</v>
          </cell>
          <cell r="D4050">
            <v>29.22702</v>
          </cell>
          <cell r="E4050">
            <v>24.36327</v>
          </cell>
          <cell r="F4050">
            <v>34.617350000000002</v>
          </cell>
        </row>
        <row r="4051">
          <cell r="A4051" t="str">
            <v>SOCIAL CAPITAL - Home ownership status</v>
          </cell>
          <cell r="B4051" t="str">
            <v>Owned, no mortgage</v>
          </cell>
          <cell r="C4051" t="str">
            <v>Moonee Valley (C)</v>
          </cell>
          <cell r="D4051">
            <v>28.467410000000001</v>
          </cell>
          <cell r="E4051">
            <v>23.228870000000001</v>
          </cell>
          <cell r="F4051">
            <v>34.358600000000003</v>
          </cell>
        </row>
        <row r="4052">
          <cell r="A4052" t="str">
            <v>SOCIAL CAPITAL - Home ownership status</v>
          </cell>
          <cell r="B4052" t="str">
            <v>Owned, no mortgage</v>
          </cell>
          <cell r="C4052" t="str">
            <v>Moorabool (S)</v>
          </cell>
          <cell r="D4052">
            <v>30.561900000000001</v>
          </cell>
          <cell r="E4052">
            <v>24.413550000000001</v>
          </cell>
          <cell r="F4052">
            <v>37.490650000000002</v>
          </cell>
        </row>
        <row r="4053">
          <cell r="A4053" t="str">
            <v>SOCIAL CAPITAL - Home ownership status</v>
          </cell>
          <cell r="B4053" t="str">
            <v>Owned, no mortgage</v>
          </cell>
          <cell r="C4053" t="str">
            <v>Moreland (C)</v>
          </cell>
          <cell r="D4053">
            <v>25.81906</v>
          </cell>
          <cell r="E4053">
            <v>21.096170000000001</v>
          </cell>
          <cell r="F4053">
            <v>31.181450000000002</v>
          </cell>
        </row>
        <row r="4054">
          <cell r="A4054" t="str">
            <v>SOCIAL CAPITAL - Home ownership status</v>
          </cell>
          <cell r="B4054" t="str">
            <v>Owned, no mortgage</v>
          </cell>
          <cell r="C4054" t="str">
            <v>Mornington Peninsula (S)</v>
          </cell>
          <cell r="D4054">
            <v>27.76568</v>
          </cell>
          <cell r="E4054">
            <v>23.299019999999999</v>
          </cell>
          <cell r="F4054">
            <v>32.723309999999998</v>
          </cell>
        </row>
        <row r="4055">
          <cell r="A4055" t="str">
            <v>SOCIAL CAPITAL - Home ownership status</v>
          </cell>
          <cell r="B4055" t="str">
            <v>Owned, no mortgage</v>
          </cell>
          <cell r="C4055" t="str">
            <v>Mount Alexander (S)</v>
          </cell>
          <cell r="D4055">
            <v>31.5352</v>
          </cell>
          <cell r="E4055">
            <v>26.041709999999998</v>
          </cell>
          <cell r="F4055">
            <v>37.598410000000001</v>
          </cell>
        </row>
        <row r="4056">
          <cell r="A4056" t="str">
            <v>SOCIAL CAPITAL - Home ownership status</v>
          </cell>
          <cell r="B4056" t="str">
            <v>Owned, no mortgage</v>
          </cell>
          <cell r="C4056" t="str">
            <v>Moyne (S)</v>
          </cell>
          <cell r="D4056">
            <v>38.977730000000001</v>
          </cell>
          <cell r="E4056">
            <v>32.052239999999998</v>
          </cell>
          <cell r="F4056">
            <v>46.378239999999998</v>
          </cell>
        </row>
        <row r="4057">
          <cell r="A4057" t="str">
            <v>SOCIAL CAPITAL - Home ownership status</v>
          </cell>
          <cell r="B4057" t="str">
            <v>Owned, no mortgage</v>
          </cell>
          <cell r="C4057" t="str">
            <v>Murrindindi (S)</v>
          </cell>
          <cell r="D4057">
            <v>36.193339999999999</v>
          </cell>
          <cell r="E4057">
            <v>30.29533</v>
          </cell>
          <cell r="F4057">
            <v>42.538849999999996</v>
          </cell>
        </row>
        <row r="4058">
          <cell r="A4058" t="str">
            <v>SOCIAL CAPITAL - Home ownership status</v>
          </cell>
          <cell r="B4058" t="str">
            <v>Owned, no mortgage</v>
          </cell>
          <cell r="C4058" t="str">
            <v>Nillumbik (S)</v>
          </cell>
          <cell r="D4058">
            <v>31.5382</v>
          </cell>
          <cell r="E4058">
            <v>26.464549999999999</v>
          </cell>
          <cell r="F4058">
            <v>37.093879999999999</v>
          </cell>
        </row>
        <row r="4059">
          <cell r="A4059" t="str">
            <v>SOCIAL CAPITAL - Home ownership status</v>
          </cell>
          <cell r="B4059" t="str">
            <v>Owned, no mortgage</v>
          </cell>
          <cell r="C4059" t="str">
            <v>Northern Grampians (S)</v>
          </cell>
          <cell r="D4059">
            <v>35.7498</v>
          </cell>
          <cell r="E4059">
            <v>29.822900000000001</v>
          </cell>
          <cell r="F4059">
            <v>42.147170000000003</v>
          </cell>
        </row>
        <row r="4060">
          <cell r="A4060" t="str">
            <v>SOCIAL CAPITAL - Home ownership status</v>
          </cell>
          <cell r="B4060" t="str">
            <v>Owned, no mortgage</v>
          </cell>
          <cell r="C4060" t="str">
            <v>Port Phillip (C)</v>
          </cell>
          <cell r="D4060">
            <v>23.235769999999999</v>
          </cell>
          <cell r="E4060">
            <v>19.340720000000001</v>
          </cell>
          <cell r="F4060">
            <v>27.646380000000001</v>
          </cell>
        </row>
        <row r="4061">
          <cell r="A4061" t="str">
            <v>SOCIAL CAPITAL - Home ownership status</v>
          </cell>
          <cell r="B4061" t="str">
            <v>Owned, no mortgage</v>
          </cell>
          <cell r="C4061" t="str">
            <v>Pyrenees (S)</v>
          </cell>
          <cell r="D4061">
            <v>38.55274</v>
          </cell>
          <cell r="E4061">
            <v>31.982600000000001</v>
          </cell>
          <cell r="F4061">
            <v>45.568359999999998</v>
          </cell>
        </row>
        <row r="4062">
          <cell r="A4062" t="str">
            <v>SOCIAL CAPITAL - Home ownership status</v>
          </cell>
          <cell r="B4062" t="str">
            <v>Owned, no mortgage</v>
          </cell>
          <cell r="C4062" t="str">
            <v>Queenscliffe (B)</v>
          </cell>
          <cell r="D4062">
            <v>56.317810000000001</v>
          </cell>
          <cell r="E4062">
            <v>39.925809999999998</v>
          </cell>
          <cell r="F4062">
            <v>71.436880000000002</v>
          </cell>
        </row>
        <row r="4063">
          <cell r="A4063" t="str">
            <v>SOCIAL CAPITAL - Home ownership status</v>
          </cell>
          <cell r="B4063" t="str">
            <v>Owned, no mortgage</v>
          </cell>
          <cell r="C4063" t="str">
            <v>South Gippsland (S)</v>
          </cell>
          <cell r="D4063">
            <v>30.184100000000001</v>
          </cell>
          <cell r="E4063">
            <v>25.83991</v>
          </cell>
          <cell r="F4063">
            <v>34.914790000000004</v>
          </cell>
        </row>
        <row r="4064">
          <cell r="A4064" t="str">
            <v>SOCIAL CAPITAL - Home ownership status</v>
          </cell>
          <cell r="B4064" t="str">
            <v>Owned, no mortgage</v>
          </cell>
          <cell r="C4064" t="str">
            <v>Southern Grampians (S)</v>
          </cell>
          <cell r="D4064">
            <v>33.654319999999998</v>
          </cell>
          <cell r="E4064">
            <v>28.394469999999998</v>
          </cell>
          <cell r="F4064">
            <v>39.353050000000003</v>
          </cell>
        </row>
        <row r="4065">
          <cell r="A4065" t="str">
            <v>SOCIAL CAPITAL - Home ownership status</v>
          </cell>
          <cell r="B4065" t="str">
            <v>Owned, no mortgage</v>
          </cell>
          <cell r="C4065" t="str">
            <v>Stonnington (C)</v>
          </cell>
          <cell r="D4065">
            <v>24.512070000000001</v>
          </cell>
          <cell r="E4065">
            <v>20.166709999999998</v>
          </cell>
          <cell r="F4065">
            <v>29.448360000000001</v>
          </cell>
        </row>
        <row r="4066">
          <cell r="A4066" t="str">
            <v>SOCIAL CAPITAL - Home ownership status</v>
          </cell>
          <cell r="B4066" t="str">
            <v>Owned, no mortgage</v>
          </cell>
          <cell r="C4066" t="str">
            <v>Strathbogie (S)</v>
          </cell>
          <cell r="D4066">
            <v>30.183669999999999</v>
          </cell>
          <cell r="E4066">
            <v>26.11195</v>
          </cell>
          <cell r="F4066">
            <v>34.593060000000001</v>
          </cell>
        </row>
        <row r="4067">
          <cell r="A4067" t="str">
            <v>SOCIAL CAPITAL - Home ownership status</v>
          </cell>
          <cell r="B4067" t="str">
            <v>Owned, no mortgage</v>
          </cell>
          <cell r="C4067" t="str">
            <v>Surf Coast (S)</v>
          </cell>
          <cell r="D4067">
            <v>30.905809999999999</v>
          </cell>
          <cell r="E4067">
            <v>25.577069999999999</v>
          </cell>
          <cell r="F4067">
            <v>36.795839999999998</v>
          </cell>
        </row>
        <row r="4068">
          <cell r="A4068" t="str">
            <v>SOCIAL CAPITAL - Home ownership status</v>
          </cell>
          <cell r="B4068" t="str">
            <v>Owned, no mortgage</v>
          </cell>
          <cell r="C4068" t="str">
            <v>Swan Hill (RC)</v>
          </cell>
          <cell r="D4068">
            <v>28.78126</v>
          </cell>
          <cell r="E4068">
            <v>23.209250000000001</v>
          </cell>
          <cell r="F4068">
            <v>35.079889999999999</v>
          </cell>
        </row>
        <row r="4069">
          <cell r="A4069" t="str">
            <v>SOCIAL CAPITAL - Home ownership status</v>
          </cell>
          <cell r="B4069" t="str">
            <v>Owned, no mortgage</v>
          </cell>
          <cell r="C4069" t="str">
            <v>Towong (S)</v>
          </cell>
          <cell r="D4069">
            <v>31.440819999999999</v>
          </cell>
          <cell r="E4069">
            <v>23.23039</v>
          </cell>
          <cell r="F4069">
            <v>41.0032</v>
          </cell>
        </row>
        <row r="4070">
          <cell r="A4070" t="str">
            <v>SOCIAL CAPITAL - Home ownership status</v>
          </cell>
          <cell r="B4070" t="str">
            <v>Owned, no mortgage</v>
          </cell>
          <cell r="C4070" t="str">
            <v>Wangaratta (RC)</v>
          </cell>
          <cell r="D4070">
            <v>27.908049999999999</v>
          </cell>
          <cell r="E4070">
            <v>23.866050000000001</v>
          </cell>
          <cell r="F4070">
            <v>32.343789999999998</v>
          </cell>
        </row>
        <row r="4071">
          <cell r="A4071" t="str">
            <v>SOCIAL CAPITAL - Home ownership status</v>
          </cell>
          <cell r="B4071" t="str">
            <v>Owned, no mortgage</v>
          </cell>
          <cell r="C4071" t="str">
            <v>Warrnambool (C)</v>
          </cell>
          <cell r="D4071">
            <v>31.22955</v>
          </cell>
          <cell r="E4071">
            <v>26.547930000000001</v>
          </cell>
          <cell r="F4071">
            <v>36.328420000000001</v>
          </cell>
        </row>
        <row r="4072">
          <cell r="A4072" t="str">
            <v>SOCIAL CAPITAL - Home ownership status</v>
          </cell>
          <cell r="B4072" t="str">
            <v>Owned, no mortgage</v>
          </cell>
          <cell r="C4072" t="str">
            <v>Wellington (S)</v>
          </cell>
          <cell r="D4072">
            <v>31.971329999999998</v>
          </cell>
          <cell r="E4072">
            <v>26.601520000000001</v>
          </cell>
          <cell r="F4072">
            <v>37.865879999999997</v>
          </cell>
        </row>
        <row r="4073">
          <cell r="A4073" t="str">
            <v>SOCIAL CAPITAL - Home ownership status</v>
          </cell>
          <cell r="B4073" t="str">
            <v>Owned, no mortgage</v>
          </cell>
          <cell r="C4073" t="str">
            <v>West Wimmera (S)</v>
          </cell>
          <cell r="D4073">
            <v>56.932980000000001</v>
          </cell>
          <cell r="E4073">
            <v>47.625480000000003</v>
          </cell>
          <cell r="F4073">
            <v>65.775080000000003</v>
          </cell>
        </row>
        <row r="4074">
          <cell r="A4074" t="str">
            <v>SOCIAL CAPITAL - Home ownership status</v>
          </cell>
          <cell r="B4074" t="str">
            <v>Owned, no mortgage</v>
          </cell>
          <cell r="C4074" t="str">
            <v>Whitehorse (C)</v>
          </cell>
          <cell r="D4074">
            <v>26.935939999999999</v>
          </cell>
          <cell r="E4074">
            <v>22.348320000000001</v>
          </cell>
          <cell r="F4074">
            <v>32.076279999999997</v>
          </cell>
        </row>
        <row r="4075">
          <cell r="A4075" t="str">
            <v>SOCIAL CAPITAL - Home ownership status</v>
          </cell>
          <cell r="B4075" t="str">
            <v>Owned, no mortgage</v>
          </cell>
          <cell r="C4075" t="str">
            <v>Whittlesea (C)</v>
          </cell>
          <cell r="D4075">
            <v>26.517299999999999</v>
          </cell>
          <cell r="E4075">
            <v>21.82217</v>
          </cell>
          <cell r="F4075">
            <v>31.81155</v>
          </cell>
        </row>
        <row r="4076">
          <cell r="A4076" t="str">
            <v>SOCIAL CAPITAL - Home ownership status</v>
          </cell>
          <cell r="B4076" t="str">
            <v>Owned, no mortgage</v>
          </cell>
          <cell r="C4076" t="str">
            <v>Wodonga (RC)</v>
          </cell>
          <cell r="D4076">
            <v>26.127099999999999</v>
          </cell>
          <cell r="E4076">
            <v>21.545439999999999</v>
          </cell>
          <cell r="F4076">
            <v>31.294419999999999</v>
          </cell>
        </row>
        <row r="4077">
          <cell r="A4077" t="str">
            <v>SOCIAL CAPITAL - Home ownership status</v>
          </cell>
          <cell r="B4077" t="str">
            <v>Owned, no mortgage</v>
          </cell>
          <cell r="C4077" t="str">
            <v>Wyndham (C)</v>
          </cell>
          <cell r="D4077">
            <v>25.818639999999998</v>
          </cell>
          <cell r="E4077">
            <v>21.77139</v>
          </cell>
          <cell r="F4077">
            <v>30.326599999999999</v>
          </cell>
        </row>
        <row r="4078">
          <cell r="A4078" t="str">
            <v>SOCIAL CAPITAL - Home ownership status</v>
          </cell>
          <cell r="B4078" t="str">
            <v>Owned, no mortgage</v>
          </cell>
          <cell r="C4078" t="str">
            <v>Yarra (C)</v>
          </cell>
          <cell r="D4078">
            <v>25.35041</v>
          </cell>
          <cell r="E4078">
            <v>20.826730000000001</v>
          </cell>
          <cell r="F4078">
            <v>30.47842</v>
          </cell>
        </row>
        <row r="4079">
          <cell r="A4079" t="str">
            <v>SOCIAL CAPITAL - Home ownership status</v>
          </cell>
          <cell r="B4079" t="str">
            <v>Owned, no mortgage</v>
          </cell>
          <cell r="C4079" t="str">
            <v>Yarra Ranges (S)</v>
          </cell>
          <cell r="D4079">
            <v>27.645250000000001</v>
          </cell>
          <cell r="E4079">
            <v>22.998339999999999</v>
          </cell>
          <cell r="F4079">
            <v>32.830759999999998</v>
          </cell>
        </row>
        <row r="4080">
          <cell r="A4080" t="str">
            <v>SOCIAL CAPITAL - Home ownership status</v>
          </cell>
          <cell r="B4080" t="str">
            <v>Owned, no mortgage</v>
          </cell>
          <cell r="C4080" t="str">
            <v>Yarriambiack (S)</v>
          </cell>
          <cell r="D4080">
            <v>47.677630000000001</v>
          </cell>
          <cell r="E4080">
            <v>37.986020000000003</v>
          </cell>
          <cell r="F4080">
            <v>57.547339999999998</v>
          </cell>
        </row>
        <row r="4081">
          <cell r="A4081" t="str">
            <v>SOCIAL CAPITAL - Home ownership status</v>
          </cell>
          <cell r="B4081" t="str">
            <v>Owned, no mortgage</v>
          </cell>
          <cell r="C4081" t="str">
            <v>Victoria</v>
          </cell>
          <cell r="D4081">
            <v>28.209980000000002</v>
          </cell>
          <cell r="E4081">
            <v>27.450900000000001</v>
          </cell>
          <cell r="F4081">
            <v>28.981660000000002</v>
          </cell>
        </row>
        <row r="4082">
          <cell r="A4082" t="str">
            <v>SOCIAL CAPITAL - Home ownership status</v>
          </cell>
          <cell r="B4082" t="str">
            <v>Owned with mortgage</v>
          </cell>
          <cell r="C4082" t="str">
            <v>Alpine (S)</v>
          </cell>
          <cell r="D4082">
            <v>34.307070000000003</v>
          </cell>
          <cell r="E4082">
            <v>27.555350000000001</v>
          </cell>
          <cell r="F4082">
            <v>41.759509999999999</v>
          </cell>
        </row>
        <row r="4083">
          <cell r="A4083" t="str">
            <v>SOCIAL CAPITAL - Home ownership status</v>
          </cell>
          <cell r="B4083" t="str">
            <v>Owned with mortgage</v>
          </cell>
          <cell r="C4083" t="str">
            <v>Ararat (RC)</v>
          </cell>
          <cell r="D4083">
            <v>44.869410000000002</v>
          </cell>
          <cell r="E4083">
            <v>37.400329999999997</v>
          </cell>
          <cell r="F4083">
            <v>52.577300000000001</v>
          </cell>
        </row>
        <row r="4084">
          <cell r="A4084" t="str">
            <v>SOCIAL CAPITAL - Home ownership status</v>
          </cell>
          <cell r="B4084" t="str">
            <v>Owned with mortgage</v>
          </cell>
          <cell r="C4084" t="str">
            <v>Ballarat (C)</v>
          </cell>
          <cell r="D4084">
            <v>34.635330000000003</v>
          </cell>
          <cell r="E4084">
            <v>28.96576</v>
          </cell>
          <cell r="F4084">
            <v>40.777589999999996</v>
          </cell>
        </row>
        <row r="4085">
          <cell r="A4085" t="str">
            <v>SOCIAL CAPITAL - Home ownership status</v>
          </cell>
          <cell r="B4085" t="str">
            <v>Owned with mortgage</v>
          </cell>
          <cell r="C4085" t="str">
            <v>Banyule (C)</v>
          </cell>
          <cell r="D4085">
            <v>35.563000000000002</v>
          </cell>
          <cell r="E4085">
            <v>30.257709999999999</v>
          </cell>
          <cell r="F4085">
            <v>41.248339999999999</v>
          </cell>
        </row>
        <row r="4086">
          <cell r="A4086" t="str">
            <v>SOCIAL CAPITAL - Home ownership status</v>
          </cell>
          <cell r="B4086" t="str">
            <v>Owned with mortgage</v>
          </cell>
          <cell r="C4086" t="str">
            <v>Bass Coast (S)</v>
          </cell>
          <cell r="D4086">
            <v>42.325560000000003</v>
          </cell>
          <cell r="E4086">
            <v>33.805979999999998</v>
          </cell>
          <cell r="F4086">
            <v>51.327359999999999</v>
          </cell>
        </row>
        <row r="4087">
          <cell r="A4087" t="str">
            <v>SOCIAL CAPITAL - Home ownership status</v>
          </cell>
          <cell r="B4087" t="str">
            <v>Owned with mortgage</v>
          </cell>
          <cell r="C4087" t="str">
            <v>Baw Baw (S)</v>
          </cell>
          <cell r="D4087">
            <v>41.916899999999998</v>
          </cell>
          <cell r="E4087">
            <v>35.341859999999997</v>
          </cell>
          <cell r="F4087">
            <v>48.792099999999998</v>
          </cell>
        </row>
        <row r="4088">
          <cell r="A4088" t="str">
            <v>SOCIAL CAPITAL - Home ownership status</v>
          </cell>
          <cell r="B4088" t="str">
            <v>Owned with mortgage</v>
          </cell>
          <cell r="C4088" t="str">
            <v>Bayside (C)</v>
          </cell>
          <cell r="D4088">
            <v>35.687980000000003</v>
          </cell>
          <cell r="E4088">
            <v>29.367380000000001</v>
          </cell>
          <cell r="F4088">
            <v>42.54945</v>
          </cell>
        </row>
        <row r="4089">
          <cell r="A4089" t="str">
            <v>SOCIAL CAPITAL - Home ownership status</v>
          </cell>
          <cell r="B4089" t="str">
            <v>Owned with mortgage</v>
          </cell>
          <cell r="C4089" t="str">
            <v>Benalla (RC)</v>
          </cell>
          <cell r="D4089">
            <v>45.346919999999997</v>
          </cell>
          <cell r="E4089">
            <v>37.168939999999999</v>
          </cell>
          <cell r="F4089">
            <v>53.783999999999999</v>
          </cell>
        </row>
        <row r="4090">
          <cell r="A4090" t="str">
            <v>SOCIAL CAPITAL - Home ownership status</v>
          </cell>
          <cell r="B4090" t="str">
            <v>Owned with mortgage</v>
          </cell>
          <cell r="C4090" t="str">
            <v>Boroondara (C)</v>
          </cell>
          <cell r="D4090">
            <v>28.92972</v>
          </cell>
          <cell r="E4090">
            <v>23.59019</v>
          </cell>
          <cell r="F4090">
            <v>34.925420000000003</v>
          </cell>
        </row>
        <row r="4091">
          <cell r="A4091" t="str">
            <v>SOCIAL CAPITAL - Home ownership status</v>
          </cell>
          <cell r="B4091" t="str">
            <v>Owned with mortgage</v>
          </cell>
          <cell r="C4091" t="str">
            <v>Brimbank (C)</v>
          </cell>
          <cell r="D4091">
            <v>30.915009999999999</v>
          </cell>
          <cell r="E4091">
            <v>25.50215</v>
          </cell>
          <cell r="F4091">
            <v>36.90757</v>
          </cell>
        </row>
        <row r="4092">
          <cell r="A4092" t="str">
            <v>SOCIAL CAPITAL - Home ownership status</v>
          </cell>
          <cell r="B4092" t="str">
            <v>Owned with mortgage</v>
          </cell>
          <cell r="C4092" t="str">
            <v>Buloke (S)</v>
          </cell>
          <cell r="D4092">
            <v>45.358370000000001</v>
          </cell>
          <cell r="E4092">
            <v>34.869630000000001</v>
          </cell>
          <cell r="F4092">
            <v>56.276020000000003</v>
          </cell>
        </row>
        <row r="4093">
          <cell r="A4093" t="str">
            <v>SOCIAL CAPITAL - Home ownership status</v>
          </cell>
          <cell r="B4093" t="str">
            <v>Owned with mortgage</v>
          </cell>
          <cell r="C4093" t="str">
            <v>Campaspe (S)</v>
          </cell>
          <cell r="D4093">
            <v>44.754019999999997</v>
          </cell>
          <cell r="E4093">
            <v>37.772399999999998</v>
          </cell>
          <cell r="F4093">
            <v>51.948790000000002</v>
          </cell>
        </row>
        <row r="4094">
          <cell r="A4094" t="str">
            <v>SOCIAL CAPITAL - Home ownership status</v>
          </cell>
          <cell r="B4094" t="str">
            <v>Owned with mortgage</v>
          </cell>
          <cell r="C4094" t="str">
            <v>Cardinia (S)</v>
          </cell>
          <cell r="D4094">
            <v>47.71801</v>
          </cell>
          <cell r="E4094">
            <v>41.664000000000001</v>
          </cell>
          <cell r="F4094">
            <v>53.839820000000003</v>
          </cell>
        </row>
        <row r="4095">
          <cell r="A4095" t="str">
            <v>SOCIAL CAPITAL - Home ownership status</v>
          </cell>
          <cell r="B4095" t="str">
            <v>Owned with mortgage</v>
          </cell>
          <cell r="C4095" t="str">
            <v>Casey (C)</v>
          </cell>
          <cell r="D4095">
            <v>43.804369999999999</v>
          </cell>
          <cell r="E4095">
            <v>38.316029999999998</v>
          </cell>
          <cell r="F4095">
            <v>49.448650000000001</v>
          </cell>
        </row>
        <row r="4096">
          <cell r="A4096" t="str">
            <v>SOCIAL CAPITAL - Home ownership status</v>
          </cell>
          <cell r="B4096" t="str">
            <v>Owned with mortgage</v>
          </cell>
          <cell r="C4096" t="str">
            <v>Central Goldfields (S)</v>
          </cell>
          <cell r="D4096">
            <v>34.853949999999998</v>
          </cell>
          <cell r="E4096">
            <v>28.207059999999998</v>
          </cell>
          <cell r="F4096">
            <v>42.147599999999997</v>
          </cell>
        </row>
        <row r="4097">
          <cell r="A4097" t="str">
            <v>SOCIAL CAPITAL - Home ownership status</v>
          </cell>
          <cell r="B4097" t="str">
            <v>Owned with mortgage</v>
          </cell>
          <cell r="C4097" t="str">
            <v>Colac-Otway (S)</v>
          </cell>
          <cell r="D4097">
            <v>41.392189999999999</v>
          </cell>
          <cell r="E4097">
            <v>34.754750000000001</v>
          </cell>
          <cell r="F4097">
            <v>48.357729999999997</v>
          </cell>
        </row>
        <row r="4098">
          <cell r="A4098" t="str">
            <v>SOCIAL CAPITAL - Home ownership status</v>
          </cell>
          <cell r="B4098" t="str">
            <v>Owned with mortgage</v>
          </cell>
          <cell r="C4098" t="str">
            <v>Corangamite (S)</v>
          </cell>
          <cell r="D4098">
            <v>43.600659999999998</v>
          </cell>
          <cell r="E4098">
            <v>36.054360000000003</v>
          </cell>
          <cell r="F4098">
            <v>51.455469999999998</v>
          </cell>
        </row>
        <row r="4099">
          <cell r="A4099" t="str">
            <v>SOCIAL CAPITAL - Home ownership status</v>
          </cell>
          <cell r="B4099" t="str">
            <v>Owned with mortgage</v>
          </cell>
          <cell r="C4099" t="str">
            <v>Darebin (C)</v>
          </cell>
          <cell r="D4099">
            <v>22.695979999999999</v>
          </cell>
          <cell r="E4099">
            <v>18.03575</v>
          </cell>
          <cell r="F4099">
            <v>28.146830000000001</v>
          </cell>
        </row>
        <row r="4100">
          <cell r="A4100" t="str">
            <v>SOCIAL CAPITAL - Home ownership status</v>
          </cell>
          <cell r="B4100" t="str">
            <v>Owned with mortgage</v>
          </cell>
          <cell r="C4100" t="str">
            <v>East Gippsland (S)</v>
          </cell>
          <cell r="D4100">
            <v>39.92109</v>
          </cell>
          <cell r="E4100">
            <v>32.892600000000002</v>
          </cell>
          <cell r="F4100">
            <v>47.390830000000001</v>
          </cell>
        </row>
        <row r="4101">
          <cell r="A4101" t="str">
            <v>SOCIAL CAPITAL - Home ownership status</v>
          </cell>
          <cell r="B4101" t="str">
            <v>Owned with mortgage</v>
          </cell>
          <cell r="C4101" t="str">
            <v>Frankston (C)</v>
          </cell>
          <cell r="D4101">
            <v>37.418259999999997</v>
          </cell>
          <cell r="E4101">
            <v>31.779979999999998</v>
          </cell>
          <cell r="F4101">
            <v>43.420180000000002</v>
          </cell>
        </row>
        <row r="4102">
          <cell r="A4102" t="str">
            <v>SOCIAL CAPITAL - Home ownership status</v>
          </cell>
          <cell r="B4102" t="str">
            <v>Owned with mortgage</v>
          </cell>
          <cell r="C4102" t="str">
            <v>Gannawarra (S)</v>
          </cell>
          <cell r="D4102">
            <v>40.294670000000004</v>
          </cell>
          <cell r="E4102">
            <v>30.144939999999998</v>
          </cell>
          <cell r="F4102">
            <v>51.349699999999999</v>
          </cell>
        </row>
        <row r="4103">
          <cell r="A4103" t="str">
            <v>SOCIAL CAPITAL - Home ownership status</v>
          </cell>
          <cell r="B4103" t="str">
            <v>Owned with mortgage</v>
          </cell>
          <cell r="C4103" t="str">
            <v>Glen Eira (C)</v>
          </cell>
          <cell r="D4103">
            <v>29.437360000000002</v>
          </cell>
          <cell r="E4103">
            <v>24.547139999999999</v>
          </cell>
          <cell r="F4103">
            <v>34.85181</v>
          </cell>
        </row>
        <row r="4104">
          <cell r="A4104" t="str">
            <v>SOCIAL CAPITAL - Home ownership status</v>
          </cell>
          <cell r="B4104" t="str">
            <v>Owned with mortgage</v>
          </cell>
          <cell r="C4104" t="str">
            <v>Glenelg (S)</v>
          </cell>
          <cell r="D4104">
            <v>36.899819999999998</v>
          </cell>
          <cell r="E4104">
            <v>27.043510000000001</v>
          </cell>
          <cell r="F4104">
            <v>47.985639999999997</v>
          </cell>
        </row>
        <row r="4105">
          <cell r="A4105" t="str">
            <v>SOCIAL CAPITAL - Home ownership status</v>
          </cell>
          <cell r="B4105" t="str">
            <v>Owned with mortgage</v>
          </cell>
          <cell r="C4105" t="str">
            <v>Golden Plains (S)</v>
          </cell>
          <cell r="D4105">
            <v>61.024090000000001</v>
          </cell>
          <cell r="E4105">
            <v>51.209969999999998</v>
          </cell>
          <cell r="F4105">
            <v>70.019819999999996</v>
          </cell>
        </row>
        <row r="4106">
          <cell r="A4106" t="str">
            <v>SOCIAL CAPITAL - Home ownership status</v>
          </cell>
          <cell r="B4106" t="str">
            <v>Owned with mortgage</v>
          </cell>
          <cell r="C4106" t="str">
            <v>Greater Bendigo (C)</v>
          </cell>
          <cell r="D4106">
            <v>33.427289999999999</v>
          </cell>
          <cell r="E4106">
            <v>27.088619999999999</v>
          </cell>
          <cell r="F4106">
            <v>40.426789999999997</v>
          </cell>
        </row>
        <row r="4107">
          <cell r="A4107" t="str">
            <v>SOCIAL CAPITAL - Home ownership status</v>
          </cell>
          <cell r="B4107" t="str">
            <v>Owned with mortgage</v>
          </cell>
          <cell r="C4107" t="str">
            <v>Greater Dandenong (C)</v>
          </cell>
          <cell r="D4107">
            <v>28.222180000000002</v>
          </cell>
          <cell r="E4107">
            <v>23.287929999999999</v>
          </cell>
          <cell r="F4107">
            <v>33.742049999999999</v>
          </cell>
        </row>
        <row r="4108">
          <cell r="A4108" t="str">
            <v>SOCIAL CAPITAL - Home ownership status</v>
          </cell>
          <cell r="B4108" t="str">
            <v>Owned with mortgage</v>
          </cell>
          <cell r="C4108" t="str">
            <v>Greater Geelong (C)</v>
          </cell>
          <cell r="D4108">
            <v>37.571660000000001</v>
          </cell>
          <cell r="E4108">
            <v>31.538219999999999</v>
          </cell>
          <cell r="F4108">
            <v>44.017209999999999</v>
          </cell>
        </row>
        <row r="4109">
          <cell r="A4109" t="str">
            <v>SOCIAL CAPITAL - Home ownership status</v>
          </cell>
          <cell r="B4109" t="str">
            <v>Owned with mortgage</v>
          </cell>
          <cell r="C4109" t="str">
            <v>Greater Shepparton (C)</v>
          </cell>
          <cell r="D4109">
            <v>39.4373</v>
          </cell>
          <cell r="E4109">
            <v>33.643369999999997</v>
          </cell>
          <cell r="F4109">
            <v>45.544179999999997</v>
          </cell>
        </row>
        <row r="4110">
          <cell r="A4110" t="str">
            <v>SOCIAL CAPITAL - Home ownership status</v>
          </cell>
          <cell r="B4110" t="str">
            <v>Owned with mortgage</v>
          </cell>
          <cell r="C4110" t="str">
            <v>Hepburn (S)</v>
          </cell>
          <cell r="D4110">
            <v>38.508800000000001</v>
          </cell>
          <cell r="E4110">
            <v>31.398620000000001</v>
          </cell>
          <cell r="F4110">
            <v>46.146009999999997</v>
          </cell>
        </row>
        <row r="4111">
          <cell r="A4111" t="str">
            <v>SOCIAL CAPITAL - Home ownership status</v>
          </cell>
          <cell r="B4111" t="str">
            <v>Owned with mortgage</v>
          </cell>
          <cell r="C4111" t="str">
            <v>Hindmarsh (S)</v>
          </cell>
          <cell r="D4111">
            <v>30.8322</v>
          </cell>
          <cell r="E4111">
            <v>22.029109999999999</v>
          </cell>
          <cell r="F4111">
            <v>41.290219999999998</v>
          </cell>
        </row>
        <row r="4112">
          <cell r="A4112" t="str">
            <v>SOCIAL CAPITAL - Home ownership status</v>
          </cell>
          <cell r="B4112" t="str">
            <v>Owned with mortgage</v>
          </cell>
          <cell r="C4112" t="str">
            <v>Hobsons Bay (C)</v>
          </cell>
          <cell r="D4112">
            <v>28.747879999999999</v>
          </cell>
          <cell r="E4112">
            <v>23.86074</v>
          </cell>
          <cell r="F4112">
            <v>34.18656</v>
          </cell>
        </row>
        <row r="4113">
          <cell r="A4113" t="str">
            <v>SOCIAL CAPITAL - Home ownership status</v>
          </cell>
          <cell r="B4113" t="str">
            <v>Owned with mortgage</v>
          </cell>
          <cell r="C4113" t="str">
            <v>Horsham (RC)</v>
          </cell>
          <cell r="D4113">
            <v>43.139769999999999</v>
          </cell>
          <cell r="E4113">
            <v>36.846609999999998</v>
          </cell>
          <cell r="F4113">
            <v>49.66254</v>
          </cell>
        </row>
        <row r="4114">
          <cell r="A4114" t="str">
            <v>SOCIAL CAPITAL - Home ownership status</v>
          </cell>
          <cell r="B4114" t="str">
            <v>Owned with mortgage</v>
          </cell>
          <cell r="C4114" t="str">
            <v>Hume (C)</v>
          </cell>
          <cell r="D4114">
            <v>41.101709999999997</v>
          </cell>
          <cell r="E4114">
            <v>35.263019999999997</v>
          </cell>
          <cell r="F4114">
            <v>47.202249999999999</v>
          </cell>
        </row>
        <row r="4115">
          <cell r="A4115" t="str">
            <v>SOCIAL CAPITAL - Home ownership status</v>
          </cell>
          <cell r="B4115" t="str">
            <v>Owned with mortgage</v>
          </cell>
          <cell r="C4115" t="str">
            <v>Indigo (S)</v>
          </cell>
          <cell r="D4115">
            <v>45.203560000000003</v>
          </cell>
          <cell r="E4115">
            <v>36.13156</v>
          </cell>
          <cell r="F4115">
            <v>54.605899999999998</v>
          </cell>
        </row>
        <row r="4116">
          <cell r="A4116" t="str">
            <v>SOCIAL CAPITAL - Home ownership status</v>
          </cell>
          <cell r="B4116" t="str">
            <v>Owned with mortgage</v>
          </cell>
          <cell r="C4116" t="str">
            <v>Kingston (C)</v>
          </cell>
          <cell r="D4116">
            <v>37.563540000000003</v>
          </cell>
          <cell r="E4116">
            <v>31.895589999999999</v>
          </cell>
          <cell r="F4116">
            <v>43.593980000000002</v>
          </cell>
        </row>
        <row r="4117">
          <cell r="A4117" t="str">
            <v>SOCIAL CAPITAL - Home ownership status</v>
          </cell>
          <cell r="B4117" t="str">
            <v>Owned with mortgage</v>
          </cell>
          <cell r="C4117" t="str">
            <v>Knox (C)</v>
          </cell>
          <cell r="D4117">
            <v>37.300420000000003</v>
          </cell>
          <cell r="E4117">
            <v>31.42071</v>
          </cell>
          <cell r="F4117">
            <v>43.581189999999999</v>
          </cell>
        </row>
        <row r="4118">
          <cell r="A4118" t="str">
            <v>SOCIAL CAPITAL - Home ownership status</v>
          </cell>
          <cell r="B4118" t="str">
            <v>Owned with mortgage</v>
          </cell>
          <cell r="C4118" t="str">
            <v>Latrobe (C)</v>
          </cell>
          <cell r="D4118">
            <v>34.913780000000003</v>
          </cell>
          <cell r="E4118">
            <v>29.347049999999999</v>
          </cell>
          <cell r="F4118">
            <v>40.924819999999997</v>
          </cell>
        </row>
        <row r="4119">
          <cell r="A4119" t="str">
            <v>SOCIAL CAPITAL - Home ownership status</v>
          </cell>
          <cell r="B4119" t="str">
            <v>Owned with mortgage</v>
          </cell>
          <cell r="C4119" t="str">
            <v>Loddon (S)</v>
          </cell>
          <cell r="D4119">
            <v>46.391210000000001</v>
          </cell>
          <cell r="E4119">
            <v>36.120660000000001</v>
          </cell>
          <cell r="F4119">
            <v>56.9773</v>
          </cell>
        </row>
        <row r="4120">
          <cell r="A4120" t="str">
            <v>SOCIAL CAPITAL - Home ownership status</v>
          </cell>
          <cell r="B4120" t="str">
            <v>Owned with mortgage</v>
          </cell>
          <cell r="C4120" t="str">
            <v>Macedon Ranges (S)</v>
          </cell>
          <cell r="D4120">
            <v>47.613039999999998</v>
          </cell>
          <cell r="E4120">
            <v>39.822800000000001</v>
          </cell>
          <cell r="F4120">
            <v>55.521189999999997</v>
          </cell>
        </row>
        <row r="4121">
          <cell r="A4121" t="str">
            <v>SOCIAL CAPITAL - Home ownership status</v>
          </cell>
          <cell r="B4121" t="str">
            <v>Owned with mortgage</v>
          </cell>
          <cell r="C4121" t="str">
            <v>Manningham (C)</v>
          </cell>
          <cell r="D4121">
            <v>31.390229999999999</v>
          </cell>
          <cell r="E4121">
            <v>25.459990000000001</v>
          </cell>
          <cell r="F4121">
            <v>37.997639999999997</v>
          </cell>
        </row>
        <row r="4122">
          <cell r="A4122" t="str">
            <v>SOCIAL CAPITAL - Home ownership status</v>
          </cell>
          <cell r="B4122" t="str">
            <v>Owned with mortgage</v>
          </cell>
          <cell r="C4122" t="str">
            <v>Mansfield (S)</v>
          </cell>
          <cell r="D4122">
            <v>40.46613</v>
          </cell>
          <cell r="E4122">
            <v>33.134770000000003</v>
          </cell>
          <cell r="F4122">
            <v>48.249110000000002</v>
          </cell>
        </row>
        <row r="4123">
          <cell r="A4123" t="str">
            <v>SOCIAL CAPITAL - Home ownership status</v>
          </cell>
          <cell r="B4123" t="str">
            <v>Owned with mortgage</v>
          </cell>
          <cell r="C4123" t="str">
            <v>Maribyrnong (C)</v>
          </cell>
          <cell r="D4123">
            <v>32.530090000000001</v>
          </cell>
          <cell r="E4123">
            <v>26.910299999999999</v>
          </cell>
          <cell r="F4123">
            <v>38.702039999999997</v>
          </cell>
        </row>
        <row r="4124">
          <cell r="A4124" t="str">
            <v>SOCIAL CAPITAL - Home ownership status</v>
          </cell>
          <cell r="B4124" t="str">
            <v>Owned with mortgage</v>
          </cell>
          <cell r="C4124" t="str">
            <v>Maroondah (C)</v>
          </cell>
          <cell r="D4124">
            <v>42.313989999999997</v>
          </cell>
          <cell r="E4124">
            <v>36.389650000000003</v>
          </cell>
          <cell r="F4124">
            <v>48.467930000000003</v>
          </cell>
        </row>
        <row r="4125">
          <cell r="A4125" t="str">
            <v>SOCIAL CAPITAL - Home ownership status</v>
          </cell>
          <cell r="B4125" t="str">
            <v>Owned with mortgage</v>
          </cell>
          <cell r="C4125" t="str">
            <v>Melbourne (C)</v>
          </cell>
          <cell r="D4125">
            <v>19.183730000000001</v>
          </cell>
          <cell r="E4125">
            <v>14.49715</v>
          </cell>
          <cell r="F4125">
            <v>24.943390000000001</v>
          </cell>
        </row>
        <row r="4126">
          <cell r="A4126" t="str">
            <v>SOCIAL CAPITAL - Home ownership status</v>
          </cell>
          <cell r="B4126" t="str">
            <v>Owned with mortgage</v>
          </cell>
          <cell r="C4126" t="str">
            <v>Melton (S)</v>
          </cell>
          <cell r="D4126">
            <v>43.80574</v>
          </cell>
          <cell r="E4126">
            <v>38.386119999999998</v>
          </cell>
          <cell r="F4126">
            <v>49.377330000000001</v>
          </cell>
        </row>
        <row r="4127">
          <cell r="A4127" t="str">
            <v>SOCIAL CAPITAL - Home ownership status</v>
          </cell>
          <cell r="B4127" t="str">
            <v>Owned with mortgage</v>
          </cell>
          <cell r="C4127" t="str">
            <v>Mildura (RC)</v>
          </cell>
          <cell r="D4127">
            <v>42.892589999999998</v>
          </cell>
          <cell r="E4127">
            <v>36.310470000000002</v>
          </cell>
          <cell r="F4127">
            <v>49.736109999999996</v>
          </cell>
        </row>
        <row r="4128">
          <cell r="A4128" t="str">
            <v>SOCIAL CAPITAL - Home ownership status</v>
          </cell>
          <cell r="B4128" t="str">
            <v>Owned with mortgage</v>
          </cell>
          <cell r="C4128" t="str">
            <v>Mitchell (S)</v>
          </cell>
          <cell r="D4128">
            <v>49.230029999999999</v>
          </cell>
          <cell r="E4128">
            <v>42.247889999999998</v>
          </cell>
          <cell r="F4128">
            <v>56.242330000000003</v>
          </cell>
        </row>
        <row r="4129">
          <cell r="A4129" t="str">
            <v>SOCIAL CAPITAL - Home ownership status</v>
          </cell>
          <cell r="B4129" t="str">
            <v>Owned with mortgage</v>
          </cell>
          <cell r="C4129" t="str">
            <v>Moira (S)</v>
          </cell>
          <cell r="D4129">
            <v>38.699680000000001</v>
          </cell>
          <cell r="E4129">
            <v>30.44979</v>
          </cell>
          <cell r="F4129">
            <v>47.653300000000002</v>
          </cell>
        </row>
        <row r="4130">
          <cell r="A4130" t="str">
            <v>SOCIAL CAPITAL - Home ownership status</v>
          </cell>
          <cell r="B4130" t="str">
            <v>Owned with mortgage</v>
          </cell>
          <cell r="C4130" t="str">
            <v>Monash (C)</v>
          </cell>
          <cell r="D4130">
            <v>31.213370000000001</v>
          </cell>
          <cell r="E4130">
            <v>25.542000000000002</v>
          </cell>
          <cell r="F4130">
            <v>37.509639999999997</v>
          </cell>
        </row>
        <row r="4131">
          <cell r="A4131" t="str">
            <v>SOCIAL CAPITAL - Home ownership status</v>
          </cell>
          <cell r="B4131" t="str">
            <v>Owned with mortgage</v>
          </cell>
          <cell r="C4131" t="str">
            <v>Moonee Valley (C)</v>
          </cell>
          <cell r="D4131">
            <v>24.469480000000001</v>
          </cell>
          <cell r="E4131">
            <v>19.787800000000001</v>
          </cell>
          <cell r="F4131">
            <v>29.84666</v>
          </cell>
        </row>
        <row r="4132">
          <cell r="A4132" t="str">
            <v>SOCIAL CAPITAL - Home ownership status</v>
          </cell>
          <cell r="B4132" t="str">
            <v>Owned with mortgage</v>
          </cell>
          <cell r="C4132" t="str">
            <v>Moorabool (S)</v>
          </cell>
          <cell r="D4132">
            <v>45.09704</v>
          </cell>
          <cell r="E4132">
            <v>37.110329999999998</v>
          </cell>
          <cell r="F4132">
            <v>53.344630000000002</v>
          </cell>
        </row>
        <row r="4133">
          <cell r="A4133" t="str">
            <v>SOCIAL CAPITAL - Home ownership status</v>
          </cell>
          <cell r="B4133" t="str">
            <v>Owned with mortgage</v>
          </cell>
          <cell r="C4133" t="str">
            <v>Moreland (C)</v>
          </cell>
          <cell r="D4133">
            <v>30.620650000000001</v>
          </cell>
          <cell r="E4133">
            <v>24.69088</v>
          </cell>
          <cell r="F4133">
            <v>37.269739999999999</v>
          </cell>
        </row>
        <row r="4134">
          <cell r="A4134" t="str">
            <v>SOCIAL CAPITAL - Home ownership status</v>
          </cell>
          <cell r="B4134" t="str">
            <v>Owned with mortgage</v>
          </cell>
          <cell r="C4134" t="str">
            <v>Mornington Peninsula (S)</v>
          </cell>
          <cell r="D4134">
            <v>46.787390000000002</v>
          </cell>
          <cell r="E4134">
            <v>40.229170000000003</v>
          </cell>
          <cell r="F4134">
            <v>53.458509999999997</v>
          </cell>
        </row>
        <row r="4135">
          <cell r="A4135" t="str">
            <v>SOCIAL CAPITAL - Home ownership status</v>
          </cell>
          <cell r="B4135" t="str">
            <v>Owned with mortgage</v>
          </cell>
          <cell r="C4135" t="str">
            <v>Mount Alexander (S)</v>
          </cell>
          <cell r="D4135">
            <v>43.79419</v>
          </cell>
          <cell r="E4135">
            <v>33.557510000000001</v>
          </cell>
          <cell r="F4135">
            <v>54.588009999999997</v>
          </cell>
        </row>
        <row r="4136">
          <cell r="A4136" t="str">
            <v>SOCIAL CAPITAL - Home ownership status</v>
          </cell>
          <cell r="B4136" t="str">
            <v>Owned with mortgage</v>
          </cell>
          <cell r="C4136" t="str">
            <v>Moyne (S)</v>
          </cell>
          <cell r="D4136">
            <v>37.476349999999996</v>
          </cell>
          <cell r="E4136">
            <v>30.16009</v>
          </cell>
          <cell r="F4136">
            <v>45.413350000000001</v>
          </cell>
        </row>
        <row r="4137">
          <cell r="A4137" t="str">
            <v>SOCIAL CAPITAL - Home ownership status</v>
          </cell>
          <cell r="B4137" t="str">
            <v>Owned with mortgage</v>
          </cell>
          <cell r="C4137" t="str">
            <v>Murrindindi (S)</v>
          </cell>
          <cell r="D4137">
            <v>49.925179999999997</v>
          </cell>
          <cell r="E4137">
            <v>42.375039999999998</v>
          </cell>
          <cell r="F4137">
            <v>57.478729999999999</v>
          </cell>
        </row>
        <row r="4138">
          <cell r="A4138" t="str">
            <v>SOCIAL CAPITAL - Home ownership status</v>
          </cell>
          <cell r="B4138" t="str">
            <v>Owned with mortgage</v>
          </cell>
          <cell r="C4138" t="str">
            <v>Nillumbik (S)</v>
          </cell>
          <cell r="D4138">
            <v>52.841149999999999</v>
          </cell>
          <cell r="E4138">
            <v>46.301490000000001</v>
          </cell>
          <cell r="F4138">
            <v>59.284709999999997</v>
          </cell>
        </row>
        <row r="4139">
          <cell r="A4139" t="str">
            <v>SOCIAL CAPITAL - Home ownership status</v>
          </cell>
          <cell r="B4139" t="str">
            <v>Owned with mortgage</v>
          </cell>
          <cell r="C4139" t="str">
            <v>Northern Grampians (S)</v>
          </cell>
          <cell r="D4139">
            <v>37.450949999999999</v>
          </cell>
          <cell r="E4139">
            <v>29.83577</v>
          </cell>
          <cell r="F4139">
            <v>45.742660000000001</v>
          </cell>
        </row>
        <row r="4140">
          <cell r="A4140" t="str">
            <v>SOCIAL CAPITAL - Home ownership status</v>
          </cell>
          <cell r="B4140" t="str">
            <v>Owned with mortgage</v>
          </cell>
          <cell r="C4140" t="str">
            <v>Port Phillip (C)</v>
          </cell>
          <cell r="D4140">
            <v>20.815670000000001</v>
          </cell>
          <cell r="E4140">
            <v>16.53932</v>
          </cell>
          <cell r="F4140">
            <v>25.85519</v>
          </cell>
        </row>
        <row r="4141">
          <cell r="A4141" t="str">
            <v>SOCIAL CAPITAL - Home ownership status</v>
          </cell>
          <cell r="B4141" t="str">
            <v>Owned with mortgage</v>
          </cell>
          <cell r="C4141" t="str">
            <v>Pyrenees (S)</v>
          </cell>
          <cell r="D4141">
            <v>38.627749999999999</v>
          </cell>
          <cell r="E4141">
            <v>29.53734</v>
          </cell>
          <cell r="F4141">
            <v>48.586730000000003</v>
          </cell>
        </row>
        <row r="4142">
          <cell r="A4142" t="str">
            <v>SOCIAL CAPITAL - Home ownership status</v>
          </cell>
          <cell r="B4142" t="str">
            <v>Owned with mortgage</v>
          </cell>
          <cell r="C4142" t="str">
            <v>Queenscliffe (B)</v>
          </cell>
          <cell r="D4142">
            <v>27.19782</v>
          </cell>
          <cell r="E4142">
            <v>13.37058</v>
          </cell>
          <cell r="F4142">
            <v>47.486229999999999</v>
          </cell>
        </row>
        <row r="4143">
          <cell r="A4143" t="str">
            <v>SOCIAL CAPITAL - Home ownership status</v>
          </cell>
          <cell r="B4143" t="str">
            <v>Owned with mortgage</v>
          </cell>
          <cell r="C4143" t="str">
            <v>South Gippsland (S)</v>
          </cell>
          <cell r="D4143">
            <v>47.981020000000001</v>
          </cell>
          <cell r="E4143">
            <v>36.836269999999999</v>
          </cell>
          <cell r="F4143">
            <v>59.330410000000001</v>
          </cell>
        </row>
        <row r="4144">
          <cell r="A4144" t="str">
            <v>SOCIAL CAPITAL - Home ownership status</v>
          </cell>
          <cell r="B4144" t="str">
            <v>Owned with mortgage</v>
          </cell>
          <cell r="C4144" t="str">
            <v>Southern Grampians (S)</v>
          </cell>
          <cell r="D4144">
            <v>38.300719999999998</v>
          </cell>
          <cell r="E4144">
            <v>31.599830000000001</v>
          </cell>
          <cell r="F4144">
            <v>45.477789999999999</v>
          </cell>
        </row>
        <row r="4145">
          <cell r="A4145" t="str">
            <v>SOCIAL CAPITAL - Home ownership status</v>
          </cell>
          <cell r="B4145" t="str">
            <v>Owned with mortgage</v>
          </cell>
          <cell r="C4145" t="str">
            <v>Stonnington (C)</v>
          </cell>
          <cell r="D4145">
            <v>26.387979999999999</v>
          </cell>
          <cell r="E4145">
            <v>21.235849999999999</v>
          </cell>
          <cell r="F4145">
            <v>32.277839999999998</v>
          </cell>
        </row>
        <row r="4146">
          <cell r="A4146" t="str">
            <v>SOCIAL CAPITAL - Home ownership status</v>
          </cell>
          <cell r="B4146" t="str">
            <v>Owned with mortgage</v>
          </cell>
          <cell r="C4146" t="str">
            <v>Strathbogie (S)</v>
          </cell>
          <cell r="D4146">
            <v>47.016089999999998</v>
          </cell>
          <cell r="E4146">
            <v>38.797890000000002</v>
          </cell>
          <cell r="F4146">
            <v>55.399329999999999</v>
          </cell>
        </row>
        <row r="4147">
          <cell r="A4147" t="str">
            <v>SOCIAL CAPITAL - Home ownership status</v>
          </cell>
          <cell r="B4147" t="str">
            <v>Owned with mortgage</v>
          </cell>
          <cell r="C4147" t="str">
            <v>Surf Coast (S)</v>
          </cell>
          <cell r="D4147">
            <v>48.255070000000003</v>
          </cell>
          <cell r="E4147">
            <v>40.091320000000003</v>
          </cell>
          <cell r="F4147">
            <v>56.513039999999997</v>
          </cell>
        </row>
        <row r="4148">
          <cell r="A4148" t="str">
            <v>SOCIAL CAPITAL - Home ownership status</v>
          </cell>
          <cell r="B4148" t="str">
            <v>Owned with mortgage</v>
          </cell>
          <cell r="C4148" t="str">
            <v>Swan Hill (RC)</v>
          </cell>
          <cell r="D4148">
            <v>40.232019999999999</v>
          </cell>
          <cell r="E4148">
            <v>33.534379999999999</v>
          </cell>
          <cell r="F4148">
            <v>47.315100000000001</v>
          </cell>
        </row>
        <row r="4149">
          <cell r="A4149" t="str">
            <v>SOCIAL CAPITAL - Home ownership status</v>
          </cell>
          <cell r="B4149" t="str">
            <v>Owned with mortgage</v>
          </cell>
          <cell r="C4149" t="str">
            <v>Towong (S)</v>
          </cell>
          <cell r="D4149">
            <v>43.470230000000001</v>
          </cell>
          <cell r="E4149">
            <v>33.554870000000001</v>
          </cell>
          <cell r="F4149">
            <v>53.937150000000003</v>
          </cell>
        </row>
        <row r="4150">
          <cell r="A4150" t="str">
            <v>SOCIAL CAPITAL - Home ownership status</v>
          </cell>
          <cell r="B4150" t="str">
            <v>Owned with mortgage</v>
          </cell>
          <cell r="C4150" t="str">
            <v>Wangaratta (RC)</v>
          </cell>
          <cell r="D4150">
            <v>39.074170000000002</v>
          </cell>
          <cell r="E4150">
            <v>31.555009999999999</v>
          </cell>
          <cell r="F4150">
            <v>47.150759999999998</v>
          </cell>
        </row>
        <row r="4151">
          <cell r="A4151" t="str">
            <v>SOCIAL CAPITAL - Home ownership status</v>
          </cell>
          <cell r="B4151" t="str">
            <v>Owned with mortgage</v>
          </cell>
          <cell r="C4151" t="str">
            <v>Warrnambool (C)</v>
          </cell>
          <cell r="D4151">
            <v>38.118720000000003</v>
          </cell>
          <cell r="E4151">
            <v>31.654979999999998</v>
          </cell>
          <cell r="F4151">
            <v>45.032670000000003</v>
          </cell>
        </row>
        <row r="4152">
          <cell r="A4152" t="str">
            <v>SOCIAL CAPITAL - Home ownership status</v>
          </cell>
          <cell r="B4152" t="str">
            <v>Owned with mortgage</v>
          </cell>
          <cell r="C4152" t="str">
            <v>Wellington (S)</v>
          </cell>
          <cell r="D4152">
            <v>35.345239999999997</v>
          </cell>
          <cell r="E4152">
            <v>28.91957</v>
          </cell>
          <cell r="F4152">
            <v>42.348019999999998</v>
          </cell>
        </row>
        <row r="4153">
          <cell r="A4153" t="str">
            <v>SOCIAL CAPITAL - Home ownership status</v>
          </cell>
          <cell r="B4153" t="str">
            <v>Owned with mortgage</v>
          </cell>
          <cell r="C4153" t="str">
            <v>West Wimmera (S)</v>
          </cell>
          <cell r="D4153">
            <v>26.55678</v>
          </cell>
          <cell r="E4153">
            <v>18.643699999999999</v>
          </cell>
          <cell r="F4153">
            <v>36.328719999999997</v>
          </cell>
        </row>
        <row r="4154">
          <cell r="A4154" t="str">
            <v>SOCIAL CAPITAL - Home ownership status</v>
          </cell>
          <cell r="B4154" t="str">
            <v>Owned with mortgage</v>
          </cell>
          <cell r="C4154" t="str">
            <v>Whitehorse (C)</v>
          </cell>
          <cell r="D4154">
            <v>35.543840000000003</v>
          </cell>
          <cell r="E4154">
            <v>29.41536</v>
          </cell>
          <cell r="F4154">
            <v>42.186039999999998</v>
          </cell>
        </row>
        <row r="4155">
          <cell r="A4155" t="str">
            <v>SOCIAL CAPITAL - Home ownership status</v>
          </cell>
          <cell r="B4155" t="str">
            <v>Owned with mortgage</v>
          </cell>
          <cell r="C4155" t="str">
            <v>Whittlesea (C)</v>
          </cell>
          <cell r="D4155">
            <v>35.207850000000001</v>
          </cell>
          <cell r="E4155">
            <v>29.56889</v>
          </cell>
          <cell r="F4155">
            <v>41.291719999999998</v>
          </cell>
        </row>
        <row r="4156">
          <cell r="A4156" t="str">
            <v>SOCIAL CAPITAL - Home ownership status</v>
          </cell>
          <cell r="B4156" t="str">
            <v>Owned with mortgage</v>
          </cell>
          <cell r="C4156" t="str">
            <v>Wodonga (RC)</v>
          </cell>
          <cell r="D4156">
            <v>40.33661</v>
          </cell>
          <cell r="E4156">
            <v>33.355870000000003</v>
          </cell>
          <cell r="F4156">
            <v>47.731929999999998</v>
          </cell>
        </row>
        <row r="4157">
          <cell r="A4157" t="str">
            <v>SOCIAL CAPITAL - Home ownership status</v>
          </cell>
          <cell r="B4157" t="str">
            <v>Owned with mortgage</v>
          </cell>
          <cell r="C4157" t="str">
            <v>Wyndham (C)</v>
          </cell>
          <cell r="D4157">
            <v>42.340499999999999</v>
          </cell>
          <cell r="E4157">
            <v>36.957720000000002</v>
          </cell>
          <cell r="F4157">
            <v>47.911450000000002</v>
          </cell>
        </row>
        <row r="4158">
          <cell r="A4158" t="str">
            <v>SOCIAL CAPITAL - Home ownership status</v>
          </cell>
          <cell r="B4158" t="str">
            <v>Owned with mortgage</v>
          </cell>
          <cell r="C4158" t="str">
            <v>Yarra (C)</v>
          </cell>
          <cell r="D4158">
            <v>21.590479999999999</v>
          </cell>
          <cell r="E4158">
            <v>17.25112</v>
          </cell>
          <cell r="F4158">
            <v>26.66958</v>
          </cell>
        </row>
        <row r="4159">
          <cell r="A4159" t="str">
            <v>SOCIAL CAPITAL - Home ownership status</v>
          </cell>
          <cell r="B4159" t="str">
            <v>Owned with mortgage</v>
          </cell>
          <cell r="C4159" t="str">
            <v>Yarra Ranges (S)</v>
          </cell>
          <cell r="D4159">
            <v>42.157040000000002</v>
          </cell>
          <cell r="E4159">
            <v>35.973480000000002</v>
          </cell>
          <cell r="F4159">
            <v>48.59675</v>
          </cell>
        </row>
        <row r="4160">
          <cell r="A4160" t="str">
            <v>SOCIAL CAPITAL - Home ownership status</v>
          </cell>
          <cell r="B4160" t="str">
            <v>Owned with mortgage</v>
          </cell>
          <cell r="C4160" t="str">
            <v>Yarriambiack (S)</v>
          </cell>
          <cell r="D4160">
            <v>29.78257</v>
          </cell>
          <cell r="E4160">
            <v>22.092009999999998</v>
          </cell>
          <cell r="F4160">
            <v>38.816450000000003</v>
          </cell>
        </row>
        <row r="4161">
          <cell r="A4161" t="str">
            <v>SOCIAL CAPITAL - Home ownership status</v>
          </cell>
          <cell r="B4161" t="str">
            <v>Owned with mortgage</v>
          </cell>
          <cell r="C4161" t="str">
            <v>Victoria</v>
          </cell>
          <cell r="D4161">
            <v>35.156649999999999</v>
          </cell>
          <cell r="E4161">
            <v>34.252940000000002</v>
          </cell>
          <cell r="F4161">
            <v>36.071120000000001</v>
          </cell>
        </row>
        <row r="4162">
          <cell r="A4162" t="str">
            <v>SOCIAL CAPITAL - Home ownership status</v>
          </cell>
          <cell r="B4162" t="str">
            <v>Rented from DHHS/Community housing agency</v>
          </cell>
          <cell r="C4162" t="str">
            <v>Alpine (S)</v>
          </cell>
          <cell r="D4162" t="str">
            <v xml:space="preserve"> </v>
          </cell>
          <cell r="E4162" t="str">
            <v xml:space="preserve"> </v>
          </cell>
          <cell r="F4162" t="str">
            <v xml:space="preserve"> </v>
          </cell>
        </row>
        <row r="4163">
          <cell r="A4163" t="str">
            <v>SOCIAL CAPITAL - Home ownership status</v>
          </cell>
          <cell r="B4163" t="str">
            <v>Rented from DHHS/Community housing agency</v>
          </cell>
          <cell r="C4163" t="str">
            <v>Ararat (RC)</v>
          </cell>
          <cell r="D4163" t="str">
            <v xml:space="preserve"> </v>
          </cell>
          <cell r="E4163" t="str">
            <v xml:space="preserve"> </v>
          </cell>
          <cell r="F4163" t="str">
            <v xml:space="preserve"> </v>
          </cell>
        </row>
        <row r="4164">
          <cell r="A4164" t="str">
            <v>SOCIAL CAPITAL - Home ownership status</v>
          </cell>
          <cell r="B4164" t="str">
            <v>Rented from DHHS/Community housing agency</v>
          </cell>
          <cell r="C4164" t="str">
            <v>Ballarat (C)</v>
          </cell>
          <cell r="D4164">
            <v>2.7568489999999999</v>
          </cell>
          <cell r="E4164">
            <v>1.1764840000000001</v>
          </cell>
          <cell r="F4164">
            <v>6.3242520000000004</v>
          </cell>
        </row>
        <row r="4165">
          <cell r="A4165" t="str">
            <v>SOCIAL CAPITAL - Home ownership status</v>
          </cell>
          <cell r="B4165" t="str">
            <v>Rented from DHHS/Community housing agency</v>
          </cell>
          <cell r="C4165" t="str">
            <v>Banyule (C)</v>
          </cell>
          <cell r="D4165">
            <v>3.7348240000000001</v>
          </cell>
          <cell r="E4165">
            <v>1.985341</v>
          </cell>
          <cell r="F4165">
            <v>6.9171550000000002</v>
          </cell>
        </row>
        <row r="4166">
          <cell r="A4166" t="str">
            <v>SOCIAL CAPITAL - Home ownership status</v>
          </cell>
          <cell r="B4166" t="str">
            <v>Rented from DHHS/Community housing agency</v>
          </cell>
          <cell r="C4166" t="str">
            <v>Bass Coast (S)</v>
          </cell>
          <cell r="D4166">
            <v>1.2151289999999999</v>
          </cell>
          <cell r="E4166">
            <v>0.47012890000000002</v>
          </cell>
          <cell r="F4166">
            <v>3.1038920000000001</v>
          </cell>
        </row>
        <row r="4167">
          <cell r="A4167" t="str">
            <v>SOCIAL CAPITAL - Home ownership status</v>
          </cell>
          <cell r="B4167" t="str">
            <v>Rented from DHHS/Community housing agency</v>
          </cell>
          <cell r="C4167" t="str">
            <v>Baw Baw (S)</v>
          </cell>
          <cell r="D4167" t="str">
            <v xml:space="preserve"> </v>
          </cell>
          <cell r="E4167" t="str">
            <v xml:space="preserve"> </v>
          </cell>
          <cell r="F4167" t="str">
            <v xml:space="preserve"> </v>
          </cell>
        </row>
        <row r="4168">
          <cell r="A4168" t="str">
            <v>SOCIAL CAPITAL - Home ownership status</v>
          </cell>
          <cell r="B4168" t="str">
            <v>Rented from DHHS/Community housing agency</v>
          </cell>
          <cell r="C4168" t="str">
            <v>Bayside (C)</v>
          </cell>
          <cell r="D4168" t="str">
            <v xml:space="preserve"> </v>
          </cell>
          <cell r="E4168" t="str">
            <v xml:space="preserve"> </v>
          </cell>
          <cell r="F4168" t="str">
            <v xml:space="preserve"> </v>
          </cell>
        </row>
        <row r="4169">
          <cell r="A4169" t="str">
            <v>SOCIAL CAPITAL - Home ownership status</v>
          </cell>
          <cell r="B4169" t="str">
            <v>Rented from DHHS/Community housing agency</v>
          </cell>
          <cell r="C4169" t="str">
            <v>Benalla (RC)</v>
          </cell>
          <cell r="D4169">
            <v>4.5721360000000004</v>
          </cell>
          <cell r="E4169">
            <v>1.8134980000000001</v>
          </cell>
          <cell r="F4169">
            <v>11.05467</v>
          </cell>
        </row>
        <row r="4170">
          <cell r="A4170" t="str">
            <v>SOCIAL CAPITAL - Home ownership status</v>
          </cell>
          <cell r="B4170" t="str">
            <v>Rented from DHHS/Community housing agency</v>
          </cell>
          <cell r="C4170" t="str">
            <v>Boroondara (C)</v>
          </cell>
          <cell r="D4170" t="str">
            <v xml:space="preserve"> </v>
          </cell>
          <cell r="E4170" t="str">
            <v xml:space="preserve"> </v>
          </cell>
          <cell r="F4170" t="str">
            <v xml:space="preserve"> </v>
          </cell>
        </row>
        <row r="4171">
          <cell r="A4171" t="str">
            <v>SOCIAL CAPITAL - Home ownership status</v>
          </cell>
          <cell r="B4171" t="str">
            <v>Rented from DHHS/Community housing agency</v>
          </cell>
          <cell r="C4171" t="str">
            <v>Brimbank (C)</v>
          </cell>
          <cell r="D4171">
            <v>5.8469790000000001</v>
          </cell>
          <cell r="E4171">
            <v>3.1843330000000001</v>
          </cell>
          <cell r="F4171">
            <v>10.49471</v>
          </cell>
        </row>
        <row r="4172">
          <cell r="A4172" t="str">
            <v>SOCIAL CAPITAL - Home ownership status</v>
          </cell>
          <cell r="B4172" t="str">
            <v>Rented from DHHS/Community housing agency</v>
          </cell>
          <cell r="C4172" t="str">
            <v>Buloke (S)</v>
          </cell>
          <cell r="D4172" t="str">
            <v xml:space="preserve"> </v>
          </cell>
          <cell r="E4172" t="str">
            <v xml:space="preserve"> </v>
          </cell>
          <cell r="F4172" t="str">
            <v xml:space="preserve"> </v>
          </cell>
        </row>
        <row r="4173">
          <cell r="A4173" t="str">
            <v>SOCIAL CAPITAL - Home ownership status</v>
          </cell>
          <cell r="B4173" t="str">
            <v>Rented from DHHS/Community housing agency</v>
          </cell>
          <cell r="C4173" t="str">
            <v>Campaspe (S)</v>
          </cell>
          <cell r="D4173">
            <v>2.5187900000000001</v>
          </cell>
          <cell r="E4173">
            <v>1.291336</v>
          </cell>
          <cell r="F4173">
            <v>4.8555849999999996</v>
          </cell>
        </row>
        <row r="4174">
          <cell r="A4174" t="str">
            <v>SOCIAL CAPITAL - Home ownership status</v>
          </cell>
          <cell r="B4174" t="str">
            <v>Rented from DHHS/Community housing agency</v>
          </cell>
          <cell r="C4174" t="str">
            <v>Cardinia (S)</v>
          </cell>
          <cell r="D4174">
            <v>3.5173700000000001</v>
          </cell>
          <cell r="E4174">
            <v>1.60738</v>
          </cell>
          <cell r="F4174">
            <v>7.5233930000000004</v>
          </cell>
        </row>
        <row r="4175">
          <cell r="A4175" t="str">
            <v>SOCIAL CAPITAL - Home ownership status</v>
          </cell>
          <cell r="B4175" t="str">
            <v>Rented from DHHS/Community housing agency</v>
          </cell>
          <cell r="C4175" t="str">
            <v>Casey (C)</v>
          </cell>
          <cell r="D4175">
            <v>4.2304310000000003</v>
          </cell>
          <cell r="E4175">
            <v>2.2510780000000001</v>
          </cell>
          <cell r="F4175">
            <v>7.8111319999999997</v>
          </cell>
        </row>
        <row r="4176">
          <cell r="A4176" t="str">
            <v>SOCIAL CAPITAL - Home ownership status</v>
          </cell>
          <cell r="B4176" t="str">
            <v>Rented from DHHS/Community housing agency</v>
          </cell>
          <cell r="C4176" t="str">
            <v>Central Goldfields (S)</v>
          </cell>
          <cell r="D4176">
            <v>7.948118</v>
          </cell>
          <cell r="E4176">
            <v>4.3032009999999996</v>
          </cell>
          <cell r="F4176">
            <v>14.22156</v>
          </cell>
        </row>
        <row r="4177">
          <cell r="A4177" t="str">
            <v>SOCIAL CAPITAL - Home ownership status</v>
          </cell>
          <cell r="B4177" t="str">
            <v>Rented from DHHS/Community housing agency</v>
          </cell>
          <cell r="C4177" t="str">
            <v>Colac-Otway (S)</v>
          </cell>
          <cell r="D4177">
            <v>2.4160020000000002</v>
          </cell>
          <cell r="E4177">
            <v>0.94029379999999996</v>
          </cell>
          <cell r="F4177">
            <v>6.065887</v>
          </cell>
        </row>
        <row r="4178">
          <cell r="A4178" t="str">
            <v>SOCIAL CAPITAL - Home ownership status</v>
          </cell>
          <cell r="B4178" t="str">
            <v>Rented from DHHS/Community housing agency</v>
          </cell>
          <cell r="C4178" t="str">
            <v>Corangamite (S)</v>
          </cell>
          <cell r="D4178" t="str">
            <v xml:space="preserve"> </v>
          </cell>
          <cell r="E4178" t="str">
            <v xml:space="preserve"> </v>
          </cell>
          <cell r="F4178" t="str">
            <v xml:space="preserve"> </v>
          </cell>
        </row>
        <row r="4179">
          <cell r="A4179" t="str">
            <v>SOCIAL CAPITAL - Home ownership status</v>
          </cell>
          <cell r="B4179" t="str">
            <v>Rented from DHHS/Community housing agency</v>
          </cell>
          <cell r="C4179" t="str">
            <v>Darebin (C)</v>
          </cell>
          <cell r="D4179">
            <v>5.0947779999999998</v>
          </cell>
          <cell r="E4179">
            <v>2.5013529999999999</v>
          </cell>
          <cell r="F4179">
            <v>10.09858</v>
          </cell>
        </row>
        <row r="4180">
          <cell r="A4180" t="str">
            <v>SOCIAL CAPITAL - Home ownership status</v>
          </cell>
          <cell r="B4180" t="str">
            <v>Rented from DHHS/Community housing agency</v>
          </cell>
          <cell r="C4180" t="str">
            <v>East Gippsland (S)</v>
          </cell>
          <cell r="D4180" t="str">
            <v xml:space="preserve"> </v>
          </cell>
          <cell r="E4180" t="str">
            <v xml:space="preserve"> </v>
          </cell>
          <cell r="F4180" t="str">
            <v xml:space="preserve"> </v>
          </cell>
        </row>
        <row r="4181">
          <cell r="A4181" t="str">
            <v>SOCIAL CAPITAL - Home ownership status</v>
          </cell>
          <cell r="B4181" t="str">
            <v>Rented from DHHS/Community housing agency</v>
          </cell>
          <cell r="C4181" t="str">
            <v>Frankston (C)</v>
          </cell>
          <cell r="D4181" t="str">
            <v xml:space="preserve"> </v>
          </cell>
          <cell r="E4181" t="str">
            <v xml:space="preserve"> </v>
          </cell>
          <cell r="F4181" t="str">
            <v xml:space="preserve"> </v>
          </cell>
        </row>
        <row r="4182">
          <cell r="A4182" t="str">
            <v>SOCIAL CAPITAL - Home ownership status</v>
          </cell>
          <cell r="B4182" t="str">
            <v>Rented from DHHS/Community housing agency</v>
          </cell>
          <cell r="C4182" t="str">
            <v>Gannawarra (S)</v>
          </cell>
          <cell r="D4182" t="str">
            <v xml:space="preserve"> </v>
          </cell>
          <cell r="E4182" t="str">
            <v xml:space="preserve"> </v>
          </cell>
          <cell r="F4182" t="str">
            <v xml:space="preserve"> </v>
          </cell>
        </row>
        <row r="4183">
          <cell r="A4183" t="str">
            <v>SOCIAL CAPITAL - Home ownership status</v>
          </cell>
          <cell r="B4183" t="str">
            <v>Rented from DHHS/Community housing agency</v>
          </cell>
          <cell r="C4183" t="str">
            <v>Glen Eira (C)</v>
          </cell>
          <cell r="D4183" t="str">
            <v xml:space="preserve"> </v>
          </cell>
          <cell r="E4183" t="str">
            <v xml:space="preserve"> </v>
          </cell>
          <cell r="F4183" t="str">
            <v xml:space="preserve"> </v>
          </cell>
        </row>
        <row r="4184">
          <cell r="A4184" t="str">
            <v>SOCIAL CAPITAL - Home ownership status</v>
          </cell>
          <cell r="B4184" t="str">
            <v>Rented from DHHS/Community housing agency</v>
          </cell>
          <cell r="C4184" t="str">
            <v>Glenelg (S)</v>
          </cell>
          <cell r="D4184">
            <v>9.1139960000000002</v>
          </cell>
          <cell r="E4184">
            <v>3.3505950000000002</v>
          </cell>
          <cell r="F4184">
            <v>22.484749999999998</v>
          </cell>
        </row>
        <row r="4185">
          <cell r="A4185" t="str">
            <v>SOCIAL CAPITAL - Home ownership status</v>
          </cell>
          <cell r="B4185" t="str">
            <v>Rented from DHHS/Community housing agency</v>
          </cell>
          <cell r="C4185" t="str">
            <v>Golden Plains (S)</v>
          </cell>
          <cell r="D4185" t="str">
            <v xml:space="preserve"> </v>
          </cell>
          <cell r="E4185" t="str">
            <v xml:space="preserve"> </v>
          </cell>
          <cell r="F4185" t="str">
            <v xml:space="preserve"> </v>
          </cell>
        </row>
        <row r="4186">
          <cell r="A4186" t="str">
            <v>SOCIAL CAPITAL - Home ownership status</v>
          </cell>
          <cell r="B4186" t="str">
            <v>Rented from DHHS/Community housing agency</v>
          </cell>
          <cell r="C4186" t="str">
            <v>Greater Bendigo (C)</v>
          </cell>
          <cell r="D4186">
            <v>3.616635</v>
          </cell>
          <cell r="E4186">
            <v>1.719061</v>
          </cell>
          <cell r="F4186">
            <v>7.4500529999999996</v>
          </cell>
        </row>
        <row r="4187">
          <cell r="A4187" t="str">
            <v>SOCIAL CAPITAL - Home ownership status</v>
          </cell>
          <cell r="B4187" t="str">
            <v>Rented from DHHS/Community housing agency</v>
          </cell>
          <cell r="C4187" t="str">
            <v>Greater Dandenong (C)</v>
          </cell>
          <cell r="D4187">
            <v>6.642493</v>
          </cell>
          <cell r="E4187">
            <v>3.9883600000000001</v>
          </cell>
          <cell r="F4187">
            <v>10.86303</v>
          </cell>
        </row>
        <row r="4188">
          <cell r="A4188" t="str">
            <v>SOCIAL CAPITAL - Home ownership status</v>
          </cell>
          <cell r="B4188" t="str">
            <v>Rented from DHHS/Community housing agency</v>
          </cell>
          <cell r="C4188" t="str">
            <v>Greater Geelong (C)</v>
          </cell>
          <cell r="D4188" t="str">
            <v xml:space="preserve"> </v>
          </cell>
          <cell r="E4188" t="str">
            <v xml:space="preserve"> </v>
          </cell>
          <cell r="F4188" t="str">
            <v xml:space="preserve"> </v>
          </cell>
        </row>
        <row r="4189">
          <cell r="A4189" t="str">
            <v>SOCIAL CAPITAL - Home ownership status</v>
          </cell>
          <cell r="B4189" t="str">
            <v>Rented from DHHS/Community housing agency</v>
          </cell>
          <cell r="C4189" t="str">
            <v>Greater Shepparton (C)</v>
          </cell>
          <cell r="D4189">
            <v>5.0377460000000003</v>
          </cell>
          <cell r="E4189">
            <v>2.7743319999999998</v>
          </cell>
          <cell r="F4189">
            <v>8.9772440000000007</v>
          </cell>
        </row>
        <row r="4190">
          <cell r="A4190" t="str">
            <v>SOCIAL CAPITAL - Home ownership status</v>
          </cell>
          <cell r="B4190" t="str">
            <v>Rented from DHHS/Community housing agency</v>
          </cell>
          <cell r="C4190" t="str">
            <v>Hepburn (S)</v>
          </cell>
          <cell r="D4190" t="str">
            <v xml:space="preserve"> </v>
          </cell>
          <cell r="E4190" t="str">
            <v xml:space="preserve"> </v>
          </cell>
          <cell r="F4190" t="str">
            <v xml:space="preserve"> </v>
          </cell>
        </row>
        <row r="4191">
          <cell r="A4191" t="str">
            <v>SOCIAL CAPITAL - Home ownership status</v>
          </cell>
          <cell r="B4191" t="str">
            <v>Rented from DHHS/Community housing agency</v>
          </cell>
          <cell r="C4191" t="str">
            <v>Hindmarsh (S)</v>
          </cell>
          <cell r="D4191" t="str">
            <v xml:space="preserve"> </v>
          </cell>
          <cell r="E4191" t="str">
            <v xml:space="preserve"> </v>
          </cell>
          <cell r="F4191" t="str">
            <v xml:space="preserve"> </v>
          </cell>
        </row>
        <row r="4192">
          <cell r="A4192" t="str">
            <v>SOCIAL CAPITAL - Home ownership status</v>
          </cell>
          <cell r="B4192" t="str">
            <v>Rented from DHHS/Community housing agency</v>
          </cell>
          <cell r="C4192" t="str">
            <v>Hobsons Bay (C)</v>
          </cell>
          <cell r="D4192" t="str">
            <v xml:space="preserve"> </v>
          </cell>
          <cell r="E4192" t="str">
            <v xml:space="preserve"> </v>
          </cell>
          <cell r="F4192" t="str">
            <v xml:space="preserve"> </v>
          </cell>
        </row>
        <row r="4193">
          <cell r="A4193" t="str">
            <v>SOCIAL CAPITAL - Home ownership status</v>
          </cell>
          <cell r="B4193" t="str">
            <v>Rented from DHHS/Community housing agency</v>
          </cell>
          <cell r="C4193" t="str">
            <v>Horsham (RC)</v>
          </cell>
          <cell r="D4193">
            <v>3.743906</v>
          </cell>
          <cell r="E4193">
            <v>1.791652</v>
          </cell>
          <cell r="F4193">
            <v>7.6575449999999998</v>
          </cell>
        </row>
        <row r="4194">
          <cell r="A4194" t="str">
            <v>SOCIAL CAPITAL - Home ownership status</v>
          </cell>
          <cell r="B4194" t="str">
            <v>Rented from DHHS/Community housing agency</v>
          </cell>
          <cell r="C4194" t="str">
            <v>Hume (C)</v>
          </cell>
          <cell r="D4194">
            <v>2.96347</v>
          </cell>
          <cell r="E4194">
            <v>1.384938</v>
          </cell>
          <cell r="F4194">
            <v>6.2275710000000002</v>
          </cell>
        </row>
        <row r="4195">
          <cell r="A4195" t="str">
            <v>SOCIAL CAPITAL - Home ownership status</v>
          </cell>
          <cell r="B4195" t="str">
            <v>Rented from DHHS/Community housing agency</v>
          </cell>
          <cell r="C4195" t="str">
            <v>Indigo (S)</v>
          </cell>
          <cell r="D4195" t="str">
            <v xml:space="preserve"> </v>
          </cell>
          <cell r="E4195" t="str">
            <v xml:space="preserve"> </v>
          </cell>
          <cell r="F4195" t="str">
            <v xml:space="preserve"> </v>
          </cell>
        </row>
        <row r="4196">
          <cell r="A4196" t="str">
            <v>SOCIAL CAPITAL - Home ownership status</v>
          </cell>
          <cell r="B4196" t="str">
            <v>Rented from DHHS/Community housing agency</v>
          </cell>
          <cell r="C4196" t="str">
            <v>Kingston (C)</v>
          </cell>
          <cell r="D4196">
            <v>3.2523870000000001</v>
          </cell>
          <cell r="E4196">
            <v>1.558006</v>
          </cell>
          <cell r="F4196">
            <v>6.6647080000000001</v>
          </cell>
        </row>
        <row r="4197">
          <cell r="A4197" t="str">
            <v>SOCIAL CAPITAL - Home ownership status</v>
          </cell>
          <cell r="B4197" t="str">
            <v>Rented from DHHS/Community housing agency</v>
          </cell>
          <cell r="C4197" t="str">
            <v>Knox (C)</v>
          </cell>
          <cell r="D4197">
            <v>6.0201890000000002</v>
          </cell>
          <cell r="E4197">
            <v>3.5410189999999999</v>
          </cell>
          <cell r="F4197">
            <v>10.054180000000001</v>
          </cell>
        </row>
        <row r="4198">
          <cell r="A4198" t="str">
            <v>SOCIAL CAPITAL - Home ownership status</v>
          </cell>
          <cell r="B4198" t="str">
            <v>Rented from DHHS/Community housing agency</v>
          </cell>
          <cell r="C4198" t="str">
            <v>Latrobe (C)</v>
          </cell>
          <cell r="D4198">
            <v>6.6411340000000001</v>
          </cell>
          <cell r="E4198">
            <v>3.618277</v>
          </cell>
          <cell r="F4198">
            <v>11.878170000000001</v>
          </cell>
        </row>
        <row r="4199">
          <cell r="A4199" t="str">
            <v>SOCIAL CAPITAL - Home ownership status</v>
          </cell>
          <cell r="B4199" t="str">
            <v>Rented from DHHS/Community housing agency</v>
          </cell>
          <cell r="C4199" t="str">
            <v>Loddon (S)</v>
          </cell>
          <cell r="D4199" t="str">
            <v xml:space="preserve"> </v>
          </cell>
          <cell r="E4199" t="str">
            <v xml:space="preserve"> </v>
          </cell>
          <cell r="F4199" t="str">
            <v xml:space="preserve"> </v>
          </cell>
        </row>
        <row r="4200">
          <cell r="A4200" t="str">
            <v>SOCIAL CAPITAL - Home ownership status</v>
          </cell>
          <cell r="B4200" t="str">
            <v>Rented from DHHS/Community housing agency</v>
          </cell>
          <cell r="C4200" t="str">
            <v>Macedon Ranges (S)</v>
          </cell>
          <cell r="D4200" t="str">
            <v xml:space="preserve"> </v>
          </cell>
          <cell r="E4200" t="str">
            <v xml:space="preserve"> </v>
          </cell>
          <cell r="F4200" t="str">
            <v xml:space="preserve"> </v>
          </cell>
        </row>
        <row r="4201">
          <cell r="A4201" t="str">
            <v>SOCIAL CAPITAL - Home ownership status</v>
          </cell>
          <cell r="B4201" t="str">
            <v>Rented from DHHS/Community housing agency</v>
          </cell>
          <cell r="C4201" t="str">
            <v>Manningham (C)</v>
          </cell>
          <cell r="D4201" t="str">
            <v xml:space="preserve"> </v>
          </cell>
          <cell r="E4201" t="str">
            <v xml:space="preserve"> </v>
          </cell>
          <cell r="F4201" t="str">
            <v xml:space="preserve"> </v>
          </cell>
        </row>
        <row r="4202">
          <cell r="A4202" t="str">
            <v>SOCIAL CAPITAL - Home ownership status</v>
          </cell>
          <cell r="B4202" t="str">
            <v>Rented from DHHS/Community housing agency</v>
          </cell>
          <cell r="C4202" t="str">
            <v>Mansfield (S)</v>
          </cell>
          <cell r="D4202" t="str">
            <v xml:space="preserve"> </v>
          </cell>
          <cell r="E4202" t="str">
            <v xml:space="preserve"> </v>
          </cell>
          <cell r="F4202" t="str">
            <v xml:space="preserve"> </v>
          </cell>
        </row>
        <row r="4203">
          <cell r="A4203" t="str">
            <v>SOCIAL CAPITAL - Home ownership status</v>
          </cell>
          <cell r="B4203" t="str">
            <v>Rented from DHHS/Community housing agency</v>
          </cell>
          <cell r="C4203" t="str">
            <v>Maribyrnong (C)</v>
          </cell>
          <cell r="D4203">
            <v>6.6976100000000001</v>
          </cell>
          <cell r="E4203">
            <v>3.7846630000000001</v>
          </cell>
          <cell r="F4203">
            <v>11.58267</v>
          </cell>
        </row>
        <row r="4204">
          <cell r="A4204" t="str">
            <v>SOCIAL CAPITAL - Home ownership status</v>
          </cell>
          <cell r="B4204" t="str">
            <v>Rented from DHHS/Community housing agency</v>
          </cell>
          <cell r="C4204" t="str">
            <v>Maroondah (C)</v>
          </cell>
          <cell r="D4204" t="str">
            <v xml:space="preserve"> </v>
          </cell>
          <cell r="E4204" t="str">
            <v xml:space="preserve"> </v>
          </cell>
          <cell r="F4204" t="str">
            <v xml:space="preserve"> </v>
          </cell>
        </row>
        <row r="4205">
          <cell r="A4205" t="str">
            <v>SOCIAL CAPITAL - Home ownership status</v>
          </cell>
          <cell r="B4205" t="str">
            <v>Rented from DHHS/Community housing agency</v>
          </cell>
          <cell r="C4205" t="str">
            <v>Melbourne (C)</v>
          </cell>
          <cell r="D4205">
            <v>4.8953040000000003</v>
          </cell>
          <cell r="E4205">
            <v>2.714645</v>
          </cell>
          <cell r="F4205">
            <v>8.6715350000000004</v>
          </cell>
        </row>
        <row r="4206">
          <cell r="A4206" t="str">
            <v>SOCIAL CAPITAL - Home ownership status</v>
          </cell>
          <cell r="B4206" t="str">
            <v>Rented from DHHS/Community housing agency</v>
          </cell>
          <cell r="C4206" t="str">
            <v>Melton (S)</v>
          </cell>
          <cell r="D4206">
            <v>2.393367</v>
          </cell>
          <cell r="E4206">
            <v>1.0412220000000001</v>
          </cell>
          <cell r="F4206">
            <v>5.4055099999999996</v>
          </cell>
        </row>
        <row r="4207">
          <cell r="A4207" t="str">
            <v>SOCIAL CAPITAL - Home ownership status</v>
          </cell>
          <cell r="B4207" t="str">
            <v>Rented from DHHS/Community housing agency</v>
          </cell>
          <cell r="C4207" t="str">
            <v>Mildura (RC)</v>
          </cell>
          <cell r="D4207">
            <v>3.448191</v>
          </cell>
          <cell r="E4207">
            <v>1.674077</v>
          </cell>
          <cell r="F4207">
            <v>6.9691739999999998</v>
          </cell>
        </row>
        <row r="4208">
          <cell r="A4208" t="str">
            <v>SOCIAL CAPITAL - Home ownership status</v>
          </cell>
          <cell r="B4208" t="str">
            <v>Rented from DHHS/Community housing agency</v>
          </cell>
          <cell r="C4208" t="str">
            <v>Mitchell (S)</v>
          </cell>
          <cell r="D4208">
            <v>1.7671650000000001</v>
          </cell>
          <cell r="E4208">
            <v>0.77860810000000003</v>
          </cell>
          <cell r="F4208">
            <v>3.9607380000000001</v>
          </cell>
        </row>
        <row r="4209">
          <cell r="A4209" t="str">
            <v>SOCIAL CAPITAL - Home ownership status</v>
          </cell>
          <cell r="B4209" t="str">
            <v>Rented from DHHS/Community housing agency</v>
          </cell>
          <cell r="C4209" t="str">
            <v>Moira (S)</v>
          </cell>
          <cell r="D4209" t="str">
            <v xml:space="preserve"> </v>
          </cell>
          <cell r="E4209" t="str">
            <v xml:space="preserve"> </v>
          </cell>
          <cell r="F4209" t="str">
            <v xml:space="preserve"> </v>
          </cell>
        </row>
        <row r="4210">
          <cell r="A4210" t="str">
            <v>SOCIAL CAPITAL - Home ownership status</v>
          </cell>
          <cell r="B4210" t="str">
            <v>Rented from DHHS/Community housing agency</v>
          </cell>
          <cell r="C4210" t="str">
            <v>Monash (C)</v>
          </cell>
          <cell r="D4210">
            <v>1.5736730000000001</v>
          </cell>
          <cell r="E4210">
            <v>0.60933729999999997</v>
          </cell>
          <cell r="F4210">
            <v>4.0027030000000003</v>
          </cell>
        </row>
        <row r="4211">
          <cell r="A4211" t="str">
            <v>SOCIAL CAPITAL - Home ownership status</v>
          </cell>
          <cell r="B4211" t="str">
            <v>Rented from DHHS/Community housing agency</v>
          </cell>
          <cell r="C4211" t="str">
            <v>Moonee Valley (C)</v>
          </cell>
          <cell r="D4211">
            <v>2.7923650000000002</v>
          </cell>
          <cell r="E4211">
            <v>1.1507639999999999</v>
          </cell>
          <cell r="F4211">
            <v>6.6189549999999997</v>
          </cell>
        </row>
        <row r="4212">
          <cell r="A4212" t="str">
            <v>SOCIAL CAPITAL - Home ownership status</v>
          </cell>
          <cell r="B4212" t="str">
            <v>Rented from DHHS/Community housing agency</v>
          </cell>
          <cell r="C4212" t="str">
            <v>Moorabool (S)</v>
          </cell>
          <cell r="D4212">
            <v>2.1475339999999998</v>
          </cell>
          <cell r="E4212">
            <v>0.88697780000000004</v>
          </cell>
          <cell r="F4212">
            <v>5.1072550000000003</v>
          </cell>
        </row>
        <row r="4213">
          <cell r="A4213" t="str">
            <v>SOCIAL CAPITAL - Home ownership status</v>
          </cell>
          <cell r="B4213" t="str">
            <v>Rented from DHHS/Community housing agency</v>
          </cell>
          <cell r="C4213" t="str">
            <v>Moreland (C)</v>
          </cell>
          <cell r="D4213">
            <v>5.9480180000000002</v>
          </cell>
          <cell r="E4213">
            <v>3.0599379999999998</v>
          </cell>
          <cell r="F4213">
            <v>11.245749999999999</v>
          </cell>
        </row>
        <row r="4214">
          <cell r="A4214" t="str">
            <v>SOCIAL CAPITAL - Home ownership status</v>
          </cell>
          <cell r="B4214" t="str">
            <v>Rented from DHHS/Community housing agency</v>
          </cell>
          <cell r="C4214" t="str">
            <v>Mornington Peninsula (S)</v>
          </cell>
          <cell r="D4214" t="str">
            <v xml:space="preserve"> </v>
          </cell>
          <cell r="E4214" t="str">
            <v xml:space="preserve"> </v>
          </cell>
          <cell r="F4214" t="str">
            <v xml:space="preserve"> </v>
          </cell>
        </row>
        <row r="4215">
          <cell r="A4215" t="str">
            <v>SOCIAL CAPITAL - Home ownership status</v>
          </cell>
          <cell r="B4215" t="str">
            <v>Rented from DHHS/Community housing agency</v>
          </cell>
          <cell r="C4215" t="str">
            <v>Mount Alexander (S)</v>
          </cell>
          <cell r="D4215" t="str">
            <v xml:space="preserve"> </v>
          </cell>
          <cell r="E4215" t="str">
            <v xml:space="preserve"> </v>
          </cell>
          <cell r="F4215" t="str">
            <v xml:space="preserve"> </v>
          </cell>
        </row>
        <row r="4216">
          <cell r="A4216" t="str">
            <v>SOCIAL CAPITAL - Home ownership status</v>
          </cell>
          <cell r="B4216" t="str">
            <v>Rented from DHHS/Community housing agency</v>
          </cell>
          <cell r="C4216" t="str">
            <v>Moyne (S)</v>
          </cell>
          <cell r="D4216" t="str">
            <v xml:space="preserve"> </v>
          </cell>
          <cell r="E4216" t="str">
            <v xml:space="preserve"> </v>
          </cell>
          <cell r="F4216" t="str">
            <v xml:space="preserve"> </v>
          </cell>
        </row>
        <row r="4217">
          <cell r="A4217" t="str">
            <v>SOCIAL CAPITAL - Home ownership status</v>
          </cell>
          <cell r="B4217" t="str">
            <v>Rented from DHHS/Community housing agency</v>
          </cell>
          <cell r="C4217" t="str">
            <v>Murrindindi (S)</v>
          </cell>
          <cell r="D4217" t="str">
            <v xml:space="preserve"> </v>
          </cell>
          <cell r="E4217" t="str">
            <v xml:space="preserve"> </v>
          </cell>
          <cell r="F4217" t="str">
            <v xml:space="preserve"> </v>
          </cell>
        </row>
        <row r="4218">
          <cell r="A4218" t="str">
            <v>SOCIAL CAPITAL - Home ownership status</v>
          </cell>
          <cell r="B4218" t="str">
            <v>Rented from DHHS/Community housing agency</v>
          </cell>
          <cell r="C4218" t="str">
            <v>Nillumbik (S)</v>
          </cell>
          <cell r="D4218" t="str">
            <v xml:space="preserve"> </v>
          </cell>
          <cell r="E4218" t="str">
            <v xml:space="preserve"> </v>
          </cell>
          <cell r="F4218" t="str">
            <v xml:space="preserve"> </v>
          </cell>
        </row>
        <row r="4219">
          <cell r="A4219" t="str">
            <v>SOCIAL CAPITAL - Home ownership status</v>
          </cell>
          <cell r="B4219" t="str">
            <v>Rented from DHHS/Community housing agency</v>
          </cell>
          <cell r="C4219" t="str">
            <v>Northern Grampians (S)</v>
          </cell>
          <cell r="D4219" t="str">
            <v xml:space="preserve"> </v>
          </cell>
          <cell r="E4219" t="str">
            <v xml:space="preserve"> </v>
          </cell>
          <cell r="F4219" t="str">
            <v xml:space="preserve"> </v>
          </cell>
        </row>
        <row r="4220">
          <cell r="A4220" t="str">
            <v>SOCIAL CAPITAL - Home ownership status</v>
          </cell>
          <cell r="B4220" t="str">
            <v>Rented from DHHS/Community housing agency</v>
          </cell>
          <cell r="C4220" t="str">
            <v>Port Phillip (C)</v>
          </cell>
          <cell r="D4220">
            <v>5.5409769999999998</v>
          </cell>
          <cell r="E4220">
            <v>3.1151460000000002</v>
          </cell>
          <cell r="F4220">
            <v>9.6673620000000007</v>
          </cell>
        </row>
        <row r="4221">
          <cell r="A4221" t="str">
            <v>SOCIAL CAPITAL - Home ownership status</v>
          </cell>
          <cell r="B4221" t="str">
            <v>Rented from DHHS/Community housing agency</v>
          </cell>
          <cell r="C4221" t="str">
            <v>Pyrenees (S)</v>
          </cell>
          <cell r="D4221" t="str">
            <v xml:space="preserve"> </v>
          </cell>
          <cell r="E4221" t="str">
            <v xml:space="preserve"> </v>
          </cell>
          <cell r="F4221" t="str">
            <v xml:space="preserve"> </v>
          </cell>
        </row>
        <row r="4222">
          <cell r="A4222" t="str">
            <v>SOCIAL CAPITAL - Home ownership status</v>
          </cell>
          <cell r="B4222" t="str">
            <v>Rented from DHHS/Community housing agency</v>
          </cell>
          <cell r="C4222" t="str">
            <v>Queenscliffe (B)</v>
          </cell>
          <cell r="D4222" t="str">
            <v xml:space="preserve"> </v>
          </cell>
          <cell r="E4222" t="str">
            <v xml:space="preserve"> </v>
          </cell>
          <cell r="F4222" t="str">
            <v xml:space="preserve"> </v>
          </cell>
        </row>
        <row r="4223">
          <cell r="A4223" t="str">
            <v>SOCIAL CAPITAL - Home ownership status</v>
          </cell>
          <cell r="B4223" t="str">
            <v>Rented from DHHS/Community housing agency</v>
          </cell>
          <cell r="C4223" t="str">
            <v>South Gippsland (S)</v>
          </cell>
          <cell r="D4223" t="str">
            <v xml:space="preserve"> </v>
          </cell>
          <cell r="E4223" t="str">
            <v xml:space="preserve"> </v>
          </cell>
          <cell r="F4223" t="str">
            <v xml:space="preserve"> </v>
          </cell>
        </row>
        <row r="4224">
          <cell r="A4224" t="str">
            <v>SOCIAL CAPITAL - Home ownership status</v>
          </cell>
          <cell r="B4224" t="str">
            <v>Rented from DHHS/Community housing agency</v>
          </cell>
          <cell r="C4224" t="str">
            <v>Southern Grampians (S)</v>
          </cell>
          <cell r="D4224">
            <v>1.9544459999999999</v>
          </cell>
          <cell r="E4224">
            <v>0.76700049999999997</v>
          </cell>
          <cell r="F4224">
            <v>4.8896740000000003</v>
          </cell>
        </row>
        <row r="4225">
          <cell r="A4225" t="str">
            <v>SOCIAL CAPITAL - Home ownership status</v>
          </cell>
          <cell r="B4225" t="str">
            <v>Rented from DHHS/Community housing agency</v>
          </cell>
          <cell r="C4225" t="str">
            <v>Stonnington (C)</v>
          </cell>
          <cell r="D4225">
            <v>1.959973</v>
          </cell>
          <cell r="E4225">
            <v>0.75775239999999999</v>
          </cell>
          <cell r="F4225">
            <v>4.9739909999999998</v>
          </cell>
        </row>
        <row r="4226">
          <cell r="A4226" t="str">
            <v>SOCIAL CAPITAL - Home ownership status</v>
          </cell>
          <cell r="B4226" t="str">
            <v>Rented from DHHS/Community housing agency</v>
          </cell>
          <cell r="C4226" t="str">
            <v>Strathbogie (S)</v>
          </cell>
          <cell r="D4226" t="str">
            <v xml:space="preserve"> </v>
          </cell>
          <cell r="E4226" t="str">
            <v xml:space="preserve"> </v>
          </cell>
          <cell r="F4226" t="str">
            <v xml:space="preserve"> </v>
          </cell>
        </row>
        <row r="4227">
          <cell r="A4227" t="str">
            <v>SOCIAL CAPITAL - Home ownership status</v>
          </cell>
          <cell r="B4227" t="str">
            <v>Rented from DHHS/Community housing agency</v>
          </cell>
          <cell r="C4227" t="str">
            <v>Surf Coast (S)</v>
          </cell>
          <cell r="D4227" t="str">
            <v xml:space="preserve"> </v>
          </cell>
          <cell r="E4227" t="str">
            <v xml:space="preserve"> </v>
          </cell>
          <cell r="F4227" t="str">
            <v xml:space="preserve"> </v>
          </cell>
        </row>
        <row r="4228">
          <cell r="A4228" t="str">
            <v>SOCIAL CAPITAL - Home ownership status</v>
          </cell>
          <cell r="B4228" t="str">
            <v>Rented from DHHS/Community housing agency</v>
          </cell>
          <cell r="C4228" t="str">
            <v>Swan Hill (RC)</v>
          </cell>
          <cell r="D4228">
            <v>4.3937390000000001</v>
          </cell>
          <cell r="E4228">
            <v>1.87195</v>
          </cell>
          <cell r="F4228">
            <v>9.9676620000000007</v>
          </cell>
        </row>
        <row r="4229">
          <cell r="A4229" t="str">
            <v>SOCIAL CAPITAL - Home ownership status</v>
          </cell>
          <cell r="B4229" t="str">
            <v>Rented from DHHS/Community housing agency</v>
          </cell>
          <cell r="C4229" t="str">
            <v>Towong (S)</v>
          </cell>
          <cell r="D4229" t="str">
            <v xml:space="preserve"> </v>
          </cell>
          <cell r="E4229" t="str">
            <v xml:space="preserve"> </v>
          </cell>
          <cell r="F4229" t="str">
            <v xml:space="preserve"> </v>
          </cell>
        </row>
        <row r="4230">
          <cell r="A4230" t="str">
            <v>SOCIAL CAPITAL - Home ownership status</v>
          </cell>
          <cell r="B4230" t="str">
            <v>Rented from DHHS/Community housing agency</v>
          </cell>
          <cell r="C4230" t="str">
            <v>Wangaratta (RC)</v>
          </cell>
          <cell r="D4230">
            <v>2.9801160000000002</v>
          </cell>
          <cell r="E4230">
            <v>1.247074</v>
          </cell>
          <cell r="F4230">
            <v>6.9520010000000001</v>
          </cell>
        </row>
        <row r="4231">
          <cell r="A4231" t="str">
            <v>SOCIAL CAPITAL - Home ownership status</v>
          </cell>
          <cell r="B4231" t="str">
            <v>Rented from DHHS/Community housing agency</v>
          </cell>
          <cell r="C4231" t="str">
            <v>Warrnambool (C)</v>
          </cell>
          <cell r="D4231">
            <v>5.5318779999999999</v>
          </cell>
          <cell r="E4231">
            <v>2.758578</v>
          </cell>
          <cell r="F4231">
            <v>10.784079999999999</v>
          </cell>
        </row>
        <row r="4232">
          <cell r="A4232" t="str">
            <v>SOCIAL CAPITAL - Home ownership status</v>
          </cell>
          <cell r="B4232" t="str">
            <v>Rented from DHHS/Community housing agency</v>
          </cell>
          <cell r="C4232" t="str">
            <v>Wellington (S)</v>
          </cell>
          <cell r="D4232" t="str">
            <v xml:space="preserve"> </v>
          </cell>
          <cell r="E4232" t="str">
            <v xml:space="preserve"> </v>
          </cell>
          <cell r="F4232" t="str">
            <v xml:space="preserve"> </v>
          </cell>
        </row>
        <row r="4233">
          <cell r="A4233" t="str">
            <v>SOCIAL CAPITAL - Home ownership status</v>
          </cell>
          <cell r="B4233" t="str">
            <v>Rented from DHHS/Community housing agency</v>
          </cell>
          <cell r="C4233" t="str">
            <v>West Wimmera (S)</v>
          </cell>
          <cell r="D4233" t="str">
            <v xml:space="preserve"> </v>
          </cell>
          <cell r="E4233" t="str">
            <v xml:space="preserve"> </v>
          </cell>
          <cell r="F4233" t="str">
            <v xml:space="preserve"> </v>
          </cell>
        </row>
        <row r="4234">
          <cell r="A4234" t="str">
            <v>SOCIAL CAPITAL - Home ownership status</v>
          </cell>
          <cell r="B4234" t="str">
            <v>Rented from DHHS/Community housing agency</v>
          </cell>
          <cell r="C4234" t="str">
            <v>Whitehorse (C)</v>
          </cell>
          <cell r="D4234">
            <v>5.4976649999999996</v>
          </cell>
          <cell r="E4234">
            <v>3.0005660000000001</v>
          </cell>
          <cell r="F4234">
            <v>9.8615980000000008</v>
          </cell>
        </row>
        <row r="4235">
          <cell r="A4235" t="str">
            <v>SOCIAL CAPITAL - Home ownership status</v>
          </cell>
          <cell r="B4235" t="str">
            <v>Rented from DHHS/Community housing agency</v>
          </cell>
          <cell r="C4235" t="str">
            <v>Whittlesea (C)</v>
          </cell>
          <cell r="D4235">
            <v>5.0053049999999999</v>
          </cell>
          <cell r="E4235">
            <v>2.8338519999999998</v>
          </cell>
          <cell r="F4235">
            <v>8.6918050000000004</v>
          </cell>
        </row>
        <row r="4236">
          <cell r="A4236" t="str">
            <v>SOCIAL CAPITAL - Home ownership status</v>
          </cell>
          <cell r="B4236" t="str">
            <v>Rented from DHHS/Community housing agency</v>
          </cell>
          <cell r="C4236" t="str">
            <v>Wodonga (RC)</v>
          </cell>
          <cell r="D4236">
            <v>4.9242049999999997</v>
          </cell>
          <cell r="E4236">
            <v>2.5600109999999998</v>
          </cell>
          <cell r="F4236">
            <v>9.26417</v>
          </cell>
        </row>
        <row r="4237">
          <cell r="A4237" t="str">
            <v>SOCIAL CAPITAL - Home ownership status</v>
          </cell>
          <cell r="B4237" t="str">
            <v>Rented from DHHS/Community housing agency</v>
          </cell>
          <cell r="C4237" t="str">
            <v>Wyndham (C)</v>
          </cell>
          <cell r="D4237">
            <v>2.2202440000000001</v>
          </cell>
          <cell r="E4237">
            <v>1.0281640000000001</v>
          </cell>
          <cell r="F4237">
            <v>4.7284179999999996</v>
          </cell>
        </row>
        <row r="4238">
          <cell r="A4238" t="str">
            <v>SOCIAL CAPITAL - Home ownership status</v>
          </cell>
          <cell r="B4238" t="str">
            <v>Rented from DHHS/Community housing agency</v>
          </cell>
          <cell r="C4238" t="str">
            <v>Yarra (C)</v>
          </cell>
          <cell r="D4238">
            <v>8.0339039999999997</v>
          </cell>
          <cell r="E4238">
            <v>4.9188879999999999</v>
          </cell>
          <cell r="F4238">
            <v>12.85488</v>
          </cell>
        </row>
        <row r="4239">
          <cell r="A4239" t="str">
            <v>SOCIAL CAPITAL - Home ownership status</v>
          </cell>
          <cell r="B4239" t="str">
            <v>Rented from DHHS/Community housing agency</v>
          </cell>
          <cell r="C4239" t="str">
            <v>Yarra Ranges (S)</v>
          </cell>
          <cell r="D4239" t="str">
            <v xml:space="preserve"> </v>
          </cell>
          <cell r="E4239" t="str">
            <v xml:space="preserve"> </v>
          </cell>
          <cell r="F4239" t="str">
            <v xml:space="preserve"> </v>
          </cell>
        </row>
        <row r="4240">
          <cell r="A4240" t="str">
            <v>SOCIAL CAPITAL - Home ownership status</v>
          </cell>
          <cell r="B4240" t="str">
            <v>Rented from DHHS/Community housing agency</v>
          </cell>
          <cell r="C4240" t="str">
            <v>Yarriambiack (S)</v>
          </cell>
          <cell r="D4240" t="str">
            <v xml:space="preserve"> </v>
          </cell>
          <cell r="E4240" t="str">
            <v xml:space="preserve"> </v>
          </cell>
          <cell r="F4240" t="str">
            <v xml:space="preserve"> </v>
          </cell>
        </row>
        <row r="4241">
          <cell r="A4241" t="str">
            <v>SOCIAL CAPITAL - Home ownership status</v>
          </cell>
          <cell r="B4241" t="str">
            <v>Rented from DHHS/Community housing agency</v>
          </cell>
          <cell r="C4241" t="str">
            <v>Victoria</v>
          </cell>
          <cell r="D4241">
            <v>3.3155890000000001</v>
          </cell>
          <cell r="E4241">
            <v>2.9411119999999999</v>
          </cell>
          <cell r="F4241">
            <v>3.7359119999999999</v>
          </cell>
        </row>
        <row r="4242">
          <cell r="A4242" t="str">
            <v>SOCIAL CAPITAL - Home ownership status</v>
          </cell>
          <cell r="B4242" t="str">
            <v>Rented privately</v>
          </cell>
          <cell r="C4242" t="str">
            <v>Alpine (S)</v>
          </cell>
          <cell r="D4242">
            <v>22.064170000000001</v>
          </cell>
          <cell r="E4242">
            <v>14.800660000000001</v>
          </cell>
          <cell r="F4242">
            <v>31.571400000000001</v>
          </cell>
        </row>
        <row r="4243">
          <cell r="A4243" t="str">
            <v>SOCIAL CAPITAL - Home ownership status</v>
          </cell>
          <cell r="B4243" t="str">
            <v>Rented privately</v>
          </cell>
          <cell r="C4243" t="str">
            <v>Ararat (RC)</v>
          </cell>
          <cell r="D4243">
            <v>21.060569999999998</v>
          </cell>
          <cell r="E4243">
            <v>14.78886</v>
          </cell>
          <cell r="F4243">
            <v>29.08418</v>
          </cell>
        </row>
        <row r="4244">
          <cell r="A4244" t="str">
            <v>SOCIAL CAPITAL - Home ownership status</v>
          </cell>
          <cell r="B4244" t="str">
            <v>Rented privately</v>
          </cell>
          <cell r="C4244" t="str">
            <v>Ballarat (C)</v>
          </cell>
          <cell r="D4244">
            <v>30.024239999999999</v>
          </cell>
          <cell r="E4244">
            <v>24.535229999999999</v>
          </cell>
          <cell r="F4244">
            <v>36.152940000000001</v>
          </cell>
        </row>
        <row r="4245">
          <cell r="A4245" t="str">
            <v>SOCIAL CAPITAL - Home ownership status</v>
          </cell>
          <cell r="B4245" t="str">
            <v>Rented privately</v>
          </cell>
          <cell r="C4245" t="str">
            <v>Banyule (C)</v>
          </cell>
          <cell r="D4245">
            <v>26.911750000000001</v>
          </cell>
          <cell r="E4245">
            <v>21.73141</v>
          </cell>
          <cell r="F4245">
            <v>32.80932</v>
          </cell>
        </row>
        <row r="4246">
          <cell r="A4246" t="str">
            <v>SOCIAL CAPITAL - Home ownership status</v>
          </cell>
          <cell r="B4246" t="str">
            <v>Rented privately</v>
          </cell>
          <cell r="C4246" t="str">
            <v>Bass Coast (S)</v>
          </cell>
          <cell r="D4246">
            <v>24.61637</v>
          </cell>
          <cell r="E4246">
            <v>17.525690000000001</v>
          </cell>
          <cell r="F4246">
            <v>33.413600000000002</v>
          </cell>
        </row>
        <row r="4247">
          <cell r="A4247" t="str">
            <v>SOCIAL CAPITAL - Home ownership status</v>
          </cell>
          <cell r="B4247" t="str">
            <v>Rented privately</v>
          </cell>
          <cell r="C4247" t="str">
            <v>Baw Baw (S)</v>
          </cell>
          <cell r="D4247">
            <v>22.351790000000001</v>
          </cell>
          <cell r="E4247">
            <v>16.79975</v>
          </cell>
          <cell r="F4247">
            <v>29.097010000000001</v>
          </cell>
        </row>
        <row r="4248">
          <cell r="A4248" t="str">
            <v>SOCIAL CAPITAL - Home ownership status</v>
          </cell>
          <cell r="B4248" t="str">
            <v>Rented privately</v>
          </cell>
          <cell r="C4248" t="str">
            <v>Bayside (C)</v>
          </cell>
          <cell r="D4248">
            <v>21.01455</v>
          </cell>
          <cell r="E4248">
            <v>15.382860000000001</v>
          </cell>
          <cell r="F4248">
            <v>28.02515</v>
          </cell>
        </row>
        <row r="4249">
          <cell r="A4249" t="str">
            <v>SOCIAL CAPITAL - Home ownership status</v>
          </cell>
          <cell r="B4249" t="str">
            <v>Rented privately</v>
          </cell>
          <cell r="C4249" t="str">
            <v>Benalla (RC)</v>
          </cell>
          <cell r="D4249">
            <v>15.363659999999999</v>
          </cell>
          <cell r="E4249">
            <v>9.8116409999999998</v>
          </cell>
          <cell r="F4249">
            <v>23.247540000000001</v>
          </cell>
        </row>
        <row r="4250">
          <cell r="A4250" t="str">
            <v>SOCIAL CAPITAL - Home ownership status</v>
          </cell>
          <cell r="B4250" t="str">
            <v>Rented privately</v>
          </cell>
          <cell r="C4250" t="str">
            <v>Boroondara (C)</v>
          </cell>
          <cell r="D4250">
            <v>32.021479999999997</v>
          </cell>
          <cell r="E4250">
            <v>26.76323</v>
          </cell>
          <cell r="F4250">
            <v>37.779899999999998</v>
          </cell>
        </row>
        <row r="4251">
          <cell r="A4251" t="str">
            <v>SOCIAL CAPITAL - Home ownership status</v>
          </cell>
          <cell r="B4251" t="str">
            <v>Rented privately</v>
          </cell>
          <cell r="C4251" t="str">
            <v>Brimbank (C)</v>
          </cell>
          <cell r="D4251">
            <v>29.403459999999999</v>
          </cell>
          <cell r="E4251">
            <v>23.809370000000001</v>
          </cell>
          <cell r="F4251">
            <v>35.696100000000001</v>
          </cell>
        </row>
        <row r="4252">
          <cell r="A4252" t="str">
            <v>SOCIAL CAPITAL - Home ownership status</v>
          </cell>
          <cell r="B4252" t="str">
            <v>Rented privately</v>
          </cell>
          <cell r="C4252" t="str">
            <v>Buloke (S)</v>
          </cell>
          <cell r="D4252">
            <v>16.405470000000001</v>
          </cell>
          <cell r="E4252">
            <v>8.8381489999999996</v>
          </cell>
          <cell r="F4252">
            <v>28.431290000000001</v>
          </cell>
        </row>
        <row r="4253">
          <cell r="A4253" t="str">
            <v>SOCIAL CAPITAL - Home ownership status</v>
          </cell>
          <cell r="B4253" t="str">
            <v>Rented privately</v>
          </cell>
          <cell r="C4253" t="str">
            <v>Campaspe (S)</v>
          </cell>
          <cell r="D4253">
            <v>17.97533</v>
          </cell>
          <cell r="E4253">
            <v>12.585150000000001</v>
          </cell>
          <cell r="F4253">
            <v>25.01351</v>
          </cell>
        </row>
        <row r="4254">
          <cell r="A4254" t="str">
            <v>SOCIAL CAPITAL - Home ownership status</v>
          </cell>
          <cell r="B4254" t="str">
            <v>Rented privately</v>
          </cell>
          <cell r="C4254" t="str">
            <v>Cardinia (S)</v>
          </cell>
          <cell r="D4254">
            <v>18.211379999999998</v>
          </cell>
          <cell r="E4254">
            <v>13.612080000000001</v>
          </cell>
          <cell r="F4254">
            <v>23.934159999999999</v>
          </cell>
        </row>
        <row r="4255">
          <cell r="A4255" t="str">
            <v>SOCIAL CAPITAL - Home ownership status</v>
          </cell>
          <cell r="B4255" t="str">
            <v>Rented privately</v>
          </cell>
          <cell r="C4255" t="str">
            <v>Casey (C)</v>
          </cell>
          <cell r="D4255">
            <v>17.425740000000001</v>
          </cell>
          <cell r="E4255">
            <v>13.31518</v>
          </cell>
          <cell r="F4255">
            <v>22.476240000000001</v>
          </cell>
        </row>
        <row r="4256">
          <cell r="A4256" t="str">
            <v>SOCIAL CAPITAL - Home ownership status</v>
          </cell>
          <cell r="B4256" t="str">
            <v>Rented privately</v>
          </cell>
          <cell r="C4256" t="str">
            <v>Central Goldfields (S)</v>
          </cell>
          <cell r="D4256">
            <v>16.529399999999999</v>
          </cell>
          <cell r="E4256">
            <v>11.0268</v>
          </cell>
          <cell r="F4256">
            <v>24.036110000000001</v>
          </cell>
        </row>
        <row r="4257">
          <cell r="A4257" t="str">
            <v>SOCIAL CAPITAL - Home ownership status</v>
          </cell>
          <cell r="B4257" t="str">
            <v>Rented privately</v>
          </cell>
          <cell r="C4257" t="str">
            <v>Colac-Otway (S)</v>
          </cell>
          <cell r="D4257">
            <v>23.730530000000002</v>
          </cell>
          <cell r="E4257">
            <v>18.122170000000001</v>
          </cell>
          <cell r="F4257">
            <v>30.429480000000002</v>
          </cell>
        </row>
        <row r="4258">
          <cell r="A4258" t="str">
            <v>SOCIAL CAPITAL - Home ownership status</v>
          </cell>
          <cell r="B4258" t="str">
            <v>Rented privately</v>
          </cell>
          <cell r="C4258" t="str">
            <v>Corangamite (S)</v>
          </cell>
          <cell r="D4258">
            <v>13.348190000000001</v>
          </cell>
          <cell r="E4258">
            <v>8.3678100000000004</v>
          </cell>
          <cell r="F4258">
            <v>20.625589999999999</v>
          </cell>
        </row>
        <row r="4259">
          <cell r="A4259" t="str">
            <v>SOCIAL CAPITAL - Home ownership status</v>
          </cell>
          <cell r="B4259" t="str">
            <v>Rented privately</v>
          </cell>
          <cell r="C4259" t="str">
            <v>Darebin (C)</v>
          </cell>
          <cell r="D4259">
            <v>44.58222</v>
          </cell>
          <cell r="E4259">
            <v>37.719679999999997</v>
          </cell>
          <cell r="F4259">
            <v>51.657719999999998</v>
          </cell>
        </row>
        <row r="4260">
          <cell r="A4260" t="str">
            <v>SOCIAL CAPITAL - Home ownership status</v>
          </cell>
          <cell r="B4260" t="str">
            <v>Rented privately</v>
          </cell>
          <cell r="C4260" t="str">
            <v>East Gippsland (S)</v>
          </cell>
          <cell r="D4260">
            <v>21.168669999999999</v>
          </cell>
          <cell r="E4260">
            <v>14.632949999999999</v>
          </cell>
          <cell r="F4260">
            <v>29.610980000000001</v>
          </cell>
        </row>
        <row r="4261">
          <cell r="A4261" t="str">
            <v>SOCIAL CAPITAL - Home ownership status</v>
          </cell>
          <cell r="B4261" t="str">
            <v>Rented privately</v>
          </cell>
          <cell r="C4261" t="str">
            <v>Frankston (C)</v>
          </cell>
          <cell r="D4261">
            <v>30.178049999999999</v>
          </cell>
          <cell r="E4261">
            <v>25.044840000000001</v>
          </cell>
          <cell r="F4261">
            <v>35.860019999999999</v>
          </cell>
        </row>
        <row r="4262">
          <cell r="A4262" t="str">
            <v>SOCIAL CAPITAL - Home ownership status</v>
          </cell>
          <cell r="B4262" t="str">
            <v>Rented privately</v>
          </cell>
          <cell r="C4262" t="str">
            <v>Gannawarra (S)</v>
          </cell>
          <cell r="D4262">
            <v>16.030740000000002</v>
          </cell>
          <cell r="E4262">
            <v>9.0058969999999992</v>
          </cell>
          <cell r="F4262">
            <v>26.914400000000001</v>
          </cell>
        </row>
        <row r="4263">
          <cell r="A4263" t="str">
            <v>SOCIAL CAPITAL - Home ownership status</v>
          </cell>
          <cell r="B4263" t="str">
            <v>Rented privately</v>
          </cell>
          <cell r="C4263" t="str">
            <v>Glen Eira (C)</v>
          </cell>
          <cell r="D4263">
            <v>33.617640000000002</v>
          </cell>
          <cell r="E4263">
            <v>28.164739999999998</v>
          </cell>
          <cell r="F4263">
            <v>39.545090000000002</v>
          </cell>
        </row>
        <row r="4264">
          <cell r="A4264" t="str">
            <v>SOCIAL CAPITAL - Home ownership status</v>
          </cell>
          <cell r="B4264" t="str">
            <v>Rented privately</v>
          </cell>
          <cell r="C4264" t="str">
            <v>Glenelg (S)</v>
          </cell>
          <cell r="D4264">
            <v>14.425129999999999</v>
          </cell>
          <cell r="E4264">
            <v>8.8022740000000006</v>
          </cell>
          <cell r="F4264">
            <v>22.744050000000001</v>
          </cell>
        </row>
        <row r="4265">
          <cell r="A4265" t="str">
            <v>SOCIAL CAPITAL - Home ownership status</v>
          </cell>
          <cell r="B4265" t="str">
            <v>Rented privately</v>
          </cell>
          <cell r="C4265" t="str">
            <v>Golden Plains (S)</v>
          </cell>
          <cell r="D4265">
            <v>5.194032</v>
          </cell>
          <cell r="E4265">
            <v>2.6864029999999999</v>
          </cell>
          <cell r="F4265">
            <v>9.8065309999999997</v>
          </cell>
        </row>
        <row r="4266">
          <cell r="A4266" t="str">
            <v>SOCIAL CAPITAL - Home ownership status</v>
          </cell>
          <cell r="B4266" t="str">
            <v>Rented privately</v>
          </cell>
          <cell r="C4266" t="str">
            <v>Greater Bendigo (C)</v>
          </cell>
          <cell r="D4266">
            <v>35.469119999999997</v>
          </cell>
          <cell r="E4266">
            <v>28.906600000000001</v>
          </cell>
          <cell r="F4266">
            <v>42.628169999999997</v>
          </cell>
        </row>
        <row r="4267">
          <cell r="A4267" t="str">
            <v>SOCIAL CAPITAL - Home ownership status</v>
          </cell>
          <cell r="B4267" t="str">
            <v>Rented privately</v>
          </cell>
          <cell r="C4267" t="str">
            <v>Greater Dandenong (C)</v>
          </cell>
          <cell r="D4267">
            <v>33.78622</v>
          </cell>
          <cell r="E4267">
            <v>28.02026</v>
          </cell>
          <cell r="F4267">
            <v>40.078049999999998</v>
          </cell>
        </row>
        <row r="4268">
          <cell r="A4268" t="str">
            <v>SOCIAL CAPITAL - Home ownership status</v>
          </cell>
          <cell r="B4268" t="str">
            <v>Rented privately</v>
          </cell>
          <cell r="C4268" t="str">
            <v>Greater Geelong (C)</v>
          </cell>
          <cell r="D4268">
            <v>30.672319999999999</v>
          </cell>
          <cell r="E4268">
            <v>24.789829999999998</v>
          </cell>
          <cell r="F4268">
            <v>37.259160000000001</v>
          </cell>
        </row>
        <row r="4269">
          <cell r="A4269" t="str">
            <v>SOCIAL CAPITAL - Home ownership status</v>
          </cell>
          <cell r="B4269" t="str">
            <v>Rented privately</v>
          </cell>
          <cell r="C4269" t="str">
            <v>Greater Shepparton (C)</v>
          </cell>
          <cell r="D4269">
            <v>26.172070000000001</v>
          </cell>
          <cell r="E4269">
            <v>20.812259999999998</v>
          </cell>
          <cell r="F4269">
            <v>32.348329999999997</v>
          </cell>
        </row>
        <row r="4270">
          <cell r="A4270" t="str">
            <v>SOCIAL CAPITAL - Home ownership status</v>
          </cell>
          <cell r="B4270" t="str">
            <v>Rented privately</v>
          </cell>
          <cell r="C4270" t="str">
            <v>Hepburn (S)</v>
          </cell>
          <cell r="D4270">
            <v>15.12419</v>
          </cell>
          <cell r="E4270">
            <v>9.7476310000000002</v>
          </cell>
          <cell r="F4270">
            <v>22.71978</v>
          </cell>
        </row>
        <row r="4271">
          <cell r="A4271" t="str">
            <v>SOCIAL CAPITAL - Home ownership status</v>
          </cell>
          <cell r="B4271" t="str">
            <v>Rented privately</v>
          </cell>
          <cell r="C4271" t="str">
            <v>Hindmarsh (S)</v>
          </cell>
          <cell r="D4271">
            <v>17.609539999999999</v>
          </cell>
          <cell r="E4271">
            <v>10.37467</v>
          </cell>
          <cell r="F4271">
            <v>28.296810000000001</v>
          </cell>
        </row>
        <row r="4272">
          <cell r="A4272" t="str">
            <v>SOCIAL CAPITAL - Home ownership status</v>
          </cell>
          <cell r="B4272" t="str">
            <v>Rented privately</v>
          </cell>
          <cell r="C4272" t="str">
            <v>Hobsons Bay (C)</v>
          </cell>
          <cell r="D4272">
            <v>32.147950000000002</v>
          </cell>
          <cell r="E4272">
            <v>26.798500000000001</v>
          </cell>
          <cell r="F4272">
            <v>38.010750000000002</v>
          </cell>
        </row>
        <row r="4273">
          <cell r="A4273" t="str">
            <v>SOCIAL CAPITAL - Home ownership status</v>
          </cell>
          <cell r="B4273" t="str">
            <v>Rented privately</v>
          </cell>
          <cell r="C4273" t="str">
            <v>Horsham (RC)</v>
          </cell>
          <cell r="D4273">
            <v>19.32978</v>
          </cell>
          <cell r="E4273">
            <v>14.18332</v>
          </cell>
          <cell r="F4273">
            <v>25.782599999999999</v>
          </cell>
        </row>
        <row r="4274">
          <cell r="A4274" t="str">
            <v>SOCIAL CAPITAL - Home ownership status</v>
          </cell>
          <cell r="B4274" t="str">
            <v>Rented privately</v>
          </cell>
          <cell r="C4274" t="str">
            <v>Hume (C)</v>
          </cell>
          <cell r="D4274">
            <v>20.565639999999998</v>
          </cell>
          <cell r="E4274">
            <v>16.046230000000001</v>
          </cell>
          <cell r="F4274">
            <v>25.964279999999999</v>
          </cell>
        </row>
        <row r="4275">
          <cell r="A4275" t="str">
            <v>SOCIAL CAPITAL - Home ownership status</v>
          </cell>
          <cell r="B4275" t="str">
            <v>Rented privately</v>
          </cell>
          <cell r="C4275" t="str">
            <v>Indigo (S)</v>
          </cell>
          <cell r="D4275">
            <v>13.22917</v>
          </cell>
          <cell r="E4275">
            <v>7.5396369999999999</v>
          </cell>
          <cell r="F4275">
            <v>22.182099999999998</v>
          </cell>
        </row>
        <row r="4276">
          <cell r="A4276" t="str">
            <v>SOCIAL CAPITAL - Home ownership status</v>
          </cell>
          <cell r="B4276" t="str">
            <v>Rented privately</v>
          </cell>
          <cell r="C4276" t="str">
            <v>Kingston (C)</v>
          </cell>
          <cell r="D4276">
            <v>24.014410000000002</v>
          </cell>
          <cell r="E4276">
            <v>18.92211</v>
          </cell>
          <cell r="F4276">
            <v>29.970569999999999</v>
          </cell>
        </row>
        <row r="4277">
          <cell r="A4277" t="str">
            <v>SOCIAL CAPITAL - Home ownership status</v>
          </cell>
          <cell r="B4277" t="str">
            <v>Rented privately</v>
          </cell>
          <cell r="C4277" t="str">
            <v>Knox (C)</v>
          </cell>
          <cell r="D4277">
            <v>24.138929999999998</v>
          </cell>
          <cell r="E4277">
            <v>19.308869999999999</v>
          </cell>
          <cell r="F4277">
            <v>29.732009999999999</v>
          </cell>
        </row>
        <row r="4278">
          <cell r="A4278" t="str">
            <v>SOCIAL CAPITAL - Home ownership status</v>
          </cell>
          <cell r="B4278" t="str">
            <v>Rented privately</v>
          </cell>
          <cell r="C4278" t="str">
            <v>Latrobe (C)</v>
          </cell>
          <cell r="D4278">
            <v>28.090820000000001</v>
          </cell>
          <cell r="E4278">
            <v>21.985890000000001</v>
          </cell>
          <cell r="F4278">
            <v>35.127630000000003</v>
          </cell>
        </row>
        <row r="4279">
          <cell r="A4279" t="str">
            <v>SOCIAL CAPITAL - Home ownership status</v>
          </cell>
          <cell r="B4279" t="str">
            <v>Rented privately</v>
          </cell>
          <cell r="C4279" t="str">
            <v>Loddon (S)</v>
          </cell>
          <cell r="D4279">
            <v>12.161149999999999</v>
          </cell>
          <cell r="E4279">
            <v>6.2210520000000002</v>
          </cell>
          <cell r="F4279">
            <v>22.417280000000002</v>
          </cell>
        </row>
        <row r="4280">
          <cell r="A4280" t="str">
            <v>SOCIAL CAPITAL - Home ownership status</v>
          </cell>
          <cell r="B4280" t="str">
            <v>Rented privately</v>
          </cell>
          <cell r="C4280" t="str">
            <v>Macedon Ranges (S)</v>
          </cell>
          <cell r="D4280">
            <v>9.2538420000000006</v>
          </cell>
          <cell r="E4280">
            <v>4.9691219999999996</v>
          </cell>
          <cell r="F4280">
            <v>16.588229999999999</v>
          </cell>
        </row>
        <row r="4281">
          <cell r="A4281" t="str">
            <v>SOCIAL CAPITAL - Home ownership status</v>
          </cell>
          <cell r="B4281" t="str">
            <v>Rented privately</v>
          </cell>
          <cell r="C4281" t="str">
            <v>Manningham (C)</v>
          </cell>
          <cell r="D4281">
            <v>24.306470000000001</v>
          </cell>
          <cell r="E4281">
            <v>18.774889999999999</v>
          </cell>
          <cell r="F4281">
            <v>30.84882</v>
          </cell>
        </row>
        <row r="4282">
          <cell r="A4282" t="str">
            <v>SOCIAL CAPITAL - Home ownership status</v>
          </cell>
          <cell r="B4282" t="str">
            <v>Rented privately</v>
          </cell>
          <cell r="C4282" t="str">
            <v>Mansfield (S)</v>
          </cell>
          <cell r="D4282">
            <v>18.629989999999999</v>
          </cell>
          <cell r="E4282">
            <v>12.30241</v>
          </cell>
          <cell r="F4282">
            <v>27.202570000000001</v>
          </cell>
        </row>
        <row r="4283">
          <cell r="A4283" t="str">
            <v>SOCIAL CAPITAL - Home ownership status</v>
          </cell>
          <cell r="B4283" t="str">
            <v>Rented privately</v>
          </cell>
          <cell r="C4283" t="str">
            <v>Maribyrnong (C)</v>
          </cell>
          <cell r="D4283">
            <v>34.757890000000003</v>
          </cell>
          <cell r="E4283">
            <v>29.327719999999999</v>
          </cell>
          <cell r="F4283">
            <v>40.615659999999998</v>
          </cell>
        </row>
        <row r="4284">
          <cell r="A4284" t="str">
            <v>SOCIAL CAPITAL - Home ownership status</v>
          </cell>
          <cell r="B4284" t="str">
            <v>Rented privately</v>
          </cell>
          <cell r="C4284" t="str">
            <v>Maroondah (C)</v>
          </cell>
          <cell r="D4284">
            <v>22.38269</v>
          </cell>
          <cell r="E4284">
            <v>17.462669999999999</v>
          </cell>
          <cell r="F4284">
            <v>28.215039999999998</v>
          </cell>
        </row>
        <row r="4285">
          <cell r="A4285" t="str">
            <v>SOCIAL CAPITAL - Home ownership status</v>
          </cell>
          <cell r="B4285" t="str">
            <v>Rented privately</v>
          </cell>
          <cell r="C4285" t="str">
            <v>Melbourne (C)</v>
          </cell>
          <cell r="D4285">
            <v>42.09872</v>
          </cell>
          <cell r="E4285">
            <v>36.51079</v>
          </cell>
          <cell r="F4285">
            <v>47.896700000000003</v>
          </cell>
        </row>
        <row r="4286">
          <cell r="A4286" t="str">
            <v>SOCIAL CAPITAL - Home ownership status</v>
          </cell>
          <cell r="B4286" t="str">
            <v>Rented privately</v>
          </cell>
          <cell r="C4286" t="str">
            <v>Melton (S)</v>
          </cell>
          <cell r="D4286">
            <v>20.996839999999999</v>
          </cell>
          <cell r="E4286">
            <v>16.50254</v>
          </cell>
          <cell r="F4286">
            <v>26.329170000000001</v>
          </cell>
        </row>
        <row r="4287">
          <cell r="A4287" t="str">
            <v>SOCIAL CAPITAL - Home ownership status</v>
          </cell>
          <cell r="B4287" t="str">
            <v>Rented privately</v>
          </cell>
          <cell r="C4287" t="str">
            <v>Mildura (RC)</v>
          </cell>
          <cell r="D4287">
            <v>22.489599999999999</v>
          </cell>
          <cell r="E4287">
            <v>16.941939999999999</v>
          </cell>
          <cell r="F4287">
            <v>29.21489</v>
          </cell>
        </row>
        <row r="4288">
          <cell r="A4288" t="str">
            <v>SOCIAL CAPITAL - Home ownership status</v>
          </cell>
          <cell r="B4288" t="str">
            <v>Rented privately</v>
          </cell>
          <cell r="C4288" t="str">
            <v>Mitchell (S)</v>
          </cell>
          <cell r="D4288">
            <v>17.202310000000001</v>
          </cell>
          <cell r="E4288">
            <v>11.931850000000001</v>
          </cell>
          <cell r="F4288">
            <v>24.16208</v>
          </cell>
        </row>
        <row r="4289">
          <cell r="A4289" t="str">
            <v>SOCIAL CAPITAL - Home ownership status</v>
          </cell>
          <cell r="B4289" t="str">
            <v>Rented privately</v>
          </cell>
          <cell r="C4289" t="str">
            <v>Moira (S)</v>
          </cell>
          <cell r="D4289">
            <v>31.249860000000002</v>
          </cell>
          <cell r="E4289">
            <v>23.542079999999999</v>
          </cell>
          <cell r="F4289">
            <v>40.155810000000002</v>
          </cell>
        </row>
        <row r="4290">
          <cell r="A4290" t="str">
            <v>SOCIAL CAPITAL - Home ownership status</v>
          </cell>
          <cell r="B4290" t="str">
            <v>Rented privately</v>
          </cell>
          <cell r="C4290" t="str">
            <v>Monash (C)</v>
          </cell>
          <cell r="D4290">
            <v>34.005809999999997</v>
          </cell>
          <cell r="E4290">
            <v>28.226330000000001</v>
          </cell>
          <cell r="F4290">
            <v>40.304139999999997</v>
          </cell>
        </row>
        <row r="4291">
          <cell r="A4291" t="str">
            <v>SOCIAL CAPITAL - Home ownership status</v>
          </cell>
          <cell r="B4291" t="str">
            <v>Rented privately</v>
          </cell>
          <cell r="C4291" t="str">
            <v>Moonee Valley (C)</v>
          </cell>
          <cell r="D4291">
            <v>37.47663</v>
          </cell>
          <cell r="E4291">
            <v>31.868770000000001</v>
          </cell>
          <cell r="F4291">
            <v>43.442079999999997</v>
          </cell>
        </row>
        <row r="4292">
          <cell r="A4292" t="str">
            <v>SOCIAL CAPITAL - Home ownership status</v>
          </cell>
          <cell r="B4292" t="str">
            <v>Rented privately</v>
          </cell>
          <cell r="C4292" t="str">
            <v>Moorabool (S)</v>
          </cell>
          <cell r="D4292">
            <v>15.337590000000001</v>
          </cell>
          <cell r="E4292">
            <v>9.8302429999999994</v>
          </cell>
          <cell r="F4292">
            <v>23.138629999999999</v>
          </cell>
        </row>
        <row r="4293">
          <cell r="A4293" t="str">
            <v>SOCIAL CAPITAL - Home ownership status</v>
          </cell>
          <cell r="B4293" t="str">
            <v>Rented privately</v>
          </cell>
          <cell r="C4293" t="str">
            <v>Moreland (C)</v>
          </cell>
          <cell r="D4293">
            <v>31.83033</v>
          </cell>
          <cell r="E4293">
            <v>26.481490000000001</v>
          </cell>
          <cell r="F4293">
            <v>37.705449999999999</v>
          </cell>
        </row>
        <row r="4294">
          <cell r="A4294" t="str">
            <v>SOCIAL CAPITAL - Home ownership status</v>
          </cell>
          <cell r="B4294" t="str">
            <v>Rented privately</v>
          </cell>
          <cell r="C4294" t="str">
            <v>Mornington Peninsula (S)</v>
          </cell>
          <cell r="D4294">
            <v>20.65278</v>
          </cell>
          <cell r="E4294">
            <v>15.24126</v>
          </cell>
          <cell r="F4294">
            <v>27.36534</v>
          </cell>
        </row>
        <row r="4295">
          <cell r="A4295" t="str">
            <v>SOCIAL CAPITAL - Home ownership status</v>
          </cell>
          <cell r="B4295" t="str">
            <v>Rented privately</v>
          </cell>
          <cell r="C4295" t="str">
            <v>Mount Alexander (S)</v>
          </cell>
          <cell r="D4295">
            <v>21.288730000000001</v>
          </cell>
          <cell r="E4295">
            <v>12.92867</v>
          </cell>
          <cell r="F4295">
            <v>33.005490000000002</v>
          </cell>
        </row>
        <row r="4296">
          <cell r="A4296" t="str">
            <v>SOCIAL CAPITAL - Home ownership status</v>
          </cell>
          <cell r="B4296" t="str">
            <v>Rented privately</v>
          </cell>
          <cell r="C4296" t="str">
            <v>Moyne (S)</v>
          </cell>
          <cell r="D4296">
            <v>19.239090000000001</v>
          </cell>
          <cell r="E4296">
            <v>13.27309</v>
          </cell>
          <cell r="F4296">
            <v>27.05031</v>
          </cell>
        </row>
        <row r="4297">
          <cell r="A4297" t="str">
            <v>SOCIAL CAPITAL - Home ownership status</v>
          </cell>
          <cell r="B4297" t="str">
            <v>Rented privately</v>
          </cell>
          <cell r="C4297" t="str">
            <v>Murrindindi (S)</v>
          </cell>
          <cell r="D4297">
            <v>11.154820000000001</v>
          </cell>
          <cell r="E4297">
            <v>6.5259989999999997</v>
          </cell>
          <cell r="F4297">
            <v>18.419840000000001</v>
          </cell>
        </row>
        <row r="4298">
          <cell r="A4298" t="str">
            <v>SOCIAL CAPITAL - Home ownership status</v>
          </cell>
          <cell r="B4298" t="str">
            <v>Rented privately</v>
          </cell>
          <cell r="C4298" t="str">
            <v>Nillumbik (S)</v>
          </cell>
          <cell r="D4298">
            <v>9.1354699999999998</v>
          </cell>
          <cell r="E4298">
            <v>5.5544770000000003</v>
          </cell>
          <cell r="F4298">
            <v>14.66662</v>
          </cell>
        </row>
        <row r="4299">
          <cell r="A4299" t="str">
            <v>SOCIAL CAPITAL - Home ownership status</v>
          </cell>
          <cell r="B4299" t="str">
            <v>Rented privately</v>
          </cell>
          <cell r="C4299" t="str">
            <v>Northern Grampians (S)</v>
          </cell>
          <cell r="D4299">
            <v>18.75001</v>
          </cell>
          <cell r="E4299">
            <v>13.05702</v>
          </cell>
          <cell r="F4299">
            <v>26.177820000000001</v>
          </cell>
        </row>
        <row r="4300">
          <cell r="A4300" t="str">
            <v>SOCIAL CAPITAL - Home ownership status</v>
          </cell>
          <cell r="B4300" t="str">
            <v>Rented privately</v>
          </cell>
          <cell r="C4300" t="str">
            <v>Port Phillip (C)</v>
          </cell>
          <cell r="D4300">
            <v>46.366610000000001</v>
          </cell>
          <cell r="E4300">
            <v>40.79363</v>
          </cell>
          <cell r="F4300">
            <v>52.031860000000002</v>
          </cell>
        </row>
        <row r="4301">
          <cell r="A4301" t="str">
            <v>SOCIAL CAPITAL - Home ownership status</v>
          </cell>
          <cell r="B4301" t="str">
            <v>Rented privately</v>
          </cell>
          <cell r="C4301" t="str">
            <v>Pyrenees (S)</v>
          </cell>
          <cell r="D4301">
            <v>20.985330000000001</v>
          </cell>
          <cell r="E4301">
            <v>13.198740000000001</v>
          </cell>
          <cell r="F4301">
            <v>31.688580000000002</v>
          </cell>
        </row>
        <row r="4302">
          <cell r="A4302" t="str">
            <v>SOCIAL CAPITAL - Home ownership status</v>
          </cell>
          <cell r="B4302" t="str">
            <v>Rented privately</v>
          </cell>
          <cell r="C4302" t="str">
            <v>Queenscliffe (B)</v>
          </cell>
          <cell r="D4302">
            <v>13.86417</v>
          </cell>
          <cell r="E4302">
            <v>5.048737</v>
          </cell>
          <cell r="F4302">
            <v>32.761099999999999</v>
          </cell>
        </row>
        <row r="4303">
          <cell r="A4303" t="str">
            <v>SOCIAL CAPITAL - Home ownership status</v>
          </cell>
          <cell r="B4303" t="str">
            <v>Rented privately</v>
          </cell>
          <cell r="C4303" t="str">
            <v>South Gippsland (S)</v>
          </cell>
          <cell r="D4303">
            <v>18.67859</v>
          </cell>
          <cell r="E4303">
            <v>9.9953199999999995</v>
          </cell>
          <cell r="F4303">
            <v>32.206060000000001</v>
          </cell>
        </row>
        <row r="4304">
          <cell r="A4304" t="str">
            <v>SOCIAL CAPITAL - Home ownership status</v>
          </cell>
          <cell r="B4304" t="str">
            <v>Rented privately</v>
          </cell>
          <cell r="C4304" t="str">
            <v>Southern Grampians (S)</v>
          </cell>
          <cell r="D4304">
            <v>21.07685</v>
          </cell>
          <cell r="E4304">
            <v>15.134209999999999</v>
          </cell>
          <cell r="F4304">
            <v>28.567460000000001</v>
          </cell>
        </row>
        <row r="4305">
          <cell r="A4305" t="str">
            <v>SOCIAL CAPITAL - Home ownership status</v>
          </cell>
          <cell r="B4305" t="str">
            <v>Rented privately</v>
          </cell>
          <cell r="C4305" t="str">
            <v>Stonnington (C)</v>
          </cell>
          <cell r="D4305">
            <v>40.917740000000002</v>
          </cell>
          <cell r="E4305">
            <v>35.271509999999999</v>
          </cell>
          <cell r="F4305">
            <v>46.814120000000003</v>
          </cell>
        </row>
        <row r="4306">
          <cell r="A4306" t="str">
            <v>SOCIAL CAPITAL - Home ownership status</v>
          </cell>
          <cell r="B4306" t="str">
            <v>Rented privately</v>
          </cell>
          <cell r="C4306" t="str">
            <v>Strathbogie (S)</v>
          </cell>
          <cell r="D4306">
            <v>18.321850000000001</v>
          </cell>
          <cell r="E4306">
            <v>11.78454</v>
          </cell>
          <cell r="F4306">
            <v>27.360849999999999</v>
          </cell>
        </row>
        <row r="4307">
          <cell r="A4307" t="str">
            <v>SOCIAL CAPITAL - Home ownership status</v>
          </cell>
          <cell r="B4307" t="str">
            <v>Rented privately</v>
          </cell>
          <cell r="C4307" t="str">
            <v>Surf Coast (S)</v>
          </cell>
          <cell r="D4307">
            <v>17.975629999999999</v>
          </cell>
          <cell r="E4307">
            <v>11.519579999999999</v>
          </cell>
          <cell r="F4307">
            <v>26.947939999999999</v>
          </cell>
        </row>
        <row r="4308">
          <cell r="A4308" t="str">
            <v>SOCIAL CAPITAL - Home ownership status</v>
          </cell>
          <cell r="B4308" t="str">
            <v>Rented privately</v>
          </cell>
          <cell r="C4308" t="str">
            <v>Swan Hill (RC)</v>
          </cell>
          <cell r="D4308">
            <v>24.062190000000001</v>
          </cell>
          <cell r="E4308">
            <v>17.85425</v>
          </cell>
          <cell r="F4308">
            <v>31.59835</v>
          </cell>
        </row>
        <row r="4309">
          <cell r="A4309" t="str">
            <v>SOCIAL CAPITAL - Home ownership status</v>
          </cell>
          <cell r="B4309" t="str">
            <v>Rented privately</v>
          </cell>
          <cell r="C4309" t="str">
            <v>Towong (S)</v>
          </cell>
          <cell r="D4309">
            <v>14.49361</v>
          </cell>
          <cell r="E4309">
            <v>7.3432219999999999</v>
          </cell>
          <cell r="F4309">
            <v>26.607250000000001</v>
          </cell>
        </row>
        <row r="4310">
          <cell r="A4310" t="str">
            <v>SOCIAL CAPITAL - Home ownership status</v>
          </cell>
          <cell r="B4310" t="str">
            <v>Rented privately</v>
          </cell>
          <cell r="C4310" t="str">
            <v>Wangaratta (RC)</v>
          </cell>
          <cell r="D4310">
            <v>25.721599999999999</v>
          </cell>
          <cell r="E4310">
            <v>19.195740000000001</v>
          </cell>
          <cell r="F4310">
            <v>33.545000000000002</v>
          </cell>
        </row>
        <row r="4311">
          <cell r="A4311" t="str">
            <v>SOCIAL CAPITAL - Home ownership status</v>
          </cell>
          <cell r="B4311" t="str">
            <v>Rented privately</v>
          </cell>
          <cell r="C4311" t="str">
            <v>Warrnambool (C)</v>
          </cell>
          <cell r="D4311">
            <v>18.797789999999999</v>
          </cell>
          <cell r="E4311">
            <v>13.51028</v>
          </cell>
          <cell r="F4311">
            <v>25.543510000000001</v>
          </cell>
        </row>
        <row r="4312">
          <cell r="A4312" t="str">
            <v>SOCIAL CAPITAL - Home ownership status</v>
          </cell>
          <cell r="B4312" t="str">
            <v>Rented privately</v>
          </cell>
          <cell r="C4312" t="str">
            <v>Wellington (S)</v>
          </cell>
          <cell r="D4312">
            <v>22.06588</v>
          </cell>
          <cell r="E4312">
            <v>16.208680000000001</v>
          </cell>
          <cell r="F4312">
            <v>29.29954</v>
          </cell>
        </row>
        <row r="4313">
          <cell r="A4313" t="str">
            <v>SOCIAL CAPITAL - Home ownership status</v>
          </cell>
          <cell r="B4313" t="str">
            <v>Rented privately</v>
          </cell>
          <cell r="C4313" t="str">
            <v>West Wimmera (S)</v>
          </cell>
          <cell r="D4313">
            <v>9.048057</v>
          </cell>
          <cell r="E4313">
            <v>4.4520179999999998</v>
          </cell>
          <cell r="F4313">
            <v>17.51887</v>
          </cell>
        </row>
        <row r="4314">
          <cell r="A4314" t="str">
            <v>SOCIAL CAPITAL - Home ownership status</v>
          </cell>
          <cell r="B4314" t="str">
            <v>Rented privately</v>
          </cell>
          <cell r="C4314" t="str">
            <v>Whitehorse (C)</v>
          </cell>
          <cell r="D4314">
            <v>28.560569999999998</v>
          </cell>
          <cell r="E4314">
            <v>22.972919999999998</v>
          </cell>
          <cell r="F4314">
            <v>34.891669999999998</v>
          </cell>
        </row>
        <row r="4315">
          <cell r="A4315" t="str">
            <v>SOCIAL CAPITAL - Home ownership status</v>
          </cell>
          <cell r="B4315" t="str">
            <v>Rented privately</v>
          </cell>
          <cell r="C4315" t="str">
            <v>Whittlesea (C)</v>
          </cell>
          <cell r="D4315">
            <v>29.10941</v>
          </cell>
          <cell r="E4315">
            <v>23.57978</v>
          </cell>
          <cell r="F4315">
            <v>35.336170000000003</v>
          </cell>
        </row>
        <row r="4316">
          <cell r="A4316" t="str">
            <v>SOCIAL CAPITAL - Home ownership status</v>
          </cell>
          <cell r="B4316" t="str">
            <v>Rented privately</v>
          </cell>
          <cell r="C4316" t="str">
            <v>Wodonga (RC)</v>
          </cell>
          <cell r="D4316">
            <v>25.853629999999999</v>
          </cell>
          <cell r="E4316">
            <v>19.53734</v>
          </cell>
          <cell r="F4316">
            <v>33.365169999999999</v>
          </cell>
        </row>
        <row r="4317">
          <cell r="A4317" t="str">
            <v>SOCIAL CAPITAL - Home ownership status</v>
          </cell>
          <cell r="B4317" t="str">
            <v>Rented privately</v>
          </cell>
          <cell r="C4317" t="str">
            <v>Wyndham (C)</v>
          </cell>
          <cell r="D4317">
            <v>22.47824</v>
          </cell>
          <cell r="E4317">
            <v>18.048010000000001</v>
          </cell>
          <cell r="F4317">
            <v>27.62933</v>
          </cell>
        </row>
        <row r="4318">
          <cell r="A4318" t="str">
            <v>SOCIAL CAPITAL - Home ownership status</v>
          </cell>
          <cell r="B4318" t="str">
            <v>Rented privately</v>
          </cell>
          <cell r="C4318" t="str">
            <v>Yarra (C)</v>
          </cell>
          <cell r="D4318">
            <v>42.496560000000002</v>
          </cell>
          <cell r="E4318">
            <v>38.142290000000003</v>
          </cell>
          <cell r="F4318">
            <v>46.970460000000003</v>
          </cell>
        </row>
        <row r="4319">
          <cell r="A4319" t="str">
            <v>SOCIAL CAPITAL - Home ownership status</v>
          </cell>
          <cell r="B4319" t="str">
            <v>Rented privately</v>
          </cell>
          <cell r="C4319" t="str">
            <v>Yarra Ranges (S)</v>
          </cell>
          <cell r="D4319">
            <v>19.996279999999999</v>
          </cell>
          <cell r="E4319">
            <v>14.72242</v>
          </cell>
          <cell r="F4319">
            <v>26.570699999999999</v>
          </cell>
        </row>
        <row r="4320">
          <cell r="A4320" t="str">
            <v>SOCIAL CAPITAL - Home ownership status</v>
          </cell>
          <cell r="B4320" t="str">
            <v>Rented privately</v>
          </cell>
          <cell r="C4320" t="str">
            <v>Yarriambiack (S)</v>
          </cell>
          <cell r="D4320">
            <v>12.94359</v>
          </cell>
          <cell r="E4320">
            <v>7.2319110000000002</v>
          </cell>
          <cell r="F4320">
            <v>22.092020000000002</v>
          </cell>
        </row>
        <row r="4321">
          <cell r="A4321" t="str">
            <v>SOCIAL CAPITAL - Home ownership status</v>
          </cell>
          <cell r="B4321" t="str">
            <v>Rented privately</v>
          </cell>
          <cell r="C4321" t="str">
            <v>Victoria</v>
          </cell>
          <cell r="D4321">
            <v>28.259039999999999</v>
          </cell>
          <cell r="E4321">
            <v>27.373930000000001</v>
          </cell>
          <cell r="F4321">
            <v>29.161280000000001</v>
          </cell>
        </row>
        <row r="4322">
          <cell r="A4322" t="str">
            <v>SOCIAL CAPITAL - Home ownership status</v>
          </cell>
          <cell r="B4322" t="str">
            <v>Other</v>
          </cell>
          <cell r="C4322" t="str">
            <v>Alpine (S)</v>
          </cell>
          <cell r="D4322" t="str">
            <v xml:space="preserve"> </v>
          </cell>
          <cell r="E4322" t="str">
            <v xml:space="preserve"> </v>
          </cell>
          <cell r="F4322" t="str">
            <v xml:space="preserve"> </v>
          </cell>
        </row>
        <row r="4323">
          <cell r="A4323" t="str">
            <v>SOCIAL CAPITAL - Home ownership status</v>
          </cell>
          <cell r="B4323" t="str">
            <v>Other</v>
          </cell>
          <cell r="C4323" t="str">
            <v>Ararat (RC)</v>
          </cell>
          <cell r="D4323" t="str">
            <v xml:space="preserve"> </v>
          </cell>
          <cell r="E4323" t="str">
            <v xml:space="preserve"> </v>
          </cell>
          <cell r="F4323" t="str">
            <v xml:space="preserve"> </v>
          </cell>
        </row>
        <row r="4324">
          <cell r="A4324" t="str">
            <v>SOCIAL CAPITAL - Home ownership status</v>
          </cell>
          <cell r="B4324" t="str">
            <v>Other</v>
          </cell>
          <cell r="C4324" t="str">
            <v>Ballarat (C)</v>
          </cell>
          <cell r="D4324" t="str">
            <v xml:space="preserve"> </v>
          </cell>
          <cell r="E4324" t="str">
            <v xml:space="preserve"> </v>
          </cell>
          <cell r="F4324" t="str">
            <v xml:space="preserve"> </v>
          </cell>
        </row>
        <row r="4325">
          <cell r="A4325" t="str">
            <v>SOCIAL CAPITAL - Home ownership status</v>
          </cell>
          <cell r="B4325" t="str">
            <v>Other</v>
          </cell>
          <cell r="C4325" t="str">
            <v>Banyule (C)</v>
          </cell>
          <cell r="D4325" t="str">
            <v xml:space="preserve"> </v>
          </cell>
          <cell r="E4325" t="str">
            <v xml:space="preserve"> </v>
          </cell>
          <cell r="F4325" t="str">
            <v xml:space="preserve"> </v>
          </cell>
        </row>
        <row r="4326">
          <cell r="A4326" t="str">
            <v>SOCIAL CAPITAL - Home ownership status</v>
          </cell>
          <cell r="B4326" t="str">
            <v>Other</v>
          </cell>
          <cell r="C4326" t="str">
            <v>Bass Coast (S)</v>
          </cell>
          <cell r="D4326" t="str">
            <v xml:space="preserve"> </v>
          </cell>
          <cell r="E4326" t="str">
            <v xml:space="preserve"> </v>
          </cell>
          <cell r="F4326" t="str">
            <v xml:space="preserve"> </v>
          </cell>
        </row>
        <row r="4327">
          <cell r="A4327" t="str">
            <v>SOCIAL CAPITAL - Home ownership status</v>
          </cell>
          <cell r="B4327" t="str">
            <v>Other</v>
          </cell>
          <cell r="C4327" t="str">
            <v>Baw Baw (S)</v>
          </cell>
          <cell r="D4327" t="str">
            <v xml:space="preserve"> </v>
          </cell>
          <cell r="E4327" t="str">
            <v xml:space="preserve"> </v>
          </cell>
          <cell r="F4327" t="str">
            <v xml:space="preserve"> </v>
          </cell>
        </row>
        <row r="4328">
          <cell r="A4328" t="str">
            <v>SOCIAL CAPITAL - Home ownership status</v>
          </cell>
          <cell r="B4328" t="str">
            <v>Other</v>
          </cell>
          <cell r="C4328" t="str">
            <v>Bayside (C)</v>
          </cell>
          <cell r="D4328" t="str">
            <v xml:space="preserve"> </v>
          </cell>
          <cell r="E4328" t="str">
            <v xml:space="preserve"> </v>
          </cell>
          <cell r="F4328" t="str">
            <v xml:space="preserve"> </v>
          </cell>
        </row>
        <row r="4329">
          <cell r="A4329" t="str">
            <v>SOCIAL CAPITAL - Home ownership status</v>
          </cell>
          <cell r="B4329" t="str">
            <v>Other</v>
          </cell>
          <cell r="C4329" t="str">
            <v>Benalla (RC)</v>
          </cell>
          <cell r="D4329">
            <v>1.778097</v>
          </cell>
          <cell r="E4329">
            <v>0.67076559999999996</v>
          </cell>
          <cell r="F4329">
            <v>4.6282870000000003</v>
          </cell>
        </row>
        <row r="4330">
          <cell r="A4330" t="str">
            <v>SOCIAL CAPITAL - Home ownership status</v>
          </cell>
          <cell r="B4330" t="str">
            <v>Other</v>
          </cell>
          <cell r="C4330" t="str">
            <v>Boroondara (C)</v>
          </cell>
          <cell r="D4330" t="str">
            <v xml:space="preserve"> </v>
          </cell>
          <cell r="E4330" t="str">
            <v xml:space="preserve"> </v>
          </cell>
          <cell r="F4330" t="str">
            <v xml:space="preserve"> </v>
          </cell>
        </row>
        <row r="4331">
          <cell r="A4331" t="str">
            <v>SOCIAL CAPITAL - Home ownership status</v>
          </cell>
          <cell r="B4331" t="str">
            <v>Other</v>
          </cell>
          <cell r="C4331" t="str">
            <v>Brimbank (C)</v>
          </cell>
          <cell r="D4331" t="str">
            <v xml:space="preserve"> </v>
          </cell>
          <cell r="E4331" t="str">
            <v xml:space="preserve"> </v>
          </cell>
          <cell r="F4331" t="str">
            <v xml:space="preserve"> </v>
          </cell>
        </row>
        <row r="4332">
          <cell r="A4332" t="str">
            <v>SOCIAL CAPITAL - Home ownership status</v>
          </cell>
          <cell r="B4332" t="str">
            <v>Other</v>
          </cell>
          <cell r="C4332" t="str">
            <v>Buloke (S)</v>
          </cell>
          <cell r="D4332" t="str">
            <v xml:space="preserve"> </v>
          </cell>
          <cell r="E4332" t="str">
            <v xml:space="preserve"> </v>
          </cell>
          <cell r="F4332" t="str">
            <v xml:space="preserve"> </v>
          </cell>
        </row>
        <row r="4333">
          <cell r="A4333" t="str">
            <v>SOCIAL CAPITAL - Home ownership status</v>
          </cell>
          <cell r="B4333" t="str">
            <v>Other</v>
          </cell>
          <cell r="C4333" t="str">
            <v>Campaspe (S)</v>
          </cell>
          <cell r="D4333" t="str">
            <v xml:space="preserve"> </v>
          </cell>
          <cell r="E4333" t="str">
            <v xml:space="preserve"> </v>
          </cell>
          <cell r="F4333" t="str">
            <v xml:space="preserve"> </v>
          </cell>
        </row>
        <row r="4334">
          <cell r="A4334" t="str">
            <v>SOCIAL CAPITAL - Home ownership status</v>
          </cell>
          <cell r="B4334" t="str">
            <v>Other</v>
          </cell>
          <cell r="C4334" t="str">
            <v>Cardinia (S)</v>
          </cell>
          <cell r="D4334" t="str">
            <v xml:space="preserve"> </v>
          </cell>
          <cell r="E4334" t="str">
            <v xml:space="preserve"> </v>
          </cell>
          <cell r="F4334" t="str">
            <v xml:space="preserve"> </v>
          </cell>
        </row>
        <row r="4335">
          <cell r="A4335" t="str">
            <v>SOCIAL CAPITAL - Home ownership status</v>
          </cell>
          <cell r="B4335" t="str">
            <v>Other</v>
          </cell>
          <cell r="C4335" t="str">
            <v>Casey (C)</v>
          </cell>
          <cell r="D4335" t="str">
            <v xml:space="preserve"> </v>
          </cell>
          <cell r="E4335" t="str">
            <v xml:space="preserve"> </v>
          </cell>
          <cell r="F4335" t="str">
            <v xml:space="preserve"> </v>
          </cell>
        </row>
        <row r="4336">
          <cell r="A4336" t="str">
            <v>SOCIAL CAPITAL - Home ownership status</v>
          </cell>
          <cell r="B4336" t="str">
            <v>Other</v>
          </cell>
          <cell r="C4336" t="str">
            <v>Central Goldfields (S)</v>
          </cell>
          <cell r="D4336" t="str">
            <v xml:space="preserve"> </v>
          </cell>
          <cell r="E4336" t="str">
            <v xml:space="preserve"> </v>
          </cell>
          <cell r="F4336" t="str">
            <v xml:space="preserve"> </v>
          </cell>
        </row>
        <row r="4337">
          <cell r="A4337" t="str">
            <v>SOCIAL CAPITAL - Home ownership status</v>
          </cell>
          <cell r="B4337" t="str">
            <v>Other</v>
          </cell>
          <cell r="C4337" t="str">
            <v>Colac-Otway (S)</v>
          </cell>
          <cell r="D4337">
            <v>1.89364</v>
          </cell>
          <cell r="E4337">
            <v>0.73199990000000004</v>
          </cell>
          <cell r="F4337">
            <v>4.8094219999999996</v>
          </cell>
        </row>
        <row r="4338">
          <cell r="A4338" t="str">
            <v>SOCIAL CAPITAL - Home ownership status</v>
          </cell>
          <cell r="B4338" t="str">
            <v>Other</v>
          </cell>
          <cell r="C4338" t="str">
            <v>Corangamite (S)</v>
          </cell>
          <cell r="D4338">
            <v>6.7440519999999999</v>
          </cell>
          <cell r="E4338">
            <v>3.3479570000000001</v>
          </cell>
          <cell r="F4338">
            <v>13.11753</v>
          </cell>
        </row>
        <row r="4339">
          <cell r="A4339" t="str">
            <v>SOCIAL CAPITAL - Home ownership status</v>
          </cell>
          <cell r="B4339" t="str">
            <v>Other</v>
          </cell>
          <cell r="C4339" t="str">
            <v>Darebin (C)</v>
          </cell>
          <cell r="D4339" t="str">
            <v xml:space="preserve"> </v>
          </cell>
          <cell r="E4339" t="str">
            <v xml:space="preserve"> </v>
          </cell>
          <cell r="F4339" t="str">
            <v xml:space="preserve"> </v>
          </cell>
        </row>
        <row r="4340">
          <cell r="A4340" t="str">
            <v>SOCIAL CAPITAL - Home ownership status</v>
          </cell>
          <cell r="B4340" t="str">
            <v>Other</v>
          </cell>
          <cell r="C4340" t="str">
            <v>East Gippsland (S)</v>
          </cell>
          <cell r="D4340" t="str">
            <v xml:space="preserve"> </v>
          </cell>
          <cell r="E4340" t="str">
            <v xml:space="preserve"> </v>
          </cell>
          <cell r="F4340" t="str">
            <v xml:space="preserve"> </v>
          </cell>
        </row>
        <row r="4341">
          <cell r="A4341" t="str">
            <v>SOCIAL CAPITAL - Home ownership status</v>
          </cell>
          <cell r="B4341" t="str">
            <v>Other</v>
          </cell>
          <cell r="C4341" t="str">
            <v>Frankston (C)</v>
          </cell>
          <cell r="D4341">
            <v>2.249965</v>
          </cell>
          <cell r="E4341">
            <v>0.99170119999999995</v>
          </cell>
          <cell r="F4341">
            <v>5.0236980000000004</v>
          </cell>
        </row>
        <row r="4342">
          <cell r="A4342" t="str">
            <v>SOCIAL CAPITAL - Home ownership status</v>
          </cell>
          <cell r="B4342" t="str">
            <v>Other</v>
          </cell>
          <cell r="C4342" t="str">
            <v>Gannawarra (S)</v>
          </cell>
          <cell r="D4342" t="str">
            <v xml:space="preserve"> </v>
          </cell>
          <cell r="E4342" t="str">
            <v xml:space="preserve"> </v>
          </cell>
          <cell r="F4342" t="str">
            <v xml:space="preserve"> </v>
          </cell>
        </row>
        <row r="4343">
          <cell r="A4343" t="str">
            <v>SOCIAL CAPITAL - Home ownership status</v>
          </cell>
          <cell r="B4343" t="str">
            <v>Other</v>
          </cell>
          <cell r="C4343" t="str">
            <v>Glen Eira (C)</v>
          </cell>
          <cell r="D4343" t="str">
            <v xml:space="preserve"> </v>
          </cell>
          <cell r="E4343" t="str">
            <v xml:space="preserve"> </v>
          </cell>
          <cell r="F4343" t="str">
            <v xml:space="preserve"> </v>
          </cell>
        </row>
        <row r="4344">
          <cell r="A4344" t="str">
            <v>SOCIAL CAPITAL - Home ownership status</v>
          </cell>
          <cell r="B4344" t="str">
            <v>Other</v>
          </cell>
          <cell r="C4344" t="str">
            <v>Glenelg (S)</v>
          </cell>
          <cell r="D4344" t="str">
            <v xml:space="preserve"> </v>
          </cell>
          <cell r="E4344" t="str">
            <v xml:space="preserve"> </v>
          </cell>
          <cell r="F4344" t="str">
            <v xml:space="preserve"> </v>
          </cell>
        </row>
        <row r="4345">
          <cell r="A4345" t="str">
            <v>SOCIAL CAPITAL - Home ownership status</v>
          </cell>
          <cell r="B4345" t="str">
            <v>Other</v>
          </cell>
          <cell r="C4345" t="str">
            <v>Golden Plains (S)</v>
          </cell>
          <cell r="D4345">
            <v>1.4114770000000001</v>
          </cell>
          <cell r="E4345">
            <v>0.59907920000000003</v>
          </cell>
          <cell r="F4345">
            <v>3.2890950000000001</v>
          </cell>
        </row>
        <row r="4346">
          <cell r="A4346" t="str">
            <v>SOCIAL CAPITAL - Home ownership status</v>
          </cell>
          <cell r="B4346" t="str">
            <v>Other</v>
          </cell>
          <cell r="C4346" t="str">
            <v>Greater Bendigo (C)</v>
          </cell>
          <cell r="D4346" t="str">
            <v xml:space="preserve"> </v>
          </cell>
          <cell r="E4346" t="str">
            <v xml:space="preserve"> </v>
          </cell>
          <cell r="F4346" t="str">
            <v xml:space="preserve"> </v>
          </cell>
        </row>
        <row r="4347">
          <cell r="A4347" t="str">
            <v>SOCIAL CAPITAL - Home ownership status</v>
          </cell>
          <cell r="B4347" t="str">
            <v>Other</v>
          </cell>
          <cell r="C4347" t="str">
            <v>Greater Dandenong (C)</v>
          </cell>
          <cell r="D4347">
            <v>1.7639260000000001</v>
          </cell>
          <cell r="E4347">
            <v>0.74044520000000003</v>
          </cell>
          <cell r="F4347">
            <v>4.1430660000000001</v>
          </cell>
        </row>
        <row r="4348">
          <cell r="A4348" t="str">
            <v>SOCIAL CAPITAL - Home ownership status</v>
          </cell>
          <cell r="B4348" t="str">
            <v>Other</v>
          </cell>
          <cell r="C4348" t="str">
            <v>Greater Geelong (C)</v>
          </cell>
          <cell r="D4348">
            <v>2.616053</v>
          </cell>
          <cell r="E4348">
            <v>1.16727</v>
          </cell>
          <cell r="F4348">
            <v>5.758254</v>
          </cell>
        </row>
        <row r="4349">
          <cell r="A4349" t="str">
            <v>SOCIAL CAPITAL - Home ownership status</v>
          </cell>
          <cell r="B4349" t="str">
            <v>Other</v>
          </cell>
          <cell r="C4349" t="str">
            <v>Greater Shepparton (C)</v>
          </cell>
          <cell r="D4349" t="str">
            <v xml:space="preserve"> </v>
          </cell>
          <cell r="E4349" t="str">
            <v xml:space="preserve"> </v>
          </cell>
          <cell r="F4349" t="str">
            <v xml:space="preserve"> </v>
          </cell>
        </row>
        <row r="4350">
          <cell r="A4350" t="str">
            <v>SOCIAL CAPITAL - Home ownership status</v>
          </cell>
          <cell r="B4350" t="str">
            <v>Other</v>
          </cell>
          <cell r="C4350" t="str">
            <v>Hepburn (S)</v>
          </cell>
          <cell r="D4350" t="str">
            <v xml:space="preserve"> </v>
          </cell>
          <cell r="E4350" t="str">
            <v xml:space="preserve"> </v>
          </cell>
          <cell r="F4350" t="str">
            <v xml:space="preserve"> </v>
          </cell>
        </row>
        <row r="4351">
          <cell r="A4351" t="str">
            <v>SOCIAL CAPITAL - Home ownership status</v>
          </cell>
          <cell r="B4351" t="str">
            <v>Other</v>
          </cell>
          <cell r="C4351" t="str">
            <v>Hindmarsh (S)</v>
          </cell>
          <cell r="D4351" t="str">
            <v xml:space="preserve"> </v>
          </cell>
          <cell r="E4351" t="str">
            <v xml:space="preserve"> </v>
          </cell>
          <cell r="F4351" t="str">
            <v xml:space="preserve"> </v>
          </cell>
        </row>
        <row r="4352">
          <cell r="A4352" t="str">
            <v>SOCIAL CAPITAL - Home ownership status</v>
          </cell>
          <cell r="B4352" t="str">
            <v>Other</v>
          </cell>
          <cell r="C4352" t="str">
            <v>Hobsons Bay (C)</v>
          </cell>
          <cell r="D4352" t="str">
            <v xml:space="preserve"> </v>
          </cell>
          <cell r="E4352" t="str">
            <v xml:space="preserve"> </v>
          </cell>
          <cell r="F4352" t="str">
            <v xml:space="preserve"> </v>
          </cell>
        </row>
        <row r="4353">
          <cell r="A4353" t="str">
            <v>SOCIAL CAPITAL - Home ownership status</v>
          </cell>
          <cell r="B4353" t="str">
            <v>Other</v>
          </cell>
          <cell r="C4353" t="str">
            <v>Horsham (RC)</v>
          </cell>
          <cell r="D4353" t="str">
            <v xml:space="preserve"> </v>
          </cell>
          <cell r="E4353" t="str">
            <v xml:space="preserve"> </v>
          </cell>
          <cell r="F4353" t="str">
            <v xml:space="preserve"> </v>
          </cell>
        </row>
        <row r="4354">
          <cell r="A4354" t="str">
            <v>SOCIAL CAPITAL - Home ownership status</v>
          </cell>
          <cell r="B4354" t="str">
            <v>Other</v>
          </cell>
          <cell r="C4354" t="str">
            <v>Hume (C)</v>
          </cell>
          <cell r="D4354" t="str">
            <v xml:space="preserve"> </v>
          </cell>
          <cell r="E4354" t="str">
            <v xml:space="preserve"> </v>
          </cell>
          <cell r="F4354" t="str">
            <v xml:space="preserve"> </v>
          </cell>
        </row>
        <row r="4355">
          <cell r="A4355" t="str">
            <v>SOCIAL CAPITAL - Home ownership status</v>
          </cell>
          <cell r="B4355" t="str">
            <v>Other</v>
          </cell>
          <cell r="C4355" t="str">
            <v>Indigo (S)</v>
          </cell>
          <cell r="D4355" t="str">
            <v xml:space="preserve"> </v>
          </cell>
          <cell r="E4355" t="str">
            <v xml:space="preserve"> </v>
          </cell>
          <cell r="F4355" t="str">
            <v xml:space="preserve"> </v>
          </cell>
        </row>
        <row r="4356">
          <cell r="A4356" t="str">
            <v>SOCIAL CAPITAL - Home ownership status</v>
          </cell>
          <cell r="B4356" t="str">
            <v>Other</v>
          </cell>
          <cell r="C4356" t="str">
            <v>Kingston (C)</v>
          </cell>
          <cell r="D4356" t="str">
            <v xml:space="preserve"> </v>
          </cell>
          <cell r="E4356" t="str">
            <v xml:space="preserve"> </v>
          </cell>
          <cell r="F4356" t="str">
            <v xml:space="preserve"> </v>
          </cell>
        </row>
        <row r="4357">
          <cell r="A4357" t="str">
            <v>SOCIAL CAPITAL - Home ownership status</v>
          </cell>
          <cell r="B4357" t="str">
            <v>Other</v>
          </cell>
          <cell r="C4357" t="str">
            <v>Knox (C)</v>
          </cell>
          <cell r="D4357" t="str">
            <v xml:space="preserve"> </v>
          </cell>
          <cell r="E4357" t="str">
            <v xml:space="preserve"> </v>
          </cell>
          <cell r="F4357" t="str">
            <v xml:space="preserve"> </v>
          </cell>
        </row>
        <row r="4358">
          <cell r="A4358" t="str">
            <v>SOCIAL CAPITAL - Home ownership status</v>
          </cell>
          <cell r="B4358" t="str">
            <v>Other</v>
          </cell>
          <cell r="C4358" t="str">
            <v>Latrobe (C)</v>
          </cell>
          <cell r="D4358" t="str">
            <v xml:space="preserve"> </v>
          </cell>
          <cell r="E4358" t="str">
            <v xml:space="preserve"> </v>
          </cell>
          <cell r="F4358" t="str">
            <v xml:space="preserve"> </v>
          </cell>
        </row>
        <row r="4359">
          <cell r="A4359" t="str">
            <v>SOCIAL CAPITAL - Home ownership status</v>
          </cell>
          <cell r="B4359" t="str">
            <v>Other</v>
          </cell>
          <cell r="C4359" t="str">
            <v>Loddon (S)</v>
          </cell>
          <cell r="D4359" t="str">
            <v xml:space="preserve"> </v>
          </cell>
          <cell r="E4359" t="str">
            <v xml:space="preserve"> </v>
          </cell>
          <cell r="F4359" t="str">
            <v xml:space="preserve"> </v>
          </cell>
        </row>
        <row r="4360">
          <cell r="A4360" t="str">
            <v>SOCIAL CAPITAL - Home ownership status</v>
          </cell>
          <cell r="B4360" t="str">
            <v>Other</v>
          </cell>
          <cell r="C4360" t="str">
            <v>Macedon Ranges (S)</v>
          </cell>
          <cell r="D4360" t="str">
            <v xml:space="preserve"> </v>
          </cell>
          <cell r="E4360" t="str">
            <v xml:space="preserve"> </v>
          </cell>
          <cell r="F4360" t="str">
            <v xml:space="preserve"> </v>
          </cell>
        </row>
        <row r="4361">
          <cell r="A4361" t="str">
            <v>SOCIAL CAPITAL - Home ownership status</v>
          </cell>
          <cell r="B4361" t="str">
            <v>Other</v>
          </cell>
          <cell r="C4361" t="str">
            <v>Manningham (C)</v>
          </cell>
          <cell r="D4361" t="str">
            <v xml:space="preserve"> </v>
          </cell>
          <cell r="E4361" t="str">
            <v xml:space="preserve"> </v>
          </cell>
          <cell r="F4361" t="str">
            <v xml:space="preserve"> </v>
          </cell>
        </row>
        <row r="4362">
          <cell r="A4362" t="str">
            <v>SOCIAL CAPITAL - Home ownership status</v>
          </cell>
          <cell r="B4362" t="str">
            <v>Other</v>
          </cell>
          <cell r="C4362" t="str">
            <v>Mansfield (S)</v>
          </cell>
          <cell r="D4362" t="str">
            <v xml:space="preserve"> </v>
          </cell>
          <cell r="E4362" t="str">
            <v xml:space="preserve"> </v>
          </cell>
          <cell r="F4362" t="str">
            <v xml:space="preserve"> </v>
          </cell>
        </row>
        <row r="4363">
          <cell r="A4363" t="str">
            <v>SOCIAL CAPITAL - Home ownership status</v>
          </cell>
          <cell r="B4363" t="str">
            <v>Other</v>
          </cell>
          <cell r="C4363" t="str">
            <v>Maribyrnong (C)</v>
          </cell>
          <cell r="D4363" t="str">
            <v xml:space="preserve"> </v>
          </cell>
          <cell r="E4363" t="str">
            <v xml:space="preserve"> </v>
          </cell>
          <cell r="F4363" t="str">
            <v xml:space="preserve"> </v>
          </cell>
        </row>
        <row r="4364">
          <cell r="A4364" t="str">
            <v>SOCIAL CAPITAL - Home ownership status</v>
          </cell>
          <cell r="B4364" t="str">
            <v>Other</v>
          </cell>
          <cell r="C4364" t="str">
            <v>Maroondah (C)</v>
          </cell>
          <cell r="D4364" t="str">
            <v xml:space="preserve"> </v>
          </cell>
          <cell r="E4364" t="str">
            <v xml:space="preserve"> </v>
          </cell>
          <cell r="F4364" t="str">
            <v xml:space="preserve"> </v>
          </cell>
        </row>
        <row r="4365">
          <cell r="A4365" t="str">
            <v>SOCIAL CAPITAL - Home ownership status</v>
          </cell>
          <cell r="B4365" t="str">
            <v>Other</v>
          </cell>
          <cell r="C4365" t="str">
            <v>Melbourne (C)</v>
          </cell>
          <cell r="D4365">
            <v>2.0827469999999999</v>
          </cell>
          <cell r="E4365">
            <v>0.95425689999999996</v>
          </cell>
          <cell r="F4365">
            <v>4.4853389999999997</v>
          </cell>
        </row>
        <row r="4366">
          <cell r="A4366" t="str">
            <v>SOCIAL CAPITAL - Home ownership status</v>
          </cell>
          <cell r="B4366" t="str">
            <v>Other</v>
          </cell>
          <cell r="C4366" t="str">
            <v>Melton (S)</v>
          </cell>
          <cell r="D4366">
            <v>1.642695</v>
          </cell>
          <cell r="E4366">
            <v>0.62731910000000002</v>
          </cell>
          <cell r="F4366">
            <v>4.2315690000000004</v>
          </cell>
        </row>
        <row r="4367">
          <cell r="A4367" t="str">
            <v>SOCIAL CAPITAL - Home ownership status</v>
          </cell>
          <cell r="B4367" t="str">
            <v>Other</v>
          </cell>
          <cell r="C4367" t="str">
            <v>Mildura (RC)</v>
          </cell>
          <cell r="D4367" t="str">
            <v xml:space="preserve"> </v>
          </cell>
          <cell r="E4367" t="str">
            <v xml:space="preserve"> </v>
          </cell>
          <cell r="F4367" t="str">
            <v xml:space="preserve"> </v>
          </cell>
        </row>
        <row r="4368">
          <cell r="A4368" t="str">
            <v>SOCIAL CAPITAL - Home ownership status</v>
          </cell>
          <cell r="B4368" t="str">
            <v>Other</v>
          </cell>
          <cell r="C4368" t="str">
            <v>Mitchell (S)</v>
          </cell>
          <cell r="D4368" t="str">
            <v xml:space="preserve"> </v>
          </cell>
          <cell r="E4368" t="str">
            <v xml:space="preserve"> </v>
          </cell>
          <cell r="F4368" t="str">
            <v xml:space="preserve"> </v>
          </cell>
        </row>
        <row r="4369">
          <cell r="A4369" t="str">
            <v>SOCIAL CAPITAL - Home ownership status</v>
          </cell>
          <cell r="B4369" t="str">
            <v>Other</v>
          </cell>
          <cell r="C4369" t="str">
            <v>Moira (S)</v>
          </cell>
          <cell r="D4369">
            <v>1.8018590000000001</v>
          </cell>
          <cell r="E4369">
            <v>0.82793260000000002</v>
          </cell>
          <cell r="F4369">
            <v>3.8766669999999999</v>
          </cell>
        </row>
        <row r="4370">
          <cell r="A4370" t="str">
            <v>SOCIAL CAPITAL - Home ownership status</v>
          </cell>
          <cell r="B4370" t="str">
            <v>Other</v>
          </cell>
          <cell r="C4370" t="str">
            <v>Monash (C)</v>
          </cell>
          <cell r="D4370" t="str">
            <v xml:space="preserve"> </v>
          </cell>
          <cell r="E4370" t="str">
            <v xml:space="preserve"> </v>
          </cell>
          <cell r="F4370" t="str">
            <v xml:space="preserve"> </v>
          </cell>
        </row>
        <row r="4371">
          <cell r="A4371" t="str">
            <v>SOCIAL CAPITAL - Home ownership status</v>
          </cell>
          <cell r="B4371" t="str">
            <v>Other</v>
          </cell>
          <cell r="C4371" t="str">
            <v>Moonee Valley (C)</v>
          </cell>
          <cell r="D4371" t="str">
            <v xml:space="preserve"> </v>
          </cell>
          <cell r="E4371" t="str">
            <v xml:space="preserve"> </v>
          </cell>
          <cell r="F4371" t="str">
            <v xml:space="preserve"> </v>
          </cell>
        </row>
        <row r="4372">
          <cell r="A4372" t="str">
            <v>SOCIAL CAPITAL - Home ownership status</v>
          </cell>
          <cell r="B4372" t="str">
            <v>Other</v>
          </cell>
          <cell r="C4372" t="str">
            <v>Moorabool (S)</v>
          </cell>
          <cell r="D4372" t="str">
            <v xml:space="preserve"> </v>
          </cell>
          <cell r="E4372" t="str">
            <v xml:space="preserve"> </v>
          </cell>
          <cell r="F4372" t="str">
            <v xml:space="preserve"> </v>
          </cell>
        </row>
        <row r="4373">
          <cell r="A4373" t="str">
            <v>SOCIAL CAPITAL - Home ownership status</v>
          </cell>
          <cell r="B4373" t="str">
            <v>Other</v>
          </cell>
          <cell r="C4373" t="str">
            <v>Moreland (C)</v>
          </cell>
          <cell r="D4373">
            <v>2.045966</v>
          </cell>
          <cell r="E4373">
            <v>0.76260269999999997</v>
          </cell>
          <cell r="F4373">
            <v>5.3721480000000001</v>
          </cell>
        </row>
        <row r="4374">
          <cell r="A4374" t="str">
            <v>SOCIAL CAPITAL - Home ownership status</v>
          </cell>
          <cell r="B4374" t="str">
            <v>Other</v>
          </cell>
          <cell r="C4374" t="str">
            <v>Mornington Peninsula (S)</v>
          </cell>
          <cell r="D4374" t="str">
            <v xml:space="preserve"> </v>
          </cell>
          <cell r="E4374" t="str">
            <v xml:space="preserve"> </v>
          </cell>
          <cell r="F4374" t="str">
            <v xml:space="preserve"> </v>
          </cell>
        </row>
        <row r="4375">
          <cell r="A4375" t="str">
            <v>SOCIAL CAPITAL - Home ownership status</v>
          </cell>
          <cell r="B4375" t="str">
            <v>Other</v>
          </cell>
          <cell r="C4375" t="str">
            <v>Mount Alexander (S)</v>
          </cell>
          <cell r="D4375" t="str">
            <v xml:space="preserve"> </v>
          </cell>
          <cell r="E4375" t="str">
            <v xml:space="preserve"> </v>
          </cell>
          <cell r="F4375" t="str">
            <v xml:space="preserve"> </v>
          </cell>
        </row>
        <row r="4376">
          <cell r="A4376" t="str">
            <v>SOCIAL CAPITAL - Home ownership status</v>
          </cell>
          <cell r="B4376" t="str">
            <v>Other</v>
          </cell>
          <cell r="C4376" t="str">
            <v>Moyne (S)</v>
          </cell>
          <cell r="D4376">
            <v>3.3010860000000002</v>
          </cell>
          <cell r="E4376">
            <v>1.6198129999999999</v>
          </cell>
          <cell r="F4376">
            <v>6.6101700000000001</v>
          </cell>
        </row>
        <row r="4377">
          <cell r="A4377" t="str">
            <v>SOCIAL CAPITAL - Home ownership status</v>
          </cell>
          <cell r="B4377" t="str">
            <v>Other</v>
          </cell>
          <cell r="C4377" t="str">
            <v>Murrindindi (S)</v>
          </cell>
          <cell r="D4377">
            <v>1.546905</v>
          </cell>
          <cell r="E4377">
            <v>0.65978539999999997</v>
          </cell>
          <cell r="F4377">
            <v>3.5837789999999998</v>
          </cell>
        </row>
        <row r="4378">
          <cell r="A4378" t="str">
            <v>SOCIAL CAPITAL - Home ownership status</v>
          </cell>
          <cell r="B4378" t="str">
            <v>Other</v>
          </cell>
          <cell r="C4378" t="str">
            <v>Nillumbik (S)</v>
          </cell>
          <cell r="D4378" t="str">
            <v xml:space="preserve"> </v>
          </cell>
          <cell r="E4378" t="str">
            <v xml:space="preserve"> </v>
          </cell>
          <cell r="F4378" t="str">
            <v xml:space="preserve"> </v>
          </cell>
        </row>
        <row r="4379">
          <cell r="A4379" t="str">
            <v>SOCIAL CAPITAL - Home ownership status</v>
          </cell>
          <cell r="B4379" t="str">
            <v>Other</v>
          </cell>
          <cell r="C4379" t="str">
            <v>Northern Grampians (S)</v>
          </cell>
          <cell r="D4379" t="str">
            <v xml:space="preserve"> </v>
          </cell>
          <cell r="E4379" t="str">
            <v xml:space="preserve"> </v>
          </cell>
          <cell r="F4379" t="str">
            <v xml:space="preserve"> </v>
          </cell>
        </row>
        <row r="4380">
          <cell r="A4380" t="str">
            <v>SOCIAL CAPITAL - Home ownership status</v>
          </cell>
          <cell r="B4380" t="str">
            <v>Other</v>
          </cell>
          <cell r="C4380" t="str">
            <v>Port Phillip (C)</v>
          </cell>
          <cell r="D4380" t="str">
            <v xml:space="preserve"> </v>
          </cell>
          <cell r="E4380" t="str">
            <v xml:space="preserve"> </v>
          </cell>
          <cell r="F4380" t="str">
            <v xml:space="preserve"> </v>
          </cell>
        </row>
        <row r="4381">
          <cell r="A4381" t="str">
            <v>SOCIAL CAPITAL - Home ownership status</v>
          </cell>
          <cell r="B4381" t="str">
            <v>Other</v>
          </cell>
          <cell r="C4381" t="str">
            <v>Pyrenees (S)</v>
          </cell>
          <cell r="D4381" t="str">
            <v xml:space="preserve"> </v>
          </cell>
          <cell r="E4381" t="str">
            <v xml:space="preserve"> </v>
          </cell>
          <cell r="F4381" t="str">
            <v xml:space="preserve"> </v>
          </cell>
        </row>
        <row r="4382">
          <cell r="A4382" t="str">
            <v>SOCIAL CAPITAL - Home ownership status</v>
          </cell>
          <cell r="B4382" t="str">
            <v>Other</v>
          </cell>
          <cell r="C4382" t="str">
            <v>Queenscliffe (B)</v>
          </cell>
          <cell r="D4382" t="str">
            <v xml:space="preserve"> </v>
          </cell>
          <cell r="E4382" t="str">
            <v xml:space="preserve"> </v>
          </cell>
          <cell r="F4382" t="str">
            <v xml:space="preserve"> </v>
          </cell>
        </row>
        <row r="4383">
          <cell r="A4383" t="str">
            <v>SOCIAL CAPITAL - Home ownership status</v>
          </cell>
          <cell r="B4383" t="str">
            <v>Other</v>
          </cell>
          <cell r="C4383" t="str">
            <v>South Gippsland (S)</v>
          </cell>
          <cell r="D4383">
            <v>2.0350280000000001</v>
          </cell>
          <cell r="E4383">
            <v>0.77270859999999997</v>
          </cell>
          <cell r="F4383">
            <v>5.2503950000000001</v>
          </cell>
        </row>
        <row r="4384">
          <cell r="A4384" t="str">
            <v>SOCIAL CAPITAL - Home ownership status</v>
          </cell>
          <cell r="B4384" t="str">
            <v>Other</v>
          </cell>
          <cell r="C4384" t="str">
            <v>Southern Grampians (S)</v>
          </cell>
          <cell r="D4384">
            <v>3.6514449999999998</v>
          </cell>
          <cell r="E4384">
            <v>1.4093880000000001</v>
          </cell>
          <cell r="F4384">
            <v>9.1298809999999992</v>
          </cell>
        </row>
        <row r="4385">
          <cell r="A4385" t="str">
            <v>SOCIAL CAPITAL - Home ownership status</v>
          </cell>
          <cell r="B4385" t="str">
            <v>Other</v>
          </cell>
          <cell r="C4385" t="str">
            <v>Stonnington (C)</v>
          </cell>
          <cell r="D4385" t="str">
            <v xml:space="preserve"> </v>
          </cell>
          <cell r="E4385" t="str">
            <v xml:space="preserve"> </v>
          </cell>
          <cell r="F4385" t="str">
            <v xml:space="preserve"> </v>
          </cell>
        </row>
        <row r="4386">
          <cell r="A4386" t="str">
            <v>SOCIAL CAPITAL - Home ownership status</v>
          </cell>
          <cell r="B4386" t="str">
            <v>Other</v>
          </cell>
          <cell r="C4386" t="str">
            <v>Strathbogie (S)</v>
          </cell>
          <cell r="D4386" t="str">
            <v xml:space="preserve"> </v>
          </cell>
          <cell r="E4386" t="str">
            <v xml:space="preserve"> </v>
          </cell>
          <cell r="F4386" t="str">
            <v xml:space="preserve"> </v>
          </cell>
        </row>
        <row r="4387">
          <cell r="A4387" t="str">
            <v>SOCIAL CAPITAL - Home ownership status</v>
          </cell>
          <cell r="B4387" t="str">
            <v>Other</v>
          </cell>
          <cell r="C4387" t="str">
            <v>Surf Coast (S)</v>
          </cell>
          <cell r="D4387" t="str">
            <v xml:space="preserve"> </v>
          </cell>
          <cell r="E4387" t="str">
            <v xml:space="preserve"> </v>
          </cell>
          <cell r="F4387" t="str">
            <v xml:space="preserve"> </v>
          </cell>
        </row>
        <row r="4388">
          <cell r="A4388" t="str">
            <v>SOCIAL CAPITAL - Home ownership status</v>
          </cell>
          <cell r="B4388" t="str">
            <v>Other</v>
          </cell>
          <cell r="C4388" t="str">
            <v>Swan Hill (RC)</v>
          </cell>
          <cell r="D4388">
            <v>2.5307819999999999</v>
          </cell>
          <cell r="E4388">
            <v>0.99497760000000002</v>
          </cell>
          <cell r="F4388">
            <v>6.2866600000000004</v>
          </cell>
        </row>
        <row r="4389">
          <cell r="A4389" t="str">
            <v>SOCIAL CAPITAL - Home ownership status</v>
          </cell>
          <cell r="B4389" t="str">
            <v>Other</v>
          </cell>
          <cell r="C4389" t="str">
            <v>Towong (S)</v>
          </cell>
          <cell r="D4389" t="str">
            <v xml:space="preserve"> </v>
          </cell>
          <cell r="E4389" t="str">
            <v xml:space="preserve"> </v>
          </cell>
          <cell r="F4389" t="str">
            <v xml:space="preserve"> </v>
          </cell>
        </row>
        <row r="4390">
          <cell r="A4390" t="str">
            <v>SOCIAL CAPITAL - Home ownership status</v>
          </cell>
          <cell r="B4390" t="str">
            <v>Other</v>
          </cell>
          <cell r="C4390" t="str">
            <v>Wangaratta (RC)</v>
          </cell>
          <cell r="D4390" t="str">
            <v xml:space="preserve"> </v>
          </cell>
          <cell r="E4390" t="str">
            <v xml:space="preserve"> </v>
          </cell>
          <cell r="F4390" t="str">
            <v xml:space="preserve"> </v>
          </cell>
        </row>
        <row r="4391">
          <cell r="A4391" t="str">
            <v>SOCIAL CAPITAL - Home ownership status</v>
          </cell>
          <cell r="B4391" t="str">
            <v>Other</v>
          </cell>
          <cell r="C4391" t="str">
            <v>Warrnambool (C)</v>
          </cell>
          <cell r="D4391" t="str">
            <v xml:space="preserve"> </v>
          </cell>
          <cell r="E4391" t="str">
            <v xml:space="preserve"> </v>
          </cell>
          <cell r="F4391" t="str">
            <v xml:space="preserve"> </v>
          </cell>
        </row>
        <row r="4392">
          <cell r="A4392" t="str">
            <v>SOCIAL CAPITAL - Home ownership status</v>
          </cell>
          <cell r="B4392" t="str">
            <v>Other</v>
          </cell>
          <cell r="C4392" t="str">
            <v>Wellington (S)</v>
          </cell>
          <cell r="D4392">
            <v>3.2211650000000001</v>
          </cell>
          <cell r="E4392">
            <v>1.457398</v>
          </cell>
          <cell r="F4392">
            <v>6.9685259999999998</v>
          </cell>
        </row>
        <row r="4393">
          <cell r="A4393" t="str">
            <v>SOCIAL CAPITAL - Home ownership status</v>
          </cell>
          <cell r="B4393" t="str">
            <v>Other</v>
          </cell>
          <cell r="C4393" t="str">
            <v>West Wimmera (S)</v>
          </cell>
          <cell r="D4393">
            <v>5.0685539999999998</v>
          </cell>
          <cell r="E4393">
            <v>1.876557</v>
          </cell>
          <cell r="F4393">
            <v>12.972289999999999</v>
          </cell>
        </row>
        <row r="4394">
          <cell r="A4394" t="str">
            <v>SOCIAL CAPITAL - Home ownership status</v>
          </cell>
          <cell r="B4394" t="str">
            <v>Other</v>
          </cell>
          <cell r="C4394" t="str">
            <v>Whitehorse (C)</v>
          </cell>
          <cell r="D4394" t="str">
            <v xml:space="preserve"> </v>
          </cell>
          <cell r="E4394" t="str">
            <v xml:space="preserve"> </v>
          </cell>
          <cell r="F4394" t="str">
            <v xml:space="preserve"> </v>
          </cell>
        </row>
        <row r="4395">
          <cell r="A4395" t="str">
            <v>SOCIAL CAPITAL - Home ownership status</v>
          </cell>
          <cell r="B4395" t="str">
            <v>Other</v>
          </cell>
          <cell r="C4395" t="str">
            <v>Whittlesea (C)</v>
          </cell>
          <cell r="D4395" t="str">
            <v xml:space="preserve"> </v>
          </cell>
          <cell r="E4395" t="str">
            <v xml:space="preserve"> </v>
          </cell>
          <cell r="F4395" t="str">
            <v xml:space="preserve"> </v>
          </cell>
        </row>
        <row r="4396">
          <cell r="A4396" t="str">
            <v>SOCIAL CAPITAL - Home ownership status</v>
          </cell>
          <cell r="B4396" t="str">
            <v>Other</v>
          </cell>
          <cell r="C4396" t="str">
            <v>Wodonga (RC)</v>
          </cell>
          <cell r="D4396" t="str">
            <v xml:space="preserve"> </v>
          </cell>
          <cell r="E4396" t="str">
            <v xml:space="preserve"> </v>
          </cell>
          <cell r="F4396" t="str">
            <v xml:space="preserve"> </v>
          </cell>
        </row>
        <row r="4397">
          <cell r="A4397" t="str">
            <v>SOCIAL CAPITAL - Home ownership status</v>
          </cell>
          <cell r="B4397" t="str">
            <v>Other</v>
          </cell>
          <cell r="C4397" t="str">
            <v>Wyndham (C)</v>
          </cell>
          <cell r="D4397">
            <v>2.5169239999999999</v>
          </cell>
          <cell r="E4397">
            <v>1.064778</v>
          </cell>
          <cell r="F4397">
            <v>5.8327499999999999</v>
          </cell>
        </row>
        <row r="4398">
          <cell r="A4398" t="str">
            <v>SOCIAL CAPITAL - Home ownership status</v>
          </cell>
          <cell r="B4398" t="str">
            <v>Other</v>
          </cell>
          <cell r="C4398" t="str">
            <v>Yarra (C)</v>
          </cell>
          <cell r="D4398" t="str">
            <v xml:space="preserve"> </v>
          </cell>
          <cell r="E4398" t="str">
            <v xml:space="preserve"> </v>
          </cell>
          <cell r="F4398" t="str">
            <v xml:space="preserve"> </v>
          </cell>
        </row>
        <row r="4399">
          <cell r="A4399" t="str">
            <v>SOCIAL CAPITAL - Home ownership status</v>
          </cell>
          <cell r="B4399" t="str">
            <v>Other</v>
          </cell>
          <cell r="C4399" t="str">
            <v>Yarra Ranges (S)</v>
          </cell>
          <cell r="D4399">
            <v>3.764367</v>
          </cell>
          <cell r="E4399">
            <v>1.8219350000000001</v>
          </cell>
          <cell r="F4399">
            <v>7.6170270000000002</v>
          </cell>
        </row>
        <row r="4400">
          <cell r="A4400" t="str">
            <v>SOCIAL CAPITAL - Home ownership status</v>
          </cell>
          <cell r="B4400" t="str">
            <v>Other</v>
          </cell>
          <cell r="C4400" t="str">
            <v>Yarriambiack (S)</v>
          </cell>
          <cell r="D4400" t="str">
            <v xml:space="preserve"> </v>
          </cell>
          <cell r="E4400" t="str">
            <v xml:space="preserve"> </v>
          </cell>
          <cell r="F4400" t="str">
            <v xml:space="preserve"> </v>
          </cell>
        </row>
        <row r="4401">
          <cell r="A4401" t="str">
            <v>SOCIAL CAPITAL - Home ownership status</v>
          </cell>
          <cell r="B4401" t="str">
            <v>Other</v>
          </cell>
          <cell r="C4401" t="str">
            <v>Victoria</v>
          </cell>
          <cell r="D4401">
            <v>1.432941</v>
          </cell>
          <cell r="E4401">
            <v>1.196537</v>
          </cell>
          <cell r="F4401">
            <v>1.715241</v>
          </cell>
        </row>
        <row r="4402">
          <cell r="A4402" t="str">
            <v>SOCIAL CAPITAL - Home ownership status</v>
          </cell>
          <cell r="B4402" t="str">
            <v>Don't know/Refused to answer</v>
          </cell>
          <cell r="C4402" t="str">
            <v>Alpine (S)</v>
          </cell>
          <cell r="D4402" t="str">
            <v xml:space="preserve"> </v>
          </cell>
          <cell r="E4402" t="str">
            <v xml:space="preserve"> </v>
          </cell>
          <cell r="F4402" t="str">
            <v xml:space="preserve"> </v>
          </cell>
        </row>
        <row r="4403">
          <cell r="A4403" t="str">
            <v>SOCIAL CAPITAL - Home ownership status</v>
          </cell>
          <cell r="B4403" t="str">
            <v>Don't know/Refused to answer</v>
          </cell>
          <cell r="C4403" t="str">
            <v>Ararat (RC)</v>
          </cell>
          <cell r="D4403" t="str">
            <v xml:space="preserve"> </v>
          </cell>
          <cell r="E4403" t="str">
            <v xml:space="preserve"> </v>
          </cell>
          <cell r="F4403" t="str">
            <v xml:space="preserve"> </v>
          </cell>
        </row>
        <row r="4404">
          <cell r="A4404" t="str">
            <v>SOCIAL CAPITAL - Home ownership status</v>
          </cell>
          <cell r="B4404" t="str">
            <v>Don't know/Refused to answer</v>
          </cell>
          <cell r="C4404" t="str">
            <v>Ballarat (C)</v>
          </cell>
          <cell r="D4404" t="str">
            <v xml:space="preserve"> </v>
          </cell>
          <cell r="E4404" t="str">
            <v xml:space="preserve"> </v>
          </cell>
          <cell r="F4404" t="str">
            <v xml:space="preserve"> </v>
          </cell>
        </row>
        <row r="4405">
          <cell r="A4405" t="str">
            <v>SOCIAL CAPITAL - Home ownership status</v>
          </cell>
          <cell r="B4405" t="str">
            <v>Don't know/Refused to answer</v>
          </cell>
          <cell r="C4405" t="str">
            <v>Banyule (C)</v>
          </cell>
          <cell r="D4405">
            <v>3.8637130000000002</v>
          </cell>
          <cell r="E4405">
            <v>1.886487</v>
          </cell>
          <cell r="F4405">
            <v>7.7495830000000003</v>
          </cell>
        </row>
        <row r="4406">
          <cell r="A4406" t="str">
            <v>SOCIAL CAPITAL - Home ownership status</v>
          </cell>
          <cell r="B4406" t="str">
            <v>Don't know/Refused to answer</v>
          </cell>
          <cell r="C4406" t="str">
            <v>Bass Coast (S)</v>
          </cell>
          <cell r="D4406" t="str">
            <v xml:space="preserve"> </v>
          </cell>
          <cell r="E4406" t="str">
            <v xml:space="preserve"> </v>
          </cell>
          <cell r="F4406" t="str">
            <v xml:space="preserve"> </v>
          </cell>
        </row>
        <row r="4407">
          <cell r="A4407" t="str">
            <v>SOCIAL CAPITAL - Home ownership status</v>
          </cell>
          <cell r="B4407" t="str">
            <v>Don't know/Refused to answer</v>
          </cell>
          <cell r="C4407" t="str">
            <v>Baw Baw (S)</v>
          </cell>
          <cell r="D4407">
            <v>1.6163350000000001</v>
          </cell>
          <cell r="E4407">
            <v>0.68004730000000002</v>
          </cell>
          <cell r="F4407">
            <v>3.792478</v>
          </cell>
        </row>
        <row r="4408">
          <cell r="A4408" t="str">
            <v>SOCIAL CAPITAL - Home ownership status</v>
          </cell>
          <cell r="B4408" t="str">
            <v>Don't know/Refused to answer</v>
          </cell>
          <cell r="C4408" t="str">
            <v>Bayside (C)</v>
          </cell>
          <cell r="D4408">
            <v>5.2690409999999996</v>
          </cell>
          <cell r="E4408">
            <v>2.5312299999999999</v>
          </cell>
          <cell r="F4408">
            <v>10.6447</v>
          </cell>
        </row>
        <row r="4409">
          <cell r="A4409" t="str">
            <v>SOCIAL CAPITAL - Home ownership status</v>
          </cell>
          <cell r="B4409" t="str">
            <v>Don't know/Refused to answer</v>
          </cell>
          <cell r="C4409" t="str">
            <v>Benalla (RC)</v>
          </cell>
          <cell r="D4409" t="str">
            <v xml:space="preserve"> </v>
          </cell>
          <cell r="E4409" t="str">
            <v xml:space="preserve"> </v>
          </cell>
          <cell r="F4409" t="str">
            <v xml:space="preserve"> </v>
          </cell>
        </row>
        <row r="4410">
          <cell r="A4410" t="str">
            <v>SOCIAL CAPITAL - Home ownership status</v>
          </cell>
          <cell r="B4410" t="str">
            <v>Don't know/Refused to answer</v>
          </cell>
          <cell r="C4410" t="str">
            <v>Boroondara (C)</v>
          </cell>
          <cell r="D4410">
            <v>3.5278309999999999</v>
          </cell>
          <cell r="E4410">
            <v>1.7883720000000001</v>
          </cell>
          <cell r="F4410">
            <v>6.8413199999999996</v>
          </cell>
        </row>
        <row r="4411">
          <cell r="A4411" t="str">
            <v>SOCIAL CAPITAL - Home ownership status</v>
          </cell>
          <cell r="B4411" t="str">
            <v>Don't know/Refused to answer</v>
          </cell>
          <cell r="C4411" t="str">
            <v>Brimbank (C)</v>
          </cell>
          <cell r="D4411">
            <v>6.6900700000000004</v>
          </cell>
          <cell r="E4411">
            <v>4.1249089999999997</v>
          </cell>
          <cell r="F4411">
            <v>10.67285</v>
          </cell>
        </row>
        <row r="4412">
          <cell r="A4412" t="str">
            <v>SOCIAL CAPITAL - Home ownership status</v>
          </cell>
          <cell r="B4412" t="str">
            <v>Don't know/Refused to answer</v>
          </cell>
          <cell r="C4412" t="str">
            <v>Buloke (S)</v>
          </cell>
          <cell r="D4412" t="str">
            <v xml:space="preserve"> </v>
          </cell>
          <cell r="E4412" t="str">
            <v xml:space="preserve"> </v>
          </cell>
          <cell r="F4412" t="str">
            <v xml:space="preserve"> </v>
          </cell>
        </row>
        <row r="4413">
          <cell r="A4413" t="str">
            <v>SOCIAL CAPITAL - Home ownership status</v>
          </cell>
          <cell r="B4413" t="str">
            <v>Don't know/Refused to answer</v>
          </cell>
          <cell r="C4413" t="str">
            <v>Campaspe (S)</v>
          </cell>
          <cell r="D4413" t="str">
            <v xml:space="preserve"> </v>
          </cell>
          <cell r="E4413" t="str">
            <v xml:space="preserve"> </v>
          </cell>
          <cell r="F4413" t="str">
            <v xml:space="preserve"> </v>
          </cell>
        </row>
        <row r="4414">
          <cell r="A4414" t="str">
            <v>SOCIAL CAPITAL - Home ownership status</v>
          </cell>
          <cell r="B4414" t="str">
            <v>Don't know/Refused to answer</v>
          </cell>
          <cell r="C4414" t="str">
            <v>Cardinia (S)</v>
          </cell>
          <cell r="D4414">
            <v>3.5712419999999998</v>
          </cell>
          <cell r="E4414">
            <v>1.7039789999999999</v>
          </cell>
          <cell r="F4414">
            <v>7.3320720000000001</v>
          </cell>
        </row>
        <row r="4415">
          <cell r="A4415" t="str">
            <v>SOCIAL CAPITAL - Home ownership status</v>
          </cell>
          <cell r="B4415" t="str">
            <v>Don't know/Refused to answer</v>
          </cell>
          <cell r="C4415" t="str">
            <v>Casey (C)</v>
          </cell>
          <cell r="D4415">
            <v>4.4468259999999997</v>
          </cell>
          <cell r="E4415">
            <v>2.3935719999999998</v>
          </cell>
          <cell r="F4415">
            <v>8.1149660000000008</v>
          </cell>
        </row>
        <row r="4416">
          <cell r="A4416" t="str">
            <v>SOCIAL CAPITAL - Home ownership status</v>
          </cell>
          <cell r="B4416" t="str">
            <v>Don't know/Refused to answer</v>
          </cell>
          <cell r="C4416" t="str">
            <v>Central Goldfields (S)</v>
          </cell>
          <cell r="D4416">
            <v>3.3198859999999999</v>
          </cell>
          <cell r="E4416">
            <v>1.3194220000000001</v>
          </cell>
          <cell r="F4416">
            <v>8.1042919999999992</v>
          </cell>
        </row>
        <row r="4417">
          <cell r="A4417" t="str">
            <v>SOCIAL CAPITAL - Home ownership status</v>
          </cell>
          <cell r="B4417" t="str">
            <v>Don't know/Refused to answer</v>
          </cell>
          <cell r="C4417" t="str">
            <v>Colac-Otway (S)</v>
          </cell>
          <cell r="D4417" t="str">
            <v xml:space="preserve"> </v>
          </cell>
          <cell r="E4417" t="str">
            <v xml:space="preserve"> </v>
          </cell>
          <cell r="F4417" t="str">
            <v xml:space="preserve"> </v>
          </cell>
        </row>
        <row r="4418">
          <cell r="A4418" t="str">
            <v>SOCIAL CAPITAL - Home ownership status</v>
          </cell>
          <cell r="B4418" t="str">
            <v>Don't know/Refused to answer</v>
          </cell>
          <cell r="C4418" t="str">
            <v>Corangamite (S)</v>
          </cell>
          <cell r="D4418" t="str">
            <v xml:space="preserve"> </v>
          </cell>
          <cell r="E4418" t="str">
            <v xml:space="preserve"> </v>
          </cell>
          <cell r="F4418" t="str">
            <v xml:space="preserve"> </v>
          </cell>
        </row>
        <row r="4419">
          <cell r="A4419" t="str">
            <v>SOCIAL CAPITAL - Home ownership status</v>
          </cell>
          <cell r="B4419" t="str">
            <v>Don't know/Refused to answer</v>
          </cell>
          <cell r="C4419" t="str">
            <v>Darebin (C)</v>
          </cell>
          <cell r="D4419">
            <v>4.0940560000000001</v>
          </cell>
          <cell r="E4419">
            <v>1.9729680000000001</v>
          </cell>
          <cell r="F4419">
            <v>8.3023389999999999</v>
          </cell>
        </row>
        <row r="4420">
          <cell r="A4420" t="str">
            <v>SOCIAL CAPITAL - Home ownership status</v>
          </cell>
          <cell r="B4420" t="str">
            <v>Don't know/Refused to answer</v>
          </cell>
          <cell r="C4420" t="str">
            <v>East Gippsland (S)</v>
          </cell>
          <cell r="D4420" t="str">
            <v xml:space="preserve"> </v>
          </cell>
          <cell r="E4420" t="str">
            <v xml:space="preserve"> </v>
          </cell>
          <cell r="F4420" t="str">
            <v xml:space="preserve"> </v>
          </cell>
        </row>
        <row r="4421">
          <cell r="A4421" t="str">
            <v>SOCIAL CAPITAL - Home ownership status</v>
          </cell>
          <cell r="B4421" t="str">
            <v>Don't know/Refused to answer</v>
          </cell>
          <cell r="C4421" t="str">
            <v>Frankston (C)</v>
          </cell>
          <cell r="D4421">
            <v>3.7148699999999999</v>
          </cell>
          <cell r="E4421">
            <v>1.947001</v>
          </cell>
          <cell r="F4421">
            <v>6.9737879999999999</v>
          </cell>
        </row>
        <row r="4422">
          <cell r="A4422" t="str">
            <v>SOCIAL CAPITAL - Home ownership status</v>
          </cell>
          <cell r="B4422" t="str">
            <v>Don't know/Refused to answer</v>
          </cell>
          <cell r="C4422" t="str">
            <v>Gannawarra (S)</v>
          </cell>
          <cell r="D4422" t="str">
            <v xml:space="preserve"> </v>
          </cell>
          <cell r="E4422" t="str">
            <v xml:space="preserve"> </v>
          </cell>
          <cell r="F4422" t="str">
            <v xml:space="preserve"> </v>
          </cell>
        </row>
        <row r="4423">
          <cell r="A4423" t="str">
            <v>SOCIAL CAPITAL - Home ownership status</v>
          </cell>
          <cell r="B4423" t="str">
            <v>Don't know/Refused to answer</v>
          </cell>
          <cell r="C4423" t="str">
            <v>Glen Eira (C)</v>
          </cell>
          <cell r="D4423">
            <v>4.8236800000000004</v>
          </cell>
          <cell r="E4423">
            <v>2.6433469999999999</v>
          </cell>
          <cell r="F4423">
            <v>8.6427790000000009</v>
          </cell>
        </row>
        <row r="4424">
          <cell r="A4424" t="str">
            <v>SOCIAL CAPITAL - Home ownership status</v>
          </cell>
          <cell r="B4424" t="str">
            <v>Don't know/Refused to answer</v>
          </cell>
          <cell r="C4424" t="str">
            <v>Glenelg (S)</v>
          </cell>
          <cell r="D4424" t="str">
            <v xml:space="preserve"> </v>
          </cell>
          <cell r="E4424" t="str">
            <v xml:space="preserve"> </v>
          </cell>
          <cell r="F4424" t="str">
            <v xml:space="preserve"> </v>
          </cell>
        </row>
        <row r="4425">
          <cell r="A4425" t="str">
            <v>SOCIAL CAPITAL - Home ownership status</v>
          </cell>
          <cell r="B4425" t="str">
            <v>Don't know/Refused to answer</v>
          </cell>
          <cell r="C4425" t="str">
            <v>Golden Plains (S)</v>
          </cell>
          <cell r="D4425">
            <v>8.3887710000000002</v>
          </cell>
          <cell r="E4425">
            <v>3.1883650000000001</v>
          </cell>
          <cell r="F4425">
            <v>20.293340000000001</v>
          </cell>
        </row>
        <row r="4426">
          <cell r="A4426" t="str">
            <v>SOCIAL CAPITAL - Home ownership status</v>
          </cell>
          <cell r="B4426" t="str">
            <v>Don't know/Refused to answer</v>
          </cell>
          <cell r="C4426" t="str">
            <v>Greater Bendigo (C)</v>
          </cell>
          <cell r="D4426">
            <v>3.223106</v>
          </cell>
          <cell r="E4426">
            <v>1.254804</v>
          </cell>
          <cell r="F4426">
            <v>8.0279000000000007</v>
          </cell>
        </row>
        <row r="4427">
          <cell r="A4427" t="str">
            <v>SOCIAL CAPITAL - Home ownership status</v>
          </cell>
          <cell r="B4427" t="str">
            <v>Don't know/Refused to answer</v>
          </cell>
          <cell r="C4427" t="str">
            <v>Greater Dandenong (C)</v>
          </cell>
          <cell r="D4427">
            <v>5.165654</v>
          </cell>
          <cell r="E4427">
            <v>3.003279</v>
          </cell>
          <cell r="F4427">
            <v>8.744586</v>
          </cell>
        </row>
        <row r="4428">
          <cell r="A4428" t="str">
            <v>SOCIAL CAPITAL - Home ownership status</v>
          </cell>
          <cell r="B4428" t="str">
            <v>Don't know/Refused to answer</v>
          </cell>
          <cell r="C4428" t="str">
            <v>Greater Geelong (C)</v>
          </cell>
          <cell r="D4428" t="str">
            <v xml:space="preserve"> </v>
          </cell>
          <cell r="E4428" t="str">
            <v xml:space="preserve"> </v>
          </cell>
          <cell r="F4428" t="str">
            <v xml:space="preserve"> </v>
          </cell>
        </row>
        <row r="4429">
          <cell r="A4429" t="str">
            <v>SOCIAL CAPITAL - Home ownership status</v>
          </cell>
          <cell r="B4429" t="str">
            <v>Don't know/Refused to answer</v>
          </cell>
          <cell r="C4429" t="str">
            <v>Greater Shepparton (C)</v>
          </cell>
          <cell r="D4429" t="str">
            <v xml:space="preserve"> </v>
          </cell>
          <cell r="E4429" t="str">
            <v xml:space="preserve"> </v>
          </cell>
          <cell r="F4429" t="str">
            <v xml:space="preserve"> </v>
          </cell>
        </row>
        <row r="4430">
          <cell r="A4430" t="str">
            <v>SOCIAL CAPITAL - Home ownership status</v>
          </cell>
          <cell r="B4430" t="str">
            <v>Don't know/Refused to answer</v>
          </cell>
          <cell r="C4430" t="str">
            <v>Hepburn (S)</v>
          </cell>
          <cell r="D4430" t="str">
            <v xml:space="preserve"> </v>
          </cell>
          <cell r="E4430" t="str">
            <v xml:space="preserve"> </v>
          </cell>
          <cell r="F4430" t="str">
            <v xml:space="preserve"> </v>
          </cell>
        </row>
        <row r="4431">
          <cell r="A4431" t="str">
            <v>SOCIAL CAPITAL - Home ownership status</v>
          </cell>
          <cell r="B4431" t="str">
            <v>Don't know/Refused to answer</v>
          </cell>
          <cell r="C4431" t="str">
            <v>Hindmarsh (S)</v>
          </cell>
          <cell r="D4431" t="str">
            <v xml:space="preserve"> </v>
          </cell>
          <cell r="E4431" t="str">
            <v xml:space="preserve"> </v>
          </cell>
          <cell r="F4431" t="str">
            <v xml:space="preserve"> </v>
          </cell>
        </row>
        <row r="4432">
          <cell r="A4432" t="str">
            <v>SOCIAL CAPITAL - Home ownership status</v>
          </cell>
          <cell r="B4432" t="str">
            <v>Don't know/Refused to answer</v>
          </cell>
          <cell r="C4432" t="str">
            <v>Hobsons Bay (C)</v>
          </cell>
          <cell r="D4432">
            <v>4.7180239999999998</v>
          </cell>
          <cell r="E4432">
            <v>2.137775</v>
          </cell>
          <cell r="F4432">
            <v>10.09144</v>
          </cell>
        </row>
        <row r="4433">
          <cell r="A4433" t="str">
            <v>SOCIAL CAPITAL - Home ownership status</v>
          </cell>
          <cell r="B4433" t="str">
            <v>Don't know/Refused to answer</v>
          </cell>
          <cell r="C4433" t="str">
            <v>Horsham (RC)</v>
          </cell>
          <cell r="D4433" t="str">
            <v xml:space="preserve"> </v>
          </cell>
          <cell r="E4433" t="str">
            <v xml:space="preserve"> </v>
          </cell>
          <cell r="F4433" t="str">
            <v xml:space="preserve"> </v>
          </cell>
        </row>
        <row r="4434">
          <cell r="A4434" t="str">
            <v>SOCIAL CAPITAL - Home ownership status</v>
          </cell>
          <cell r="B4434" t="str">
            <v>Don't know/Refused to answer</v>
          </cell>
          <cell r="C4434" t="str">
            <v>Hume (C)</v>
          </cell>
          <cell r="D4434">
            <v>4.6499090000000001</v>
          </cell>
          <cell r="E4434">
            <v>2.5061469999999999</v>
          </cell>
          <cell r="F4434">
            <v>8.4681689999999996</v>
          </cell>
        </row>
        <row r="4435">
          <cell r="A4435" t="str">
            <v>SOCIAL CAPITAL - Home ownership status</v>
          </cell>
          <cell r="B4435" t="str">
            <v>Don't know/Refused to answer</v>
          </cell>
          <cell r="C4435" t="str">
            <v>Indigo (S)</v>
          </cell>
          <cell r="D4435" t="str">
            <v xml:space="preserve"> </v>
          </cell>
          <cell r="E4435" t="str">
            <v xml:space="preserve"> </v>
          </cell>
          <cell r="F4435" t="str">
            <v xml:space="preserve"> </v>
          </cell>
        </row>
        <row r="4436">
          <cell r="A4436" t="str">
            <v>SOCIAL CAPITAL - Home ownership status</v>
          </cell>
          <cell r="B4436" t="str">
            <v>Don't know/Refused to answer</v>
          </cell>
          <cell r="C4436" t="str">
            <v>Kingston (C)</v>
          </cell>
          <cell r="D4436">
            <v>2.5143049999999998</v>
          </cell>
          <cell r="E4436">
            <v>0.95766050000000003</v>
          </cell>
          <cell r="F4436">
            <v>6.4367780000000003</v>
          </cell>
        </row>
        <row r="4437">
          <cell r="A4437" t="str">
            <v>SOCIAL CAPITAL - Home ownership status</v>
          </cell>
          <cell r="B4437" t="str">
            <v>Don't know/Refused to answer</v>
          </cell>
          <cell r="C4437" t="str">
            <v>Knox (C)</v>
          </cell>
          <cell r="D4437">
            <v>4.931813</v>
          </cell>
          <cell r="E4437">
            <v>2.7739310000000001</v>
          </cell>
          <cell r="F4437">
            <v>8.6195249999999994</v>
          </cell>
        </row>
        <row r="4438">
          <cell r="A4438" t="str">
            <v>SOCIAL CAPITAL - Home ownership status</v>
          </cell>
          <cell r="B4438" t="str">
            <v>Don't know/Refused to answer</v>
          </cell>
          <cell r="C4438" t="str">
            <v>Latrobe (C)</v>
          </cell>
          <cell r="D4438" t="str">
            <v xml:space="preserve"> </v>
          </cell>
          <cell r="E4438" t="str">
            <v xml:space="preserve"> </v>
          </cell>
          <cell r="F4438" t="str">
            <v xml:space="preserve"> </v>
          </cell>
        </row>
        <row r="4439">
          <cell r="A4439" t="str">
            <v>SOCIAL CAPITAL - Home ownership status</v>
          </cell>
          <cell r="B4439" t="str">
            <v>Don't know/Refused to answer</v>
          </cell>
          <cell r="C4439" t="str">
            <v>Loddon (S)</v>
          </cell>
          <cell r="D4439" t="str">
            <v xml:space="preserve"> </v>
          </cell>
          <cell r="E4439" t="str">
            <v xml:space="preserve"> </v>
          </cell>
          <cell r="F4439" t="str">
            <v xml:space="preserve"> </v>
          </cell>
        </row>
        <row r="4440">
          <cell r="A4440" t="str">
            <v>SOCIAL CAPITAL - Home ownership status</v>
          </cell>
          <cell r="B4440" t="str">
            <v>Don't know/Refused to answer</v>
          </cell>
          <cell r="C4440" t="str">
            <v>Macedon Ranges (S)</v>
          </cell>
          <cell r="D4440" t="str">
            <v xml:space="preserve"> </v>
          </cell>
          <cell r="E4440" t="str">
            <v xml:space="preserve"> </v>
          </cell>
          <cell r="F4440" t="str">
            <v xml:space="preserve"> </v>
          </cell>
        </row>
        <row r="4441">
          <cell r="A4441" t="str">
            <v>SOCIAL CAPITAL - Home ownership status</v>
          </cell>
          <cell r="B4441" t="str">
            <v>Don't know/Refused to answer</v>
          </cell>
          <cell r="C4441" t="str">
            <v>Manningham (C)</v>
          </cell>
          <cell r="D4441">
            <v>3.4676960000000001</v>
          </cell>
          <cell r="E4441">
            <v>1.550146</v>
          </cell>
          <cell r="F4441">
            <v>7.5747739999999997</v>
          </cell>
        </row>
        <row r="4442">
          <cell r="A4442" t="str">
            <v>SOCIAL CAPITAL - Home ownership status</v>
          </cell>
          <cell r="B4442" t="str">
            <v>Don't know/Refused to answer</v>
          </cell>
          <cell r="C4442" t="str">
            <v>Mansfield (S)</v>
          </cell>
          <cell r="D4442" t="str">
            <v xml:space="preserve"> </v>
          </cell>
          <cell r="E4442" t="str">
            <v xml:space="preserve"> </v>
          </cell>
          <cell r="F4442" t="str">
            <v xml:space="preserve"> </v>
          </cell>
        </row>
        <row r="4443">
          <cell r="A4443" t="str">
            <v>SOCIAL CAPITAL - Home ownership status</v>
          </cell>
          <cell r="B4443" t="str">
            <v>Don't know/Refused to answer</v>
          </cell>
          <cell r="C4443" t="str">
            <v>Maribyrnong (C)</v>
          </cell>
          <cell r="D4443">
            <v>4.1191389999999997</v>
          </cell>
          <cell r="E4443">
            <v>1.842973</v>
          </cell>
          <cell r="F4443">
            <v>8.9501600000000003</v>
          </cell>
        </row>
        <row r="4444">
          <cell r="A4444" t="str">
            <v>SOCIAL CAPITAL - Home ownership status</v>
          </cell>
          <cell r="B4444" t="str">
            <v>Don't know/Refused to answer</v>
          </cell>
          <cell r="C4444" t="str">
            <v>Maroondah (C)</v>
          </cell>
          <cell r="D4444">
            <v>3.0160670000000001</v>
          </cell>
          <cell r="E4444">
            <v>1.3270869999999999</v>
          </cell>
          <cell r="F4444">
            <v>6.7084659999999996</v>
          </cell>
        </row>
        <row r="4445">
          <cell r="A4445" t="str">
            <v>SOCIAL CAPITAL - Home ownership status</v>
          </cell>
          <cell r="B4445" t="str">
            <v>Don't know/Refused to answer</v>
          </cell>
          <cell r="C4445" t="str">
            <v>Melbourne (C)</v>
          </cell>
          <cell r="D4445">
            <v>6.3164680000000004</v>
          </cell>
          <cell r="E4445">
            <v>3.5736880000000002</v>
          </cell>
          <cell r="F4445">
            <v>10.925789999999999</v>
          </cell>
        </row>
        <row r="4446">
          <cell r="A4446" t="str">
            <v>SOCIAL CAPITAL - Home ownership status</v>
          </cell>
          <cell r="B4446" t="str">
            <v>Don't know/Refused to answer</v>
          </cell>
          <cell r="C4446" t="str">
            <v>Melton (S)</v>
          </cell>
          <cell r="D4446">
            <v>2.524124</v>
          </cell>
          <cell r="E4446">
            <v>1.139127</v>
          </cell>
          <cell r="F4446">
            <v>5.4993800000000004</v>
          </cell>
        </row>
        <row r="4447">
          <cell r="A4447" t="str">
            <v>SOCIAL CAPITAL - Home ownership status</v>
          </cell>
          <cell r="B4447" t="str">
            <v>Don't know/Refused to answer</v>
          </cell>
          <cell r="C4447" t="str">
            <v>Mildura (RC)</v>
          </cell>
          <cell r="D4447">
            <v>1.466377</v>
          </cell>
          <cell r="E4447">
            <v>0.62041009999999996</v>
          </cell>
          <cell r="F4447">
            <v>3.4261050000000002</v>
          </cell>
        </row>
        <row r="4448">
          <cell r="A4448" t="str">
            <v>SOCIAL CAPITAL - Home ownership status</v>
          </cell>
          <cell r="B4448" t="str">
            <v>Don't know/Refused to answer</v>
          </cell>
          <cell r="C4448" t="str">
            <v>Mitchell (S)</v>
          </cell>
          <cell r="D4448" t="str">
            <v xml:space="preserve"> </v>
          </cell>
          <cell r="E4448" t="str">
            <v xml:space="preserve"> </v>
          </cell>
          <cell r="F4448" t="str">
            <v xml:space="preserve"> </v>
          </cell>
        </row>
        <row r="4449">
          <cell r="A4449" t="str">
            <v>SOCIAL CAPITAL - Home ownership status</v>
          </cell>
          <cell r="B4449" t="str">
            <v>Don't know/Refused to answer</v>
          </cell>
          <cell r="C4449" t="str">
            <v>Moira (S)</v>
          </cell>
          <cell r="D4449" t="str">
            <v xml:space="preserve"> </v>
          </cell>
          <cell r="E4449" t="str">
            <v xml:space="preserve"> </v>
          </cell>
          <cell r="F4449" t="str">
            <v xml:space="preserve"> </v>
          </cell>
        </row>
        <row r="4450">
          <cell r="A4450" t="str">
            <v>SOCIAL CAPITAL - Home ownership status</v>
          </cell>
          <cell r="B4450" t="str">
            <v>Don't know/Refused to answer</v>
          </cell>
          <cell r="C4450" t="str">
            <v>Monash (C)</v>
          </cell>
          <cell r="D4450">
            <v>3.3138350000000001</v>
          </cell>
          <cell r="E4450">
            <v>1.594069</v>
          </cell>
          <cell r="F4450">
            <v>6.7614919999999996</v>
          </cell>
        </row>
        <row r="4451">
          <cell r="A4451" t="str">
            <v>SOCIAL CAPITAL - Home ownership status</v>
          </cell>
          <cell r="B4451" t="str">
            <v>Don't know/Refused to answer</v>
          </cell>
          <cell r="C4451" t="str">
            <v>Moonee Valley (C)</v>
          </cell>
          <cell r="D4451">
            <v>5.2048480000000001</v>
          </cell>
          <cell r="E4451">
            <v>2.694912</v>
          </cell>
          <cell r="F4451">
            <v>9.8166049999999991</v>
          </cell>
        </row>
        <row r="4452">
          <cell r="A4452" t="str">
            <v>SOCIAL CAPITAL - Home ownership status</v>
          </cell>
          <cell r="B4452" t="str">
            <v>Don't know/Refused to answer</v>
          </cell>
          <cell r="C4452" t="str">
            <v>Moorabool (S)</v>
          </cell>
          <cell r="D4452">
            <v>5.0651250000000001</v>
          </cell>
          <cell r="E4452">
            <v>2.0187240000000002</v>
          </cell>
          <cell r="F4452">
            <v>12.139200000000001</v>
          </cell>
        </row>
        <row r="4453">
          <cell r="A4453" t="str">
            <v>SOCIAL CAPITAL - Home ownership status</v>
          </cell>
          <cell r="B4453" t="str">
            <v>Don't know/Refused to answer</v>
          </cell>
          <cell r="C4453" t="str">
            <v>Moreland (C)</v>
          </cell>
          <cell r="D4453">
            <v>3.7359830000000001</v>
          </cell>
          <cell r="E4453">
            <v>1.629699</v>
          </cell>
          <cell r="F4453">
            <v>8.3338809999999999</v>
          </cell>
        </row>
        <row r="4454">
          <cell r="A4454" t="str">
            <v>SOCIAL CAPITAL - Home ownership status</v>
          </cell>
          <cell r="B4454" t="str">
            <v>Don't know/Refused to answer</v>
          </cell>
          <cell r="C4454" t="str">
            <v>Mornington Peninsula (S)</v>
          </cell>
          <cell r="D4454">
            <v>1.718645</v>
          </cell>
          <cell r="E4454">
            <v>0.6500494</v>
          </cell>
          <cell r="F4454">
            <v>4.4649270000000003</v>
          </cell>
        </row>
        <row r="4455">
          <cell r="A4455" t="str">
            <v>SOCIAL CAPITAL - Home ownership status</v>
          </cell>
          <cell r="B4455" t="str">
            <v>Don't know/Refused to answer</v>
          </cell>
          <cell r="C4455" t="str">
            <v>Mount Alexander (S)</v>
          </cell>
          <cell r="D4455" t="str">
            <v xml:space="preserve"> </v>
          </cell>
          <cell r="E4455" t="str">
            <v xml:space="preserve"> </v>
          </cell>
          <cell r="F4455" t="str">
            <v xml:space="preserve"> </v>
          </cell>
        </row>
        <row r="4456">
          <cell r="A4456" t="str">
            <v>SOCIAL CAPITAL - Home ownership status</v>
          </cell>
          <cell r="B4456" t="str">
            <v>Don't know/Refused to answer</v>
          </cell>
          <cell r="C4456" t="str">
            <v>Moyne (S)</v>
          </cell>
          <cell r="D4456" t="str">
            <v xml:space="preserve"> </v>
          </cell>
          <cell r="E4456" t="str">
            <v xml:space="preserve"> </v>
          </cell>
          <cell r="F4456" t="str">
            <v xml:space="preserve"> </v>
          </cell>
        </row>
        <row r="4457">
          <cell r="A4457" t="str">
            <v>SOCIAL CAPITAL - Home ownership status</v>
          </cell>
          <cell r="B4457" t="str">
            <v>Don't know/Refused to answer</v>
          </cell>
          <cell r="C4457" t="str">
            <v>Murrindindi (S)</v>
          </cell>
          <cell r="D4457" t="str">
            <v xml:space="preserve"> </v>
          </cell>
          <cell r="E4457" t="str">
            <v xml:space="preserve"> </v>
          </cell>
          <cell r="F4457" t="str">
            <v xml:space="preserve"> </v>
          </cell>
        </row>
        <row r="4458">
          <cell r="A4458" t="str">
            <v>SOCIAL CAPITAL - Home ownership status</v>
          </cell>
          <cell r="B4458" t="str">
            <v>Don't know/Refused to answer</v>
          </cell>
          <cell r="C4458" t="str">
            <v>Nillumbik (S)</v>
          </cell>
          <cell r="D4458" t="str">
            <v xml:space="preserve"> </v>
          </cell>
          <cell r="E4458" t="str">
            <v xml:space="preserve"> </v>
          </cell>
          <cell r="F4458" t="str">
            <v xml:space="preserve"> </v>
          </cell>
        </row>
        <row r="4459">
          <cell r="A4459" t="str">
            <v>SOCIAL CAPITAL - Home ownership status</v>
          </cell>
          <cell r="B4459" t="str">
            <v>Don't know/Refused to answer</v>
          </cell>
          <cell r="C4459" t="str">
            <v>Northern Grampians (S)</v>
          </cell>
          <cell r="D4459">
            <v>6.1500339999999998</v>
          </cell>
          <cell r="E4459">
            <v>2.5189870000000001</v>
          </cell>
          <cell r="F4459">
            <v>14.25001</v>
          </cell>
        </row>
        <row r="4460">
          <cell r="A4460" t="str">
            <v>SOCIAL CAPITAL - Home ownership status</v>
          </cell>
          <cell r="B4460" t="str">
            <v>Don't know/Refused to answer</v>
          </cell>
          <cell r="C4460" t="str">
            <v>Port Phillip (C)</v>
          </cell>
          <cell r="D4460">
            <v>3.302549</v>
          </cell>
          <cell r="E4460">
            <v>1.5814440000000001</v>
          </cell>
          <cell r="F4460">
            <v>6.7679450000000001</v>
          </cell>
        </row>
        <row r="4461">
          <cell r="A4461" t="str">
            <v>SOCIAL CAPITAL - Home ownership status</v>
          </cell>
          <cell r="B4461" t="str">
            <v>Don't know/Refused to answer</v>
          </cell>
          <cell r="C4461" t="str">
            <v>Pyrenees (S)</v>
          </cell>
          <cell r="D4461" t="str">
            <v xml:space="preserve"> </v>
          </cell>
          <cell r="E4461" t="str">
            <v xml:space="preserve"> </v>
          </cell>
          <cell r="F4461" t="str">
            <v xml:space="preserve"> </v>
          </cell>
        </row>
        <row r="4462">
          <cell r="A4462" t="str">
            <v>SOCIAL CAPITAL - Home ownership status</v>
          </cell>
          <cell r="B4462" t="str">
            <v>Don't know/Refused to answer</v>
          </cell>
          <cell r="C4462" t="str">
            <v>Queenscliffe (B)</v>
          </cell>
          <cell r="D4462" t="str">
            <v xml:space="preserve"> </v>
          </cell>
          <cell r="E4462" t="str">
            <v xml:space="preserve"> </v>
          </cell>
          <cell r="F4462" t="str">
            <v xml:space="preserve"> </v>
          </cell>
        </row>
        <row r="4463">
          <cell r="A4463" t="str">
            <v>SOCIAL CAPITAL - Home ownership status</v>
          </cell>
          <cell r="B4463" t="str">
            <v>Don't know/Refused to answer</v>
          </cell>
          <cell r="C4463" t="str">
            <v>South Gippsland (S)</v>
          </cell>
          <cell r="D4463" t="str">
            <v xml:space="preserve"> </v>
          </cell>
          <cell r="E4463" t="str">
            <v xml:space="preserve"> </v>
          </cell>
          <cell r="F4463" t="str">
            <v xml:space="preserve"> </v>
          </cell>
        </row>
        <row r="4464">
          <cell r="A4464" t="str">
            <v>SOCIAL CAPITAL - Home ownership status</v>
          </cell>
          <cell r="B4464" t="str">
            <v>Don't know/Refused to answer</v>
          </cell>
          <cell r="C4464" t="str">
            <v>Southern Grampians (S)</v>
          </cell>
          <cell r="D4464">
            <v>1.3622179999999999</v>
          </cell>
          <cell r="E4464">
            <v>0.53374259999999996</v>
          </cell>
          <cell r="F4464">
            <v>3.43228</v>
          </cell>
        </row>
        <row r="4465">
          <cell r="A4465" t="str">
            <v>SOCIAL CAPITAL - Home ownership status</v>
          </cell>
          <cell r="B4465" t="str">
            <v>Don't know/Refused to answer</v>
          </cell>
          <cell r="C4465" t="str">
            <v>Stonnington (C)</v>
          </cell>
          <cell r="D4465">
            <v>5.0454650000000001</v>
          </cell>
          <cell r="E4465">
            <v>2.5710769999999998</v>
          </cell>
          <cell r="F4465">
            <v>9.6649589999999996</v>
          </cell>
        </row>
        <row r="4466">
          <cell r="A4466" t="str">
            <v>SOCIAL CAPITAL - Home ownership status</v>
          </cell>
          <cell r="B4466" t="str">
            <v>Don't know/Refused to answer</v>
          </cell>
          <cell r="C4466" t="str">
            <v>Strathbogie (S)</v>
          </cell>
          <cell r="D4466">
            <v>2.1682049999999999</v>
          </cell>
          <cell r="E4466">
            <v>0.87907990000000003</v>
          </cell>
          <cell r="F4466">
            <v>5.2476820000000002</v>
          </cell>
        </row>
        <row r="4467">
          <cell r="A4467" t="str">
            <v>SOCIAL CAPITAL - Home ownership status</v>
          </cell>
          <cell r="B4467" t="str">
            <v>Don't know/Refused to answer</v>
          </cell>
          <cell r="C4467" t="str">
            <v>Surf Coast (S)</v>
          </cell>
          <cell r="D4467" t="str">
            <v xml:space="preserve"> </v>
          </cell>
          <cell r="E4467" t="str">
            <v xml:space="preserve"> </v>
          </cell>
          <cell r="F4467" t="str">
            <v xml:space="preserve"> </v>
          </cell>
        </row>
        <row r="4468">
          <cell r="A4468" t="str">
            <v>SOCIAL CAPITAL - Home ownership status</v>
          </cell>
          <cell r="B4468" t="str">
            <v>Don't know/Refused to answer</v>
          </cell>
          <cell r="C4468" t="str">
            <v>Swan Hill (RC)</v>
          </cell>
          <cell r="D4468" t="str">
            <v xml:space="preserve"> </v>
          </cell>
          <cell r="E4468" t="str">
            <v xml:space="preserve"> </v>
          </cell>
          <cell r="F4468" t="str">
            <v xml:space="preserve"> </v>
          </cell>
        </row>
        <row r="4469">
          <cell r="A4469" t="str">
            <v>SOCIAL CAPITAL - Home ownership status</v>
          </cell>
          <cell r="B4469" t="str">
            <v>Don't know/Refused to answer</v>
          </cell>
          <cell r="C4469" t="str">
            <v>Towong (S)</v>
          </cell>
          <cell r="D4469" t="str">
            <v xml:space="preserve"> </v>
          </cell>
          <cell r="E4469" t="str">
            <v xml:space="preserve"> </v>
          </cell>
          <cell r="F4469" t="str">
            <v xml:space="preserve"> </v>
          </cell>
        </row>
        <row r="4470">
          <cell r="A4470" t="str">
            <v>SOCIAL CAPITAL - Home ownership status</v>
          </cell>
          <cell r="B4470" t="str">
            <v>Don't know/Refused to answer</v>
          </cell>
          <cell r="C4470" t="str">
            <v>Wangaratta (RC)</v>
          </cell>
          <cell r="D4470" t="str">
            <v xml:space="preserve"> </v>
          </cell>
          <cell r="E4470" t="str">
            <v xml:space="preserve"> </v>
          </cell>
          <cell r="F4470" t="str">
            <v xml:space="preserve"> </v>
          </cell>
        </row>
        <row r="4471">
          <cell r="A4471" t="str">
            <v>SOCIAL CAPITAL - Home ownership status</v>
          </cell>
          <cell r="B4471" t="str">
            <v>Don't know/Refused to answer</v>
          </cell>
          <cell r="C4471" t="str">
            <v>Warrnambool (C)</v>
          </cell>
          <cell r="D4471">
            <v>4.8151580000000003</v>
          </cell>
          <cell r="E4471">
            <v>2.1497760000000001</v>
          </cell>
          <cell r="F4471">
            <v>10.43285</v>
          </cell>
        </row>
        <row r="4472">
          <cell r="A4472" t="str">
            <v>SOCIAL CAPITAL - Home ownership status</v>
          </cell>
          <cell r="B4472" t="str">
            <v>Don't know/Refused to answer</v>
          </cell>
          <cell r="C4472" t="str">
            <v>Wellington (S)</v>
          </cell>
          <cell r="D4472">
            <v>4.746658</v>
          </cell>
          <cell r="E4472">
            <v>2.1650860000000001</v>
          </cell>
          <cell r="F4472">
            <v>10.088979999999999</v>
          </cell>
        </row>
        <row r="4473">
          <cell r="A4473" t="str">
            <v>SOCIAL CAPITAL - Home ownership status</v>
          </cell>
          <cell r="B4473" t="str">
            <v>Don't know/Refused to answer</v>
          </cell>
          <cell r="C4473" t="str">
            <v>West Wimmera (S)</v>
          </cell>
          <cell r="D4473" t="str">
            <v xml:space="preserve"> </v>
          </cell>
          <cell r="E4473" t="str">
            <v xml:space="preserve"> </v>
          </cell>
          <cell r="F4473" t="str">
            <v xml:space="preserve"> </v>
          </cell>
        </row>
        <row r="4474">
          <cell r="A4474" t="str">
            <v>SOCIAL CAPITAL - Home ownership status</v>
          </cell>
          <cell r="B4474" t="str">
            <v>Don't know/Refused to answer</v>
          </cell>
          <cell r="C4474" t="str">
            <v>Whitehorse (C)</v>
          </cell>
          <cell r="D4474">
            <v>2.9483250000000001</v>
          </cell>
          <cell r="E4474">
            <v>1.222483</v>
          </cell>
          <cell r="F4474">
            <v>6.9394590000000003</v>
          </cell>
        </row>
        <row r="4475">
          <cell r="A4475" t="str">
            <v>SOCIAL CAPITAL - Home ownership status</v>
          </cell>
          <cell r="B4475" t="str">
            <v>Don't know/Refused to answer</v>
          </cell>
          <cell r="C4475" t="str">
            <v>Whittlesea (C)</v>
          </cell>
          <cell r="D4475">
            <v>3.958691</v>
          </cell>
          <cell r="E4475">
            <v>2.0157590000000001</v>
          </cell>
          <cell r="F4475">
            <v>7.6285540000000003</v>
          </cell>
        </row>
        <row r="4476">
          <cell r="A4476" t="str">
            <v>SOCIAL CAPITAL - Home ownership status</v>
          </cell>
          <cell r="B4476" t="str">
            <v>Don't know/Refused to answer</v>
          </cell>
          <cell r="C4476" t="str">
            <v>Wodonga (RC)</v>
          </cell>
          <cell r="D4476" t="str">
            <v xml:space="preserve"> </v>
          </cell>
          <cell r="E4476" t="str">
            <v xml:space="preserve"> </v>
          </cell>
          <cell r="F4476" t="str">
            <v xml:space="preserve"> </v>
          </cell>
        </row>
        <row r="4477">
          <cell r="A4477" t="str">
            <v>SOCIAL CAPITAL - Home ownership status</v>
          </cell>
          <cell r="B4477" t="str">
            <v>Don't know/Refused to answer</v>
          </cell>
          <cell r="C4477" t="str">
            <v>Wyndham (C)</v>
          </cell>
          <cell r="D4477">
            <v>4.6254479999999996</v>
          </cell>
          <cell r="E4477">
            <v>2.6495899999999999</v>
          </cell>
          <cell r="F4477">
            <v>7.9543559999999998</v>
          </cell>
        </row>
        <row r="4478">
          <cell r="A4478" t="str">
            <v>SOCIAL CAPITAL - Home ownership status</v>
          </cell>
          <cell r="B4478" t="str">
            <v>Don't know/Refused to answer</v>
          </cell>
          <cell r="C4478" t="str">
            <v>Yarra (C)</v>
          </cell>
          <cell r="D4478" t="str">
            <v xml:space="preserve"> </v>
          </cell>
          <cell r="E4478" t="str">
            <v xml:space="preserve"> </v>
          </cell>
          <cell r="F4478" t="str">
            <v xml:space="preserve"> </v>
          </cell>
        </row>
        <row r="4479">
          <cell r="A4479" t="str">
            <v>SOCIAL CAPITAL - Home ownership status</v>
          </cell>
          <cell r="B4479" t="str">
            <v>Don't know/Refused to answer</v>
          </cell>
          <cell r="C4479" t="str">
            <v>Yarra Ranges (S)</v>
          </cell>
          <cell r="D4479">
            <v>6.3188959999999996</v>
          </cell>
          <cell r="E4479">
            <v>3.43927</v>
          </cell>
          <cell r="F4479">
            <v>11.326750000000001</v>
          </cell>
        </row>
        <row r="4480">
          <cell r="A4480" t="str">
            <v>SOCIAL CAPITAL - Home ownership status</v>
          </cell>
          <cell r="B4480" t="str">
            <v>Don't know/Refused to answer</v>
          </cell>
          <cell r="C4480" t="str">
            <v>Yarriambiack (S)</v>
          </cell>
          <cell r="D4480" t="str">
            <v xml:space="preserve"> </v>
          </cell>
          <cell r="E4480" t="str">
            <v xml:space="preserve"> </v>
          </cell>
          <cell r="F4480" t="str">
            <v xml:space="preserve"> </v>
          </cell>
        </row>
        <row r="4481">
          <cell r="A4481" t="str">
            <v>SOCIAL CAPITAL - Home ownership status</v>
          </cell>
          <cell r="B4481" t="str">
            <v>Don't know/Refused to answer</v>
          </cell>
          <cell r="C4481" t="str">
            <v>Victoria</v>
          </cell>
          <cell r="D4481">
            <v>3.6258029999999999</v>
          </cell>
          <cell r="E4481">
            <v>3.2175389999999999</v>
          </cell>
          <cell r="F4481">
            <v>4.083685</v>
          </cell>
        </row>
        <row r="4482">
          <cell r="A4482" t="str">
            <v>SOCIAL CAPITAL - Do you have close friends or family whom you talk to regularly?</v>
          </cell>
          <cell r="B4482" t="str">
            <v>Yes</v>
          </cell>
          <cell r="C4482" t="str">
            <v>Alpine (S)</v>
          </cell>
          <cell r="D4482">
            <v>97.537109999999998</v>
          </cell>
          <cell r="E4482">
            <v>94.392150000000001</v>
          </cell>
          <cell r="F4482">
            <v>98.93817</v>
          </cell>
        </row>
        <row r="4483">
          <cell r="A4483" t="str">
            <v>SOCIAL CAPITAL - Do you have close friends or family whom you talk to regularly?</v>
          </cell>
          <cell r="B4483" t="str">
            <v>Yes</v>
          </cell>
          <cell r="C4483" t="str">
            <v>Ararat (RC)</v>
          </cell>
          <cell r="D4483">
            <v>94.953689999999995</v>
          </cell>
          <cell r="E4483">
            <v>90.584680000000006</v>
          </cell>
          <cell r="F4483">
            <v>97.354550000000003</v>
          </cell>
        </row>
        <row r="4484">
          <cell r="A4484" t="str">
            <v>SOCIAL CAPITAL - Do you have close friends or family whom you talk to regularly?</v>
          </cell>
          <cell r="B4484" t="str">
            <v>Yes</v>
          </cell>
          <cell r="C4484" t="str">
            <v>Ballarat (C)</v>
          </cell>
          <cell r="D4484">
            <v>96.780429999999996</v>
          </cell>
          <cell r="E4484">
            <v>93.762209999999996</v>
          </cell>
          <cell r="F4484">
            <v>98.363740000000007</v>
          </cell>
        </row>
        <row r="4485">
          <cell r="A4485" t="str">
            <v>SOCIAL CAPITAL - Do you have close friends or family whom you talk to regularly?</v>
          </cell>
          <cell r="B4485" t="str">
            <v>Yes</v>
          </cell>
          <cell r="C4485" t="str">
            <v>Banyule (C)</v>
          </cell>
          <cell r="D4485">
            <v>95.844170000000005</v>
          </cell>
          <cell r="E4485">
            <v>91.98836</v>
          </cell>
          <cell r="F4485">
            <v>97.886899999999997</v>
          </cell>
        </row>
        <row r="4486">
          <cell r="A4486" t="str">
            <v>SOCIAL CAPITAL - Do you have close friends or family whom you talk to regularly?</v>
          </cell>
          <cell r="B4486" t="str">
            <v>Yes</v>
          </cell>
          <cell r="C4486" t="str">
            <v>Bass Coast (S)</v>
          </cell>
          <cell r="D4486">
            <v>97.945210000000003</v>
          </cell>
          <cell r="E4486">
            <v>93.539839999999998</v>
          </cell>
          <cell r="F4486">
            <v>99.366770000000002</v>
          </cell>
        </row>
        <row r="4487">
          <cell r="A4487" t="str">
            <v>SOCIAL CAPITAL - Do you have close friends or family whom you talk to regularly?</v>
          </cell>
          <cell r="B4487" t="str">
            <v>Yes</v>
          </cell>
          <cell r="C4487" t="str">
            <v>Baw Baw (S)</v>
          </cell>
          <cell r="D4487">
            <v>94.065860000000001</v>
          </cell>
          <cell r="E4487">
            <v>89.045199999999994</v>
          </cell>
          <cell r="F4487">
            <v>96.866489999999999</v>
          </cell>
        </row>
        <row r="4488">
          <cell r="A4488" t="str">
            <v>SOCIAL CAPITAL - Do you have close friends or family whom you talk to regularly?</v>
          </cell>
          <cell r="B4488" t="str">
            <v>Yes</v>
          </cell>
          <cell r="C4488" t="str">
            <v>Bayside (C)</v>
          </cell>
          <cell r="D4488">
            <v>98.956019999999995</v>
          </cell>
          <cell r="E4488">
            <v>97.631820000000005</v>
          </cell>
          <cell r="F4488">
            <v>99.543239999999997</v>
          </cell>
        </row>
        <row r="4489">
          <cell r="A4489" t="str">
            <v>SOCIAL CAPITAL - Do you have close friends or family whom you talk to regularly?</v>
          </cell>
          <cell r="B4489" t="str">
            <v>Yes</v>
          </cell>
          <cell r="C4489" t="str">
            <v>Benalla (RC)</v>
          </cell>
          <cell r="D4489">
            <v>93.638639999999995</v>
          </cell>
          <cell r="E4489">
            <v>86.406940000000006</v>
          </cell>
          <cell r="F4489">
            <v>97.149879999999996</v>
          </cell>
        </row>
        <row r="4490">
          <cell r="A4490" t="str">
            <v>SOCIAL CAPITAL - Do you have close friends or family whom you talk to regularly?</v>
          </cell>
          <cell r="B4490" t="str">
            <v>Yes</v>
          </cell>
          <cell r="C4490" t="str">
            <v>Boroondara (C)</v>
          </cell>
          <cell r="D4490">
            <v>94.286699999999996</v>
          </cell>
          <cell r="E4490">
            <v>89.798969999999997</v>
          </cell>
          <cell r="F4490">
            <v>96.868979999999993</v>
          </cell>
        </row>
        <row r="4491">
          <cell r="A4491" t="str">
            <v>SOCIAL CAPITAL - Do you have close friends or family whom you talk to regularly?</v>
          </cell>
          <cell r="B4491" t="str">
            <v>Yes</v>
          </cell>
          <cell r="C4491" t="str">
            <v>Brimbank (C)</v>
          </cell>
          <cell r="D4491">
            <v>92.641180000000006</v>
          </cell>
          <cell r="E4491">
            <v>88.454179999999994</v>
          </cell>
          <cell r="F4491">
            <v>95.388959999999997</v>
          </cell>
        </row>
        <row r="4492">
          <cell r="A4492" t="str">
            <v>SOCIAL CAPITAL - Do you have close friends or family whom you talk to regularly?</v>
          </cell>
          <cell r="B4492" t="str">
            <v>Yes</v>
          </cell>
          <cell r="C4492" t="str">
            <v>Buloke (S)</v>
          </cell>
          <cell r="D4492">
            <v>94.909490000000005</v>
          </cell>
          <cell r="E4492">
            <v>89.862620000000007</v>
          </cell>
          <cell r="F4492">
            <v>97.513319999999993</v>
          </cell>
        </row>
        <row r="4493">
          <cell r="A4493" t="str">
            <v>SOCIAL CAPITAL - Do you have close friends or family whom you talk to regularly?</v>
          </cell>
          <cell r="B4493" t="str">
            <v>Yes</v>
          </cell>
          <cell r="C4493" t="str">
            <v>Campaspe (S)</v>
          </cell>
          <cell r="D4493">
            <v>93.946259999999995</v>
          </cell>
          <cell r="E4493">
            <v>90.034059999999997</v>
          </cell>
          <cell r="F4493">
            <v>96.384370000000004</v>
          </cell>
        </row>
        <row r="4494">
          <cell r="A4494" t="str">
            <v>SOCIAL CAPITAL - Do you have close friends or family whom you talk to regularly?</v>
          </cell>
          <cell r="B4494" t="str">
            <v>Yes</v>
          </cell>
          <cell r="C4494" t="str">
            <v>Cardinia (S)</v>
          </cell>
          <cell r="D4494">
            <v>96.981279999999998</v>
          </cell>
          <cell r="E4494">
            <v>94.321520000000007</v>
          </cell>
          <cell r="F4494">
            <v>98.416150000000002</v>
          </cell>
        </row>
        <row r="4495">
          <cell r="A4495" t="str">
            <v>SOCIAL CAPITAL - Do you have close friends or family whom you talk to regularly?</v>
          </cell>
          <cell r="B4495" t="str">
            <v>Yes</v>
          </cell>
          <cell r="C4495" t="str">
            <v>Casey (C)</v>
          </cell>
          <cell r="D4495">
            <v>94.162670000000006</v>
          </cell>
          <cell r="E4495">
            <v>90.233930000000001</v>
          </cell>
          <cell r="F4495">
            <v>96.570989999999995</v>
          </cell>
        </row>
        <row r="4496">
          <cell r="A4496" t="str">
            <v>SOCIAL CAPITAL - Do you have close friends or family whom you talk to regularly?</v>
          </cell>
          <cell r="B4496" t="str">
            <v>Yes</v>
          </cell>
          <cell r="C4496" t="str">
            <v>Central Goldfields (S)</v>
          </cell>
          <cell r="D4496">
            <v>97.373369999999994</v>
          </cell>
          <cell r="E4496">
            <v>94.422690000000003</v>
          </cell>
          <cell r="F4496">
            <v>98.783109999999994</v>
          </cell>
        </row>
        <row r="4497">
          <cell r="A4497" t="str">
            <v>SOCIAL CAPITAL - Do you have close friends or family whom you talk to regularly?</v>
          </cell>
          <cell r="B4497" t="str">
            <v>Yes</v>
          </cell>
          <cell r="C4497" t="str">
            <v>Colac-Otway (S)</v>
          </cell>
          <cell r="D4497">
            <v>95.028319999999994</v>
          </cell>
          <cell r="E4497">
            <v>90.828239999999994</v>
          </cell>
          <cell r="F4497">
            <v>97.360910000000004</v>
          </cell>
        </row>
        <row r="4498">
          <cell r="A4498" t="str">
            <v>SOCIAL CAPITAL - Do you have close friends or family whom you talk to regularly?</v>
          </cell>
          <cell r="B4498" t="str">
            <v>Yes</v>
          </cell>
          <cell r="C4498" t="str">
            <v>Corangamite (S)</v>
          </cell>
          <cell r="D4498">
            <v>92.924279999999996</v>
          </cell>
          <cell r="E4498">
            <v>87.446479999999994</v>
          </cell>
          <cell r="F4498">
            <v>96.117919999999998</v>
          </cell>
        </row>
        <row r="4499">
          <cell r="A4499" t="str">
            <v>SOCIAL CAPITAL - Do you have close friends or family whom you talk to regularly?</v>
          </cell>
          <cell r="B4499" t="str">
            <v>Yes</v>
          </cell>
          <cell r="C4499" t="str">
            <v>Darebin (C)</v>
          </cell>
          <cell r="D4499">
            <v>97.967079999999996</v>
          </cell>
          <cell r="E4499">
            <v>94.160129999999995</v>
          </cell>
          <cell r="F4499">
            <v>99.310500000000005</v>
          </cell>
        </row>
        <row r="4500">
          <cell r="A4500" t="str">
            <v>SOCIAL CAPITAL - Do you have close friends or family whom you talk to regularly?</v>
          </cell>
          <cell r="B4500" t="str">
            <v>Yes</v>
          </cell>
          <cell r="C4500" t="str">
            <v>East Gippsland (S)</v>
          </cell>
          <cell r="D4500">
            <v>94.188029999999998</v>
          </cell>
          <cell r="E4500">
            <v>87.737549999999999</v>
          </cell>
          <cell r="F4500">
            <v>97.347899999999996</v>
          </cell>
        </row>
        <row r="4501">
          <cell r="A4501" t="str">
            <v>SOCIAL CAPITAL - Do you have close friends or family whom you talk to regularly?</v>
          </cell>
          <cell r="B4501" t="str">
            <v>Yes</v>
          </cell>
          <cell r="C4501" t="str">
            <v>Frankston (C)</v>
          </cell>
          <cell r="D4501">
            <v>93.177980000000005</v>
          </cell>
          <cell r="E4501">
            <v>89.323999999999998</v>
          </cell>
          <cell r="F4501">
            <v>95.707549999999998</v>
          </cell>
        </row>
        <row r="4502">
          <cell r="A4502" t="str">
            <v>SOCIAL CAPITAL - Do you have close friends or family whom you talk to regularly?</v>
          </cell>
          <cell r="B4502" t="str">
            <v>Yes</v>
          </cell>
          <cell r="C4502" t="str">
            <v>Gannawarra (S)</v>
          </cell>
          <cell r="D4502">
            <v>95.907269999999997</v>
          </cell>
          <cell r="E4502">
            <v>91.609369999999998</v>
          </cell>
          <cell r="F4502">
            <v>98.050520000000006</v>
          </cell>
        </row>
        <row r="4503">
          <cell r="A4503" t="str">
            <v>SOCIAL CAPITAL - Do you have close friends or family whom you talk to regularly?</v>
          </cell>
          <cell r="B4503" t="str">
            <v>Yes</v>
          </cell>
          <cell r="C4503" t="str">
            <v>Glen Eira (C)</v>
          </cell>
          <cell r="D4503">
            <v>96.81926</v>
          </cell>
          <cell r="E4503">
            <v>93.113770000000002</v>
          </cell>
          <cell r="F4503">
            <v>98.561620000000005</v>
          </cell>
        </row>
        <row r="4504">
          <cell r="A4504" t="str">
            <v>SOCIAL CAPITAL - Do you have close friends or family whom you talk to regularly?</v>
          </cell>
          <cell r="B4504" t="str">
            <v>Yes</v>
          </cell>
          <cell r="C4504" t="str">
            <v>Glenelg (S)</v>
          </cell>
          <cell r="D4504">
            <v>95.927220000000005</v>
          </cell>
          <cell r="E4504">
            <v>90.735640000000004</v>
          </cell>
          <cell r="F4504">
            <v>98.265159999999995</v>
          </cell>
        </row>
        <row r="4505">
          <cell r="A4505" t="str">
            <v>SOCIAL CAPITAL - Do you have close friends or family whom you talk to regularly?</v>
          </cell>
          <cell r="B4505" t="str">
            <v>Yes</v>
          </cell>
          <cell r="C4505" t="str">
            <v>Golden Plains (S)</v>
          </cell>
          <cell r="D4505">
            <v>91.399600000000007</v>
          </cell>
          <cell r="E4505">
            <v>80.067210000000003</v>
          </cell>
          <cell r="F4505">
            <v>96.565550000000002</v>
          </cell>
        </row>
        <row r="4506">
          <cell r="A4506" t="str">
            <v>SOCIAL CAPITAL - Do you have close friends or family whom you talk to regularly?</v>
          </cell>
          <cell r="B4506" t="str">
            <v>Yes</v>
          </cell>
          <cell r="C4506" t="str">
            <v>Greater Bendigo (C)</v>
          </cell>
          <cell r="D4506">
            <v>96.598560000000006</v>
          </cell>
          <cell r="E4506">
            <v>92.892709999999994</v>
          </cell>
          <cell r="F4506">
            <v>98.405299999999997</v>
          </cell>
        </row>
        <row r="4507">
          <cell r="A4507" t="str">
            <v>SOCIAL CAPITAL - Do you have close friends or family whom you talk to regularly?</v>
          </cell>
          <cell r="B4507" t="str">
            <v>Yes</v>
          </cell>
          <cell r="C4507" t="str">
            <v>Greater Dandenong (C)</v>
          </cell>
          <cell r="D4507">
            <v>90.701160000000002</v>
          </cell>
          <cell r="E4507">
            <v>86.156030000000001</v>
          </cell>
          <cell r="F4507">
            <v>93.860420000000005</v>
          </cell>
        </row>
        <row r="4508">
          <cell r="A4508" t="str">
            <v>SOCIAL CAPITAL - Do you have close friends or family whom you talk to regularly?</v>
          </cell>
          <cell r="B4508" t="str">
            <v>Yes</v>
          </cell>
          <cell r="C4508" t="str">
            <v>Greater Geelong (C)</v>
          </cell>
          <cell r="D4508">
            <v>95.812520000000006</v>
          </cell>
          <cell r="E4508">
            <v>92.428399999999996</v>
          </cell>
          <cell r="F4508">
            <v>97.721400000000003</v>
          </cell>
        </row>
        <row r="4509">
          <cell r="A4509" t="str">
            <v>SOCIAL CAPITAL - Do you have close friends or family whom you talk to regularly?</v>
          </cell>
          <cell r="B4509" t="str">
            <v>Yes</v>
          </cell>
          <cell r="C4509" t="str">
            <v>Greater Shepparton (C)</v>
          </cell>
          <cell r="D4509">
            <v>93.050449999999998</v>
          </cell>
          <cell r="E4509">
            <v>88.516999999999996</v>
          </cell>
          <cell r="F4509">
            <v>95.877470000000002</v>
          </cell>
        </row>
        <row r="4510">
          <cell r="A4510" t="str">
            <v>SOCIAL CAPITAL - Do you have close friends or family whom you talk to regularly?</v>
          </cell>
          <cell r="B4510" t="str">
            <v>Yes</v>
          </cell>
          <cell r="C4510" t="str">
            <v>Hepburn (S)</v>
          </cell>
          <cell r="D4510">
            <v>97.357110000000006</v>
          </cell>
          <cell r="E4510">
            <v>91.796270000000007</v>
          </cell>
          <cell r="F4510">
            <v>99.182159999999996</v>
          </cell>
        </row>
        <row r="4511">
          <cell r="A4511" t="str">
            <v>SOCIAL CAPITAL - Do you have close friends or family whom you talk to regularly?</v>
          </cell>
          <cell r="B4511" t="str">
            <v>Yes</v>
          </cell>
          <cell r="C4511" t="str">
            <v>Hindmarsh (S)</v>
          </cell>
          <cell r="D4511">
            <v>93.795990000000003</v>
          </cell>
          <cell r="E4511">
            <v>88.751540000000006</v>
          </cell>
          <cell r="F4511">
            <v>96.66328</v>
          </cell>
        </row>
        <row r="4512">
          <cell r="A4512" t="str">
            <v>SOCIAL CAPITAL - Do you have close friends or family whom you talk to regularly?</v>
          </cell>
          <cell r="B4512" t="str">
            <v>Yes</v>
          </cell>
          <cell r="C4512" t="str">
            <v>Hobsons Bay (C)</v>
          </cell>
          <cell r="D4512">
            <v>97.253900000000002</v>
          </cell>
          <cell r="E4512">
            <v>94.280630000000002</v>
          </cell>
          <cell r="F4512">
            <v>98.702749999999995</v>
          </cell>
        </row>
        <row r="4513">
          <cell r="A4513" t="str">
            <v>SOCIAL CAPITAL - Do you have close friends or family whom you talk to regularly?</v>
          </cell>
          <cell r="B4513" t="str">
            <v>Yes</v>
          </cell>
          <cell r="C4513" t="str">
            <v>Horsham (RC)</v>
          </cell>
          <cell r="D4513">
            <v>96.241290000000006</v>
          </cell>
          <cell r="E4513">
            <v>93.223150000000004</v>
          </cell>
          <cell r="F4513">
            <v>97.944900000000004</v>
          </cell>
        </row>
        <row r="4514">
          <cell r="A4514" t="str">
            <v>SOCIAL CAPITAL - Do you have close friends or family whom you talk to regularly?</v>
          </cell>
          <cell r="B4514" t="str">
            <v>Yes</v>
          </cell>
          <cell r="C4514" t="str">
            <v>Hume (C)</v>
          </cell>
          <cell r="D4514">
            <v>95.179379999999995</v>
          </cell>
          <cell r="E4514">
            <v>91.347880000000004</v>
          </cell>
          <cell r="F4514">
            <v>97.363119999999995</v>
          </cell>
        </row>
        <row r="4515">
          <cell r="A4515" t="str">
            <v>SOCIAL CAPITAL - Do you have close friends or family whom you talk to regularly?</v>
          </cell>
          <cell r="B4515" t="str">
            <v>Yes</v>
          </cell>
          <cell r="C4515" t="str">
            <v>Indigo (S)</v>
          </cell>
          <cell r="D4515">
            <v>97.304929999999999</v>
          </cell>
          <cell r="E4515">
            <v>94.559970000000007</v>
          </cell>
          <cell r="F4515">
            <v>98.684100000000001</v>
          </cell>
        </row>
        <row r="4516">
          <cell r="A4516" t="str">
            <v>SOCIAL CAPITAL - Do you have close friends or family whom you talk to regularly?</v>
          </cell>
          <cell r="B4516" t="str">
            <v>Yes</v>
          </cell>
          <cell r="C4516" t="str">
            <v>Kingston (C)</v>
          </cell>
          <cell r="D4516">
            <v>94.246260000000007</v>
          </cell>
          <cell r="E4516">
            <v>89.826139999999995</v>
          </cell>
          <cell r="F4516">
            <v>96.814130000000006</v>
          </cell>
        </row>
        <row r="4517">
          <cell r="A4517" t="str">
            <v>SOCIAL CAPITAL - Do you have close friends or family whom you talk to regularly?</v>
          </cell>
          <cell r="B4517" t="str">
            <v>Yes</v>
          </cell>
          <cell r="C4517" t="str">
            <v>Knox (C)</v>
          </cell>
          <cell r="D4517">
            <v>95.43289</v>
          </cell>
          <cell r="E4517">
            <v>91.989189999999994</v>
          </cell>
          <cell r="F4517">
            <v>97.437439999999995</v>
          </cell>
        </row>
        <row r="4518">
          <cell r="A4518" t="str">
            <v>SOCIAL CAPITAL - Do you have close friends or family whom you talk to regularly?</v>
          </cell>
          <cell r="B4518" t="str">
            <v>Yes</v>
          </cell>
          <cell r="C4518" t="str">
            <v>Latrobe (C)</v>
          </cell>
          <cell r="D4518">
            <v>95.351680000000002</v>
          </cell>
          <cell r="E4518">
            <v>91.919920000000005</v>
          </cell>
          <cell r="F4518">
            <v>97.367649999999998</v>
          </cell>
        </row>
        <row r="4519">
          <cell r="A4519" t="str">
            <v>SOCIAL CAPITAL - Do you have close friends or family whom you talk to regularly?</v>
          </cell>
          <cell r="B4519" t="str">
            <v>Yes</v>
          </cell>
          <cell r="C4519" t="str">
            <v>Loddon (S)</v>
          </cell>
          <cell r="D4519">
            <v>91.06241</v>
          </cell>
          <cell r="E4519">
            <v>80.919449999999998</v>
          </cell>
          <cell r="F4519">
            <v>96.075040000000001</v>
          </cell>
        </row>
        <row r="4520">
          <cell r="A4520" t="str">
            <v>SOCIAL CAPITAL - Do you have close friends or family whom you talk to regularly?</v>
          </cell>
          <cell r="B4520" t="str">
            <v>Yes</v>
          </cell>
          <cell r="C4520" t="str">
            <v>Macedon Ranges (S)</v>
          </cell>
          <cell r="D4520">
            <v>98.734080000000006</v>
          </cell>
          <cell r="E4520">
            <v>96.551929999999999</v>
          </cell>
          <cell r="F4520">
            <v>99.541780000000003</v>
          </cell>
        </row>
        <row r="4521">
          <cell r="A4521" t="str">
            <v>SOCIAL CAPITAL - Do you have close friends or family whom you talk to regularly?</v>
          </cell>
          <cell r="B4521" t="str">
            <v>Yes</v>
          </cell>
          <cell r="C4521" t="str">
            <v>Manningham (C)</v>
          </cell>
          <cell r="D4521">
            <v>95.412750000000003</v>
          </cell>
          <cell r="E4521">
            <v>91.3476</v>
          </cell>
          <cell r="F4521">
            <v>97.617779999999996</v>
          </cell>
        </row>
        <row r="4522">
          <cell r="A4522" t="str">
            <v>SOCIAL CAPITAL - Do you have close friends or family whom you talk to regularly?</v>
          </cell>
          <cell r="B4522" t="str">
            <v>Yes</v>
          </cell>
          <cell r="C4522" t="str">
            <v>Mansfield (S)</v>
          </cell>
          <cell r="D4522">
            <v>95.167069999999995</v>
          </cell>
          <cell r="E4522">
            <v>91.507040000000003</v>
          </cell>
          <cell r="F4522">
            <v>97.296419999999998</v>
          </cell>
        </row>
        <row r="4523">
          <cell r="A4523" t="str">
            <v>SOCIAL CAPITAL - Do you have close friends or family whom you talk to regularly?</v>
          </cell>
          <cell r="B4523" t="str">
            <v>Yes</v>
          </cell>
          <cell r="C4523" t="str">
            <v>Maribyrnong (C)</v>
          </cell>
          <cell r="D4523">
            <v>93.45402</v>
          </cell>
          <cell r="E4523">
            <v>87.769670000000005</v>
          </cell>
          <cell r="F4523">
            <v>96.598799999999997</v>
          </cell>
        </row>
        <row r="4524">
          <cell r="A4524" t="str">
            <v>SOCIAL CAPITAL - Do you have close friends or family whom you talk to regularly?</v>
          </cell>
          <cell r="B4524" t="str">
            <v>Yes</v>
          </cell>
          <cell r="C4524" t="str">
            <v>Maroondah (C)</v>
          </cell>
          <cell r="D4524">
            <v>93.397130000000004</v>
          </cell>
          <cell r="E4524">
            <v>88.781819999999996</v>
          </cell>
          <cell r="F4524">
            <v>96.195009999999996</v>
          </cell>
        </row>
        <row r="4525">
          <cell r="A4525" t="str">
            <v>SOCIAL CAPITAL - Do you have close friends or family whom you talk to regularly?</v>
          </cell>
          <cell r="B4525" t="str">
            <v>Yes</v>
          </cell>
          <cell r="C4525" t="str">
            <v>Melbourne (C)</v>
          </cell>
          <cell r="D4525">
            <v>95.264629999999997</v>
          </cell>
          <cell r="E4525">
            <v>91.055840000000003</v>
          </cell>
          <cell r="F4525">
            <v>97.546289999999999</v>
          </cell>
        </row>
        <row r="4526">
          <cell r="A4526" t="str">
            <v>SOCIAL CAPITAL - Do you have close friends or family whom you talk to regularly?</v>
          </cell>
          <cell r="B4526" t="str">
            <v>Yes</v>
          </cell>
          <cell r="C4526" t="str">
            <v>Melton (S)</v>
          </cell>
          <cell r="D4526">
            <v>96.099580000000003</v>
          </cell>
          <cell r="E4526">
            <v>92.973870000000005</v>
          </cell>
          <cell r="F4526">
            <v>97.866659999999996</v>
          </cell>
        </row>
        <row r="4527">
          <cell r="A4527" t="str">
            <v>SOCIAL CAPITAL - Do you have close friends or family whom you talk to regularly?</v>
          </cell>
          <cell r="B4527" t="str">
            <v>Yes</v>
          </cell>
          <cell r="C4527" t="str">
            <v>Mildura (RC)</v>
          </cell>
          <cell r="D4527">
            <v>95.748450000000005</v>
          </cell>
          <cell r="E4527">
            <v>91.982280000000003</v>
          </cell>
          <cell r="F4527">
            <v>97.788079999999994</v>
          </cell>
        </row>
        <row r="4528">
          <cell r="A4528" t="str">
            <v>SOCIAL CAPITAL - Do you have close friends or family whom you talk to regularly?</v>
          </cell>
          <cell r="B4528" t="str">
            <v>Yes</v>
          </cell>
          <cell r="C4528" t="str">
            <v>Mitchell (S)</v>
          </cell>
          <cell r="D4528">
            <v>95.510729999999995</v>
          </cell>
          <cell r="E4528">
            <v>90.714860000000002</v>
          </cell>
          <cell r="F4528">
            <v>97.887180000000001</v>
          </cell>
        </row>
        <row r="4529">
          <cell r="A4529" t="str">
            <v>SOCIAL CAPITAL - Do you have close friends or family whom you talk to regularly?</v>
          </cell>
          <cell r="B4529" t="str">
            <v>Yes</v>
          </cell>
          <cell r="C4529" t="str">
            <v>Moira (S)</v>
          </cell>
          <cell r="D4529">
            <v>96.9054</v>
          </cell>
          <cell r="E4529">
            <v>94.372209999999995</v>
          </cell>
          <cell r="F4529">
            <v>98.318669999999997</v>
          </cell>
        </row>
        <row r="4530">
          <cell r="A4530" t="str">
            <v>SOCIAL CAPITAL - Do you have close friends or family whom you talk to regularly?</v>
          </cell>
          <cell r="B4530" t="str">
            <v>Yes</v>
          </cell>
          <cell r="C4530" t="str">
            <v>Monash (C)</v>
          </cell>
          <cell r="D4530">
            <v>96.516270000000006</v>
          </cell>
          <cell r="E4530">
            <v>93.933049999999994</v>
          </cell>
          <cell r="F4530">
            <v>98.022750000000002</v>
          </cell>
        </row>
        <row r="4531">
          <cell r="A4531" t="str">
            <v>SOCIAL CAPITAL - Do you have close friends or family whom you talk to regularly?</v>
          </cell>
          <cell r="B4531" t="str">
            <v>Yes</v>
          </cell>
          <cell r="C4531" t="str">
            <v>Moonee Valley (C)</v>
          </cell>
          <cell r="D4531">
            <v>98.150450000000006</v>
          </cell>
          <cell r="E4531">
            <v>94.853399999999993</v>
          </cell>
          <cell r="F4531">
            <v>99.349800000000002</v>
          </cell>
        </row>
        <row r="4532">
          <cell r="A4532" t="str">
            <v>SOCIAL CAPITAL - Do you have close friends or family whom you talk to regularly?</v>
          </cell>
          <cell r="B4532" t="str">
            <v>Yes</v>
          </cell>
          <cell r="C4532" t="str">
            <v>Moorabool (S)</v>
          </cell>
          <cell r="D4532">
            <v>99.093609999999998</v>
          </cell>
          <cell r="E4532">
            <v>97.762649999999994</v>
          </cell>
          <cell r="F4532">
            <v>99.635760000000005</v>
          </cell>
        </row>
        <row r="4533">
          <cell r="A4533" t="str">
            <v>SOCIAL CAPITAL - Do you have close friends or family whom you talk to regularly?</v>
          </cell>
          <cell r="B4533" t="str">
            <v>Yes</v>
          </cell>
          <cell r="C4533" t="str">
            <v>Moreland (C)</v>
          </cell>
          <cell r="D4533">
            <v>93.896060000000006</v>
          </cell>
          <cell r="E4533">
            <v>88.791120000000006</v>
          </cell>
          <cell r="F4533">
            <v>96.760829999999999</v>
          </cell>
        </row>
        <row r="4534">
          <cell r="A4534" t="str">
            <v>SOCIAL CAPITAL - Do you have close friends or family whom you talk to regularly?</v>
          </cell>
          <cell r="B4534" t="str">
            <v>Yes</v>
          </cell>
          <cell r="C4534" t="str">
            <v>Mornington Peninsula (S)</v>
          </cell>
          <cell r="D4534">
            <v>95.852739999999997</v>
          </cell>
          <cell r="E4534">
            <v>91.984759999999994</v>
          </cell>
          <cell r="F4534">
            <v>97.896799999999999</v>
          </cell>
        </row>
        <row r="4535">
          <cell r="A4535" t="str">
            <v>SOCIAL CAPITAL - Do you have close friends or family whom you talk to regularly?</v>
          </cell>
          <cell r="B4535" t="str">
            <v>Yes</v>
          </cell>
          <cell r="C4535" t="str">
            <v>Mount Alexander (S)</v>
          </cell>
          <cell r="D4535">
            <v>97.778859999999995</v>
          </cell>
          <cell r="E4535">
            <v>94.974339999999998</v>
          </cell>
          <cell r="F4535">
            <v>99.034260000000003</v>
          </cell>
        </row>
        <row r="4536">
          <cell r="A4536" t="str">
            <v>SOCIAL CAPITAL - Do you have close friends or family whom you talk to regularly?</v>
          </cell>
          <cell r="B4536" t="str">
            <v>Yes</v>
          </cell>
          <cell r="C4536" t="str">
            <v>Moyne (S)</v>
          </cell>
          <cell r="D4536">
            <v>98.069869999999995</v>
          </cell>
          <cell r="E4536">
            <v>95.08578</v>
          </cell>
          <cell r="F4536">
            <v>99.25609</v>
          </cell>
        </row>
        <row r="4537">
          <cell r="A4537" t="str">
            <v>SOCIAL CAPITAL - Do you have close friends or family whom you talk to regularly?</v>
          </cell>
          <cell r="B4537" t="str">
            <v>Yes</v>
          </cell>
          <cell r="C4537" t="str">
            <v>Murrindindi (S)</v>
          </cell>
          <cell r="D4537">
            <v>96.406019999999998</v>
          </cell>
          <cell r="E4537">
            <v>91.207130000000006</v>
          </cell>
          <cell r="F4537">
            <v>98.578900000000004</v>
          </cell>
        </row>
        <row r="4538">
          <cell r="A4538" t="str">
            <v>SOCIAL CAPITAL - Do you have close friends or family whom you talk to regularly?</v>
          </cell>
          <cell r="B4538" t="str">
            <v>Yes</v>
          </cell>
          <cell r="C4538" t="str">
            <v>Nillumbik (S)</v>
          </cell>
          <cell r="D4538">
            <v>97.123109999999997</v>
          </cell>
          <cell r="E4538">
            <v>94.070539999999994</v>
          </cell>
          <cell r="F4538">
            <v>98.627110000000002</v>
          </cell>
        </row>
        <row r="4539">
          <cell r="A4539" t="str">
            <v>SOCIAL CAPITAL - Do you have close friends or family whom you talk to regularly?</v>
          </cell>
          <cell r="B4539" t="str">
            <v>Yes</v>
          </cell>
          <cell r="C4539" t="str">
            <v>Northern Grampians (S)</v>
          </cell>
          <cell r="D4539">
            <v>94.334729999999993</v>
          </cell>
          <cell r="E4539">
            <v>88.684060000000002</v>
          </cell>
          <cell r="F4539">
            <v>97.251170000000002</v>
          </cell>
        </row>
        <row r="4540">
          <cell r="A4540" t="str">
            <v>SOCIAL CAPITAL - Do you have close friends or family whom you talk to regularly?</v>
          </cell>
          <cell r="B4540" t="str">
            <v>Yes</v>
          </cell>
          <cell r="C4540" t="str">
            <v>Port Phillip (C)</v>
          </cell>
          <cell r="D4540">
            <v>97.319850000000002</v>
          </cell>
          <cell r="E4540">
            <v>94.452950000000001</v>
          </cell>
          <cell r="F4540">
            <v>98.725040000000007</v>
          </cell>
        </row>
        <row r="4541">
          <cell r="A4541" t="str">
            <v>SOCIAL CAPITAL - Do you have close friends or family whom you talk to regularly?</v>
          </cell>
          <cell r="B4541" t="str">
            <v>Yes</v>
          </cell>
          <cell r="C4541" t="str">
            <v>Pyrenees (S)</v>
          </cell>
          <cell r="D4541">
            <v>92.356800000000007</v>
          </cell>
          <cell r="E4541">
            <v>87.290450000000007</v>
          </cell>
          <cell r="F4541">
            <v>95.50752</v>
          </cell>
        </row>
        <row r="4542">
          <cell r="A4542" t="str">
            <v>SOCIAL CAPITAL - Do you have close friends or family whom you talk to regularly?</v>
          </cell>
          <cell r="B4542" t="str">
            <v>Yes</v>
          </cell>
          <cell r="C4542" t="str">
            <v>Queenscliffe (B)</v>
          </cell>
          <cell r="D4542">
            <v>99.661699999999996</v>
          </cell>
          <cell r="E4542">
            <v>98.669629999999998</v>
          </cell>
          <cell r="F4542">
            <v>99.914619999999999</v>
          </cell>
        </row>
        <row r="4543">
          <cell r="A4543" t="str">
            <v>SOCIAL CAPITAL - Do you have close friends or family whom you talk to regularly?</v>
          </cell>
          <cell r="B4543" t="str">
            <v>Yes</v>
          </cell>
          <cell r="C4543" t="str">
            <v>South Gippsland (S)</v>
          </cell>
          <cell r="D4543">
            <v>96.937569999999994</v>
          </cell>
          <cell r="E4543">
            <v>93.701669999999993</v>
          </cell>
          <cell r="F4543">
            <v>98.536919999999995</v>
          </cell>
        </row>
        <row r="4544">
          <cell r="A4544" t="str">
            <v>SOCIAL CAPITAL - Do you have close friends or family whom you talk to regularly?</v>
          </cell>
          <cell r="B4544" t="str">
            <v>Yes</v>
          </cell>
          <cell r="C4544" t="str">
            <v>Southern Grampians (S)</v>
          </cell>
          <cell r="D4544">
            <v>97.49588</v>
          </cell>
          <cell r="E4544">
            <v>95.234359999999995</v>
          </cell>
          <cell r="F4544">
            <v>98.698869999999999</v>
          </cell>
        </row>
        <row r="4545">
          <cell r="A4545" t="str">
            <v>SOCIAL CAPITAL - Do you have close friends or family whom you talk to regularly?</v>
          </cell>
          <cell r="B4545" t="str">
            <v>Yes</v>
          </cell>
          <cell r="C4545" t="str">
            <v>Stonnington (C)</v>
          </cell>
          <cell r="D4545">
            <v>95.834389999999999</v>
          </cell>
          <cell r="E4545">
            <v>91.548969999999997</v>
          </cell>
          <cell r="F4545">
            <v>97.994330000000005</v>
          </cell>
        </row>
        <row r="4546">
          <cell r="A4546" t="str">
            <v>SOCIAL CAPITAL - Do you have close friends or family whom you talk to regularly?</v>
          </cell>
          <cell r="B4546" t="str">
            <v>Yes</v>
          </cell>
          <cell r="C4546" t="str">
            <v>Strathbogie (S)</v>
          </cell>
          <cell r="D4546">
            <v>96.562709999999996</v>
          </cell>
          <cell r="E4546">
            <v>93.425120000000007</v>
          </cell>
          <cell r="F4546">
            <v>98.231359999999995</v>
          </cell>
        </row>
        <row r="4547">
          <cell r="A4547" t="str">
            <v>SOCIAL CAPITAL - Do you have close friends or family whom you talk to regularly?</v>
          </cell>
          <cell r="B4547" t="str">
            <v>Yes</v>
          </cell>
          <cell r="C4547" t="str">
            <v>Surf Coast (S)</v>
          </cell>
          <cell r="D4547">
            <v>98.579430000000002</v>
          </cell>
          <cell r="E4547">
            <v>95.840469999999996</v>
          </cell>
          <cell r="F4547">
            <v>99.523809999999997</v>
          </cell>
        </row>
        <row r="4548">
          <cell r="A4548" t="str">
            <v>SOCIAL CAPITAL - Do you have close friends or family whom you talk to regularly?</v>
          </cell>
          <cell r="B4548" t="str">
            <v>Yes</v>
          </cell>
          <cell r="C4548" t="str">
            <v>Swan Hill (RC)</v>
          </cell>
          <cell r="D4548">
            <v>95.024630000000002</v>
          </cell>
          <cell r="E4548">
            <v>90.412450000000007</v>
          </cell>
          <cell r="F4548">
            <v>97.479920000000007</v>
          </cell>
        </row>
        <row r="4549">
          <cell r="A4549" t="str">
            <v>SOCIAL CAPITAL - Do you have close friends or family whom you talk to regularly?</v>
          </cell>
          <cell r="B4549" t="str">
            <v>Yes</v>
          </cell>
          <cell r="C4549" t="str">
            <v>Towong (S)</v>
          </cell>
          <cell r="D4549">
            <v>96.030060000000006</v>
          </cell>
          <cell r="E4549">
            <v>91.555729999999997</v>
          </cell>
          <cell r="F4549">
            <v>98.180700000000002</v>
          </cell>
        </row>
        <row r="4550">
          <cell r="A4550" t="str">
            <v>SOCIAL CAPITAL - Do you have close friends or family whom you talk to regularly?</v>
          </cell>
          <cell r="B4550" t="str">
            <v>Yes</v>
          </cell>
          <cell r="C4550" t="str">
            <v>Wangaratta (RC)</v>
          </cell>
          <cell r="D4550">
            <v>97.830150000000003</v>
          </cell>
          <cell r="E4550">
            <v>95.375230000000002</v>
          </cell>
          <cell r="F4550">
            <v>98.995670000000004</v>
          </cell>
        </row>
        <row r="4551">
          <cell r="A4551" t="str">
            <v>SOCIAL CAPITAL - Do you have close friends or family whom you talk to regularly?</v>
          </cell>
          <cell r="B4551" t="str">
            <v>Yes</v>
          </cell>
          <cell r="C4551" t="str">
            <v>Warrnambool (C)</v>
          </cell>
          <cell r="D4551">
            <v>97.16086</v>
          </cell>
          <cell r="E4551">
            <v>92.502790000000005</v>
          </cell>
          <cell r="F4551">
            <v>98.957449999999994</v>
          </cell>
        </row>
        <row r="4552">
          <cell r="A4552" t="str">
            <v>SOCIAL CAPITAL - Do you have close friends or family whom you talk to regularly?</v>
          </cell>
          <cell r="B4552" t="str">
            <v>Yes</v>
          </cell>
          <cell r="C4552" t="str">
            <v>Wellington (S)</v>
          </cell>
          <cell r="D4552">
            <v>96.377009999999999</v>
          </cell>
          <cell r="E4552">
            <v>92.976839999999996</v>
          </cell>
          <cell r="F4552">
            <v>98.163550000000001</v>
          </cell>
        </row>
        <row r="4553">
          <cell r="A4553" t="str">
            <v>SOCIAL CAPITAL - Do you have close friends or family whom you talk to regularly?</v>
          </cell>
          <cell r="B4553" t="str">
            <v>Yes</v>
          </cell>
          <cell r="C4553" t="str">
            <v>West Wimmera (S)</v>
          </cell>
          <cell r="D4553">
            <v>94.863029999999995</v>
          </cell>
          <cell r="E4553">
            <v>88.514089999999996</v>
          </cell>
          <cell r="F4553">
            <v>97.79016</v>
          </cell>
        </row>
        <row r="4554">
          <cell r="A4554" t="str">
            <v>SOCIAL CAPITAL - Do you have close friends or family whom you talk to regularly?</v>
          </cell>
          <cell r="B4554" t="str">
            <v>Yes</v>
          </cell>
          <cell r="C4554" t="str">
            <v>Whitehorse (C)</v>
          </cell>
          <cell r="D4554">
            <v>94.567859999999996</v>
          </cell>
          <cell r="E4554">
            <v>90.537520000000001</v>
          </cell>
          <cell r="F4554">
            <v>96.939589999999995</v>
          </cell>
        </row>
        <row r="4555">
          <cell r="A4555" t="str">
            <v>SOCIAL CAPITAL - Do you have close friends or family whom you talk to regularly?</v>
          </cell>
          <cell r="B4555" t="str">
            <v>Yes</v>
          </cell>
          <cell r="C4555" t="str">
            <v>Whittlesea (C)</v>
          </cell>
          <cell r="D4555">
            <v>94.040850000000006</v>
          </cell>
          <cell r="E4555">
            <v>89.802539999999993</v>
          </cell>
          <cell r="F4555">
            <v>96.584609999999998</v>
          </cell>
        </row>
        <row r="4556">
          <cell r="A4556" t="str">
            <v>SOCIAL CAPITAL - Do you have close friends or family whom you talk to regularly?</v>
          </cell>
          <cell r="B4556" t="str">
            <v>Yes</v>
          </cell>
          <cell r="C4556" t="str">
            <v>Wodonga (RC)</v>
          </cell>
          <cell r="D4556">
            <v>95.869339999999994</v>
          </cell>
          <cell r="E4556">
            <v>91.514219999999995</v>
          </cell>
          <cell r="F4556">
            <v>98.037239999999997</v>
          </cell>
        </row>
        <row r="4557">
          <cell r="A4557" t="str">
            <v>SOCIAL CAPITAL - Do you have close friends or family whom you talk to regularly?</v>
          </cell>
          <cell r="B4557" t="str">
            <v>Yes</v>
          </cell>
          <cell r="C4557" t="str">
            <v>Wyndham (C)</v>
          </cell>
          <cell r="D4557">
            <v>94.404309999999995</v>
          </cell>
          <cell r="E4557">
            <v>90.997370000000004</v>
          </cell>
          <cell r="F4557">
            <v>96.570530000000005</v>
          </cell>
        </row>
        <row r="4558">
          <cell r="A4558" t="str">
            <v>SOCIAL CAPITAL - Do you have close friends or family whom you talk to regularly?</v>
          </cell>
          <cell r="B4558" t="str">
            <v>Yes</v>
          </cell>
          <cell r="C4558" t="str">
            <v>Yarra (C)</v>
          </cell>
          <cell r="D4558">
            <v>93.237629999999996</v>
          </cell>
          <cell r="E4558">
            <v>88.178759999999997</v>
          </cell>
          <cell r="F4558">
            <v>96.224270000000004</v>
          </cell>
        </row>
        <row r="4559">
          <cell r="A4559" t="str">
            <v>SOCIAL CAPITAL - Do you have close friends or family whom you talk to regularly?</v>
          </cell>
          <cell r="B4559" t="str">
            <v>Yes</v>
          </cell>
          <cell r="C4559" t="str">
            <v>Yarra Ranges (S)</v>
          </cell>
          <cell r="D4559">
            <v>97.848330000000004</v>
          </cell>
          <cell r="E4559">
            <v>95.227090000000004</v>
          </cell>
          <cell r="F4559">
            <v>99.044460000000001</v>
          </cell>
        </row>
        <row r="4560">
          <cell r="A4560" t="str">
            <v>SOCIAL CAPITAL - Do you have close friends or family whom you talk to regularly?</v>
          </cell>
          <cell r="B4560" t="str">
            <v>Yes</v>
          </cell>
          <cell r="C4560" t="str">
            <v>Yarriambiack (S)</v>
          </cell>
          <cell r="D4560">
            <v>94.083680000000001</v>
          </cell>
          <cell r="E4560">
            <v>84.780940000000001</v>
          </cell>
          <cell r="F4560">
            <v>97.844629999999995</v>
          </cell>
        </row>
        <row r="4561">
          <cell r="A4561" t="str">
            <v>SOCIAL CAPITAL - Do you have close friends or family whom you talk to regularly?</v>
          </cell>
          <cell r="B4561" t="str">
            <v>Yes</v>
          </cell>
          <cell r="C4561" t="str">
            <v>Victoria</v>
          </cell>
          <cell r="D4561">
            <v>95.204040000000006</v>
          </cell>
          <cell r="E4561">
            <v>94.704449999999994</v>
          </cell>
          <cell r="F4561">
            <v>95.658670000000001</v>
          </cell>
        </row>
        <row r="4562">
          <cell r="A4562" t="str">
            <v>SOCIAL CAPITAL - Do you have close friends or family whom you talk to regularly?</v>
          </cell>
          <cell r="B4562" t="str">
            <v>No</v>
          </cell>
          <cell r="C4562" t="str">
            <v>Alpine (S)</v>
          </cell>
          <cell r="D4562">
            <v>2.4628930000000002</v>
          </cell>
          <cell r="E4562">
            <v>1.061828</v>
          </cell>
          <cell r="F4562">
            <v>5.6078549999999998</v>
          </cell>
        </row>
        <row r="4563">
          <cell r="A4563" t="str">
            <v>SOCIAL CAPITAL - Do you have close friends or family whom you talk to regularly?</v>
          </cell>
          <cell r="B4563" t="str">
            <v>No</v>
          </cell>
          <cell r="C4563" t="str">
            <v>Ararat (RC)</v>
          </cell>
          <cell r="D4563">
            <v>5.0463060000000004</v>
          </cell>
          <cell r="E4563">
            <v>2.645448</v>
          </cell>
          <cell r="F4563">
            <v>9.4153230000000008</v>
          </cell>
        </row>
        <row r="4564">
          <cell r="A4564" t="str">
            <v>SOCIAL CAPITAL - Do you have close friends or family whom you talk to regularly?</v>
          </cell>
          <cell r="B4564" t="str">
            <v>No</v>
          </cell>
          <cell r="C4564" t="str">
            <v>Ballarat (C)</v>
          </cell>
          <cell r="D4564">
            <v>3.2195689999999999</v>
          </cell>
          <cell r="E4564">
            <v>1.636261</v>
          </cell>
          <cell r="F4564">
            <v>6.2377919999999998</v>
          </cell>
        </row>
        <row r="4565">
          <cell r="A4565" t="str">
            <v>SOCIAL CAPITAL - Do you have close friends or family whom you talk to regularly?</v>
          </cell>
          <cell r="B4565" t="str">
            <v>No</v>
          </cell>
          <cell r="C4565" t="str">
            <v>Banyule (C)</v>
          </cell>
          <cell r="D4565">
            <v>4.1558320000000002</v>
          </cell>
          <cell r="E4565">
            <v>2.1131030000000002</v>
          </cell>
          <cell r="F4565">
            <v>8.0116390000000006</v>
          </cell>
        </row>
        <row r="4566">
          <cell r="A4566" t="str">
            <v>SOCIAL CAPITAL - Do you have close friends or family whom you talk to regularly?</v>
          </cell>
          <cell r="B4566" t="str">
            <v>No</v>
          </cell>
          <cell r="C4566" t="str">
            <v>Bass Coast (S)</v>
          </cell>
          <cell r="D4566" t="str">
            <v xml:space="preserve"> </v>
          </cell>
          <cell r="E4566" t="str">
            <v xml:space="preserve"> </v>
          </cell>
          <cell r="F4566" t="str">
            <v xml:space="preserve"> </v>
          </cell>
        </row>
        <row r="4567">
          <cell r="A4567" t="str">
            <v>SOCIAL CAPITAL - Do you have close friends or family whom you talk to regularly?</v>
          </cell>
          <cell r="B4567" t="str">
            <v>No</v>
          </cell>
          <cell r="C4567" t="str">
            <v>Baw Baw (S)</v>
          </cell>
          <cell r="D4567">
            <v>5.1356400000000004</v>
          </cell>
          <cell r="E4567">
            <v>2.5861550000000002</v>
          </cell>
          <cell r="F4567">
            <v>9.9419520000000006</v>
          </cell>
        </row>
        <row r="4568">
          <cell r="A4568" t="str">
            <v>SOCIAL CAPITAL - Do you have close friends or family whom you talk to regularly?</v>
          </cell>
          <cell r="B4568" t="str">
            <v>No</v>
          </cell>
          <cell r="C4568" t="str">
            <v>Bayside (C)</v>
          </cell>
          <cell r="D4568">
            <v>1.043976</v>
          </cell>
          <cell r="E4568">
            <v>0.45675749999999998</v>
          </cell>
          <cell r="F4568">
            <v>2.3681749999999999</v>
          </cell>
        </row>
        <row r="4569">
          <cell r="A4569" t="str">
            <v>SOCIAL CAPITAL - Do you have close friends or family whom you talk to regularly?</v>
          </cell>
          <cell r="B4569" t="str">
            <v>No</v>
          </cell>
          <cell r="C4569" t="str">
            <v>Benalla (RC)</v>
          </cell>
          <cell r="D4569">
            <v>6.3613559999999998</v>
          </cell>
          <cell r="E4569">
            <v>2.850117</v>
          </cell>
          <cell r="F4569">
            <v>13.593059999999999</v>
          </cell>
        </row>
        <row r="4570">
          <cell r="A4570" t="str">
            <v>SOCIAL CAPITAL - Do you have close friends or family whom you talk to regularly?</v>
          </cell>
          <cell r="B4570" t="str">
            <v>No</v>
          </cell>
          <cell r="C4570" t="str">
            <v>Boroondara (C)</v>
          </cell>
          <cell r="D4570">
            <v>5.7133019999999997</v>
          </cell>
          <cell r="E4570">
            <v>3.1310180000000001</v>
          </cell>
          <cell r="F4570">
            <v>10.201029999999999</v>
          </cell>
        </row>
        <row r="4571">
          <cell r="A4571" t="str">
            <v>SOCIAL CAPITAL - Do you have close friends or family whom you talk to regularly?</v>
          </cell>
          <cell r="B4571" t="str">
            <v>No</v>
          </cell>
          <cell r="C4571" t="str">
            <v>Brimbank (C)</v>
          </cell>
          <cell r="D4571">
            <v>7.358816</v>
          </cell>
          <cell r="E4571">
            <v>4.6110439999999997</v>
          </cell>
          <cell r="F4571">
            <v>11.545820000000001</v>
          </cell>
        </row>
        <row r="4572">
          <cell r="A4572" t="str">
            <v>SOCIAL CAPITAL - Do you have close friends or family whom you talk to regularly?</v>
          </cell>
          <cell r="B4572" t="str">
            <v>No</v>
          </cell>
          <cell r="C4572" t="str">
            <v>Buloke (S)</v>
          </cell>
          <cell r="D4572">
            <v>4.8624790000000004</v>
          </cell>
          <cell r="E4572">
            <v>2.3098239999999999</v>
          </cell>
          <cell r="F4572">
            <v>9.9488509999999994</v>
          </cell>
        </row>
        <row r="4573">
          <cell r="A4573" t="str">
            <v>SOCIAL CAPITAL - Do you have close friends or family whom you talk to regularly?</v>
          </cell>
          <cell r="B4573" t="str">
            <v>No</v>
          </cell>
          <cell r="C4573" t="str">
            <v>Campaspe (S)</v>
          </cell>
          <cell r="D4573">
            <v>5.8833320000000002</v>
          </cell>
          <cell r="E4573">
            <v>3.4721190000000002</v>
          </cell>
          <cell r="F4573">
            <v>9.7990290000000009</v>
          </cell>
        </row>
        <row r="4574">
          <cell r="A4574" t="str">
            <v>SOCIAL CAPITAL - Do you have close friends or family whom you talk to regularly?</v>
          </cell>
          <cell r="B4574" t="str">
            <v>No</v>
          </cell>
          <cell r="C4574" t="str">
            <v>Cardinia (S)</v>
          </cell>
          <cell r="D4574">
            <v>3.0187219999999999</v>
          </cell>
          <cell r="E4574">
            <v>1.583855</v>
          </cell>
          <cell r="F4574">
            <v>5.6784819999999998</v>
          </cell>
        </row>
        <row r="4575">
          <cell r="A4575" t="str">
            <v>SOCIAL CAPITAL - Do you have close friends or family whom you talk to regularly?</v>
          </cell>
          <cell r="B4575" t="str">
            <v>No</v>
          </cell>
          <cell r="C4575" t="str">
            <v>Casey (C)</v>
          </cell>
          <cell r="D4575">
            <v>5.8373340000000002</v>
          </cell>
          <cell r="E4575">
            <v>3.4290069999999999</v>
          </cell>
          <cell r="F4575">
            <v>9.7660689999999999</v>
          </cell>
        </row>
        <row r="4576">
          <cell r="A4576" t="str">
            <v>SOCIAL CAPITAL - Do you have close friends or family whom you talk to regularly?</v>
          </cell>
          <cell r="B4576" t="str">
            <v>No</v>
          </cell>
          <cell r="C4576" t="str">
            <v>Central Goldfields (S)</v>
          </cell>
          <cell r="D4576">
            <v>2.1414610000000001</v>
          </cell>
          <cell r="E4576">
            <v>0.88038799999999995</v>
          </cell>
          <cell r="F4576">
            <v>5.1156750000000004</v>
          </cell>
        </row>
        <row r="4577">
          <cell r="A4577" t="str">
            <v>SOCIAL CAPITAL - Do you have close friends or family whom you talk to regularly?</v>
          </cell>
          <cell r="B4577" t="str">
            <v>No</v>
          </cell>
          <cell r="C4577" t="str">
            <v>Colac-Otway (S)</v>
          </cell>
          <cell r="D4577">
            <v>4.9716839999999998</v>
          </cell>
          <cell r="E4577">
            <v>2.639087</v>
          </cell>
          <cell r="F4577">
            <v>9.1717639999999996</v>
          </cell>
        </row>
        <row r="4578">
          <cell r="A4578" t="str">
            <v>SOCIAL CAPITAL - Do you have close friends or family whom you talk to regularly?</v>
          </cell>
          <cell r="B4578" t="str">
            <v>No</v>
          </cell>
          <cell r="C4578" t="str">
            <v>Corangamite (S)</v>
          </cell>
          <cell r="D4578">
            <v>7.0757199999999996</v>
          </cell>
          <cell r="E4578">
            <v>3.8820760000000001</v>
          </cell>
          <cell r="F4578">
            <v>12.553520000000001</v>
          </cell>
        </row>
        <row r="4579">
          <cell r="A4579" t="str">
            <v>SOCIAL CAPITAL - Do you have close friends or family whom you talk to regularly?</v>
          </cell>
          <cell r="B4579" t="str">
            <v>No</v>
          </cell>
          <cell r="C4579" t="str">
            <v>Darebin (C)</v>
          </cell>
          <cell r="D4579" t="str">
            <v xml:space="preserve"> </v>
          </cell>
          <cell r="E4579" t="str">
            <v xml:space="preserve"> </v>
          </cell>
          <cell r="F4579" t="str">
            <v xml:space="preserve"> </v>
          </cell>
        </row>
        <row r="4580">
          <cell r="A4580" t="str">
            <v>SOCIAL CAPITAL - Do you have close friends or family whom you talk to regularly?</v>
          </cell>
          <cell r="B4580" t="str">
            <v>No</v>
          </cell>
          <cell r="C4580" t="str">
            <v>East Gippsland (S)</v>
          </cell>
          <cell r="D4580">
            <v>5.8119719999999999</v>
          </cell>
          <cell r="E4580">
            <v>2.6521029999999999</v>
          </cell>
          <cell r="F4580">
            <v>12.262449999999999</v>
          </cell>
        </row>
        <row r="4581">
          <cell r="A4581" t="str">
            <v>SOCIAL CAPITAL - Do you have close friends or family whom you talk to regularly?</v>
          </cell>
          <cell r="B4581" t="str">
            <v>No</v>
          </cell>
          <cell r="C4581" t="str">
            <v>Frankston (C)</v>
          </cell>
          <cell r="D4581">
            <v>6.8220179999999999</v>
          </cell>
          <cell r="E4581">
            <v>4.2924499999999997</v>
          </cell>
          <cell r="F4581">
            <v>10.676</v>
          </cell>
        </row>
        <row r="4582">
          <cell r="A4582" t="str">
            <v>SOCIAL CAPITAL - Do you have close friends or family whom you talk to regularly?</v>
          </cell>
          <cell r="B4582" t="str">
            <v>No</v>
          </cell>
          <cell r="C4582" t="str">
            <v>Gannawarra (S)</v>
          </cell>
          <cell r="D4582">
            <v>4.0927290000000003</v>
          </cell>
          <cell r="E4582">
            <v>1.949476</v>
          </cell>
          <cell r="F4582">
            <v>8.3906340000000004</v>
          </cell>
        </row>
        <row r="4583">
          <cell r="A4583" t="str">
            <v>SOCIAL CAPITAL - Do you have close friends or family whom you talk to regularly?</v>
          </cell>
          <cell r="B4583" t="str">
            <v>No</v>
          </cell>
          <cell r="C4583" t="str">
            <v>Glen Eira (C)</v>
          </cell>
          <cell r="D4583">
            <v>3.180739</v>
          </cell>
          <cell r="E4583">
            <v>1.438377</v>
          </cell>
          <cell r="F4583">
            <v>6.8862310000000004</v>
          </cell>
        </row>
        <row r="4584">
          <cell r="A4584" t="str">
            <v>SOCIAL CAPITAL - Do you have close friends or family whom you talk to regularly?</v>
          </cell>
          <cell r="B4584" t="str">
            <v>No</v>
          </cell>
          <cell r="C4584" t="str">
            <v>Glenelg (S)</v>
          </cell>
          <cell r="D4584">
            <v>4.0727770000000003</v>
          </cell>
          <cell r="E4584">
            <v>1.7348410000000001</v>
          </cell>
          <cell r="F4584">
            <v>9.2643609999999992</v>
          </cell>
        </row>
        <row r="4585">
          <cell r="A4585" t="str">
            <v>SOCIAL CAPITAL - Do you have close friends or family whom you talk to regularly?</v>
          </cell>
          <cell r="B4585" t="str">
            <v>No</v>
          </cell>
          <cell r="C4585" t="str">
            <v>Golden Plains (S)</v>
          </cell>
          <cell r="D4585">
            <v>8.6003989999999995</v>
          </cell>
          <cell r="E4585">
            <v>3.4344519999999998</v>
          </cell>
          <cell r="F4585">
            <v>19.932790000000001</v>
          </cell>
        </row>
        <row r="4586">
          <cell r="A4586" t="str">
            <v>SOCIAL CAPITAL - Do you have close friends or family whom you talk to regularly?</v>
          </cell>
          <cell r="B4586" t="str">
            <v>No</v>
          </cell>
          <cell r="C4586" t="str">
            <v>Greater Bendigo (C)</v>
          </cell>
          <cell r="D4586">
            <v>3.163208</v>
          </cell>
          <cell r="E4586">
            <v>1.4202429999999999</v>
          </cell>
          <cell r="F4586">
            <v>6.8955710000000003</v>
          </cell>
        </row>
        <row r="4587">
          <cell r="A4587" t="str">
            <v>SOCIAL CAPITAL - Do you have close friends or family whom you talk to regularly?</v>
          </cell>
          <cell r="B4587" t="str">
            <v>No</v>
          </cell>
          <cell r="C4587" t="str">
            <v>Greater Dandenong (C)</v>
          </cell>
          <cell r="D4587">
            <v>9.2988350000000004</v>
          </cell>
          <cell r="E4587">
            <v>6.1395850000000003</v>
          </cell>
          <cell r="F4587">
            <v>13.843970000000001</v>
          </cell>
        </row>
        <row r="4588">
          <cell r="A4588" t="str">
            <v>SOCIAL CAPITAL - Do you have close friends or family whom you talk to regularly?</v>
          </cell>
          <cell r="B4588" t="str">
            <v>No</v>
          </cell>
          <cell r="C4588" t="str">
            <v>Greater Geelong (C)</v>
          </cell>
          <cell r="D4588">
            <v>3.966936</v>
          </cell>
          <cell r="E4588">
            <v>2.1044209999999999</v>
          </cell>
          <cell r="F4588">
            <v>7.3540369999999999</v>
          </cell>
        </row>
        <row r="4589">
          <cell r="A4589" t="str">
            <v>SOCIAL CAPITAL - Do you have close friends or family whom you talk to regularly?</v>
          </cell>
          <cell r="B4589" t="str">
            <v>No</v>
          </cell>
          <cell r="C4589" t="str">
            <v>Greater Shepparton (C)</v>
          </cell>
          <cell r="D4589">
            <v>6.9495480000000001</v>
          </cell>
          <cell r="E4589">
            <v>4.1225310000000004</v>
          </cell>
          <cell r="F4589">
            <v>11.483000000000001</v>
          </cell>
        </row>
        <row r="4590">
          <cell r="A4590" t="str">
            <v>SOCIAL CAPITAL - Do you have close friends or family whom you talk to regularly?</v>
          </cell>
          <cell r="B4590" t="str">
            <v>No</v>
          </cell>
          <cell r="C4590" t="str">
            <v>Hepburn (S)</v>
          </cell>
          <cell r="D4590" t="str">
            <v xml:space="preserve"> </v>
          </cell>
          <cell r="E4590" t="str">
            <v xml:space="preserve"> </v>
          </cell>
          <cell r="F4590" t="str">
            <v xml:space="preserve"> </v>
          </cell>
        </row>
        <row r="4591">
          <cell r="A4591" t="str">
            <v>SOCIAL CAPITAL - Do you have close friends or family whom you talk to regularly?</v>
          </cell>
          <cell r="B4591" t="str">
            <v>No</v>
          </cell>
          <cell r="C4591" t="str">
            <v>Hindmarsh (S)</v>
          </cell>
          <cell r="D4591">
            <v>6.2040059999999997</v>
          </cell>
          <cell r="E4591">
            <v>3.336722</v>
          </cell>
          <cell r="F4591">
            <v>11.24846</v>
          </cell>
        </row>
        <row r="4592">
          <cell r="A4592" t="str">
            <v>SOCIAL CAPITAL - Do you have close friends or family whom you talk to regularly?</v>
          </cell>
          <cell r="B4592" t="str">
            <v>No</v>
          </cell>
          <cell r="C4592" t="str">
            <v>Hobsons Bay (C)</v>
          </cell>
          <cell r="D4592">
            <v>2.5945740000000002</v>
          </cell>
          <cell r="E4592">
            <v>1.183576</v>
          </cell>
          <cell r="F4592">
            <v>5.5924909999999999</v>
          </cell>
        </row>
        <row r="4593">
          <cell r="A4593" t="str">
            <v>SOCIAL CAPITAL - Do you have close friends or family whom you talk to regularly?</v>
          </cell>
          <cell r="B4593" t="str">
            <v>No</v>
          </cell>
          <cell r="C4593" t="str">
            <v>Horsham (RC)</v>
          </cell>
          <cell r="D4593">
            <v>3.7587109999999999</v>
          </cell>
          <cell r="E4593">
            <v>2.0550999999999999</v>
          </cell>
          <cell r="F4593">
            <v>6.7768490000000003</v>
          </cell>
        </row>
        <row r="4594">
          <cell r="A4594" t="str">
            <v>SOCIAL CAPITAL - Do you have close friends or family whom you talk to regularly?</v>
          </cell>
          <cell r="B4594" t="str">
            <v>No</v>
          </cell>
          <cell r="C4594" t="str">
            <v>Hume (C)</v>
          </cell>
          <cell r="D4594">
            <v>4.2133430000000001</v>
          </cell>
          <cell r="E4594">
            <v>2.2354370000000001</v>
          </cell>
          <cell r="F4594">
            <v>7.8016420000000002</v>
          </cell>
        </row>
        <row r="4595">
          <cell r="A4595" t="str">
            <v>SOCIAL CAPITAL - Do you have close friends or family whom you talk to regularly?</v>
          </cell>
          <cell r="B4595" t="str">
            <v>No</v>
          </cell>
          <cell r="C4595" t="str">
            <v>Indigo (S)</v>
          </cell>
          <cell r="D4595">
            <v>2.6950720000000001</v>
          </cell>
          <cell r="E4595">
            <v>1.315904</v>
          </cell>
          <cell r="F4595">
            <v>5.4400310000000003</v>
          </cell>
        </row>
        <row r="4596">
          <cell r="A4596" t="str">
            <v>SOCIAL CAPITAL - Do you have close friends or family whom you talk to regularly?</v>
          </cell>
          <cell r="B4596" t="str">
            <v>No</v>
          </cell>
          <cell r="C4596" t="str">
            <v>Kingston (C)</v>
          </cell>
          <cell r="D4596">
            <v>5.7537370000000001</v>
          </cell>
          <cell r="E4596">
            <v>3.185867</v>
          </cell>
          <cell r="F4596">
            <v>10.173859999999999</v>
          </cell>
        </row>
        <row r="4597">
          <cell r="A4597" t="str">
            <v>SOCIAL CAPITAL - Do you have close friends or family whom you talk to regularly?</v>
          </cell>
          <cell r="B4597" t="str">
            <v>No</v>
          </cell>
          <cell r="C4597" t="str">
            <v>Knox (C)</v>
          </cell>
          <cell r="D4597">
            <v>4.567113</v>
          </cell>
          <cell r="E4597">
            <v>2.5625589999999998</v>
          </cell>
          <cell r="F4597">
            <v>8.0108060000000005</v>
          </cell>
        </row>
        <row r="4598">
          <cell r="A4598" t="str">
            <v>SOCIAL CAPITAL - Do you have close friends or family whom you talk to regularly?</v>
          </cell>
          <cell r="B4598" t="str">
            <v>No</v>
          </cell>
          <cell r="C4598" t="str">
            <v>Latrobe (C)</v>
          </cell>
          <cell r="D4598">
            <v>4.3724509999999999</v>
          </cell>
          <cell r="E4598">
            <v>2.4163329999999998</v>
          </cell>
          <cell r="F4598">
            <v>7.7857810000000001</v>
          </cell>
        </row>
        <row r="4599">
          <cell r="A4599" t="str">
            <v>SOCIAL CAPITAL - Do you have close friends or family whom you talk to regularly?</v>
          </cell>
          <cell r="B4599" t="str">
            <v>No</v>
          </cell>
          <cell r="C4599" t="str">
            <v>Loddon (S)</v>
          </cell>
          <cell r="D4599">
            <v>8.8683160000000001</v>
          </cell>
          <cell r="E4599">
            <v>3.8703699999999999</v>
          </cell>
          <cell r="F4599">
            <v>19.041840000000001</v>
          </cell>
        </row>
        <row r="4600">
          <cell r="A4600" t="str">
            <v>SOCIAL CAPITAL - Do you have close friends or family whom you talk to regularly?</v>
          </cell>
          <cell r="B4600" t="str">
            <v>No</v>
          </cell>
          <cell r="C4600" t="str">
            <v>Macedon Ranges (S)</v>
          </cell>
          <cell r="D4600" t="str">
            <v xml:space="preserve"> </v>
          </cell>
          <cell r="E4600" t="str">
            <v xml:space="preserve"> </v>
          </cell>
          <cell r="F4600" t="str">
            <v xml:space="preserve"> </v>
          </cell>
        </row>
        <row r="4601">
          <cell r="A4601" t="str">
            <v>SOCIAL CAPITAL - Do you have close friends or family whom you talk to regularly?</v>
          </cell>
          <cell r="B4601" t="str">
            <v>No</v>
          </cell>
          <cell r="C4601" t="str">
            <v>Manningham (C)</v>
          </cell>
          <cell r="D4601">
            <v>4.5872510000000002</v>
          </cell>
          <cell r="E4601">
            <v>2.3822199999999998</v>
          </cell>
          <cell r="F4601">
            <v>8.6523959999999995</v>
          </cell>
        </row>
        <row r="4602">
          <cell r="A4602" t="str">
            <v>SOCIAL CAPITAL - Do you have close friends or family whom you talk to regularly?</v>
          </cell>
          <cell r="B4602" t="str">
            <v>No</v>
          </cell>
          <cell r="C4602" t="str">
            <v>Mansfield (S)</v>
          </cell>
          <cell r="D4602">
            <v>4.8329259999999996</v>
          </cell>
          <cell r="E4602">
            <v>2.7035809999999998</v>
          </cell>
          <cell r="F4602">
            <v>8.4929559999999995</v>
          </cell>
        </row>
        <row r="4603">
          <cell r="A4603" t="str">
            <v>SOCIAL CAPITAL - Do you have close friends or family whom you talk to regularly?</v>
          </cell>
          <cell r="B4603" t="str">
            <v>No</v>
          </cell>
          <cell r="C4603" t="str">
            <v>Maribyrnong (C)</v>
          </cell>
          <cell r="D4603">
            <v>6.5459820000000004</v>
          </cell>
          <cell r="E4603">
            <v>3.4011969999999998</v>
          </cell>
          <cell r="F4603">
            <v>12.23033</v>
          </cell>
        </row>
        <row r="4604">
          <cell r="A4604" t="str">
            <v>SOCIAL CAPITAL - Do you have close friends or family whom you talk to regularly?</v>
          </cell>
          <cell r="B4604" t="str">
            <v>No</v>
          </cell>
          <cell r="C4604" t="str">
            <v>Maroondah (C)</v>
          </cell>
          <cell r="D4604">
            <v>5.7806899999999999</v>
          </cell>
          <cell r="E4604">
            <v>3.269199</v>
          </cell>
          <cell r="F4604">
            <v>10.02169</v>
          </cell>
        </row>
        <row r="4605">
          <cell r="A4605" t="str">
            <v>SOCIAL CAPITAL - Do you have close friends or family whom you talk to regularly?</v>
          </cell>
          <cell r="B4605" t="str">
            <v>No</v>
          </cell>
          <cell r="C4605" t="str">
            <v>Melbourne (C)</v>
          </cell>
          <cell r="D4605">
            <v>4.5572489999999997</v>
          </cell>
          <cell r="E4605">
            <v>2.3087810000000002</v>
          </cell>
          <cell r="F4605">
            <v>8.7982359999999993</v>
          </cell>
        </row>
        <row r="4606">
          <cell r="A4606" t="str">
            <v>SOCIAL CAPITAL - Do you have close friends or family whom you talk to regularly?</v>
          </cell>
          <cell r="B4606" t="str">
            <v>No</v>
          </cell>
          <cell r="C4606" t="str">
            <v>Melton (S)</v>
          </cell>
          <cell r="D4606">
            <v>3.9004219999999998</v>
          </cell>
          <cell r="E4606">
            <v>2.133337</v>
          </cell>
          <cell r="F4606">
            <v>7.0261339999999999</v>
          </cell>
        </row>
        <row r="4607">
          <cell r="A4607" t="str">
            <v>SOCIAL CAPITAL - Do you have close friends or family whom you talk to regularly?</v>
          </cell>
          <cell r="B4607" t="str">
            <v>No</v>
          </cell>
          <cell r="C4607" t="str">
            <v>Mildura (RC)</v>
          </cell>
          <cell r="D4607">
            <v>4.2515470000000004</v>
          </cell>
          <cell r="E4607">
            <v>2.2119219999999999</v>
          </cell>
          <cell r="F4607">
            <v>8.0177189999999996</v>
          </cell>
        </row>
        <row r="4608">
          <cell r="A4608" t="str">
            <v>SOCIAL CAPITAL - Do you have close friends or family whom you talk to regularly?</v>
          </cell>
          <cell r="B4608" t="str">
            <v>No</v>
          </cell>
          <cell r="C4608" t="str">
            <v>Mitchell (S)</v>
          </cell>
          <cell r="D4608">
            <v>4.489268</v>
          </cell>
          <cell r="E4608">
            <v>2.112819</v>
          </cell>
          <cell r="F4608">
            <v>9.2851429999999997</v>
          </cell>
        </row>
        <row r="4609">
          <cell r="A4609" t="str">
            <v>SOCIAL CAPITAL - Do you have close friends or family whom you talk to regularly?</v>
          </cell>
          <cell r="B4609" t="str">
            <v>No</v>
          </cell>
          <cell r="C4609" t="str">
            <v>Moira (S)</v>
          </cell>
          <cell r="D4609">
            <v>3.094595</v>
          </cell>
          <cell r="E4609">
            <v>1.6813340000000001</v>
          </cell>
          <cell r="F4609">
            <v>5.6277900000000001</v>
          </cell>
        </row>
        <row r="4610">
          <cell r="A4610" t="str">
            <v>SOCIAL CAPITAL - Do you have close friends or family whom you talk to regularly?</v>
          </cell>
          <cell r="B4610" t="str">
            <v>No</v>
          </cell>
          <cell r="C4610" t="str">
            <v>Monash (C)</v>
          </cell>
          <cell r="D4610">
            <v>3.4837259999999999</v>
          </cell>
          <cell r="E4610">
            <v>1.97725</v>
          </cell>
          <cell r="F4610">
            <v>6.0669550000000001</v>
          </cell>
        </row>
        <row r="4611">
          <cell r="A4611" t="str">
            <v>SOCIAL CAPITAL - Do you have close friends or family whom you talk to regularly?</v>
          </cell>
          <cell r="B4611" t="str">
            <v>No</v>
          </cell>
          <cell r="C4611" t="str">
            <v>Moonee Valley (C)</v>
          </cell>
          <cell r="D4611" t="str">
            <v xml:space="preserve"> </v>
          </cell>
          <cell r="E4611" t="str">
            <v xml:space="preserve"> </v>
          </cell>
          <cell r="F4611" t="str">
            <v xml:space="preserve"> </v>
          </cell>
        </row>
        <row r="4612">
          <cell r="A4612" t="str">
            <v>SOCIAL CAPITAL - Do you have close friends or family whom you talk to regularly?</v>
          </cell>
          <cell r="B4612" t="str">
            <v>No</v>
          </cell>
          <cell r="C4612" t="str">
            <v>Moorabool (S)</v>
          </cell>
          <cell r="D4612">
            <v>0.90639029999999998</v>
          </cell>
          <cell r="E4612">
            <v>0.36424450000000003</v>
          </cell>
          <cell r="F4612">
            <v>2.237352</v>
          </cell>
        </row>
        <row r="4613">
          <cell r="A4613" t="str">
            <v>SOCIAL CAPITAL - Do you have close friends or family whom you talk to regularly?</v>
          </cell>
          <cell r="B4613" t="str">
            <v>No</v>
          </cell>
          <cell r="C4613" t="str">
            <v>Moreland (C)</v>
          </cell>
          <cell r="D4613">
            <v>6.1039440000000003</v>
          </cell>
          <cell r="E4613">
            <v>3.2391670000000001</v>
          </cell>
          <cell r="F4613">
            <v>11.208880000000001</v>
          </cell>
        </row>
        <row r="4614">
          <cell r="A4614" t="str">
            <v>SOCIAL CAPITAL - Do you have close friends or family whom you talk to regularly?</v>
          </cell>
          <cell r="B4614" t="str">
            <v>No</v>
          </cell>
          <cell r="C4614" t="str">
            <v>Mornington Peninsula (S)</v>
          </cell>
          <cell r="D4614">
            <v>4.1472600000000002</v>
          </cell>
          <cell r="E4614">
            <v>2.103202</v>
          </cell>
          <cell r="F4614">
            <v>8.0152450000000002</v>
          </cell>
        </row>
        <row r="4615">
          <cell r="A4615" t="str">
            <v>SOCIAL CAPITAL - Do you have close friends or family whom you talk to regularly?</v>
          </cell>
          <cell r="B4615" t="str">
            <v>No</v>
          </cell>
          <cell r="C4615" t="str">
            <v>Mount Alexander (S)</v>
          </cell>
          <cell r="D4615">
            <v>2.2211349999999999</v>
          </cell>
          <cell r="E4615">
            <v>0.96573560000000003</v>
          </cell>
          <cell r="F4615">
            <v>5.025665</v>
          </cell>
        </row>
        <row r="4616">
          <cell r="A4616" t="str">
            <v>SOCIAL CAPITAL - Do you have close friends or family whom you talk to regularly?</v>
          </cell>
          <cell r="B4616" t="str">
            <v>No</v>
          </cell>
          <cell r="C4616" t="str">
            <v>Moyne (S)</v>
          </cell>
          <cell r="D4616">
            <v>1.930129</v>
          </cell>
          <cell r="E4616">
            <v>0.74390849999999997</v>
          </cell>
          <cell r="F4616">
            <v>4.914218</v>
          </cell>
        </row>
        <row r="4617">
          <cell r="A4617" t="str">
            <v>SOCIAL CAPITAL - Do you have close friends or family whom you talk to regularly?</v>
          </cell>
          <cell r="B4617" t="str">
            <v>No</v>
          </cell>
          <cell r="C4617" t="str">
            <v>Murrindindi (S)</v>
          </cell>
          <cell r="D4617">
            <v>3.5939779999999999</v>
          </cell>
          <cell r="E4617">
            <v>1.4211</v>
          </cell>
          <cell r="F4617">
            <v>8.7928700000000006</v>
          </cell>
        </row>
        <row r="4618">
          <cell r="A4618" t="str">
            <v>SOCIAL CAPITAL - Do you have close friends or family whom you talk to regularly?</v>
          </cell>
          <cell r="B4618" t="str">
            <v>No</v>
          </cell>
          <cell r="C4618" t="str">
            <v>Nillumbik (S)</v>
          </cell>
          <cell r="D4618">
            <v>2.8768889999999998</v>
          </cell>
          <cell r="E4618">
            <v>1.3728910000000001</v>
          </cell>
          <cell r="F4618">
            <v>5.9294580000000003</v>
          </cell>
        </row>
        <row r="4619">
          <cell r="A4619" t="str">
            <v>SOCIAL CAPITAL - Do you have close friends or family whom you talk to regularly?</v>
          </cell>
          <cell r="B4619" t="str">
            <v>No</v>
          </cell>
          <cell r="C4619" t="str">
            <v>Northern Grampians (S)</v>
          </cell>
          <cell r="D4619">
            <v>3.8111809999999999</v>
          </cell>
          <cell r="E4619">
            <v>2.2336610000000001</v>
          </cell>
          <cell r="F4619">
            <v>6.4295530000000003</v>
          </cell>
        </row>
        <row r="4620">
          <cell r="A4620" t="str">
            <v>SOCIAL CAPITAL - Do you have close friends or family whom you talk to regularly?</v>
          </cell>
          <cell r="B4620" t="str">
            <v>No</v>
          </cell>
          <cell r="C4620" t="str">
            <v>Port Phillip (C)</v>
          </cell>
          <cell r="D4620">
            <v>2.6801460000000001</v>
          </cell>
          <cell r="E4620">
            <v>1.2749550000000001</v>
          </cell>
          <cell r="F4620">
            <v>5.5470470000000001</v>
          </cell>
        </row>
        <row r="4621">
          <cell r="A4621" t="str">
            <v>SOCIAL CAPITAL - Do you have close friends or family whom you talk to regularly?</v>
          </cell>
          <cell r="B4621" t="str">
            <v>No</v>
          </cell>
          <cell r="C4621" t="str">
            <v>Pyrenees (S)</v>
          </cell>
          <cell r="D4621">
            <v>7.6431969999999998</v>
          </cell>
          <cell r="E4621">
            <v>4.4924819999999999</v>
          </cell>
          <cell r="F4621">
            <v>12.70955</v>
          </cell>
        </row>
        <row r="4622">
          <cell r="A4622" t="str">
            <v>SOCIAL CAPITAL - Do you have close friends or family whom you talk to regularly?</v>
          </cell>
          <cell r="B4622" t="str">
            <v>No</v>
          </cell>
          <cell r="C4622" t="str">
            <v>Queenscliffe (B)</v>
          </cell>
          <cell r="D4622" t="str">
            <v xml:space="preserve"> </v>
          </cell>
          <cell r="E4622" t="str">
            <v xml:space="preserve"> </v>
          </cell>
          <cell r="F4622" t="str">
            <v xml:space="preserve"> </v>
          </cell>
        </row>
        <row r="4623">
          <cell r="A4623" t="str">
            <v>SOCIAL CAPITAL - Do you have close friends or family whom you talk to regularly?</v>
          </cell>
          <cell r="B4623" t="str">
            <v>No</v>
          </cell>
          <cell r="C4623" t="str">
            <v>South Gippsland (S)</v>
          </cell>
          <cell r="D4623">
            <v>2.952588</v>
          </cell>
          <cell r="E4623">
            <v>1.377338</v>
          </cell>
          <cell r="F4623">
            <v>6.2158879999999996</v>
          </cell>
        </row>
        <row r="4624">
          <cell r="A4624" t="str">
            <v>SOCIAL CAPITAL - Do you have close friends or family whom you talk to regularly?</v>
          </cell>
          <cell r="B4624" t="str">
            <v>No</v>
          </cell>
          <cell r="C4624" t="str">
            <v>Southern Grampians (S)</v>
          </cell>
          <cell r="D4624">
            <v>2.5041150000000001</v>
          </cell>
          <cell r="E4624">
            <v>1.301131</v>
          </cell>
          <cell r="F4624">
            <v>4.7656349999999996</v>
          </cell>
        </row>
        <row r="4625">
          <cell r="A4625" t="str">
            <v>SOCIAL CAPITAL - Do you have close friends or family whom you talk to regularly?</v>
          </cell>
          <cell r="B4625" t="str">
            <v>No</v>
          </cell>
          <cell r="C4625" t="str">
            <v>Stonnington (C)</v>
          </cell>
          <cell r="D4625">
            <v>4.1656129999999996</v>
          </cell>
          <cell r="E4625">
            <v>2.0056720000000001</v>
          </cell>
          <cell r="F4625">
            <v>8.4510299999999994</v>
          </cell>
        </row>
        <row r="4626">
          <cell r="A4626" t="str">
            <v>SOCIAL CAPITAL - Do you have close friends or family whom you talk to regularly?</v>
          </cell>
          <cell r="B4626" t="str">
            <v>No</v>
          </cell>
          <cell r="C4626" t="str">
            <v>Strathbogie (S)</v>
          </cell>
          <cell r="D4626">
            <v>3.4372889999999998</v>
          </cell>
          <cell r="E4626">
            <v>1.76864</v>
          </cell>
          <cell r="F4626">
            <v>6.574878</v>
          </cell>
        </row>
        <row r="4627">
          <cell r="A4627" t="str">
            <v>SOCIAL CAPITAL - Do you have close friends or family whom you talk to regularly?</v>
          </cell>
          <cell r="B4627" t="str">
            <v>No</v>
          </cell>
          <cell r="C4627" t="str">
            <v>Surf Coast (S)</v>
          </cell>
          <cell r="D4627" t="str">
            <v xml:space="preserve"> </v>
          </cell>
          <cell r="E4627" t="str">
            <v xml:space="preserve"> </v>
          </cell>
          <cell r="F4627" t="str">
            <v xml:space="preserve"> </v>
          </cell>
        </row>
        <row r="4628">
          <cell r="A4628" t="str">
            <v>SOCIAL CAPITAL - Do you have close friends or family whom you talk to regularly?</v>
          </cell>
          <cell r="B4628" t="str">
            <v>No</v>
          </cell>
          <cell r="C4628" t="str">
            <v>Swan Hill (RC)</v>
          </cell>
          <cell r="D4628">
            <v>4.8273409999999997</v>
          </cell>
          <cell r="E4628">
            <v>2.4012359999999999</v>
          </cell>
          <cell r="F4628">
            <v>9.4669150000000002</v>
          </cell>
        </row>
        <row r="4629">
          <cell r="A4629" t="str">
            <v>SOCIAL CAPITAL - Do you have close friends or family whom you talk to regularly?</v>
          </cell>
          <cell r="B4629" t="str">
            <v>No</v>
          </cell>
          <cell r="C4629" t="str">
            <v>Towong (S)</v>
          </cell>
          <cell r="D4629">
            <v>3.9699450000000001</v>
          </cell>
          <cell r="E4629">
            <v>1.819299</v>
          </cell>
          <cell r="F4629">
            <v>8.4442699999999995</v>
          </cell>
        </row>
        <row r="4630">
          <cell r="A4630" t="str">
            <v>SOCIAL CAPITAL - Do you have close friends or family whom you talk to regularly?</v>
          </cell>
          <cell r="B4630" t="str">
            <v>No</v>
          </cell>
          <cell r="C4630" t="str">
            <v>Wangaratta (RC)</v>
          </cell>
          <cell r="D4630">
            <v>2.1698499999999998</v>
          </cell>
          <cell r="E4630">
            <v>1.0043280000000001</v>
          </cell>
          <cell r="F4630">
            <v>4.6247720000000001</v>
          </cell>
        </row>
        <row r="4631">
          <cell r="A4631" t="str">
            <v>SOCIAL CAPITAL - Do you have close friends or family whom you talk to regularly?</v>
          </cell>
          <cell r="B4631" t="str">
            <v>No</v>
          </cell>
          <cell r="C4631" t="str">
            <v>Warrnambool (C)</v>
          </cell>
          <cell r="D4631" t="str">
            <v xml:space="preserve"> </v>
          </cell>
          <cell r="E4631" t="str">
            <v xml:space="preserve"> </v>
          </cell>
          <cell r="F4631" t="str">
            <v xml:space="preserve"> </v>
          </cell>
        </row>
        <row r="4632">
          <cell r="A4632" t="str">
            <v>SOCIAL CAPITAL - Do you have close friends or family whom you talk to regularly?</v>
          </cell>
          <cell r="B4632" t="str">
            <v>No</v>
          </cell>
          <cell r="C4632" t="str">
            <v>Wellington (S)</v>
          </cell>
          <cell r="D4632">
            <v>3.622992</v>
          </cell>
          <cell r="E4632">
            <v>1.836454</v>
          </cell>
          <cell r="F4632">
            <v>7.0231620000000001</v>
          </cell>
        </row>
        <row r="4633">
          <cell r="A4633" t="str">
            <v>SOCIAL CAPITAL - Do you have close friends or family whom you talk to regularly?</v>
          </cell>
          <cell r="B4633" t="str">
            <v>No</v>
          </cell>
          <cell r="C4633" t="str">
            <v>West Wimmera (S)</v>
          </cell>
          <cell r="D4633">
            <v>5.1369670000000003</v>
          </cell>
          <cell r="E4633">
            <v>2.2098439999999999</v>
          </cell>
          <cell r="F4633">
            <v>11.485910000000001</v>
          </cell>
        </row>
        <row r="4634">
          <cell r="A4634" t="str">
            <v>SOCIAL CAPITAL - Do you have close friends or family whom you talk to regularly?</v>
          </cell>
          <cell r="B4634" t="str">
            <v>No</v>
          </cell>
          <cell r="C4634" t="str">
            <v>Whitehorse (C)</v>
          </cell>
          <cell r="D4634">
            <v>5.2096210000000003</v>
          </cell>
          <cell r="E4634">
            <v>2.8790049999999998</v>
          </cell>
          <cell r="F4634">
            <v>9.2472840000000005</v>
          </cell>
        </row>
        <row r="4635">
          <cell r="A4635" t="str">
            <v>SOCIAL CAPITAL - Do you have close friends or family whom you talk to regularly?</v>
          </cell>
          <cell r="B4635" t="str">
            <v>No</v>
          </cell>
          <cell r="C4635" t="str">
            <v>Whittlesea (C)</v>
          </cell>
          <cell r="D4635">
            <v>5.5785</v>
          </cell>
          <cell r="E4635">
            <v>3.1267839999999998</v>
          </cell>
          <cell r="F4635">
            <v>9.7589489999999994</v>
          </cell>
        </row>
        <row r="4636">
          <cell r="A4636" t="str">
            <v>SOCIAL CAPITAL - Do you have close friends or family whom you talk to regularly?</v>
          </cell>
          <cell r="B4636" t="str">
            <v>No</v>
          </cell>
          <cell r="C4636" t="str">
            <v>Wodonga (RC)</v>
          </cell>
          <cell r="D4636">
            <v>3.9455979999999999</v>
          </cell>
          <cell r="E4636">
            <v>1.8205720000000001</v>
          </cell>
          <cell r="F4636">
            <v>8.3403080000000003</v>
          </cell>
        </row>
        <row r="4637">
          <cell r="A4637" t="str">
            <v>SOCIAL CAPITAL - Do you have close friends or family whom you talk to regularly?</v>
          </cell>
          <cell r="B4637" t="str">
            <v>No</v>
          </cell>
          <cell r="C4637" t="str">
            <v>Wyndham (C)</v>
          </cell>
          <cell r="D4637">
            <v>5.5956859999999997</v>
          </cell>
          <cell r="E4637">
            <v>3.4294709999999999</v>
          </cell>
          <cell r="F4637">
            <v>9.0026279999999996</v>
          </cell>
        </row>
        <row r="4638">
          <cell r="A4638" t="str">
            <v>SOCIAL CAPITAL - Do you have close friends or family whom you talk to regularly?</v>
          </cell>
          <cell r="B4638" t="str">
            <v>No</v>
          </cell>
          <cell r="C4638" t="str">
            <v>Yarra (C)</v>
          </cell>
          <cell r="D4638">
            <v>6.3648850000000001</v>
          </cell>
          <cell r="E4638">
            <v>3.4653390000000002</v>
          </cell>
          <cell r="F4638">
            <v>11.40396</v>
          </cell>
        </row>
        <row r="4639">
          <cell r="A4639" t="str">
            <v>SOCIAL CAPITAL - Do you have close friends or family whom you talk to regularly?</v>
          </cell>
          <cell r="B4639" t="str">
            <v>No</v>
          </cell>
          <cell r="C4639" t="str">
            <v>Yarra Ranges (S)</v>
          </cell>
          <cell r="D4639">
            <v>1.7236769999999999</v>
          </cell>
          <cell r="E4639">
            <v>0.70811170000000001</v>
          </cell>
          <cell r="F4639">
            <v>4.1350949999999997</v>
          </cell>
        </row>
        <row r="4640">
          <cell r="A4640" t="str">
            <v>SOCIAL CAPITAL - Do you have close friends or family whom you talk to regularly?</v>
          </cell>
          <cell r="B4640" t="str">
            <v>No</v>
          </cell>
          <cell r="C4640" t="str">
            <v>Yarriambiack (S)</v>
          </cell>
          <cell r="D4640" t="str">
            <v xml:space="preserve"> </v>
          </cell>
          <cell r="E4640" t="str">
            <v xml:space="preserve"> </v>
          </cell>
          <cell r="F4640" t="str">
            <v xml:space="preserve"> </v>
          </cell>
        </row>
        <row r="4641">
          <cell r="A4641" t="str">
            <v>SOCIAL CAPITAL - Do you have close friends or family whom you talk to regularly?</v>
          </cell>
          <cell r="B4641" t="str">
            <v>No</v>
          </cell>
          <cell r="C4641" t="str">
            <v>Victoria</v>
          </cell>
          <cell r="D4641">
            <v>4.6842319999999997</v>
          </cell>
          <cell r="E4641">
            <v>4.2334959999999997</v>
          </cell>
          <cell r="F4641">
            <v>5.1803610000000004</v>
          </cell>
        </row>
        <row r="4642">
          <cell r="A4642" t="str">
            <v>SOCIAL CAPITAL - Do you have close friends or family whom you talk to regularly?</v>
          </cell>
          <cell r="B4642" t="str">
            <v>Don't know</v>
          </cell>
          <cell r="C4642" t="str">
            <v>Alpine (S)</v>
          </cell>
          <cell r="D4642" t="str">
            <v xml:space="preserve"> </v>
          </cell>
          <cell r="E4642" t="str">
            <v xml:space="preserve"> </v>
          </cell>
          <cell r="F4642" t="str">
            <v xml:space="preserve"> </v>
          </cell>
        </row>
        <row r="4643">
          <cell r="A4643" t="str">
            <v>SOCIAL CAPITAL - Do you have close friends or family whom you talk to regularly?</v>
          </cell>
          <cell r="B4643" t="str">
            <v>Don't know</v>
          </cell>
          <cell r="C4643" t="str">
            <v>Ararat (RC)</v>
          </cell>
          <cell r="D4643" t="str">
            <v xml:space="preserve"> </v>
          </cell>
          <cell r="E4643" t="str">
            <v xml:space="preserve"> </v>
          </cell>
          <cell r="F4643" t="str">
            <v xml:space="preserve"> </v>
          </cell>
        </row>
        <row r="4644">
          <cell r="A4644" t="str">
            <v>SOCIAL CAPITAL - Do you have close friends or family whom you talk to regularly?</v>
          </cell>
          <cell r="B4644" t="str">
            <v>Don't know</v>
          </cell>
          <cell r="C4644" t="str">
            <v>Ballarat (C)</v>
          </cell>
          <cell r="D4644" t="str">
            <v xml:space="preserve"> </v>
          </cell>
          <cell r="E4644" t="str">
            <v xml:space="preserve"> </v>
          </cell>
          <cell r="F4644" t="str">
            <v xml:space="preserve"> </v>
          </cell>
        </row>
        <row r="4645">
          <cell r="A4645" t="str">
            <v>SOCIAL CAPITAL - Do you have close friends or family whom you talk to regularly?</v>
          </cell>
          <cell r="B4645" t="str">
            <v>Don't know</v>
          </cell>
          <cell r="C4645" t="str">
            <v>Banyule (C)</v>
          </cell>
          <cell r="D4645" t="str">
            <v xml:space="preserve"> </v>
          </cell>
          <cell r="E4645" t="str">
            <v xml:space="preserve"> </v>
          </cell>
          <cell r="F4645" t="str">
            <v xml:space="preserve"> </v>
          </cell>
        </row>
        <row r="4646">
          <cell r="A4646" t="str">
            <v>SOCIAL CAPITAL - Do you have close friends or family whom you talk to regularly?</v>
          </cell>
          <cell r="B4646" t="str">
            <v>Don't know</v>
          </cell>
          <cell r="C4646" t="str">
            <v>Bass Coast (S)</v>
          </cell>
          <cell r="D4646" t="str">
            <v xml:space="preserve"> </v>
          </cell>
          <cell r="E4646" t="str">
            <v xml:space="preserve"> </v>
          </cell>
          <cell r="F4646" t="str">
            <v xml:space="preserve"> </v>
          </cell>
        </row>
        <row r="4647">
          <cell r="A4647" t="str">
            <v>SOCIAL CAPITAL - Do you have close friends or family whom you talk to regularly?</v>
          </cell>
          <cell r="B4647" t="str">
            <v>Don't know</v>
          </cell>
          <cell r="C4647" t="str">
            <v>Baw Baw (S)</v>
          </cell>
          <cell r="D4647" t="str">
            <v xml:space="preserve"> </v>
          </cell>
          <cell r="E4647" t="str">
            <v xml:space="preserve"> </v>
          </cell>
          <cell r="F4647" t="str">
            <v xml:space="preserve"> </v>
          </cell>
        </row>
        <row r="4648">
          <cell r="A4648" t="str">
            <v>SOCIAL CAPITAL - Do you have close friends or family whom you talk to regularly?</v>
          </cell>
          <cell r="B4648" t="str">
            <v>Don't know</v>
          </cell>
          <cell r="C4648" t="str">
            <v>Bayside (C)</v>
          </cell>
          <cell r="D4648" t="str">
            <v xml:space="preserve"> </v>
          </cell>
          <cell r="E4648" t="str">
            <v xml:space="preserve"> </v>
          </cell>
          <cell r="F4648" t="str">
            <v xml:space="preserve"> </v>
          </cell>
        </row>
        <row r="4649">
          <cell r="A4649" t="str">
            <v>SOCIAL CAPITAL - Do you have close friends or family whom you talk to regularly?</v>
          </cell>
          <cell r="B4649" t="str">
            <v>Don't know</v>
          </cell>
          <cell r="C4649" t="str">
            <v>Benalla (RC)</v>
          </cell>
          <cell r="D4649" t="str">
            <v xml:space="preserve"> </v>
          </cell>
          <cell r="E4649" t="str">
            <v xml:space="preserve"> </v>
          </cell>
          <cell r="F4649" t="str">
            <v xml:space="preserve"> </v>
          </cell>
        </row>
        <row r="4650">
          <cell r="A4650" t="str">
            <v>SOCIAL CAPITAL - Do you have close friends or family whom you talk to regularly?</v>
          </cell>
          <cell r="B4650" t="str">
            <v>Don't know</v>
          </cell>
          <cell r="C4650" t="str">
            <v>Boroondara (C)</v>
          </cell>
          <cell r="D4650" t="str">
            <v xml:space="preserve"> </v>
          </cell>
          <cell r="E4650" t="str">
            <v xml:space="preserve"> </v>
          </cell>
          <cell r="F4650" t="str">
            <v xml:space="preserve"> </v>
          </cell>
        </row>
        <row r="4651">
          <cell r="A4651" t="str">
            <v>SOCIAL CAPITAL - Do you have close friends or family whom you talk to regularly?</v>
          </cell>
          <cell r="B4651" t="str">
            <v>Don't know</v>
          </cell>
          <cell r="C4651" t="str">
            <v>Brimbank (C)</v>
          </cell>
          <cell r="D4651" t="str">
            <v xml:space="preserve"> </v>
          </cell>
          <cell r="E4651" t="str">
            <v xml:space="preserve"> </v>
          </cell>
          <cell r="F4651" t="str">
            <v xml:space="preserve"> </v>
          </cell>
        </row>
        <row r="4652">
          <cell r="A4652" t="str">
            <v>SOCIAL CAPITAL - Do you have close friends or family whom you talk to regularly?</v>
          </cell>
          <cell r="B4652" t="str">
            <v>Don't know</v>
          </cell>
          <cell r="C4652" t="str">
            <v>Buloke (S)</v>
          </cell>
          <cell r="D4652" t="str">
            <v xml:space="preserve"> </v>
          </cell>
          <cell r="E4652" t="str">
            <v xml:space="preserve"> </v>
          </cell>
          <cell r="F4652" t="str">
            <v xml:space="preserve"> </v>
          </cell>
        </row>
        <row r="4653">
          <cell r="A4653" t="str">
            <v>SOCIAL CAPITAL - Do you have close friends or family whom you talk to regularly?</v>
          </cell>
          <cell r="B4653" t="str">
            <v>Don't know</v>
          </cell>
          <cell r="C4653" t="str">
            <v>Campaspe (S)</v>
          </cell>
          <cell r="D4653" t="str">
            <v xml:space="preserve"> </v>
          </cell>
          <cell r="E4653" t="str">
            <v xml:space="preserve"> </v>
          </cell>
          <cell r="F4653" t="str">
            <v xml:space="preserve"> </v>
          </cell>
        </row>
        <row r="4654">
          <cell r="A4654" t="str">
            <v>SOCIAL CAPITAL - Do you have close friends or family whom you talk to regularly?</v>
          </cell>
          <cell r="B4654" t="str">
            <v>Don't know</v>
          </cell>
          <cell r="C4654" t="str">
            <v>Cardinia (S)</v>
          </cell>
          <cell r="D4654" t="str">
            <v xml:space="preserve"> </v>
          </cell>
          <cell r="E4654" t="str">
            <v xml:space="preserve"> </v>
          </cell>
          <cell r="F4654" t="str">
            <v xml:space="preserve"> </v>
          </cell>
        </row>
        <row r="4655">
          <cell r="A4655" t="str">
            <v>SOCIAL CAPITAL - Do you have close friends or family whom you talk to regularly?</v>
          </cell>
          <cell r="B4655" t="str">
            <v>Don't know</v>
          </cell>
          <cell r="C4655" t="str">
            <v>Casey (C)</v>
          </cell>
          <cell r="D4655" t="str">
            <v xml:space="preserve"> </v>
          </cell>
          <cell r="E4655" t="str">
            <v xml:space="preserve"> </v>
          </cell>
          <cell r="F4655" t="str">
            <v xml:space="preserve"> </v>
          </cell>
        </row>
        <row r="4656">
          <cell r="A4656" t="str">
            <v>SOCIAL CAPITAL - Do you have close friends or family whom you talk to regularly?</v>
          </cell>
          <cell r="B4656" t="str">
            <v>Don't know</v>
          </cell>
          <cell r="C4656" t="str">
            <v>Central Goldfields (S)</v>
          </cell>
          <cell r="D4656" t="str">
            <v xml:space="preserve"> </v>
          </cell>
          <cell r="E4656" t="str">
            <v xml:space="preserve"> </v>
          </cell>
          <cell r="F4656" t="str">
            <v xml:space="preserve"> </v>
          </cell>
        </row>
        <row r="4657">
          <cell r="A4657" t="str">
            <v>SOCIAL CAPITAL - Do you have close friends or family whom you talk to regularly?</v>
          </cell>
          <cell r="B4657" t="str">
            <v>Don't know</v>
          </cell>
          <cell r="C4657" t="str">
            <v>Colac-Otway (S)</v>
          </cell>
          <cell r="D4657" t="str">
            <v xml:space="preserve"> </v>
          </cell>
          <cell r="E4657" t="str">
            <v xml:space="preserve"> </v>
          </cell>
          <cell r="F4657" t="str">
            <v xml:space="preserve"> </v>
          </cell>
        </row>
        <row r="4658">
          <cell r="A4658" t="str">
            <v>SOCIAL CAPITAL - Do you have close friends or family whom you talk to regularly?</v>
          </cell>
          <cell r="B4658" t="str">
            <v>Don't know</v>
          </cell>
          <cell r="C4658" t="str">
            <v>Corangamite (S)</v>
          </cell>
          <cell r="D4658" t="str">
            <v xml:space="preserve"> </v>
          </cell>
          <cell r="E4658" t="str">
            <v xml:space="preserve"> </v>
          </cell>
          <cell r="F4658" t="str">
            <v xml:space="preserve"> </v>
          </cell>
        </row>
        <row r="4659">
          <cell r="A4659" t="str">
            <v>SOCIAL CAPITAL - Do you have close friends or family whom you talk to regularly?</v>
          </cell>
          <cell r="B4659" t="str">
            <v>Don't know</v>
          </cell>
          <cell r="C4659" t="str">
            <v>Darebin (C)</v>
          </cell>
          <cell r="D4659" t="str">
            <v xml:space="preserve"> </v>
          </cell>
          <cell r="E4659" t="str">
            <v xml:space="preserve"> </v>
          </cell>
          <cell r="F4659" t="str">
            <v xml:space="preserve"> </v>
          </cell>
        </row>
        <row r="4660">
          <cell r="A4660" t="str">
            <v>SOCIAL CAPITAL - Do you have close friends or family whom you talk to regularly?</v>
          </cell>
          <cell r="B4660" t="str">
            <v>Don't know</v>
          </cell>
          <cell r="C4660" t="str">
            <v>East Gippsland (S)</v>
          </cell>
          <cell r="D4660" t="str">
            <v xml:space="preserve"> </v>
          </cell>
          <cell r="E4660" t="str">
            <v xml:space="preserve"> </v>
          </cell>
          <cell r="F4660" t="str">
            <v xml:space="preserve"> </v>
          </cell>
        </row>
        <row r="4661">
          <cell r="A4661" t="str">
            <v>SOCIAL CAPITAL - Do you have close friends or family whom you talk to regularly?</v>
          </cell>
          <cell r="B4661" t="str">
            <v>Don't know</v>
          </cell>
          <cell r="C4661" t="str">
            <v>Frankston (C)</v>
          </cell>
          <cell r="D4661" t="str">
            <v xml:space="preserve"> </v>
          </cell>
          <cell r="E4661" t="str">
            <v xml:space="preserve"> </v>
          </cell>
          <cell r="F4661" t="str">
            <v xml:space="preserve"> </v>
          </cell>
        </row>
        <row r="4662">
          <cell r="A4662" t="str">
            <v>SOCIAL CAPITAL - Do you have close friends or family whom you talk to regularly?</v>
          </cell>
          <cell r="B4662" t="str">
            <v>Don't know</v>
          </cell>
          <cell r="C4662" t="str">
            <v>Gannawarra (S)</v>
          </cell>
          <cell r="D4662" t="str">
            <v xml:space="preserve"> </v>
          </cell>
          <cell r="E4662" t="str">
            <v xml:space="preserve"> </v>
          </cell>
          <cell r="F4662" t="str">
            <v xml:space="preserve"> </v>
          </cell>
        </row>
        <row r="4663">
          <cell r="A4663" t="str">
            <v>SOCIAL CAPITAL - Do you have close friends or family whom you talk to regularly?</v>
          </cell>
          <cell r="B4663" t="str">
            <v>Don't know</v>
          </cell>
          <cell r="C4663" t="str">
            <v>Glen Eira (C)</v>
          </cell>
          <cell r="D4663" t="str">
            <v xml:space="preserve"> </v>
          </cell>
          <cell r="E4663" t="str">
            <v xml:space="preserve"> </v>
          </cell>
          <cell r="F4663" t="str">
            <v xml:space="preserve"> </v>
          </cell>
        </row>
        <row r="4664">
          <cell r="A4664" t="str">
            <v>SOCIAL CAPITAL - Do you have close friends or family whom you talk to regularly?</v>
          </cell>
          <cell r="B4664" t="str">
            <v>Don't know</v>
          </cell>
          <cell r="C4664" t="str">
            <v>Glenelg (S)</v>
          </cell>
          <cell r="D4664" t="str">
            <v xml:space="preserve"> </v>
          </cell>
          <cell r="E4664" t="str">
            <v xml:space="preserve"> </v>
          </cell>
          <cell r="F4664" t="str">
            <v xml:space="preserve"> </v>
          </cell>
        </row>
        <row r="4665">
          <cell r="A4665" t="str">
            <v>SOCIAL CAPITAL - Do you have close friends or family whom you talk to regularly?</v>
          </cell>
          <cell r="B4665" t="str">
            <v>Don't know</v>
          </cell>
          <cell r="C4665" t="str">
            <v>Golden Plains (S)</v>
          </cell>
          <cell r="D4665" t="str">
            <v xml:space="preserve"> </v>
          </cell>
          <cell r="E4665" t="str">
            <v xml:space="preserve"> </v>
          </cell>
          <cell r="F4665" t="str">
            <v xml:space="preserve"> </v>
          </cell>
        </row>
        <row r="4666">
          <cell r="A4666" t="str">
            <v>SOCIAL CAPITAL - Do you have close friends or family whom you talk to regularly?</v>
          </cell>
          <cell r="B4666" t="str">
            <v>Don't know</v>
          </cell>
          <cell r="C4666" t="str">
            <v>Greater Bendigo (C)</v>
          </cell>
          <cell r="D4666" t="str">
            <v xml:space="preserve"> </v>
          </cell>
          <cell r="E4666" t="str">
            <v xml:space="preserve"> </v>
          </cell>
          <cell r="F4666" t="str">
            <v xml:space="preserve"> </v>
          </cell>
        </row>
        <row r="4667">
          <cell r="A4667" t="str">
            <v>SOCIAL CAPITAL - Do you have close friends or family whom you talk to regularly?</v>
          </cell>
          <cell r="B4667" t="str">
            <v>Don't know</v>
          </cell>
          <cell r="C4667" t="str">
            <v>Greater Dandenong (C)</v>
          </cell>
          <cell r="D4667" t="str">
            <v xml:space="preserve"> </v>
          </cell>
          <cell r="E4667" t="str">
            <v xml:space="preserve"> </v>
          </cell>
          <cell r="F4667" t="str">
            <v xml:space="preserve"> </v>
          </cell>
        </row>
        <row r="4668">
          <cell r="A4668" t="str">
            <v>SOCIAL CAPITAL - Do you have close friends or family whom you talk to regularly?</v>
          </cell>
          <cell r="B4668" t="str">
            <v>Don't know</v>
          </cell>
          <cell r="C4668" t="str">
            <v>Greater Geelong (C)</v>
          </cell>
          <cell r="D4668" t="str">
            <v xml:space="preserve"> </v>
          </cell>
          <cell r="E4668" t="str">
            <v xml:space="preserve"> </v>
          </cell>
          <cell r="F4668" t="str">
            <v xml:space="preserve"> </v>
          </cell>
        </row>
        <row r="4669">
          <cell r="A4669" t="str">
            <v>SOCIAL CAPITAL - Do you have close friends or family whom you talk to regularly?</v>
          </cell>
          <cell r="B4669" t="str">
            <v>Don't know</v>
          </cell>
          <cell r="C4669" t="str">
            <v>Greater Shepparton (C)</v>
          </cell>
          <cell r="D4669" t="str">
            <v xml:space="preserve"> </v>
          </cell>
          <cell r="E4669" t="str">
            <v xml:space="preserve"> </v>
          </cell>
          <cell r="F4669" t="str">
            <v xml:space="preserve"> </v>
          </cell>
        </row>
        <row r="4670">
          <cell r="A4670" t="str">
            <v>SOCIAL CAPITAL - Do you have close friends or family whom you talk to regularly?</v>
          </cell>
          <cell r="B4670" t="str">
            <v>Don't know</v>
          </cell>
          <cell r="C4670" t="str">
            <v>Hepburn (S)</v>
          </cell>
          <cell r="D4670" t="str">
            <v xml:space="preserve"> </v>
          </cell>
          <cell r="E4670" t="str">
            <v xml:space="preserve"> </v>
          </cell>
          <cell r="F4670" t="str">
            <v xml:space="preserve"> </v>
          </cell>
        </row>
        <row r="4671">
          <cell r="A4671" t="str">
            <v>SOCIAL CAPITAL - Do you have close friends or family whom you talk to regularly?</v>
          </cell>
          <cell r="B4671" t="str">
            <v>Don't know</v>
          </cell>
          <cell r="C4671" t="str">
            <v>Hindmarsh (S)</v>
          </cell>
          <cell r="D4671" t="str">
            <v xml:space="preserve"> </v>
          </cell>
          <cell r="E4671" t="str">
            <v xml:space="preserve"> </v>
          </cell>
          <cell r="F4671" t="str">
            <v xml:space="preserve"> </v>
          </cell>
        </row>
        <row r="4672">
          <cell r="A4672" t="str">
            <v>SOCIAL CAPITAL - Do you have close friends or family whom you talk to regularly?</v>
          </cell>
          <cell r="B4672" t="str">
            <v>Don't know</v>
          </cell>
          <cell r="C4672" t="str">
            <v>Hobsons Bay (C)</v>
          </cell>
          <cell r="D4672" t="str">
            <v xml:space="preserve"> </v>
          </cell>
          <cell r="E4672" t="str">
            <v xml:space="preserve"> </v>
          </cell>
          <cell r="F4672" t="str">
            <v xml:space="preserve"> </v>
          </cell>
        </row>
        <row r="4673">
          <cell r="A4673" t="str">
            <v>SOCIAL CAPITAL - Do you have close friends or family whom you talk to regularly?</v>
          </cell>
          <cell r="B4673" t="str">
            <v>Don't know</v>
          </cell>
          <cell r="C4673" t="str">
            <v>Horsham (RC)</v>
          </cell>
          <cell r="D4673" t="str">
            <v xml:space="preserve"> </v>
          </cell>
          <cell r="E4673" t="str">
            <v xml:space="preserve"> </v>
          </cell>
          <cell r="F4673" t="str">
            <v xml:space="preserve"> </v>
          </cell>
        </row>
        <row r="4674">
          <cell r="A4674" t="str">
            <v>SOCIAL CAPITAL - Do you have close friends or family whom you talk to regularly?</v>
          </cell>
          <cell r="B4674" t="str">
            <v>Don't know</v>
          </cell>
          <cell r="C4674" t="str">
            <v>Hume (C)</v>
          </cell>
          <cell r="D4674" t="str">
            <v xml:space="preserve"> </v>
          </cell>
          <cell r="E4674" t="str">
            <v xml:space="preserve"> </v>
          </cell>
          <cell r="F4674" t="str">
            <v xml:space="preserve"> </v>
          </cell>
        </row>
        <row r="4675">
          <cell r="A4675" t="str">
            <v>SOCIAL CAPITAL - Do you have close friends or family whom you talk to regularly?</v>
          </cell>
          <cell r="B4675" t="str">
            <v>Don't know</v>
          </cell>
          <cell r="C4675" t="str">
            <v>Indigo (S)</v>
          </cell>
          <cell r="D4675" t="str">
            <v xml:space="preserve"> </v>
          </cell>
          <cell r="E4675" t="str">
            <v xml:space="preserve"> </v>
          </cell>
          <cell r="F4675" t="str">
            <v xml:space="preserve"> </v>
          </cell>
        </row>
        <row r="4676">
          <cell r="A4676" t="str">
            <v>SOCIAL CAPITAL - Do you have close friends or family whom you talk to regularly?</v>
          </cell>
          <cell r="B4676" t="str">
            <v>Don't know</v>
          </cell>
          <cell r="C4676" t="str">
            <v>Kingston (C)</v>
          </cell>
          <cell r="D4676" t="str">
            <v xml:space="preserve"> </v>
          </cell>
          <cell r="E4676" t="str">
            <v xml:space="preserve"> </v>
          </cell>
          <cell r="F4676" t="str">
            <v xml:space="preserve"> </v>
          </cell>
        </row>
        <row r="4677">
          <cell r="A4677" t="str">
            <v>SOCIAL CAPITAL - Do you have close friends or family whom you talk to regularly?</v>
          </cell>
          <cell r="B4677" t="str">
            <v>Don't know</v>
          </cell>
          <cell r="C4677" t="str">
            <v>Knox (C)</v>
          </cell>
          <cell r="D4677" t="str">
            <v xml:space="preserve"> </v>
          </cell>
          <cell r="E4677" t="str">
            <v xml:space="preserve"> </v>
          </cell>
          <cell r="F4677" t="str">
            <v xml:space="preserve"> </v>
          </cell>
        </row>
        <row r="4678">
          <cell r="A4678" t="str">
            <v>SOCIAL CAPITAL - Do you have close friends or family whom you talk to regularly?</v>
          </cell>
          <cell r="B4678" t="str">
            <v>Don't know</v>
          </cell>
          <cell r="C4678" t="str">
            <v>Latrobe (C)</v>
          </cell>
          <cell r="D4678" t="str">
            <v xml:space="preserve"> </v>
          </cell>
          <cell r="E4678" t="str">
            <v xml:space="preserve"> </v>
          </cell>
          <cell r="F4678" t="str">
            <v xml:space="preserve"> </v>
          </cell>
        </row>
        <row r="4679">
          <cell r="A4679" t="str">
            <v>SOCIAL CAPITAL - Do you have close friends or family whom you talk to regularly?</v>
          </cell>
          <cell r="B4679" t="str">
            <v>Don't know</v>
          </cell>
          <cell r="C4679" t="str">
            <v>Loddon (S)</v>
          </cell>
          <cell r="D4679" t="str">
            <v xml:space="preserve"> </v>
          </cell>
          <cell r="E4679" t="str">
            <v xml:space="preserve"> </v>
          </cell>
          <cell r="F4679" t="str">
            <v xml:space="preserve"> </v>
          </cell>
        </row>
        <row r="4680">
          <cell r="A4680" t="str">
            <v>SOCIAL CAPITAL - Do you have close friends or family whom you talk to regularly?</v>
          </cell>
          <cell r="B4680" t="str">
            <v>Don't know</v>
          </cell>
          <cell r="C4680" t="str">
            <v>Macedon Ranges (S)</v>
          </cell>
          <cell r="D4680" t="str">
            <v xml:space="preserve"> </v>
          </cell>
          <cell r="E4680" t="str">
            <v xml:space="preserve"> </v>
          </cell>
          <cell r="F4680" t="str">
            <v xml:space="preserve"> </v>
          </cell>
        </row>
        <row r="4681">
          <cell r="A4681" t="str">
            <v>SOCIAL CAPITAL - Do you have close friends or family whom you talk to regularly?</v>
          </cell>
          <cell r="B4681" t="str">
            <v>Don't know</v>
          </cell>
          <cell r="C4681" t="str">
            <v>Manningham (C)</v>
          </cell>
          <cell r="D4681" t="str">
            <v xml:space="preserve"> </v>
          </cell>
          <cell r="E4681" t="str">
            <v xml:space="preserve"> </v>
          </cell>
          <cell r="F4681" t="str">
            <v xml:space="preserve"> </v>
          </cell>
        </row>
        <row r="4682">
          <cell r="A4682" t="str">
            <v>SOCIAL CAPITAL - Do you have close friends or family whom you talk to regularly?</v>
          </cell>
          <cell r="B4682" t="str">
            <v>Don't know</v>
          </cell>
          <cell r="C4682" t="str">
            <v>Mansfield (S)</v>
          </cell>
          <cell r="D4682" t="str">
            <v xml:space="preserve"> </v>
          </cell>
          <cell r="E4682" t="str">
            <v xml:space="preserve"> </v>
          </cell>
          <cell r="F4682" t="str">
            <v xml:space="preserve"> </v>
          </cell>
        </row>
        <row r="4683">
          <cell r="A4683" t="str">
            <v>SOCIAL CAPITAL - Do you have close friends or family whom you talk to regularly?</v>
          </cell>
          <cell r="B4683" t="str">
            <v>Don't know</v>
          </cell>
          <cell r="C4683" t="str">
            <v>Maribyrnong (C)</v>
          </cell>
          <cell r="D4683" t="str">
            <v xml:space="preserve"> </v>
          </cell>
          <cell r="E4683" t="str">
            <v xml:space="preserve"> </v>
          </cell>
          <cell r="F4683" t="str">
            <v xml:space="preserve"> </v>
          </cell>
        </row>
        <row r="4684">
          <cell r="A4684" t="str">
            <v>SOCIAL CAPITAL - Do you have close friends or family whom you talk to regularly?</v>
          </cell>
          <cell r="B4684" t="str">
            <v>Don't know</v>
          </cell>
          <cell r="C4684" t="str">
            <v>Maroondah (C)</v>
          </cell>
          <cell r="D4684" t="str">
            <v xml:space="preserve"> </v>
          </cell>
          <cell r="E4684" t="str">
            <v xml:space="preserve"> </v>
          </cell>
          <cell r="F4684" t="str">
            <v xml:space="preserve"> </v>
          </cell>
        </row>
        <row r="4685">
          <cell r="A4685" t="str">
            <v>SOCIAL CAPITAL - Do you have close friends or family whom you talk to regularly?</v>
          </cell>
          <cell r="B4685" t="str">
            <v>Don't know</v>
          </cell>
          <cell r="C4685" t="str">
            <v>Melbourne (C)</v>
          </cell>
          <cell r="D4685" t="str">
            <v xml:space="preserve"> </v>
          </cell>
          <cell r="E4685" t="str">
            <v xml:space="preserve"> </v>
          </cell>
          <cell r="F4685" t="str">
            <v xml:space="preserve"> </v>
          </cell>
        </row>
        <row r="4686">
          <cell r="A4686" t="str">
            <v>SOCIAL CAPITAL - Do you have close friends or family whom you talk to regularly?</v>
          </cell>
          <cell r="B4686" t="str">
            <v>Don't know</v>
          </cell>
          <cell r="C4686" t="str">
            <v>Melton (S)</v>
          </cell>
          <cell r="D4686" t="str">
            <v xml:space="preserve"> </v>
          </cell>
          <cell r="E4686" t="str">
            <v xml:space="preserve"> </v>
          </cell>
          <cell r="F4686" t="str">
            <v xml:space="preserve"> </v>
          </cell>
        </row>
        <row r="4687">
          <cell r="A4687" t="str">
            <v>SOCIAL CAPITAL - Do you have close friends or family whom you talk to regularly?</v>
          </cell>
          <cell r="B4687" t="str">
            <v>Don't know</v>
          </cell>
          <cell r="C4687" t="str">
            <v>Mildura (RC)</v>
          </cell>
          <cell r="D4687" t="str">
            <v xml:space="preserve"> </v>
          </cell>
          <cell r="E4687" t="str">
            <v xml:space="preserve"> </v>
          </cell>
          <cell r="F4687" t="str">
            <v xml:space="preserve"> </v>
          </cell>
        </row>
        <row r="4688">
          <cell r="A4688" t="str">
            <v>SOCIAL CAPITAL - Do you have close friends or family whom you talk to regularly?</v>
          </cell>
          <cell r="B4688" t="str">
            <v>Don't know</v>
          </cell>
          <cell r="C4688" t="str">
            <v>Mitchell (S)</v>
          </cell>
          <cell r="D4688" t="str">
            <v xml:space="preserve"> </v>
          </cell>
          <cell r="E4688" t="str">
            <v xml:space="preserve"> </v>
          </cell>
          <cell r="F4688" t="str">
            <v xml:space="preserve"> </v>
          </cell>
        </row>
        <row r="4689">
          <cell r="A4689" t="str">
            <v>SOCIAL CAPITAL - Do you have close friends or family whom you talk to regularly?</v>
          </cell>
          <cell r="B4689" t="str">
            <v>Don't know</v>
          </cell>
          <cell r="C4689" t="str">
            <v>Moira (S)</v>
          </cell>
          <cell r="D4689" t="str">
            <v xml:space="preserve"> </v>
          </cell>
          <cell r="E4689" t="str">
            <v xml:space="preserve"> </v>
          </cell>
          <cell r="F4689" t="str">
            <v xml:space="preserve"> </v>
          </cell>
        </row>
        <row r="4690">
          <cell r="A4690" t="str">
            <v>SOCIAL CAPITAL - Do you have close friends or family whom you talk to regularly?</v>
          </cell>
          <cell r="B4690" t="str">
            <v>Don't know</v>
          </cell>
          <cell r="C4690" t="str">
            <v>Monash (C)</v>
          </cell>
          <cell r="D4690" t="str">
            <v xml:space="preserve"> </v>
          </cell>
          <cell r="E4690" t="str">
            <v xml:space="preserve"> </v>
          </cell>
          <cell r="F4690" t="str">
            <v xml:space="preserve"> </v>
          </cell>
        </row>
        <row r="4691">
          <cell r="A4691" t="str">
            <v>SOCIAL CAPITAL - Do you have close friends or family whom you talk to regularly?</v>
          </cell>
          <cell r="B4691" t="str">
            <v>Don't know</v>
          </cell>
          <cell r="C4691" t="str">
            <v>Moonee Valley (C)</v>
          </cell>
          <cell r="D4691" t="str">
            <v xml:space="preserve"> </v>
          </cell>
          <cell r="E4691" t="str">
            <v xml:space="preserve"> </v>
          </cell>
          <cell r="F4691" t="str">
            <v xml:space="preserve"> </v>
          </cell>
        </row>
        <row r="4692">
          <cell r="A4692" t="str">
            <v>SOCIAL CAPITAL - Do you have close friends or family whom you talk to regularly?</v>
          </cell>
          <cell r="B4692" t="str">
            <v>Don't know</v>
          </cell>
          <cell r="C4692" t="str">
            <v>Moorabool (S)</v>
          </cell>
          <cell r="D4692" t="str">
            <v xml:space="preserve"> </v>
          </cell>
          <cell r="E4692" t="str">
            <v xml:space="preserve"> </v>
          </cell>
          <cell r="F4692" t="str">
            <v xml:space="preserve"> </v>
          </cell>
        </row>
        <row r="4693">
          <cell r="A4693" t="str">
            <v>SOCIAL CAPITAL - Do you have close friends or family whom you talk to regularly?</v>
          </cell>
          <cell r="B4693" t="str">
            <v>Don't know</v>
          </cell>
          <cell r="C4693" t="str">
            <v>Moreland (C)</v>
          </cell>
          <cell r="D4693" t="str">
            <v xml:space="preserve"> </v>
          </cell>
          <cell r="E4693" t="str">
            <v xml:space="preserve"> </v>
          </cell>
          <cell r="F4693" t="str">
            <v xml:space="preserve"> </v>
          </cell>
        </row>
        <row r="4694">
          <cell r="A4694" t="str">
            <v>SOCIAL CAPITAL - Do you have close friends or family whom you talk to regularly?</v>
          </cell>
          <cell r="B4694" t="str">
            <v>Don't know</v>
          </cell>
          <cell r="C4694" t="str">
            <v>Mornington Peninsula (S)</v>
          </cell>
          <cell r="D4694" t="str">
            <v xml:space="preserve"> </v>
          </cell>
          <cell r="E4694" t="str">
            <v xml:space="preserve"> </v>
          </cell>
          <cell r="F4694" t="str">
            <v xml:space="preserve"> </v>
          </cell>
        </row>
        <row r="4695">
          <cell r="A4695" t="str">
            <v>SOCIAL CAPITAL - Do you have close friends or family whom you talk to regularly?</v>
          </cell>
          <cell r="B4695" t="str">
            <v>Don't know</v>
          </cell>
          <cell r="C4695" t="str">
            <v>Mount Alexander (S)</v>
          </cell>
          <cell r="D4695" t="str">
            <v xml:space="preserve"> </v>
          </cell>
          <cell r="E4695" t="str">
            <v xml:space="preserve"> </v>
          </cell>
          <cell r="F4695" t="str">
            <v xml:space="preserve"> </v>
          </cell>
        </row>
        <row r="4696">
          <cell r="A4696" t="str">
            <v>SOCIAL CAPITAL - Do you have close friends or family whom you talk to regularly?</v>
          </cell>
          <cell r="B4696" t="str">
            <v>Don't know</v>
          </cell>
          <cell r="C4696" t="str">
            <v>Moyne (S)</v>
          </cell>
          <cell r="D4696" t="str">
            <v xml:space="preserve"> </v>
          </cell>
          <cell r="E4696" t="str">
            <v xml:space="preserve"> </v>
          </cell>
          <cell r="F4696" t="str">
            <v xml:space="preserve"> </v>
          </cell>
        </row>
        <row r="4697">
          <cell r="A4697" t="str">
            <v>SOCIAL CAPITAL - Do you have close friends or family whom you talk to regularly?</v>
          </cell>
          <cell r="B4697" t="str">
            <v>Don't know</v>
          </cell>
          <cell r="C4697" t="str">
            <v>Murrindindi (S)</v>
          </cell>
          <cell r="D4697" t="str">
            <v xml:space="preserve"> </v>
          </cell>
          <cell r="E4697" t="str">
            <v xml:space="preserve"> </v>
          </cell>
          <cell r="F4697" t="str">
            <v xml:space="preserve"> </v>
          </cell>
        </row>
        <row r="4698">
          <cell r="A4698" t="str">
            <v>SOCIAL CAPITAL - Do you have close friends or family whom you talk to regularly?</v>
          </cell>
          <cell r="B4698" t="str">
            <v>Don't know</v>
          </cell>
          <cell r="C4698" t="str">
            <v>Nillumbik (S)</v>
          </cell>
          <cell r="D4698" t="str">
            <v xml:space="preserve"> </v>
          </cell>
          <cell r="E4698" t="str">
            <v xml:space="preserve"> </v>
          </cell>
          <cell r="F4698" t="str">
            <v xml:space="preserve"> </v>
          </cell>
        </row>
        <row r="4699">
          <cell r="A4699" t="str">
            <v>SOCIAL CAPITAL - Do you have close friends or family whom you talk to regularly?</v>
          </cell>
          <cell r="B4699" t="str">
            <v>Don't know</v>
          </cell>
          <cell r="C4699" t="str">
            <v>Northern Grampians (S)</v>
          </cell>
          <cell r="D4699" t="str">
            <v xml:space="preserve"> </v>
          </cell>
          <cell r="E4699" t="str">
            <v xml:space="preserve"> </v>
          </cell>
          <cell r="F4699" t="str">
            <v xml:space="preserve"> </v>
          </cell>
        </row>
        <row r="4700">
          <cell r="A4700" t="str">
            <v>SOCIAL CAPITAL - Do you have close friends or family whom you talk to regularly?</v>
          </cell>
          <cell r="B4700" t="str">
            <v>Don't know</v>
          </cell>
          <cell r="C4700" t="str">
            <v>Port Phillip (C)</v>
          </cell>
          <cell r="D4700" t="str">
            <v xml:space="preserve"> </v>
          </cell>
          <cell r="E4700" t="str">
            <v xml:space="preserve"> </v>
          </cell>
          <cell r="F4700" t="str">
            <v xml:space="preserve"> </v>
          </cell>
        </row>
        <row r="4701">
          <cell r="A4701" t="str">
            <v>SOCIAL CAPITAL - Do you have close friends or family whom you talk to regularly?</v>
          </cell>
          <cell r="B4701" t="str">
            <v>Don't know</v>
          </cell>
          <cell r="C4701" t="str">
            <v>Pyrenees (S)</v>
          </cell>
          <cell r="D4701" t="str">
            <v xml:space="preserve"> </v>
          </cell>
          <cell r="E4701" t="str">
            <v xml:space="preserve"> </v>
          </cell>
          <cell r="F4701" t="str">
            <v xml:space="preserve"> </v>
          </cell>
        </row>
        <row r="4702">
          <cell r="A4702" t="str">
            <v>SOCIAL CAPITAL - Do you have close friends or family whom you talk to regularly?</v>
          </cell>
          <cell r="B4702" t="str">
            <v>Don't know</v>
          </cell>
          <cell r="C4702" t="str">
            <v>Queenscliffe (B)</v>
          </cell>
          <cell r="D4702" t="str">
            <v xml:space="preserve"> </v>
          </cell>
          <cell r="E4702" t="str">
            <v xml:space="preserve"> </v>
          </cell>
          <cell r="F4702" t="str">
            <v xml:space="preserve"> </v>
          </cell>
        </row>
        <row r="4703">
          <cell r="A4703" t="str">
            <v>SOCIAL CAPITAL - Do you have close friends or family whom you talk to regularly?</v>
          </cell>
          <cell r="B4703" t="str">
            <v>Don't know</v>
          </cell>
          <cell r="C4703" t="str">
            <v>South Gippsland (S)</v>
          </cell>
          <cell r="D4703" t="str">
            <v xml:space="preserve"> </v>
          </cell>
          <cell r="E4703" t="str">
            <v xml:space="preserve"> </v>
          </cell>
          <cell r="F4703" t="str">
            <v xml:space="preserve"> </v>
          </cell>
        </row>
        <row r="4704">
          <cell r="A4704" t="str">
            <v>SOCIAL CAPITAL - Do you have close friends or family whom you talk to regularly?</v>
          </cell>
          <cell r="B4704" t="str">
            <v>Don't know</v>
          </cell>
          <cell r="C4704" t="str">
            <v>Southern Grampians (S)</v>
          </cell>
          <cell r="D4704" t="str">
            <v xml:space="preserve"> </v>
          </cell>
          <cell r="E4704" t="str">
            <v xml:space="preserve"> </v>
          </cell>
          <cell r="F4704" t="str">
            <v xml:space="preserve"> </v>
          </cell>
        </row>
        <row r="4705">
          <cell r="A4705" t="str">
            <v>SOCIAL CAPITAL - Do you have close friends or family whom you talk to regularly?</v>
          </cell>
          <cell r="B4705" t="str">
            <v>Don't know</v>
          </cell>
          <cell r="C4705" t="str">
            <v>Stonnington (C)</v>
          </cell>
          <cell r="D4705" t="str">
            <v xml:space="preserve"> </v>
          </cell>
          <cell r="E4705" t="str">
            <v xml:space="preserve"> </v>
          </cell>
          <cell r="F4705" t="str">
            <v xml:space="preserve"> </v>
          </cell>
        </row>
        <row r="4706">
          <cell r="A4706" t="str">
            <v>SOCIAL CAPITAL - Do you have close friends or family whom you talk to regularly?</v>
          </cell>
          <cell r="B4706" t="str">
            <v>Don't know</v>
          </cell>
          <cell r="C4706" t="str">
            <v>Strathbogie (S)</v>
          </cell>
          <cell r="D4706" t="str">
            <v xml:space="preserve"> </v>
          </cell>
          <cell r="E4706" t="str">
            <v xml:space="preserve"> </v>
          </cell>
          <cell r="F4706" t="str">
            <v xml:space="preserve"> </v>
          </cell>
        </row>
        <row r="4707">
          <cell r="A4707" t="str">
            <v>SOCIAL CAPITAL - Do you have close friends or family whom you talk to regularly?</v>
          </cell>
          <cell r="B4707" t="str">
            <v>Don't know</v>
          </cell>
          <cell r="C4707" t="str">
            <v>Surf Coast (S)</v>
          </cell>
          <cell r="D4707" t="str">
            <v xml:space="preserve"> </v>
          </cell>
          <cell r="E4707" t="str">
            <v xml:space="preserve"> </v>
          </cell>
          <cell r="F4707" t="str">
            <v xml:space="preserve"> </v>
          </cell>
        </row>
        <row r="4708">
          <cell r="A4708" t="str">
            <v>SOCIAL CAPITAL - Do you have close friends or family whom you talk to regularly?</v>
          </cell>
          <cell r="B4708" t="str">
            <v>Don't know</v>
          </cell>
          <cell r="C4708" t="str">
            <v>Swan Hill (RC)</v>
          </cell>
          <cell r="D4708" t="str">
            <v xml:space="preserve"> </v>
          </cell>
          <cell r="E4708" t="str">
            <v xml:space="preserve"> </v>
          </cell>
          <cell r="F4708" t="str">
            <v xml:space="preserve"> </v>
          </cell>
        </row>
        <row r="4709">
          <cell r="A4709" t="str">
            <v>SOCIAL CAPITAL - Do you have close friends or family whom you talk to regularly?</v>
          </cell>
          <cell r="B4709" t="str">
            <v>Don't know</v>
          </cell>
          <cell r="C4709" t="str">
            <v>Towong (S)</v>
          </cell>
          <cell r="D4709" t="str">
            <v xml:space="preserve"> </v>
          </cell>
          <cell r="E4709" t="str">
            <v xml:space="preserve"> </v>
          </cell>
          <cell r="F4709" t="str">
            <v xml:space="preserve"> </v>
          </cell>
        </row>
        <row r="4710">
          <cell r="A4710" t="str">
            <v>SOCIAL CAPITAL - Do you have close friends or family whom you talk to regularly?</v>
          </cell>
          <cell r="B4710" t="str">
            <v>Don't know</v>
          </cell>
          <cell r="C4710" t="str">
            <v>Wangaratta (RC)</v>
          </cell>
          <cell r="D4710" t="str">
            <v xml:space="preserve"> </v>
          </cell>
          <cell r="E4710" t="str">
            <v xml:space="preserve"> </v>
          </cell>
          <cell r="F4710" t="str">
            <v xml:space="preserve"> </v>
          </cell>
        </row>
        <row r="4711">
          <cell r="A4711" t="str">
            <v>SOCIAL CAPITAL - Do you have close friends or family whom you talk to regularly?</v>
          </cell>
          <cell r="B4711" t="str">
            <v>Don't know</v>
          </cell>
          <cell r="C4711" t="str">
            <v>Warrnambool (C)</v>
          </cell>
          <cell r="D4711" t="str">
            <v xml:space="preserve"> </v>
          </cell>
          <cell r="E4711" t="str">
            <v xml:space="preserve"> </v>
          </cell>
          <cell r="F4711" t="str">
            <v xml:space="preserve"> </v>
          </cell>
        </row>
        <row r="4712">
          <cell r="A4712" t="str">
            <v>SOCIAL CAPITAL - Do you have close friends or family whom you talk to regularly?</v>
          </cell>
          <cell r="B4712" t="str">
            <v>Don't know</v>
          </cell>
          <cell r="C4712" t="str">
            <v>Wellington (S)</v>
          </cell>
          <cell r="D4712" t="str">
            <v xml:space="preserve"> </v>
          </cell>
          <cell r="E4712" t="str">
            <v xml:space="preserve"> </v>
          </cell>
          <cell r="F4712" t="str">
            <v xml:space="preserve"> </v>
          </cell>
        </row>
        <row r="4713">
          <cell r="A4713" t="str">
            <v>SOCIAL CAPITAL - Do you have close friends or family whom you talk to regularly?</v>
          </cell>
          <cell r="B4713" t="str">
            <v>Don't know</v>
          </cell>
          <cell r="C4713" t="str">
            <v>West Wimmera (S)</v>
          </cell>
          <cell r="D4713" t="str">
            <v xml:space="preserve"> </v>
          </cell>
          <cell r="E4713" t="str">
            <v xml:space="preserve"> </v>
          </cell>
          <cell r="F4713" t="str">
            <v xml:space="preserve"> </v>
          </cell>
        </row>
        <row r="4714">
          <cell r="A4714" t="str">
            <v>SOCIAL CAPITAL - Do you have close friends or family whom you talk to regularly?</v>
          </cell>
          <cell r="B4714" t="str">
            <v>Don't know</v>
          </cell>
          <cell r="C4714" t="str">
            <v>Whitehorse (C)</v>
          </cell>
          <cell r="D4714" t="str">
            <v xml:space="preserve"> </v>
          </cell>
          <cell r="E4714" t="str">
            <v xml:space="preserve"> </v>
          </cell>
          <cell r="F4714" t="str">
            <v xml:space="preserve"> </v>
          </cell>
        </row>
        <row r="4715">
          <cell r="A4715" t="str">
            <v>SOCIAL CAPITAL - Do you have close friends or family whom you talk to regularly?</v>
          </cell>
          <cell r="B4715" t="str">
            <v>Don't know</v>
          </cell>
          <cell r="C4715" t="str">
            <v>Whittlesea (C)</v>
          </cell>
          <cell r="D4715" t="str">
            <v xml:space="preserve"> </v>
          </cell>
          <cell r="E4715" t="str">
            <v xml:space="preserve"> </v>
          </cell>
          <cell r="F4715" t="str">
            <v xml:space="preserve"> </v>
          </cell>
        </row>
        <row r="4716">
          <cell r="A4716" t="str">
            <v>SOCIAL CAPITAL - Do you have close friends or family whom you talk to regularly?</v>
          </cell>
          <cell r="B4716" t="str">
            <v>Don't know</v>
          </cell>
          <cell r="C4716" t="str">
            <v>Wodonga (RC)</v>
          </cell>
          <cell r="D4716" t="str">
            <v xml:space="preserve"> </v>
          </cell>
          <cell r="E4716" t="str">
            <v xml:space="preserve"> </v>
          </cell>
          <cell r="F4716" t="str">
            <v xml:space="preserve"> </v>
          </cell>
        </row>
        <row r="4717">
          <cell r="A4717" t="str">
            <v>SOCIAL CAPITAL - Do you have close friends or family whom you talk to regularly?</v>
          </cell>
          <cell r="B4717" t="str">
            <v>Don't know</v>
          </cell>
          <cell r="C4717" t="str">
            <v>Wyndham (C)</v>
          </cell>
          <cell r="D4717" t="str">
            <v xml:space="preserve"> </v>
          </cell>
          <cell r="E4717" t="str">
            <v xml:space="preserve"> </v>
          </cell>
          <cell r="F4717" t="str">
            <v xml:space="preserve"> </v>
          </cell>
        </row>
        <row r="4718">
          <cell r="A4718" t="str">
            <v>SOCIAL CAPITAL - Do you have close friends or family whom you talk to regularly?</v>
          </cell>
          <cell r="B4718" t="str">
            <v>Don't know</v>
          </cell>
          <cell r="C4718" t="str">
            <v>Yarra (C)</v>
          </cell>
          <cell r="D4718" t="str">
            <v xml:space="preserve"> </v>
          </cell>
          <cell r="E4718" t="str">
            <v xml:space="preserve"> </v>
          </cell>
          <cell r="F4718" t="str">
            <v xml:space="preserve"> </v>
          </cell>
        </row>
        <row r="4719">
          <cell r="A4719" t="str">
            <v>SOCIAL CAPITAL - Do you have close friends or family whom you talk to regularly?</v>
          </cell>
          <cell r="B4719" t="str">
            <v>Don't know</v>
          </cell>
          <cell r="C4719" t="str">
            <v>Yarra Ranges (S)</v>
          </cell>
          <cell r="D4719" t="str">
            <v xml:space="preserve"> </v>
          </cell>
          <cell r="E4719" t="str">
            <v xml:space="preserve"> </v>
          </cell>
          <cell r="F4719" t="str">
            <v xml:space="preserve"> </v>
          </cell>
        </row>
        <row r="4720">
          <cell r="A4720" t="str">
            <v>SOCIAL CAPITAL - Do you have close friends or family whom you talk to regularly?</v>
          </cell>
          <cell r="B4720" t="str">
            <v>Don't know</v>
          </cell>
          <cell r="C4720" t="str">
            <v>Yarriambiack (S)</v>
          </cell>
          <cell r="D4720" t="str">
            <v xml:space="preserve"> </v>
          </cell>
          <cell r="E4720" t="str">
            <v xml:space="preserve"> </v>
          </cell>
          <cell r="F4720" t="str">
            <v xml:space="preserve"> </v>
          </cell>
        </row>
        <row r="4721">
          <cell r="A4721" t="str">
            <v>SOCIAL CAPITAL - Do you have close friends or family whom you talk to regularly?</v>
          </cell>
          <cell r="B4721" t="str">
            <v>Don't know</v>
          </cell>
          <cell r="C4721" t="str">
            <v>Victoria</v>
          </cell>
          <cell r="D4721" t="str">
            <v xml:space="preserve"> </v>
          </cell>
          <cell r="E4721" t="str">
            <v xml:space="preserve"> </v>
          </cell>
          <cell r="F4721" t="str">
            <v xml:space="preserve"> </v>
          </cell>
        </row>
        <row r="4722">
          <cell r="A4722" t="str">
            <v>SOCIAL CAPITAL - Do you have close friends or family whom you talk to regularly?</v>
          </cell>
          <cell r="B4722" t="str">
            <v>Refused</v>
          </cell>
          <cell r="C4722" t="str">
            <v>Alpine (S)</v>
          </cell>
          <cell r="D4722" t="str">
            <v xml:space="preserve"> </v>
          </cell>
          <cell r="E4722" t="str">
            <v xml:space="preserve"> </v>
          </cell>
          <cell r="F4722" t="str">
            <v xml:space="preserve"> </v>
          </cell>
        </row>
        <row r="4723">
          <cell r="A4723" t="str">
            <v>SOCIAL CAPITAL - Do you have close friends or family whom you talk to regularly?</v>
          </cell>
          <cell r="B4723" t="str">
            <v>Refused</v>
          </cell>
          <cell r="C4723" t="str">
            <v>Ararat (RC)</v>
          </cell>
          <cell r="D4723" t="str">
            <v xml:space="preserve"> </v>
          </cell>
          <cell r="E4723" t="str">
            <v xml:space="preserve"> </v>
          </cell>
          <cell r="F4723" t="str">
            <v xml:space="preserve"> </v>
          </cell>
        </row>
        <row r="4724">
          <cell r="A4724" t="str">
            <v>SOCIAL CAPITAL - Do you have close friends or family whom you talk to regularly?</v>
          </cell>
          <cell r="B4724" t="str">
            <v>Refused</v>
          </cell>
          <cell r="C4724" t="str">
            <v>Ballarat (C)</v>
          </cell>
          <cell r="D4724" t="str">
            <v xml:space="preserve"> </v>
          </cell>
          <cell r="E4724" t="str">
            <v xml:space="preserve"> </v>
          </cell>
          <cell r="F4724" t="str">
            <v xml:space="preserve"> </v>
          </cell>
        </row>
        <row r="4725">
          <cell r="A4725" t="str">
            <v>SOCIAL CAPITAL - Do you have close friends or family whom you talk to regularly?</v>
          </cell>
          <cell r="B4725" t="str">
            <v>Refused</v>
          </cell>
          <cell r="C4725" t="str">
            <v>Banyule (C)</v>
          </cell>
          <cell r="D4725" t="str">
            <v xml:space="preserve"> </v>
          </cell>
          <cell r="E4725" t="str">
            <v xml:space="preserve"> </v>
          </cell>
          <cell r="F4725" t="str">
            <v xml:space="preserve"> </v>
          </cell>
        </row>
        <row r="4726">
          <cell r="A4726" t="str">
            <v>SOCIAL CAPITAL - Do you have close friends or family whom you talk to regularly?</v>
          </cell>
          <cell r="B4726" t="str">
            <v>Refused</v>
          </cell>
          <cell r="C4726" t="str">
            <v>Bass Coast (S)</v>
          </cell>
          <cell r="D4726" t="str">
            <v xml:space="preserve"> </v>
          </cell>
          <cell r="E4726" t="str">
            <v xml:space="preserve"> </v>
          </cell>
          <cell r="F4726" t="str">
            <v xml:space="preserve"> </v>
          </cell>
        </row>
        <row r="4727">
          <cell r="A4727" t="str">
            <v>SOCIAL CAPITAL - Do you have close friends or family whom you talk to regularly?</v>
          </cell>
          <cell r="B4727" t="str">
            <v>Refused</v>
          </cell>
          <cell r="C4727" t="str">
            <v>Baw Baw (S)</v>
          </cell>
          <cell r="D4727" t="str">
            <v xml:space="preserve"> </v>
          </cell>
          <cell r="E4727" t="str">
            <v xml:space="preserve"> </v>
          </cell>
          <cell r="F4727" t="str">
            <v xml:space="preserve"> </v>
          </cell>
        </row>
        <row r="4728">
          <cell r="A4728" t="str">
            <v>SOCIAL CAPITAL - Do you have close friends or family whom you talk to regularly?</v>
          </cell>
          <cell r="B4728" t="str">
            <v>Refused</v>
          </cell>
          <cell r="C4728" t="str">
            <v>Bayside (C)</v>
          </cell>
          <cell r="D4728" t="str">
            <v xml:space="preserve"> </v>
          </cell>
          <cell r="E4728" t="str">
            <v xml:space="preserve"> </v>
          </cell>
          <cell r="F4728" t="str">
            <v xml:space="preserve"> </v>
          </cell>
        </row>
        <row r="4729">
          <cell r="A4729" t="str">
            <v>SOCIAL CAPITAL - Do you have close friends or family whom you talk to regularly?</v>
          </cell>
          <cell r="B4729" t="str">
            <v>Refused</v>
          </cell>
          <cell r="C4729" t="str">
            <v>Benalla (RC)</v>
          </cell>
          <cell r="D4729" t="str">
            <v xml:space="preserve"> </v>
          </cell>
          <cell r="E4729" t="str">
            <v xml:space="preserve"> </v>
          </cell>
          <cell r="F4729" t="str">
            <v xml:space="preserve"> </v>
          </cell>
        </row>
        <row r="4730">
          <cell r="A4730" t="str">
            <v>SOCIAL CAPITAL - Do you have close friends or family whom you talk to regularly?</v>
          </cell>
          <cell r="B4730" t="str">
            <v>Refused</v>
          </cell>
          <cell r="C4730" t="str">
            <v>Boroondara (C)</v>
          </cell>
          <cell r="D4730" t="str">
            <v xml:space="preserve"> </v>
          </cell>
          <cell r="E4730" t="str">
            <v xml:space="preserve"> </v>
          </cell>
          <cell r="F4730" t="str">
            <v xml:space="preserve"> </v>
          </cell>
        </row>
        <row r="4731">
          <cell r="A4731" t="str">
            <v>SOCIAL CAPITAL - Do you have close friends or family whom you talk to regularly?</v>
          </cell>
          <cell r="B4731" t="str">
            <v>Refused</v>
          </cell>
          <cell r="C4731" t="str">
            <v>Brimbank (C)</v>
          </cell>
          <cell r="D4731" t="str">
            <v xml:space="preserve"> </v>
          </cell>
          <cell r="E4731" t="str">
            <v xml:space="preserve"> </v>
          </cell>
          <cell r="F4731" t="str">
            <v xml:space="preserve"> </v>
          </cell>
        </row>
        <row r="4732">
          <cell r="A4732" t="str">
            <v>SOCIAL CAPITAL - Do you have close friends or family whom you talk to regularly?</v>
          </cell>
          <cell r="B4732" t="str">
            <v>Refused</v>
          </cell>
          <cell r="C4732" t="str">
            <v>Buloke (S)</v>
          </cell>
          <cell r="D4732" t="str">
            <v xml:space="preserve"> </v>
          </cell>
          <cell r="E4732" t="str">
            <v xml:space="preserve"> </v>
          </cell>
          <cell r="F4732" t="str">
            <v xml:space="preserve"> </v>
          </cell>
        </row>
        <row r="4733">
          <cell r="A4733" t="str">
            <v>SOCIAL CAPITAL - Do you have close friends or family whom you talk to regularly?</v>
          </cell>
          <cell r="B4733" t="str">
            <v>Refused</v>
          </cell>
          <cell r="C4733" t="str">
            <v>Campaspe (S)</v>
          </cell>
          <cell r="D4733" t="str">
            <v xml:space="preserve"> </v>
          </cell>
          <cell r="E4733" t="str">
            <v xml:space="preserve"> </v>
          </cell>
          <cell r="F4733" t="str">
            <v xml:space="preserve"> </v>
          </cell>
        </row>
        <row r="4734">
          <cell r="A4734" t="str">
            <v>SOCIAL CAPITAL - Do you have close friends or family whom you talk to regularly?</v>
          </cell>
          <cell r="B4734" t="str">
            <v>Refused</v>
          </cell>
          <cell r="C4734" t="str">
            <v>Cardinia (S)</v>
          </cell>
          <cell r="D4734" t="str">
            <v xml:space="preserve"> </v>
          </cell>
          <cell r="E4734" t="str">
            <v xml:space="preserve"> </v>
          </cell>
          <cell r="F4734" t="str">
            <v xml:space="preserve"> </v>
          </cell>
        </row>
        <row r="4735">
          <cell r="A4735" t="str">
            <v>SOCIAL CAPITAL - Do you have close friends or family whom you talk to regularly?</v>
          </cell>
          <cell r="B4735" t="str">
            <v>Refused</v>
          </cell>
          <cell r="C4735" t="str">
            <v>Casey (C)</v>
          </cell>
          <cell r="D4735" t="str">
            <v xml:space="preserve"> </v>
          </cell>
          <cell r="E4735" t="str">
            <v xml:space="preserve"> </v>
          </cell>
          <cell r="F4735" t="str">
            <v xml:space="preserve"> </v>
          </cell>
        </row>
        <row r="4736">
          <cell r="A4736" t="str">
            <v>SOCIAL CAPITAL - Do you have close friends or family whom you talk to regularly?</v>
          </cell>
          <cell r="B4736" t="str">
            <v>Refused</v>
          </cell>
          <cell r="C4736" t="str">
            <v>Central Goldfields (S)</v>
          </cell>
          <cell r="D4736" t="str">
            <v xml:space="preserve"> </v>
          </cell>
          <cell r="E4736" t="str">
            <v xml:space="preserve"> </v>
          </cell>
          <cell r="F4736" t="str">
            <v xml:space="preserve"> </v>
          </cell>
        </row>
        <row r="4737">
          <cell r="A4737" t="str">
            <v>SOCIAL CAPITAL - Do you have close friends or family whom you talk to regularly?</v>
          </cell>
          <cell r="B4737" t="str">
            <v>Refused</v>
          </cell>
          <cell r="C4737" t="str">
            <v>Colac-Otway (S)</v>
          </cell>
          <cell r="D4737" t="str">
            <v xml:space="preserve"> </v>
          </cell>
          <cell r="E4737" t="str">
            <v xml:space="preserve"> </v>
          </cell>
          <cell r="F4737" t="str">
            <v xml:space="preserve"> </v>
          </cell>
        </row>
        <row r="4738">
          <cell r="A4738" t="str">
            <v>SOCIAL CAPITAL - Do you have close friends or family whom you talk to regularly?</v>
          </cell>
          <cell r="B4738" t="str">
            <v>Refused</v>
          </cell>
          <cell r="C4738" t="str">
            <v>Corangamite (S)</v>
          </cell>
          <cell r="D4738" t="str">
            <v xml:space="preserve"> </v>
          </cell>
          <cell r="E4738" t="str">
            <v xml:space="preserve"> </v>
          </cell>
          <cell r="F4738" t="str">
            <v xml:space="preserve"> </v>
          </cell>
        </row>
        <row r="4739">
          <cell r="A4739" t="str">
            <v>SOCIAL CAPITAL - Do you have close friends or family whom you talk to regularly?</v>
          </cell>
          <cell r="B4739" t="str">
            <v>Refused</v>
          </cell>
          <cell r="C4739" t="str">
            <v>Darebin (C)</v>
          </cell>
          <cell r="D4739" t="str">
            <v xml:space="preserve"> </v>
          </cell>
          <cell r="E4739" t="str">
            <v xml:space="preserve"> </v>
          </cell>
          <cell r="F4739" t="str">
            <v xml:space="preserve"> </v>
          </cell>
        </row>
        <row r="4740">
          <cell r="A4740" t="str">
            <v>SOCIAL CAPITAL - Do you have close friends or family whom you talk to regularly?</v>
          </cell>
          <cell r="B4740" t="str">
            <v>Refused</v>
          </cell>
          <cell r="C4740" t="str">
            <v>East Gippsland (S)</v>
          </cell>
          <cell r="D4740" t="str">
            <v xml:space="preserve"> </v>
          </cell>
          <cell r="E4740" t="str">
            <v xml:space="preserve"> </v>
          </cell>
          <cell r="F4740" t="str">
            <v xml:space="preserve"> </v>
          </cell>
        </row>
        <row r="4741">
          <cell r="A4741" t="str">
            <v>SOCIAL CAPITAL - Do you have close friends or family whom you talk to regularly?</v>
          </cell>
          <cell r="B4741" t="str">
            <v>Refused</v>
          </cell>
          <cell r="C4741" t="str">
            <v>Frankston (C)</v>
          </cell>
          <cell r="D4741" t="str">
            <v xml:space="preserve"> </v>
          </cell>
          <cell r="E4741" t="str">
            <v xml:space="preserve"> </v>
          </cell>
          <cell r="F4741" t="str">
            <v xml:space="preserve"> </v>
          </cell>
        </row>
        <row r="4742">
          <cell r="A4742" t="str">
            <v>SOCIAL CAPITAL - Do you have close friends or family whom you talk to regularly?</v>
          </cell>
          <cell r="B4742" t="str">
            <v>Refused</v>
          </cell>
          <cell r="C4742" t="str">
            <v>Gannawarra (S)</v>
          </cell>
          <cell r="D4742" t="str">
            <v xml:space="preserve"> </v>
          </cell>
          <cell r="E4742" t="str">
            <v xml:space="preserve"> </v>
          </cell>
          <cell r="F4742" t="str">
            <v xml:space="preserve"> </v>
          </cell>
        </row>
        <row r="4743">
          <cell r="A4743" t="str">
            <v>SOCIAL CAPITAL - Do you have close friends or family whom you talk to regularly?</v>
          </cell>
          <cell r="B4743" t="str">
            <v>Refused</v>
          </cell>
          <cell r="C4743" t="str">
            <v>Glen Eira (C)</v>
          </cell>
          <cell r="D4743" t="str">
            <v xml:space="preserve"> </v>
          </cell>
          <cell r="E4743" t="str">
            <v xml:space="preserve"> </v>
          </cell>
          <cell r="F4743" t="str">
            <v xml:space="preserve"> </v>
          </cell>
        </row>
        <row r="4744">
          <cell r="A4744" t="str">
            <v>SOCIAL CAPITAL - Do you have close friends or family whom you talk to regularly?</v>
          </cell>
          <cell r="B4744" t="str">
            <v>Refused</v>
          </cell>
          <cell r="C4744" t="str">
            <v>Glenelg (S)</v>
          </cell>
          <cell r="D4744" t="str">
            <v xml:space="preserve"> </v>
          </cell>
          <cell r="E4744" t="str">
            <v xml:space="preserve"> </v>
          </cell>
          <cell r="F4744" t="str">
            <v xml:space="preserve"> </v>
          </cell>
        </row>
        <row r="4745">
          <cell r="A4745" t="str">
            <v>SOCIAL CAPITAL - Do you have close friends or family whom you talk to regularly?</v>
          </cell>
          <cell r="B4745" t="str">
            <v>Refused</v>
          </cell>
          <cell r="C4745" t="str">
            <v>Golden Plains (S)</v>
          </cell>
          <cell r="D4745" t="str">
            <v xml:space="preserve"> </v>
          </cell>
          <cell r="E4745" t="str">
            <v xml:space="preserve"> </v>
          </cell>
          <cell r="F4745" t="str">
            <v xml:space="preserve"> </v>
          </cell>
        </row>
        <row r="4746">
          <cell r="A4746" t="str">
            <v>SOCIAL CAPITAL - Do you have close friends or family whom you talk to regularly?</v>
          </cell>
          <cell r="B4746" t="str">
            <v>Refused</v>
          </cell>
          <cell r="C4746" t="str">
            <v>Greater Bendigo (C)</v>
          </cell>
          <cell r="D4746" t="str">
            <v xml:space="preserve"> </v>
          </cell>
          <cell r="E4746" t="str">
            <v xml:space="preserve"> </v>
          </cell>
          <cell r="F4746" t="str">
            <v xml:space="preserve"> </v>
          </cell>
        </row>
        <row r="4747">
          <cell r="A4747" t="str">
            <v>SOCIAL CAPITAL - Do you have close friends or family whom you talk to regularly?</v>
          </cell>
          <cell r="B4747" t="str">
            <v>Refused</v>
          </cell>
          <cell r="C4747" t="str">
            <v>Greater Dandenong (C)</v>
          </cell>
          <cell r="D4747" t="str">
            <v xml:space="preserve"> </v>
          </cell>
          <cell r="E4747" t="str">
            <v xml:space="preserve"> </v>
          </cell>
          <cell r="F4747" t="str">
            <v xml:space="preserve"> </v>
          </cell>
        </row>
        <row r="4748">
          <cell r="A4748" t="str">
            <v>SOCIAL CAPITAL - Do you have close friends or family whom you talk to regularly?</v>
          </cell>
          <cell r="B4748" t="str">
            <v>Refused</v>
          </cell>
          <cell r="C4748" t="str">
            <v>Greater Geelong (C)</v>
          </cell>
          <cell r="D4748" t="str">
            <v xml:space="preserve"> </v>
          </cell>
          <cell r="E4748" t="str">
            <v xml:space="preserve"> </v>
          </cell>
          <cell r="F4748" t="str">
            <v xml:space="preserve"> </v>
          </cell>
        </row>
        <row r="4749">
          <cell r="A4749" t="str">
            <v>SOCIAL CAPITAL - Do you have close friends or family whom you talk to regularly?</v>
          </cell>
          <cell r="B4749" t="str">
            <v>Refused</v>
          </cell>
          <cell r="C4749" t="str">
            <v>Greater Shepparton (C)</v>
          </cell>
          <cell r="D4749" t="str">
            <v xml:space="preserve"> </v>
          </cell>
          <cell r="E4749" t="str">
            <v xml:space="preserve"> </v>
          </cell>
          <cell r="F4749" t="str">
            <v xml:space="preserve"> </v>
          </cell>
        </row>
        <row r="4750">
          <cell r="A4750" t="str">
            <v>SOCIAL CAPITAL - Do you have close friends or family whom you talk to regularly?</v>
          </cell>
          <cell r="B4750" t="str">
            <v>Refused</v>
          </cell>
          <cell r="C4750" t="str">
            <v>Hepburn (S)</v>
          </cell>
          <cell r="D4750" t="str">
            <v xml:space="preserve"> </v>
          </cell>
          <cell r="E4750" t="str">
            <v xml:space="preserve"> </v>
          </cell>
          <cell r="F4750" t="str">
            <v xml:space="preserve"> </v>
          </cell>
        </row>
        <row r="4751">
          <cell r="A4751" t="str">
            <v>SOCIAL CAPITAL - Do you have close friends or family whom you talk to regularly?</v>
          </cell>
          <cell r="B4751" t="str">
            <v>Refused</v>
          </cell>
          <cell r="C4751" t="str">
            <v>Hindmarsh (S)</v>
          </cell>
          <cell r="D4751" t="str">
            <v xml:space="preserve"> </v>
          </cell>
          <cell r="E4751" t="str">
            <v xml:space="preserve"> </v>
          </cell>
          <cell r="F4751" t="str">
            <v xml:space="preserve"> </v>
          </cell>
        </row>
        <row r="4752">
          <cell r="A4752" t="str">
            <v>SOCIAL CAPITAL - Do you have close friends or family whom you talk to regularly?</v>
          </cell>
          <cell r="B4752" t="str">
            <v>Refused</v>
          </cell>
          <cell r="C4752" t="str">
            <v>Hobsons Bay (C)</v>
          </cell>
          <cell r="D4752" t="str">
            <v xml:space="preserve"> </v>
          </cell>
          <cell r="E4752" t="str">
            <v xml:space="preserve"> </v>
          </cell>
          <cell r="F4752" t="str">
            <v xml:space="preserve"> </v>
          </cell>
        </row>
        <row r="4753">
          <cell r="A4753" t="str">
            <v>SOCIAL CAPITAL - Do you have close friends or family whom you talk to regularly?</v>
          </cell>
          <cell r="B4753" t="str">
            <v>Refused</v>
          </cell>
          <cell r="C4753" t="str">
            <v>Horsham (RC)</v>
          </cell>
          <cell r="D4753" t="str">
            <v xml:space="preserve"> </v>
          </cell>
          <cell r="E4753" t="str">
            <v xml:space="preserve"> </v>
          </cell>
          <cell r="F4753" t="str">
            <v xml:space="preserve"> </v>
          </cell>
        </row>
        <row r="4754">
          <cell r="A4754" t="str">
            <v>SOCIAL CAPITAL - Do you have close friends or family whom you talk to regularly?</v>
          </cell>
          <cell r="B4754" t="str">
            <v>Refused</v>
          </cell>
          <cell r="C4754" t="str">
            <v>Hume (C)</v>
          </cell>
          <cell r="D4754" t="str">
            <v xml:space="preserve"> </v>
          </cell>
          <cell r="E4754" t="str">
            <v xml:space="preserve"> </v>
          </cell>
          <cell r="F4754" t="str">
            <v xml:space="preserve"> </v>
          </cell>
        </row>
        <row r="4755">
          <cell r="A4755" t="str">
            <v>SOCIAL CAPITAL - Do you have close friends or family whom you talk to regularly?</v>
          </cell>
          <cell r="B4755" t="str">
            <v>Refused</v>
          </cell>
          <cell r="C4755" t="str">
            <v>Indigo (S)</v>
          </cell>
          <cell r="D4755" t="str">
            <v xml:space="preserve"> </v>
          </cell>
          <cell r="E4755" t="str">
            <v xml:space="preserve"> </v>
          </cell>
          <cell r="F4755" t="str">
            <v xml:space="preserve"> </v>
          </cell>
        </row>
        <row r="4756">
          <cell r="A4756" t="str">
            <v>SOCIAL CAPITAL - Do you have close friends or family whom you talk to regularly?</v>
          </cell>
          <cell r="B4756" t="str">
            <v>Refused</v>
          </cell>
          <cell r="C4756" t="str">
            <v>Kingston (C)</v>
          </cell>
          <cell r="D4756" t="str">
            <v xml:space="preserve"> </v>
          </cell>
          <cell r="E4756" t="str">
            <v xml:space="preserve"> </v>
          </cell>
          <cell r="F4756" t="str">
            <v xml:space="preserve"> </v>
          </cell>
        </row>
        <row r="4757">
          <cell r="A4757" t="str">
            <v>SOCIAL CAPITAL - Do you have close friends or family whom you talk to regularly?</v>
          </cell>
          <cell r="B4757" t="str">
            <v>Refused</v>
          </cell>
          <cell r="C4757" t="str">
            <v>Knox (C)</v>
          </cell>
          <cell r="D4757" t="str">
            <v xml:space="preserve"> </v>
          </cell>
          <cell r="E4757" t="str">
            <v xml:space="preserve"> </v>
          </cell>
          <cell r="F4757" t="str">
            <v xml:space="preserve"> </v>
          </cell>
        </row>
        <row r="4758">
          <cell r="A4758" t="str">
            <v>SOCIAL CAPITAL - Do you have close friends or family whom you talk to regularly?</v>
          </cell>
          <cell r="B4758" t="str">
            <v>Refused</v>
          </cell>
          <cell r="C4758" t="str">
            <v>Latrobe (C)</v>
          </cell>
          <cell r="D4758" t="str">
            <v xml:space="preserve"> </v>
          </cell>
          <cell r="E4758" t="str">
            <v xml:space="preserve"> </v>
          </cell>
          <cell r="F4758" t="str">
            <v xml:space="preserve"> </v>
          </cell>
        </row>
        <row r="4759">
          <cell r="A4759" t="str">
            <v>SOCIAL CAPITAL - Do you have close friends or family whom you talk to regularly?</v>
          </cell>
          <cell r="B4759" t="str">
            <v>Refused</v>
          </cell>
          <cell r="C4759" t="str">
            <v>Loddon (S)</v>
          </cell>
          <cell r="D4759" t="str">
            <v xml:space="preserve"> </v>
          </cell>
          <cell r="E4759" t="str">
            <v xml:space="preserve"> </v>
          </cell>
          <cell r="F4759" t="str">
            <v xml:space="preserve"> </v>
          </cell>
        </row>
        <row r="4760">
          <cell r="A4760" t="str">
            <v>SOCIAL CAPITAL - Do you have close friends or family whom you talk to regularly?</v>
          </cell>
          <cell r="B4760" t="str">
            <v>Refused</v>
          </cell>
          <cell r="C4760" t="str">
            <v>Macedon Ranges (S)</v>
          </cell>
          <cell r="D4760" t="str">
            <v xml:space="preserve"> </v>
          </cell>
          <cell r="E4760" t="str">
            <v xml:space="preserve"> </v>
          </cell>
          <cell r="F4760" t="str">
            <v xml:space="preserve"> </v>
          </cell>
        </row>
        <row r="4761">
          <cell r="A4761" t="str">
            <v>SOCIAL CAPITAL - Do you have close friends or family whom you talk to regularly?</v>
          </cell>
          <cell r="B4761" t="str">
            <v>Refused</v>
          </cell>
          <cell r="C4761" t="str">
            <v>Manningham (C)</v>
          </cell>
          <cell r="D4761" t="str">
            <v xml:space="preserve"> </v>
          </cell>
          <cell r="E4761" t="str">
            <v xml:space="preserve"> </v>
          </cell>
          <cell r="F4761" t="str">
            <v xml:space="preserve"> </v>
          </cell>
        </row>
        <row r="4762">
          <cell r="A4762" t="str">
            <v>SOCIAL CAPITAL - Do you have close friends or family whom you talk to regularly?</v>
          </cell>
          <cell r="B4762" t="str">
            <v>Refused</v>
          </cell>
          <cell r="C4762" t="str">
            <v>Mansfield (S)</v>
          </cell>
          <cell r="D4762" t="str">
            <v xml:space="preserve"> </v>
          </cell>
          <cell r="E4762" t="str">
            <v xml:space="preserve"> </v>
          </cell>
          <cell r="F4762" t="str">
            <v xml:space="preserve"> </v>
          </cell>
        </row>
        <row r="4763">
          <cell r="A4763" t="str">
            <v>SOCIAL CAPITAL - Do you have close friends or family whom you talk to regularly?</v>
          </cell>
          <cell r="B4763" t="str">
            <v>Refused</v>
          </cell>
          <cell r="C4763" t="str">
            <v>Maribyrnong (C)</v>
          </cell>
          <cell r="D4763" t="str">
            <v xml:space="preserve"> </v>
          </cell>
          <cell r="E4763" t="str">
            <v xml:space="preserve"> </v>
          </cell>
          <cell r="F4763" t="str">
            <v xml:space="preserve"> </v>
          </cell>
        </row>
        <row r="4764">
          <cell r="A4764" t="str">
            <v>SOCIAL CAPITAL - Do you have close friends or family whom you talk to regularly?</v>
          </cell>
          <cell r="B4764" t="str">
            <v>Refused</v>
          </cell>
          <cell r="C4764" t="str">
            <v>Maroondah (C)</v>
          </cell>
          <cell r="D4764" t="str">
            <v xml:space="preserve"> </v>
          </cell>
          <cell r="E4764" t="str">
            <v xml:space="preserve"> </v>
          </cell>
          <cell r="F4764" t="str">
            <v xml:space="preserve"> </v>
          </cell>
        </row>
        <row r="4765">
          <cell r="A4765" t="str">
            <v>SOCIAL CAPITAL - Do you have close friends or family whom you talk to regularly?</v>
          </cell>
          <cell r="B4765" t="str">
            <v>Refused</v>
          </cell>
          <cell r="C4765" t="str">
            <v>Melbourne (C)</v>
          </cell>
          <cell r="D4765" t="str">
            <v xml:space="preserve"> </v>
          </cell>
          <cell r="E4765" t="str">
            <v xml:space="preserve"> </v>
          </cell>
          <cell r="F4765" t="str">
            <v xml:space="preserve"> </v>
          </cell>
        </row>
        <row r="4766">
          <cell r="A4766" t="str">
            <v>SOCIAL CAPITAL - Do you have close friends or family whom you talk to regularly?</v>
          </cell>
          <cell r="B4766" t="str">
            <v>Refused</v>
          </cell>
          <cell r="C4766" t="str">
            <v>Melton (S)</v>
          </cell>
          <cell r="D4766" t="str">
            <v xml:space="preserve"> </v>
          </cell>
          <cell r="E4766" t="str">
            <v xml:space="preserve"> </v>
          </cell>
          <cell r="F4766" t="str">
            <v xml:space="preserve"> </v>
          </cell>
        </row>
        <row r="4767">
          <cell r="A4767" t="str">
            <v>SOCIAL CAPITAL - Do you have close friends or family whom you talk to regularly?</v>
          </cell>
          <cell r="B4767" t="str">
            <v>Refused</v>
          </cell>
          <cell r="C4767" t="str">
            <v>Mildura (RC)</v>
          </cell>
          <cell r="D4767" t="str">
            <v xml:space="preserve"> </v>
          </cell>
          <cell r="E4767" t="str">
            <v xml:space="preserve"> </v>
          </cell>
          <cell r="F4767" t="str">
            <v xml:space="preserve"> </v>
          </cell>
        </row>
        <row r="4768">
          <cell r="A4768" t="str">
            <v>SOCIAL CAPITAL - Do you have close friends or family whom you talk to regularly?</v>
          </cell>
          <cell r="B4768" t="str">
            <v>Refused</v>
          </cell>
          <cell r="C4768" t="str">
            <v>Mitchell (S)</v>
          </cell>
          <cell r="D4768" t="str">
            <v xml:space="preserve"> </v>
          </cell>
          <cell r="E4768" t="str">
            <v xml:space="preserve"> </v>
          </cell>
          <cell r="F4768" t="str">
            <v xml:space="preserve"> </v>
          </cell>
        </row>
        <row r="4769">
          <cell r="A4769" t="str">
            <v>SOCIAL CAPITAL - Do you have close friends or family whom you talk to regularly?</v>
          </cell>
          <cell r="B4769" t="str">
            <v>Refused</v>
          </cell>
          <cell r="C4769" t="str">
            <v>Moira (S)</v>
          </cell>
          <cell r="D4769" t="str">
            <v xml:space="preserve"> </v>
          </cell>
          <cell r="E4769" t="str">
            <v xml:space="preserve"> </v>
          </cell>
          <cell r="F4769" t="str">
            <v xml:space="preserve"> </v>
          </cell>
        </row>
        <row r="4770">
          <cell r="A4770" t="str">
            <v>SOCIAL CAPITAL - Do you have close friends or family whom you talk to regularly?</v>
          </cell>
          <cell r="B4770" t="str">
            <v>Refused</v>
          </cell>
          <cell r="C4770" t="str">
            <v>Monash (C)</v>
          </cell>
          <cell r="D4770" t="str">
            <v xml:space="preserve"> </v>
          </cell>
          <cell r="E4770" t="str">
            <v xml:space="preserve"> </v>
          </cell>
          <cell r="F4770" t="str">
            <v xml:space="preserve"> </v>
          </cell>
        </row>
        <row r="4771">
          <cell r="A4771" t="str">
            <v>SOCIAL CAPITAL - Do you have close friends or family whom you talk to regularly?</v>
          </cell>
          <cell r="B4771" t="str">
            <v>Refused</v>
          </cell>
          <cell r="C4771" t="str">
            <v>Moonee Valley (C)</v>
          </cell>
          <cell r="D4771" t="str">
            <v xml:space="preserve"> </v>
          </cell>
          <cell r="E4771" t="str">
            <v xml:space="preserve"> </v>
          </cell>
          <cell r="F4771" t="str">
            <v xml:space="preserve"> </v>
          </cell>
        </row>
        <row r="4772">
          <cell r="A4772" t="str">
            <v>SOCIAL CAPITAL - Do you have close friends or family whom you talk to regularly?</v>
          </cell>
          <cell r="B4772" t="str">
            <v>Refused</v>
          </cell>
          <cell r="C4772" t="str">
            <v>Moorabool (S)</v>
          </cell>
          <cell r="D4772" t="str">
            <v xml:space="preserve"> </v>
          </cell>
          <cell r="E4772" t="str">
            <v xml:space="preserve"> </v>
          </cell>
          <cell r="F4772" t="str">
            <v xml:space="preserve"> </v>
          </cell>
        </row>
        <row r="4773">
          <cell r="A4773" t="str">
            <v>SOCIAL CAPITAL - Do you have close friends or family whom you talk to regularly?</v>
          </cell>
          <cell r="B4773" t="str">
            <v>Refused</v>
          </cell>
          <cell r="C4773" t="str">
            <v>Moreland (C)</v>
          </cell>
          <cell r="D4773" t="str">
            <v xml:space="preserve"> </v>
          </cell>
          <cell r="E4773" t="str">
            <v xml:space="preserve"> </v>
          </cell>
          <cell r="F4773" t="str">
            <v xml:space="preserve"> </v>
          </cell>
        </row>
        <row r="4774">
          <cell r="A4774" t="str">
            <v>SOCIAL CAPITAL - Do you have close friends or family whom you talk to regularly?</v>
          </cell>
          <cell r="B4774" t="str">
            <v>Refused</v>
          </cell>
          <cell r="C4774" t="str">
            <v>Mornington Peninsula (S)</v>
          </cell>
          <cell r="D4774" t="str">
            <v xml:space="preserve"> </v>
          </cell>
          <cell r="E4774" t="str">
            <v xml:space="preserve"> </v>
          </cell>
          <cell r="F4774" t="str">
            <v xml:space="preserve"> </v>
          </cell>
        </row>
        <row r="4775">
          <cell r="A4775" t="str">
            <v>SOCIAL CAPITAL - Do you have close friends or family whom you talk to regularly?</v>
          </cell>
          <cell r="B4775" t="str">
            <v>Refused</v>
          </cell>
          <cell r="C4775" t="str">
            <v>Mount Alexander (S)</v>
          </cell>
          <cell r="D4775" t="str">
            <v xml:space="preserve"> </v>
          </cell>
          <cell r="E4775" t="str">
            <v xml:space="preserve"> </v>
          </cell>
          <cell r="F4775" t="str">
            <v xml:space="preserve"> </v>
          </cell>
        </row>
        <row r="4776">
          <cell r="A4776" t="str">
            <v>SOCIAL CAPITAL - Do you have close friends or family whom you talk to regularly?</v>
          </cell>
          <cell r="B4776" t="str">
            <v>Refused</v>
          </cell>
          <cell r="C4776" t="str">
            <v>Moyne (S)</v>
          </cell>
          <cell r="D4776" t="str">
            <v xml:space="preserve"> </v>
          </cell>
          <cell r="E4776" t="str">
            <v xml:space="preserve"> </v>
          </cell>
          <cell r="F4776" t="str">
            <v xml:space="preserve"> </v>
          </cell>
        </row>
        <row r="4777">
          <cell r="A4777" t="str">
            <v>SOCIAL CAPITAL - Do you have close friends or family whom you talk to regularly?</v>
          </cell>
          <cell r="B4777" t="str">
            <v>Refused</v>
          </cell>
          <cell r="C4777" t="str">
            <v>Murrindindi (S)</v>
          </cell>
          <cell r="D4777" t="str">
            <v xml:space="preserve"> </v>
          </cell>
          <cell r="E4777" t="str">
            <v xml:space="preserve"> </v>
          </cell>
          <cell r="F4777" t="str">
            <v xml:space="preserve"> </v>
          </cell>
        </row>
        <row r="4778">
          <cell r="A4778" t="str">
            <v>SOCIAL CAPITAL - Do you have close friends or family whom you talk to regularly?</v>
          </cell>
          <cell r="B4778" t="str">
            <v>Refused</v>
          </cell>
          <cell r="C4778" t="str">
            <v>Nillumbik (S)</v>
          </cell>
          <cell r="D4778" t="str">
            <v xml:space="preserve"> </v>
          </cell>
          <cell r="E4778" t="str">
            <v xml:space="preserve"> </v>
          </cell>
          <cell r="F4778" t="str">
            <v xml:space="preserve"> </v>
          </cell>
        </row>
        <row r="4779">
          <cell r="A4779" t="str">
            <v>SOCIAL CAPITAL - Do you have close friends or family whom you talk to regularly?</v>
          </cell>
          <cell r="B4779" t="str">
            <v>Refused</v>
          </cell>
          <cell r="C4779" t="str">
            <v>Northern Grampians (S)</v>
          </cell>
          <cell r="D4779" t="str">
            <v xml:space="preserve"> </v>
          </cell>
          <cell r="E4779" t="str">
            <v xml:space="preserve"> </v>
          </cell>
          <cell r="F4779" t="str">
            <v xml:space="preserve"> </v>
          </cell>
        </row>
        <row r="4780">
          <cell r="A4780" t="str">
            <v>SOCIAL CAPITAL - Do you have close friends or family whom you talk to regularly?</v>
          </cell>
          <cell r="B4780" t="str">
            <v>Refused</v>
          </cell>
          <cell r="C4780" t="str">
            <v>Port Phillip (C)</v>
          </cell>
          <cell r="D4780" t="str">
            <v xml:space="preserve"> </v>
          </cell>
          <cell r="E4780" t="str">
            <v xml:space="preserve"> </v>
          </cell>
          <cell r="F4780" t="str">
            <v xml:space="preserve"> </v>
          </cell>
        </row>
        <row r="4781">
          <cell r="A4781" t="str">
            <v>SOCIAL CAPITAL - Do you have close friends or family whom you talk to regularly?</v>
          </cell>
          <cell r="B4781" t="str">
            <v>Refused</v>
          </cell>
          <cell r="C4781" t="str">
            <v>Pyrenees (S)</v>
          </cell>
          <cell r="D4781" t="str">
            <v xml:space="preserve"> </v>
          </cell>
          <cell r="E4781" t="str">
            <v xml:space="preserve"> </v>
          </cell>
          <cell r="F4781" t="str">
            <v xml:space="preserve"> </v>
          </cell>
        </row>
        <row r="4782">
          <cell r="A4782" t="str">
            <v>SOCIAL CAPITAL - Do you have close friends or family whom you talk to regularly?</v>
          </cell>
          <cell r="B4782" t="str">
            <v>Refused</v>
          </cell>
          <cell r="C4782" t="str">
            <v>Queenscliffe (B)</v>
          </cell>
          <cell r="D4782" t="str">
            <v xml:space="preserve"> </v>
          </cell>
          <cell r="E4782" t="str">
            <v xml:space="preserve"> </v>
          </cell>
          <cell r="F4782" t="str">
            <v xml:space="preserve"> </v>
          </cell>
        </row>
        <row r="4783">
          <cell r="A4783" t="str">
            <v>SOCIAL CAPITAL - Do you have close friends or family whom you talk to regularly?</v>
          </cell>
          <cell r="B4783" t="str">
            <v>Refused</v>
          </cell>
          <cell r="C4783" t="str">
            <v>South Gippsland (S)</v>
          </cell>
          <cell r="D4783" t="str">
            <v xml:space="preserve"> </v>
          </cell>
          <cell r="E4783" t="str">
            <v xml:space="preserve"> </v>
          </cell>
          <cell r="F4783" t="str">
            <v xml:space="preserve"> </v>
          </cell>
        </row>
        <row r="4784">
          <cell r="A4784" t="str">
            <v>SOCIAL CAPITAL - Do you have close friends or family whom you talk to regularly?</v>
          </cell>
          <cell r="B4784" t="str">
            <v>Refused</v>
          </cell>
          <cell r="C4784" t="str">
            <v>Southern Grampians (S)</v>
          </cell>
          <cell r="D4784" t="str">
            <v xml:space="preserve"> </v>
          </cell>
          <cell r="E4784" t="str">
            <v xml:space="preserve"> </v>
          </cell>
          <cell r="F4784" t="str">
            <v xml:space="preserve"> </v>
          </cell>
        </row>
        <row r="4785">
          <cell r="A4785" t="str">
            <v>SOCIAL CAPITAL - Do you have close friends or family whom you talk to regularly?</v>
          </cell>
          <cell r="B4785" t="str">
            <v>Refused</v>
          </cell>
          <cell r="C4785" t="str">
            <v>Stonnington (C)</v>
          </cell>
          <cell r="D4785" t="str">
            <v xml:space="preserve"> </v>
          </cell>
          <cell r="E4785" t="str">
            <v xml:space="preserve"> </v>
          </cell>
          <cell r="F4785" t="str">
            <v xml:space="preserve"> </v>
          </cell>
        </row>
        <row r="4786">
          <cell r="A4786" t="str">
            <v>SOCIAL CAPITAL - Do you have close friends or family whom you talk to regularly?</v>
          </cell>
          <cell r="B4786" t="str">
            <v>Refused</v>
          </cell>
          <cell r="C4786" t="str">
            <v>Strathbogie (S)</v>
          </cell>
          <cell r="D4786" t="str">
            <v xml:space="preserve"> </v>
          </cell>
          <cell r="E4786" t="str">
            <v xml:space="preserve"> </v>
          </cell>
          <cell r="F4786" t="str">
            <v xml:space="preserve"> </v>
          </cell>
        </row>
        <row r="4787">
          <cell r="A4787" t="str">
            <v>SOCIAL CAPITAL - Do you have close friends or family whom you talk to regularly?</v>
          </cell>
          <cell r="B4787" t="str">
            <v>Refused</v>
          </cell>
          <cell r="C4787" t="str">
            <v>Surf Coast (S)</v>
          </cell>
          <cell r="D4787" t="str">
            <v xml:space="preserve"> </v>
          </cell>
          <cell r="E4787" t="str">
            <v xml:space="preserve"> </v>
          </cell>
          <cell r="F4787" t="str">
            <v xml:space="preserve"> </v>
          </cell>
        </row>
        <row r="4788">
          <cell r="A4788" t="str">
            <v>SOCIAL CAPITAL - Do you have close friends or family whom you talk to regularly?</v>
          </cell>
          <cell r="B4788" t="str">
            <v>Refused</v>
          </cell>
          <cell r="C4788" t="str">
            <v>Swan Hill (RC)</v>
          </cell>
          <cell r="D4788" t="str">
            <v xml:space="preserve"> </v>
          </cell>
          <cell r="E4788" t="str">
            <v xml:space="preserve"> </v>
          </cell>
          <cell r="F4788" t="str">
            <v xml:space="preserve"> </v>
          </cell>
        </row>
        <row r="4789">
          <cell r="A4789" t="str">
            <v>SOCIAL CAPITAL - Do you have close friends or family whom you talk to regularly?</v>
          </cell>
          <cell r="B4789" t="str">
            <v>Refused</v>
          </cell>
          <cell r="C4789" t="str">
            <v>Towong (S)</v>
          </cell>
          <cell r="D4789" t="str">
            <v xml:space="preserve"> </v>
          </cell>
          <cell r="E4789" t="str">
            <v xml:space="preserve"> </v>
          </cell>
          <cell r="F4789" t="str">
            <v xml:space="preserve"> </v>
          </cell>
        </row>
        <row r="4790">
          <cell r="A4790" t="str">
            <v>SOCIAL CAPITAL - Do you have close friends or family whom you talk to regularly?</v>
          </cell>
          <cell r="B4790" t="str">
            <v>Refused</v>
          </cell>
          <cell r="C4790" t="str">
            <v>Wangaratta (RC)</v>
          </cell>
          <cell r="D4790" t="str">
            <v xml:space="preserve"> </v>
          </cell>
          <cell r="E4790" t="str">
            <v xml:space="preserve"> </v>
          </cell>
          <cell r="F4790" t="str">
            <v xml:space="preserve"> </v>
          </cell>
        </row>
        <row r="4791">
          <cell r="A4791" t="str">
            <v>SOCIAL CAPITAL - Do you have close friends or family whom you talk to regularly?</v>
          </cell>
          <cell r="B4791" t="str">
            <v>Refused</v>
          </cell>
          <cell r="C4791" t="str">
            <v>Warrnambool (C)</v>
          </cell>
          <cell r="D4791" t="str">
            <v xml:space="preserve"> </v>
          </cell>
          <cell r="E4791" t="str">
            <v xml:space="preserve"> </v>
          </cell>
          <cell r="F4791" t="str">
            <v xml:space="preserve"> </v>
          </cell>
        </row>
        <row r="4792">
          <cell r="A4792" t="str">
            <v>SOCIAL CAPITAL - Do you have close friends or family whom you talk to regularly?</v>
          </cell>
          <cell r="B4792" t="str">
            <v>Refused</v>
          </cell>
          <cell r="C4792" t="str">
            <v>Wellington (S)</v>
          </cell>
          <cell r="D4792" t="str">
            <v xml:space="preserve"> </v>
          </cell>
          <cell r="E4792" t="str">
            <v xml:space="preserve"> </v>
          </cell>
          <cell r="F4792" t="str">
            <v xml:space="preserve"> </v>
          </cell>
        </row>
        <row r="4793">
          <cell r="A4793" t="str">
            <v>SOCIAL CAPITAL - Do you have close friends or family whom you talk to regularly?</v>
          </cell>
          <cell r="B4793" t="str">
            <v>Refused</v>
          </cell>
          <cell r="C4793" t="str">
            <v>West Wimmera (S)</v>
          </cell>
          <cell r="D4793" t="str">
            <v xml:space="preserve"> </v>
          </cell>
          <cell r="E4793" t="str">
            <v xml:space="preserve"> </v>
          </cell>
          <cell r="F4793" t="str">
            <v xml:space="preserve"> </v>
          </cell>
        </row>
        <row r="4794">
          <cell r="A4794" t="str">
            <v>SOCIAL CAPITAL - Do you have close friends or family whom you talk to regularly?</v>
          </cell>
          <cell r="B4794" t="str">
            <v>Refused</v>
          </cell>
          <cell r="C4794" t="str">
            <v>Whitehorse (C)</v>
          </cell>
          <cell r="D4794" t="str">
            <v xml:space="preserve"> </v>
          </cell>
          <cell r="E4794" t="str">
            <v xml:space="preserve"> </v>
          </cell>
          <cell r="F4794" t="str">
            <v xml:space="preserve"> </v>
          </cell>
        </row>
        <row r="4795">
          <cell r="A4795" t="str">
            <v>SOCIAL CAPITAL - Do you have close friends or family whom you talk to regularly?</v>
          </cell>
          <cell r="B4795" t="str">
            <v>Refused</v>
          </cell>
          <cell r="C4795" t="str">
            <v>Whittlesea (C)</v>
          </cell>
          <cell r="D4795" t="str">
            <v xml:space="preserve"> </v>
          </cell>
          <cell r="E4795" t="str">
            <v xml:space="preserve"> </v>
          </cell>
          <cell r="F4795" t="str">
            <v xml:space="preserve"> </v>
          </cell>
        </row>
        <row r="4796">
          <cell r="A4796" t="str">
            <v>SOCIAL CAPITAL - Do you have close friends or family whom you talk to regularly?</v>
          </cell>
          <cell r="B4796" t="str">
            <v>Refused</v>
          </cell>
          <cell r="C4796" t="str">
            <v>Wodonga (RC)</v>
          </cell>
          <cell r="D4796" t="str">
            <v xml:space="preserve"> </v>
          </cell>
          <cell r="E4796" t="str">
            <v xml:space="preserve"> </v>
          </cell>
          <cell r="F4796" t="str">
            <v xml:space="preserve"> </v>
          </cell>
        </row>
        <row r="4797">
          <cell r="A4797" t="str">
            <v>SOCIAL CAPITAL - Do you have close friends or family whom you talk to regularly?</v>
          </cell>
          <cell r="B4797" t="str">
            <v>Refused</v>
          </cell>
          <cell r="C4797" t="str">
            <v>Wyndham (C)</v>
          </cell>
          <cell r="D4797" t="str">
            <v xml:space="preserve"> </v>
          </cell>
          <cell r="E4797" t="str">
            <v xml:space="preserve"> </v>
          </cell>
          <cell r="F4797" t="str">
            <v xml:space="preserve"> </v>
          </cell>
        </row>
        <row r="4798">
          <cell r="A4798" t="str">
            <v>SOCIAL CAPITAL - Do you have close friends or family whom you talk to regularly?</v>
          </cell>
          <cell r="B4798" t="str">
            <v>Refused</v>
          </cell>
          <cell r="C4798" t="str">
            <v>Yarra (C)</v>
          </cell>
          <cell r="D4798" t="str">
            <v xml:space="preserve"> </v>
          </cell>
          <cell r="E4798" t="str">
            <v xml:space="preserve"> </v>
          </cell>
          <cell r="F4798" t="str">
            <v xml:space="preserve"> </v>
          </cell>
        </row>
        <row r="4799">
          <cell r="A4799" t="str">
            <v>SOCIAL CAPITAL - Do you have close friends or family whom you talk to regularly?</v>
          </cell>
          <cell r="B4799" t="str">
            <v>Refused</v>
          </cell>
          <cell r="C4799" t="str">
            <v>Yarra Ranges (S)</v>
          </cell>
          <cell r="D4799" t="str">
            <v xml:space="preserve"> </v>
          </cell>
          <cell r="E4799" t="str">
            <v xml:space="preserve"> </v>
          </cell>
          <cell r="F4799" t="str">
            <v xml:space="preserve"> </v>
          </cell>
        </row>
        <row r="4800">
          <cell r="A4800" t="str">
            <v>SOCIAL CAPITAL - Do you have close friends or family whom you talk to regularly?</v>
          </cell>
          <cell r="B4800" t="str">
            <v>Refused</v>
          </cell>
          <cell r="C4800" t="str">
            <v>Yarriambiack (S)</v>
          </cell>
          <cell r="D4800" t="str">
            <v xml:space="preserve"> </v>
          </cell>
          <cell r="E4800" t="str">
            <v xml:space="preserve"> </v>
          </cell>
          <cell r="F4800" t="str">
            <v xml:space="preserve"> </v>
          </cell>
        </row>
        <row r="4801">
          <cell r="A4801" t="str">
            <v>SOCIAL CAPITAL - Do you have close friends or family whom you talk to regularly?</v>
          </cell>
          <cell r="B4801" t="str">
            <v>Refused</v>
          </cell>
          <cell r="C4801" t="str">
            <v>Victoria</v>
          </cell>
          <cell r="D4801">
            <v>6.7163899999999999E-2</v>
          </cell>
          <cell r="E4801">
            <v>3.2929800000000002E-2</v>
          </cell>
          <cell r="F4801">
            <v>0.13693920000000001</v>
          </cell>
        </row>
        <row r="4802">
          <cell r="A4802" t="str">
            <v>SOCIAL CAPITAL - How often do you talk to your friends?</v>
          </cell>
          <cell r="B4802" t="str">
            <v>Every day</v>
          </cell>
          <cell r="C4802" t="str">
            <v>Alpine (S)</v>
          </cell>
          <cell r="D4802">
            <v>37.171219999999998</v>
          </cell>
          <cell r="E4802">
            <v>28.820319999999999</v>
          </cell>
          <cell r="F4802">
            <v>46.365679999999998</v>
          </cell>
        </row>
        <row r="4803">
          <cell r="A4803" t="str">
            <v>SOCIAL CAPITAL - How often do you talk to your friends?</v>
          </cell>
          <cell r="B4803" t="str">
            <v>Every day</v>
          </cell>
          <cell r="C4803" t="str">
            <v>Ararat (RC)</v>
          </cell>
          <cell r="D4803">
            <v>37.965409999999999</v>
          </cell>
          <cell r="E4803">
            <v>30.286570000000001</v>
          </cell>
          <cell r="F4803">
            <v>46.298169999999999</v>
          </cell>
        </row>
        <row r="4804">
          <cell r="A4804" t="str">
            <v>SOCIAL CAPITAL - How often do you talk to your friends?</v>
          </cell>
          <cell r="B4804" t="str">
            <v>Every day</v>
          </cell>
          <cell r="C4804" t="str">
            <v>Ballarat (C)</v>
          </cell>
          <cell r="D4804">
            <v>32.272779999999997</v>
          </cell>
          <cell r="E4804">
            <v>26.63551</v>
          </cell>
          <cell r="F4804">
            <v>38.47739</v>
          </cell>
        </row>
        <row r="4805">
          <cell r="A4805" t="str">
            <v>SOCIAL CAPITAL - How often do you talk to your friends?</v>
          </cell>
          <cell r="B4805" t="str">
            <v>Every day</v>
          </cell>
          <cell r="C4805" t="str">
            <v>Banyule (C)</v>
          </cell>
          <cell r="D4805">
            <v>37.534100000000002</v>
          </cell>
          <cell r="E4805">
            <v>31.602309999999999</v>
          </cell>
          <cell r="F4805">
            <v>43.865250000000003</v>
          </cell>
        </row>
        <row r="4806">
          <cell r="A4806" t="str">
            <v>SOCIAL CAPITAL - How often do you talk to your friends?</v>
          </cell>
          <cell r="B4806" t="str">
            <v>Every day</v>
          </cell>
          <cell r="C4806" t="str">
            <v>Bass Coast (S)</v>
          </cell>
          <cell r="D4806">
            <v>32.903550000000003</v>
          </cell>
          <cell r="E4806">
            <v>24.95814</v>
          </cell>
          <cell r="F4806">
            <v>41.963909999999998</v>
          </cell>
        </row>
        <row r="4807">
          <cell r="A4807" t="str">
            <v>SOCIAL CAPITAL - How often do you talk to your friends?</v>
          </cell>
          <cell r="B4807" t="str">
            <v>Every day</v>
          </cell>
          <cell r="C4807" t="str">
            <v>Baw Baw (S)</v>
          </cell>
          <cell r="D4807">
            <v>26.870740000000001</v>
          </cell>
          <cell r="E4807">
            <v>20.879709999999999</v>
          </cell>
          <cell r="F4807">
            <v>33.84543</v>
          </cell>
        </row>
        <row r="4808">
          <cell r="A4808" t="str">
            <v>SOCIAL CAPITAL - How often do you talk to your friends?</v>
          </cell>
          <cell r="B4808" t="str">
            <v>Every day</v>
          </cell>
          <cell r="C4808" t="str">
            <v>Bayside (C)</v>
          </cell>
          <cell r="D4808">
            <v>42.398159999999997</v>
          </cell>
          <cell r="E4808">
            <v>35.450220000000002</v>
          </cell>
          <cell r="F4808">
            <v>49.660220000000002</v>
          </cell>
        </row>
        <row r="4809">
          <cell r="A4809" t="str">
            <v>SOCIAL CAPITAL - How often do you talk to your friends?</v>
          </cell>
          <cell r="B4809" t="str">
            <v>Every day</v>
          </cell>
          <cell r="C4809" t="str">
            <v>Benalla (RC)</v>
          </cell>
          <cell r="D4809">
            <v>35.662709999999997</v>
          </cell>
          <cell r="E4809">
            <v>28.174340000000001</v>
          </cell>
          <cell r="F4809">
            <v>43.924239999999998</v>
          </cell>
        </row>
        <row r="4810">
          <cell r="A4810" t="str">
            <v>SOCIAL CAPITAL - How often do you talk to your friends?</v>
          </cell>
          <cell r="B4810" t="str">
            <v>Every day</v>
          </cell>
          <cell r="C4810" t="str">
            <v>Boroondara (C)</v>
          </cell>
          <cell r="D4810">
            <v>34.493400000000001</v>
          </cell>
          <cell r="E4810">
            <v>28.97561</v>
          </cell>
          <cell r="F4810">
            <v>40.463320000000003</v>
          </cell>
        </row>
        <row r="4811">
          <cell r="A4811" t="str">
            <v>SOCIAL CAPITAL - How often do you talk to your friends?</v>
          </cell>
          <cell r="B4811" t="str">
            <v>Every day</v>
          </cell>
          <cell r="C4811" t="str">
            <v>Brimbank (C)</v>
          </cell>
          <cell r="D4811">
            <v>33.347119999999997</v>
          </cell>
          <cell r="E4811">
            <v>27.534009999999999</v>
          </cell>
          <cell r="F4811">
            <v>39.714919999999999</v>
          </cell>
        </row>
        <row r="4812">
          <cell r="A4812" t="str">
            <v>SOCIAL CAPITAL - How often do you talk to your friends?</v>
          </cell>
          <cell r="B4812" t="str">
            <v>Every day</v>
          </cell>
          <cell r="C4812" t="str">
            <v>Buloke (S)</v>
          </cell>
          <cell r="D4812">
            <v>45.443730000000002</v>
          </cell>
          <cell r="E4812">
            <v>38.507069999999999</v>
          </cell>
          <cell r="F4812">
            <v>52.561880000000002</v>
          </cell>
        </row>
        <row r="4813">
          <cell r="A4813" t="str">
            <v>SOCIAL CAPITAL - How often do you talk to your friends?</v>
          </cell>
          <cell r="B4813" t="str">
            <v>Every day</v>
          </cell>
          <cell r="C4813" t="str">
            <v>Campaspe (S)</v>
          </cell>
          <cell r="D4813">
            <v>34.281269999999999</v>
          </cell>
          <cell r="E4813">
            <v>27.49663</v>
          </cell>
          <cell r="F4813">
            <v>41.775410000000001</v>
          </cell>
        </row>
        <row r="4814">
          <cell r="A4814" t="str">
            <v>SOCIAL CAPITAL - How often do you talk to your friends?</v>
          </cell>
          <cell r="B4814" t="str">
            <v>Every day</v>
          </cell>
          <cell r="C4814" t="str">
            <v>Cardinia (S)</v>
          </cell>
          <cell r="D4814">
            <v>35.60051</v>
          </cell>
          <cell r="E4814">
            <v>29.598800000000001</v>
          </cell>
          <cell r="F4814">
            <v>42.091589999999997</v>
          </cell>
        </row>
        <row r="4815">
          <cell r="A4815" t="str">
            <v>SOCIAL CAPITAL - How often do you talk to your friends?</v>
          </cell>
          <cell r="B4815" t="str">
            <v>Every day</v>
          </cell>
          <cell r="C4815" t="str">
            <v>Casey (C)</v>
          </cell>
          <cell r="D4815">
            <v>22.539439999999999</v>
          </cell>
          <cell r="E4815">
            <v>17.812470000000001</v>
          </cell>
          <cell r="F4815">
            <v>28.09205</v>
          </cell>
        </row>
        <row r="4816">
          <cell r="A4816" t="str">
            <v>SOCIAL CAPITAL - How often do you talk to your friends?</v>
          </cell>
          <cell r="B4816" t="str">
            <v>Every day</v>
          </cell>
          <cell r="C4816" t="str">
            <v>Central Goldfields (S)</v>
          </cell>
          <cell r="D4816">
            <v>37.22625</v>
          </cell>
          <cell r="E4816">
            <v>29.860019999999999</v>
          </cell>
          <cell r="F4816">
            <v>45.237639999999999</v>
          </cell>
        </row>
        <row r="4817">
          <cell r="A4817" t="str">
            <v>SOCIAL CAPITAL - How often do you talk to your friends?</v>
          </cell>
          <cell r="B4817" t="str">
            <v>Every day</v>
          </cell>
          <cell r="C4817" t="str">
            <v>Colac-Otway (S)</v>
          </cell>
          <cell r="D4817">
            <v>35.351880000000001</v>
          </cell>
          <cell r="E4817">
            <v>29.051659999999998</v>
          </cell>
          <cell r="F4817">
            <v>42.205620000000003</v>
          </cell>
        </row>
        <row r="4818">
          <cell r="A4818" t="str">
            <v>SOCIAL CAPITAL - How often do you talk to your friends?</v>
          </cell>
          <cell r="B4818" t="str">
            <v>Every day</v>
          </cell>
          <cell r="C4818" t="str">
            <v>Corangamite (S)</v>
          </cell>
          <cell r="D4818">
            <v>35.74136</v>
          </cell>
          <cell r="E4818">
            <v>28.624559999999999</v>
          </cell>
          <cell r="F4818">
            <v>43.548009999999998</v>
          </cell>
        </row>
        <row r="4819">
          <cell r="A4819" t="str">
            <v>SOCIAL CAPITAL - How often do you talk to your friends?</v>
          </cell>
          <cell r="B4819" t="str">
            <v>Every day</v>
          </cell>
          <cell r="C4819" t="str">
            <v>Darebin (C)</v>
          </cell>
          <cell r="D4819">
            <v>39.134300000000003</v>
          </cell>
          <cell r="E4819">
            <v>32.300490000000003</v>
          </cell>
          <cell r="F4819">
            <v>46.422510000000003</v>
          </cell>
        </row>
        <row r="4820">
          <cell r="A4820" t="str">
            <v>SOCIAL CAPITAL - How often do you talk to your friends?</v>
          </cell>
          <cell r="B4820" t="str">
            <v>Every day</v>
          </cell>
          <cell r="C4820" t="str">
            <v>East Gippsland (S)</v>
          </cell>
          <cell r="D4820">
            <v>34.736710000000002</v>
          </cell>
          <cell r="E4820">
            <v>26.84328</v>
          </cell>
          <cell r="F4820">
            <v>43.568899999999999</v>
          </cell>
        </row>
        <row r="4821">
          <cell r="A4821" t="str">
            <v>SOCIAL CAPITAL - How often do you talk to your friends?</v>
          </cell>
          <cell r="B4821" t="str">
            <v>Every day</v>
          </cell>
          <cell r="C4821" t="str">
            <v>Frankston (C)</v>
          </cell>
          <cell r="D4821">
            <v>31.88449</v>
          </cell>
          <cell r="E4821">
            <v>26.514620000000001</v>
          </cell>
          <cell r="F4821">
            <v>37.782730000000001</v>
          </cell>
        </row>
        <row r="4822">
          <cell r="A4822" t="str">
            <v>SOCIAL CAPITAL - How often do you talk to your friends?</v>
          </cell>
          <cell r="B4822" t="str">
            <v>Every day</v>
          </cell>
          <cell r="C4822" t="str">
            <v>Gannawarra (S)</v>
          </cell>
          <cell r="D4822">
            <v>31.70112</v>
          </cell>
          <cell r="E4822">
            <v>21.99783</v>
          </cell>
          <cell r="F4822">
            <v>43.308140000000002</v>
          </cell>
        </row>
        <row r="4823">
          <cell r="A4823" t="str">
            <v>SOCIAL CAPITAL - How often do you talk to your friends?</v>
          </cell>
          <cell r="B4823" t="str">
            <v>Every day</v>
          </cell>
          <cell r="C4823" t="str">
            <v>Glen Eira (C)</v>
          </cell>
          <cell r="D4823">
            <v>37.852919999999997</v>
          </cell>
          <cell r="E4823">
            <v>31.657879999999999</v>
          </cell>
          <cell r="F4823">
            <v>44.471400000000003</v>
          </cell>
        </row>
        <row r="4824">
          <cell r="A4824" t="str">
            <v>SOCIAL CAPITAL - How often do you talk to your friends?</v>
          </cell>
          <cell r="B4824" t="str">
            <v>Every day</v>
          </cell>
          <cell r="C4824" t="str">
            <v>Glenelg (S)</v>
          </cell>
          <cell r="D4824">
            <v>40.586269999999999</v>
          </cell>
          <cell r="E4824">
            <v>31.75553</v>
          </cell>
          <cell r="F4824">
            <v>50.070959999999999</v>
          </cell>
        </row>
        <row r="4825">
          <cell r="A4825" t="str">
            <v>SOCIAL CAPITAL - How often do you talk to your friends?</v>
          </cell>
          <cell r="B4825" t="str">
            <v>Every day</v>
          </cell>
          <cell r="C4825" t="str">
            <v>Golden Plains (S)</v>
          </cell>
          <cell r="D4825">
            <v>32.018439999999998</v>
          </cell>
          <cell r="E4825">
            <v>23.541810000000002</v>
          </cell>
          <cell r="F4825">
            <v>41.875579999999999</v>
          </cell>
        </row>
        <row r="4826">
          <cell r="A4826" t="str">
            <v>SOCIAL CAPITAL - How often do you talk to your friends?</v>
          </cell>
          <cell r="B4826" t="str">
            <v>Every day</v>
          </cell>
          <cell r="C4826" t="str">
            <v>Greater Bendigo (C)</v>
          </cell>
          <cell r="D4826">
            <v>30.303699999999999</v>
          </cell>
          <cell r="E4826">
            <v>23.966619999999999</v>
          </cell>
          <cell r="F4826">
            <v>37.490180000000002</v>
          </cell>
        </row>
        <row r="4827">
          <cell r="A4827" t="str">
            <v>SOCIAL CAPITAL - How often do you talk to your friends?</v>
          </cell>
          <cell r="B4827" t="str">
            <v>Every day</v>
          </cell>
          <cell r="C4827" t="str">
            <v>Greater Dandenong (C)</v>
          </cell>
          <cell r="D4827">
            <v>36.812249999999999</v>
          </cell>
          <cell r="E4827">
            <v>30.701930000000001</v>
          </cell>
          <cell r="F4827">
            <v>43.37744</v>
          </cell>
        </row>
        <row r="4828">
          <cell r="A4828" t="str">
            <v>SOCIAL CAPITAL - How often do you talk to your friends?</v>
          </cell>
          <cell r="B4828" t="str">
            <v>Every day</v>
          </cell>
          <cell r="C4828" t="str">
            <v>Greater Geelong (C)</v>
          </cell>
          <cell r="D4828">
            <v>30.331</v>
          </cell>
          <cell r="E4828">
            <v>24.56982</v>
          </cell>
          <cell r="F4828">
            <v>36.784289999999999</v>
          </cell>
        </row>
        <row r="4829">
          <cell r="A4829" t="str">
            <v>SOCIAL CAPITAL - How often do you talk to your friends?</v>
          </cell>
          <cell r="B4829" t="str">
            <v>Every day</v>
          </cell>
          <cell r="C4829" t="str">
            <v>Greater Shepparton (C)</v>
          </cell>
          <cell r="D4829">
            <v>30.262989999999999</v>
          </cell>
          <cell r="E4829">
            <v>24.654240000000001</v>
          </cell>
          <cell r="F4829">
            <v>36.529089999999997</v>
          </cell>
        </row>
        <row r="4830">
          <cell r="A4830" t="str">
            <v>SOCIAL CAPITAL - How often do you talk to your friends?</v>
          </cell>
          <cell r="B4830" t="str">
            <v>Every day</v>
          </cell>
          <cell r="C4830" t="str">
            <v>Hepburn (S)</v>
          </cell>
          <cell r="D4830">
            <v>34.571300000000001</v>
          </cell>
          <cell r="E4830">
            <v>26.749410000000001</v>
          </cell>
          <cell r="F4830">
            <v>43.327530000000003</v>
          </cell>
        </row>
        <row r="4831">
          <cell r="A4831" t="str">
            <v>SOCIAL CAPITAL - How often do you talk to your friends?</v>
          </cell>
          <cell r="B4831" t="str">
            <v>Every day</v>
          </cell>
          <cell r="C4831" t="str">
            <v>Hindmarsh (S)</v>
          </cell>
          <cell r="D4831">
            <v>24.585899999999999</v>
          </cell>
          <cell r="E4831">
            <v>16.7212</v>
          </cell>
          <cell r="F4831">
            <v>34.612279999999998</v>
          </cell>
        </row>
        <row r="4832">
          <cell r="A4832" t="str">
            <v>SOCIAL CAPITAL - How often do you talk to your friends?</v>
          </cell>
          <cell r="B4832" t="str">
            <v>Every day</v>
          </cell>
          <cell r="C4832" t="str">
            <v>Hobsons Bay (C)</v>
          </cell>
          <cell r="D4832">
            <v>34.206159999999997</v>
          </cell>
          <cell r="E4832">
            <v>28.110240000000001</v>
          </cell>
          <cell r="F4832">
            <v>40.872459999999997</v>
          </cell>
        </row>
        <row r="4833">
          <cell r="A4833" t="str">
            <v>SOCIAL CAPITAL - How often do you talk to your friends?</v>
          </cell>
          <cell r="B4833" t="str">
            <v>Every day</v>
          </cell>
          <cell r="C4833" t="str">
            <v>Horsham (RC)</v>
          </cell>
          <cell r="D4833">
            <v>36.764710000000001</v>
          </cell>
          <cell r="E4833">
            <v>30.30864</v>
          </cell>
          <cell r="F4833">
            <v>43.733020000000003</v>
          </cell>
        </row>
        <row r="4834">
          <cell r="A4834" t="str">
            <v>SOCIAL CAPITAL - How often do you talk to your friends?</v>
          </cell>
          <cell r="B4834" t="str">
            <v>Every day</v>
          </cell>
          <cell r="C4834" t="str">
            <v>Hume (C)</v>
          </cell>
          <cell r="D4834">
            <v>36.17745</v>
          </cell>
          <cell r="E4834">
            <v>30.48565</v>
          </cell>
          <cell r="F4834">
            <v>42.285499999999999</v>
          </cell>
        </row>
        <row r="4835">
          <cell r="A4835" t="str">
            <v>SOCIAL CAPITAL - How often do you talk to your friends?</v>
          </cell>
          <cell r="B4835" t="str">
            <v>Every day</v>
          </cell>
          <cell r="C4835" t="str">
            <v>Indigo (S)</v>
          </cell>
          <cell r="D4835">
            <v>32.22475</v>
          </cell>
          <cell r="E4835">
            <v>23.920719999999999</v>
          </cell>
          <cell r="F4835">
            <v>41.826630000000002</v>
          </cell>
        </row>
        <row r="4836">
          <cell r="A4836" t="str">
            <v>SOCIAL CAPITAL - How often do you talk to your friends?</v>
          </cell>
          <cell r="B4836" t="str">
            <v>Every day</v>
          </cell>
          <cell r="C4836" t="str">
            <v>Kingston (C)</v>
          </cell>
          <cell r="D4836">
            <v>32.859259999999999</v>
          </cell>
          <cell r="E4836">
            <v>27.030390000000001</v>
          </cell>
          <cell r="F4836">
            <v>39.268650000000001</v>
          </cell>
        </row>
        <row r="4837">
          <cell r="A4837" t="str">
            <v>SOCIAL CAPITAL - How often do you talk to your friends?</v>
          </cell>
          <cell r="B4837" t="str">
            <v>Every day</v>
          </cell>
          <cell r="C4837" t="str">
            <v>Knox (C)</v>
          </cell>
          <cell r="D4837">
            <v>35.881340000000002</v>
          </cell>
          <cell r="E4837">
            <v>30.18102</v>
          </cell>
          <cell r="F4837">
            <v>42.010460000000002</v>
          </cell>
        </row>
        <row r="4838">
          <cell r="A4838" t="str">
            <v>SOCIAL CAPITAL - How often do you talk to your friends?</v>
          </cell>
          <cell r="B4838" t="str">
            <v>Every day</v>
          </cell>
          <cell r="C4838" t="str">
            <v>Latrobe (C)</v>
          </cell>
          <cell r="D4838">
            <v>36.947960000000002</v>
          </cell>
          <cell r="E4838">
            <v>30.396229999999999</v>
          </cell>
          <cell r="F4838">
            <v>44.018770000000004</v>
          </cell>
        </row>
        <row r="4839">
          <cell r="A4839" t="str">
            <v>SOCIAL CAPITAL - How often do you talk to your friends?</v>
          </cell>
          <cell r="B4839" t="str">
            <v>Every day</v>
          </cell>
          <cell r="C4839" t="str">
            <v>Loddon (S)</v>
          </cell>
          <cell r="D4839">
            <v>37.460389999999997</v>
          </cell>
          <cell r="E4839">
            <v>29.48208</v>
          </cell>
          <cell r="F4839">
            <v>46.183729999999997</v>
          </cell>
        </row>
        <row r="4840">
          <cell r="A4840" t="str">
            <v>SOCIAL CAPITAL - How often do you talk to your friends?</v>
          </cell>
          <cell r="B4840" t="str">
            <v>Every day</v>
          </cell>
          <cell r="C4840" t="str">
            <v>Macedon Ranges (S)</v>
          </cell>
          <cell r="D4840">
            <v>38.486579999999996</v>
          </cell>
          <cell r="E4840">
            <v>31.208749999999998</v>
          </cell>
          <cell r="F4840">
            <v>46.318840000000002</v>
          </cell>
        </row>
        <row r="4841">
          <cell r="A4841" t="str">
            <v>SOCIAL CAPITAL - How often do you talk to your friends?</v>
          </cell>
          <cell r="B4841" t="str">
            <v>Every day</v>
          </cell>
          <cell r="C4841" t="str">
            <v>Manningham (C)</v>
          </cell>
          <cell r="D4841">
            <v>34.277819999999998</v>
          </cell>
          <cell r="E4841">
            <v>28.051829999999999</v>
          </cell>
          <cell r="F4841">
            <v>41.096339999999998</v>
          </cell>
        </row>
        <row r="4842">
          <cell r="A4842" t="str">
            <v>SOCIAL CAPITAL - How often do you talk to your friends?</v>
          </cell>
          <cell r="B4842" t="str">
            <v>Every day</v>
          </cell>
          <cell r="C4842" t="str">
            <v>Mansfield (S)</v>
          </cell>
          <cell r="D4842">
            <v>37.675899999999999</v>
          </cell>
          <cell r="E4842">
            <v>29.580469999999998</v>
          </cell>
          <cell r="F4842">
            <v>46.52317</v>
          </cell>
        </row>
        <row r="4843">
          <cell r="A4843" t="str">
            <v>SOCIAL CAPITAL - How often do you talk to your friends?</v>
          </cell>
          <cell r="B4843" t="str">
            <v>Every day</v>
          </cell>
          <cell r="C4843" t="str">
            <v>Maribyrnong (C)</v>
          </cell>
          <cell r="D4843">
            <v>38.332830000000001</v>
          </cell>
          <cell r="E4843">
            <v>32.097720000000002</v>
          </cell>
          <cell r="F4843">
            <v>44.976860000000002</v>
          </cell>
        </row>
        <row r="4844">
          <cell r="A4844" t="str">
            <v>SOCIAL CAPITAL - How often do you talk to your friends?</v>
          </cell>
          <cell r="B4844" t="str">
            <v>Every day</v>
          </cell>
          <cell r="C4844" t="str">
            <v>Maroondah (C)</v>
          </cell>
          <cell r="D4844">
            <v>30.17277</v>
          </cell>
          <cell r="E4844">
            <v>24.808050000000001</v>
          </cell>
          <cell r="F4844">
            <v>36.140009999999997</v>
          </cell>
        </row>
        <row r="4845">
          <cell r="A4845" t="str">
            <v>SOCIAL CAPITAL - How often do you talk to your friends?</v>
          </cell>
          <cell r="B4845" t="str">
            <v>Every day</v>
          </cell>
          <cell r="C4845" t="str">
            <v>Melbourne (C)</v>
          </cell>
          <cell r="D4845">
            <v>33.214100000000002</v>
          </cell>
          <cell r="E4845">
            <v>27.68563</v>
          </cell>
          <cell r="F4845">
            <v>39.24738</v>
          </cell>
        </row>
        <row r="4846">
          <cell r="A4846" t="str">
            <v>SOCIAL CAPITAL - How often do you talk to your friends?</v>
          </cell>
          <cell r="B4846" t="str">
            <v>Every day</v>
          </cell>
          <cell r="C4846" t="str">
            <v>Melton (S)</v>
          </cell>
          <cell r="D4846">
            <v>35.064700000000002</v>
          </cell>
          <cell r="E4846">
            <v>29.658529999999999</v>
          </cell>
          <cell r="F4846">
            <v>40.88355</v>
          </cell>
        </row>
        <row r="4847">
          <cell r="A4847" t="str">
            <v>SOCIAL CAPITAL - How often do you talk to your friends?</v>
          </cell>
          <cell r="B4847" t="str">
            <v>Every day</v>
          </cell>
          <cell r="C4847" t="str">
            <v>Mildura (RC)</v>
          </cell>
          <cell r="D4847">
            <v>37.193939999999998</v>
          </cell>
          <cell r="E4847">
            <v>30.430240000000001</v>
          </cell>
          <cell r="F4847">
            <v>44.499400000000001</v>
          </cell>
        </row>
        <row r="4848">
          <cell r="A4848" t="str">
            <v>SOCIAL CAPITAL - How often do you talk to your friends?</v>
          </cell>
          <cell r="B4848" t="str">
            <v>Every day</v>
          </cell>
          <cell r="C4848" t="str">
            <v>Mitchell (S)</v>
          </cell>
          <cell r="D4848">
            <v>35.696550000000002</v>
          </cell>
          <cell r="E4848">
            <v>28.541969999999999</v>
          </cell>
          <cell r="F4848">
            <v>43.551519999999996</v>
          </cell>
        </row>
        <row r="4849">
          <cell r="A4849" t="str">
            <v>SOCIAL CAPITAL - How often do you talk to your friends?</v>
          </cell>
          <cell r="B4849" t="str">
            <v>Every day</v>
          </cell>
          <cell r="C4849" t="str">
            <v>Moira (S)</v>
          </cell>
          <cell r="D4849">
            <v>29.555050000000001</v>
          </cell>
          <cell r="E4849">
            <v>22.11637</v>
          </cell>
          <cell r="F4849">
            <v>38.26641</v>
          </cell>
        </row>
        <row r="4850">
          <cell r="A4850" t="str">
            <v>SOCIAL CAPITAL - How often do you talk to your friends?</v>
          </cell>
          <cell r="B4850" t="str">
            <v>Every day</v>
          </cell>
          <cell r="C4850" t="str">
            <v>Monash (C)</v>
          </cell>
          <cell r="D4850">
            <v>31.204039999999999</v>
          </cell>
          <cell r="E4850">
            <v>25.40042</v>
          </cell>
          <cell r="F4850">
            <v>37.664200000000001</v>
          </cell>
        </row>
        <row r="4851">
          <cell r="A4851" t="str">
            <v>SOCIAL CAPITAL - How often do you talk to your friends?</v>
          </cell>
          <cell r="B4851" t="str">
            <v>Every day</v>
          </cell>
          <cell r="C4851" t="str">
            <v>Moonee Valley (C)</v>
          </cell>
          <cell r="D4851">
            <v>41.573189999999997</v>
          </cell>
          <cell r="E4851">
            <v>35.380789999999998</v>
          </cell>
          <cell r="F4851">
            <v>48.043590000000002</v>
          </cell>
        </row>
        <row r="4852">
          <cell r="A4852" t="str">
            <v>SOCIAL CAPITAL - How often do you talk to your friends?</v>
          </cell>
          <cell r="B4852" t="str">
            <v>Every day</v>
          </cell>
          <cell r="C4852" t="str">
            <v>Moorabool (S)</v>
          </cell>
          <cell r="D4852">
            <v>41.707140000000003</v>
          </cell>
          <cell r="E4852">
            <v>33.687240000000003</v>
          </cell>
          <cell r="F4852">
            <v>50.191209999999998</v>
          </cell>
        </row>
        <row r="4853">
          <cell r="A4853" t="str">
            <v>SOCIAL CAPITAL - How often do you talk to your friends?</v>
          </cell>
          <cell r="B4853" t="str">
            <v>Every day</v>
          </cell>
          <cell r="C4853" t="str">
            <v>Moreland (C)</v>
          </cell>
          <cell r="D4853">
            <v>29.169779999999999</v>
          </cell>
          <cell r="E4853">
            <v>23.228560000000002</v>
          </cell>
          <cell r="F4853">
            <v>35.919609999999999</v>
          </cell>
        </row>
        <row r="4854">
          <cell r="A4854" t="str">
            <v>SOCIAL CAPITAL - How often do you talk to your friends?</v>
          </cell>
          <cell r="B4854" t="str">
            <v>Every day</v>
          </cell>
          <cell r="C4854" t="str">
            <v>Mornington Peninsula (S)</v>
          </cell>
          <cell r="D4854">
            <v>42.485239999999997</v>
          </cell>
          <cell r="E4854">
            <v>35.961709999999997</v>
          </cell>
          <cell r="F4854">
            <v>49.281469999999999</v>
          </cell>
        </row>
        <row r="4855">
          <cell r="A4855" t="str">
            <v>SOCIAL CAPITAL - How often do you talk to your friends?</v>
          </cell>
          <cell r="B4855" t="str">
            <v>Every day</v>
          </cell>
          <cell r="C4855" t="str">
            <v>Mount Alexander (S)</v>
          </cell>
          <cell r="D4855">
            <v>37.965170000000001</v>
          </cell>
          <cell r="E4855">
            <v>28.780709999999999</v>
          </cell>
          <cell r="F4855">
            <v>48.101039999999998</v>
          </cell>
        </row>
        <row r="4856">
          <cell r="A4856" t="str">
            <v>SOCIAL CAPITAL - How often do you talk to your friends?</v>
          </cell>
          <cell r="B4856" t="str">
            <v>Every day</v>
          </cell>
          <cell r="C4856" t="str">
            <v>Moyne (S)</v>
          </cell>
          <cell r="D4856">
            <v>36.109189999999998</v>
          </cell>
          <cell r="E4856">
            <v>28.648849999999999</v>
          </cell>
          <cell r="F4856">
            <v>44.305900000000001</v>
          </cell>
        </row>
        <row r="4857">
          <cell r="A4857" t="str">
            <v>SOCIAL CAPITAL - How often do you talk to your friends?</v>
          </cell>
          <cell r="B4857" t="str">
            <v>Every day</v>
          </cell>
          <cell r="C4857" t="str">
            <v>Murrindindi (S)</v>
          </cell>
          <cell r="D4857">
            <v>31.112570000000002</v>
          </cell>
          <cell r="E4857">
            <v>23.82038</v>
          </cell>
          <cell r="F4857">
            <v>39.48019</v>
          </cell>
        </row>
        <row r="4858">
          <cell r="A4858" t="str">
            <v>SOCIAL CAPITAL - How often do you talk to your friends?</v>
          </cell>
          <cell r="B4858" t="str">
            <v>Every day</v>
          </cell>
          <cell r="C4858" t="str">
            <v>Nillumbik (S)</v>
          </cell>
          <cell r="D4858">
            <v>35.572800000000001</v>
          </cell>
          <cell r="E4858">
            <v>29.571719999999999</v>
          </cell>
          <cell r="F4858">
            <v>42.064349999999997</v>
          </cell>
        </row>
        <row r="4859">
          <cell r="A4859" t="str">
            <v>SOCIAL CAPITAL - How often do you talk to your friends?</v>
          </cell>
          <cell r="B4859" t="str">
            <v>Every day</v>
          </cell>
          <cell r="C4859" t="str">
            <v>Northern Grampians (S)</v>
          </cell>
          <cell r="D4859">
            <v>30.06897</v>
          </cell>
          <cell r="E4859">
            <v>22.755659999999999</v>
          </cell>
          <cell r="F4859">
            <v>38.55939</v>
          </cell>
        </row>
        <row r="4860">
          <cell r="A4860" t="str">
            <v>SOCIAL CAPITAL - How often do you talk to your friends?</v>
          </cell>
          <cell r="B4860" t="str">
            <v>Every day</v>
          </cell>
          <cell r="C4860" t="str">
            <v>Port Phillip (C)</v>
          </cell>
          <cell r="D4860">
            <v>38.996569999999998</v>
          </cell>
          <cell r="E4860">
            <v>33.592260000000003</v>
          </cell>
          <cell r="F4860">
            <v>44.685290000000002</v>
          </cell>
        </row>
        <row r="4861">
          <cell r="A4861" t="str">
            <v>SOCIAL CAPITAL - How often do you talk to your friends?</v>
          </cell>
          <cell r="B4861" t="str">
            <v>Every day</v>
          </cell>
          <cell r="C4861" t="str">
            <v>Pyrenees (S)</v>
          </cell>
          <cell r="D4861">
            <v>35.734340000000003</v>
          </cell>
          <cell r="E4861">
            <v>26.694970000000001</v>
          </cell>
          <cell r="F4861">
            <v>45.917290000000001</v>
          </cell>
        </row>
        <row r="4862">
          <cell r="A4862" t="str">
            <v>SOCIAL CAPITAL - How often do you talk to your friends?</v>
          </cell>
          <cell r="B4862" t="str">
            <v>Every day</v>
          </cell>
          <cell r="C4862" t="str">
            <v>Queenscliffe (B)</v>
          </cell>
          <cell r="D4862">
            <v>44.229939999999999</v>
          </cell>
          <cell r="E4862">
            <v>28.070830000000001</v>
          </cell>
          <cell r="F4862">
            <v>61.710549999999998</v>
          </cell>
        </row>
        <row r="4863">
          <cell r="A4863" t="str">
            <v>SOCIAL CAPITAL - How often do you talk to your friends?</v>
          </cell>
          <cell r="B4863" t="str">
            <v>Every day</v>
          </cell>
          <cell r="C4863" t="str">
            <v>South Gippsland (S)</v>
          </cell>
          <cell r="D4863">
            <v>30.530180000000001</v>
          </cell>
          <cell r="E4863">
            <v>20.233630000000002</v>
          </cell>
          <cell r="F4863">
            <v>43.226950000000002</v>
          </cell>
        </row>
        <row r="4864">
          <cell r="A4864" t="str">
            <v>SOCIAL CAPITAL - How often do you talk to your friends?</v>
          </cell>
          <cell r="B4864" t="str">
            <v>Every day</v>
          </cell>
          <cell r="C4864" t="str">
            <v>Southern Grampians (S)</v>
          </cell>
          <cell r="D4864">
            <v>32.47607</v>
          </cell>
          <cell r="E4864">
            <v>25.590689999999999</v>
          </cell>
          <cell r="F4864">
            <v>40.212850000000003</v>
          </cell>
        </row>
        <row r="4865">
          <cell r="A4865" t="str">
            <v>SOCIAL CAPITAL - How often do you talk to your friends?</v>
          </cell>
          <cell r="B4865" t="str">
            <v>Every day</v>
          </cell>
          <cell r="C4865" t="str">
            <v>Stonnington (C)</v>
          </cell>
          <cell r="D4865">
            <v>35.44538</v>
          </cell>
          <cell r="E4865">
            <v>29.629580000000001</v>
          </cell>
          <cell r="F4865">
            <v>41.725850000000001</v>
          </cell>
        </row>
        <row r="4866">
          <cell r="A4866" t="str">
            <v>SOCIAL CAPITAL - How often do you talk to your friends?</v>
          </cell>
          <cell r="B4866" t="str">
            <v>Every day</v>
          </cell>
          <cell r="C4866" t="str">
            <v>Strathbogie (S)</v>
          </cell>
          <cell r="D4866">
            <v>37.534059999999997</v>
          </cell>
          <cell r="E4866">
            <v>29.31915</v>
          </cell>
          <cell r="F4866">
            <v>46.535269999999997</v>
          </cell>
        </row>
        <row r="4867">
          <cell r="A4867" t="str">
            <v>SOCIAL CAPITAL - How often do you talk to your friends?</v>
          </cell>
          <cell r="B4867" t="str">
            <v>Every day</v>
          </cell>
          <cell r="C4867" t="str">
            <v>Surf Coast (S)</v>
          </cell>
          <cell r="D4867">
            <v>37.475340000000003</v>
          </cell>
          <cell r="E4867">
            <v>29.825690000000002</v>
          </cell>
          <cell r="F4867">
            <v>45.806289999999997</v>
          </cell>
        </row>
        <row r="4868">
          <cell r="A4868" t="str">
            <v>SOCIAL CAPITAL - How often do you talk to your friends?</v>
          </cell>
          <cell r="B4868" t="str">
            <v>Every day</v>
          </cell>
          <cell r="C4868" t="str">
            <v>Swan Hill (RC)</v>
          </cell>
          <cell r="D4868">
            <v>44.265860000000004</v>
          </cell>
          <cell r="E4868">
            <v>36.960079999999998</v>
          </cell>
          <cell r="F4868">
            <v>51.828470000000003</v>
          </cell>
        </row>
        <row r="4869">
          <cell r="A4869" t="str">
            <v>SOCIAL CAPITAL - How often do you talk to your friends?</v>
          </cell>
          <cell r="B4869" t="str">
            <v>Every day</v>
          </cell>
          <cell r="C4869" t="str">
            <v>Towong (S)</v>
          </cell>
          <cell r="D4869">
            <v>24.83211</v>
          </cell>
          <cell r="E4869">
            <v>16.153120000000001</v>
          </cell>
          <cell r="F4869">
            <v>36.163049999999998</v>
          </cell>
        </row>
        <row r="4870">
          <cell r="A4870" t="str">
            <v>SOCIAL CAPITAL - How often do you talk to your friends?</v>
          </cell>
          <cell r="B4870" t="str">
            <v>Every day</v>
          </cell>
          <cell r="C4870" t="str">
            <v>Wangaratta (RC)</v>
          </cell>
          <cell r="D4870">
            <v>35.172040000000003</v>
          </cell>
          <cell r="E4870">
            <v>27.640029999999999</v>
          </cell>
          <cell r="F4870">
            <v>43.522039999999997</v>
          </cell>
        </row>
        <row r="4871">
          <cell r="A4871" t="str">
            <v>SOCIAL CAPITAL - How often do you talk to your friends?</v>
          </cell>
          <cell r="B4871" t="str">
            <v>Every day</v>
          </cell>
          <cell r="C4871" t="str">
            <v>Warrnambool (C)</v>
          </cell>
          <cell r="D4871">
            <v>34.23339</v>
          </cell>
          <cell r="E4871">
            <v>27.809920000000002</v>
          </cell>
          <cell r="F4871">
            <v>41.291890000000002</v>
          </cell>
        </row>
        <row r="4872">
          <cell r="A4872" t="str">
            <v>SOCIAL CAPITAL - How often do you talk to your friends?</v>
          </cell>
          <cell r="B4872" t="str">
            <v>Every day</v>
          </cell>
          <cell r="C4872" t="str">
            <v>Wellington (S)</v>
          </cell>
          <cell r="D4872">
            <v>34.039090000000002</v>
          </cell>
          <cell r="E4872">
            <v>26.92361</v>
          </cell>
          <cell r="F4872">
            <v>41.95543</v>
          </cell>
        </row>
        <row r="4873">
          <cell r="A4873" t="str">
            <v>SOCIAL CAPITAL - How often do you talk to your friends?</v>
          </cell>
          <cell r="B4873" t="str">
            <v>Every day</v>
          </cell>
          <cell r="C4873" t="str">
            <v>West Wimmera (S)</v>
          </cell>
          <cell r="D4873">
            <v>37.414400000000001</v>
          </cell>
          <cell r="E4873">
            <v>28.444420000000001</v>
          </cell>
          <cell r="F4873">
            <v>47.3416</v>
          </cell>
        </row>
        <row r="4874">
          <cell r="A4874" t="str">
            <v>SOCIAL CAPITAL - How often do you talk to your friends?</v>
          </cell>
          <cell r="B4874" t="str">
            <v>Every day</v>
          </cell>
          <cell r="C4874" t="str">
            <v>Whitehorse (C)</v>
          </cell>
          <cell r="D4874">
            <v>35.901870000000002</v>
          </cell>
          <cell r="E4874">
            <v>29.87519</v>
          </cell>
          <cell r="F4874">
            <v>42.409050000000001</v>
          </cell>
        </row>
        <row r="4875">
          <cell r="A4875" t="str">
            <v>SOCIAL CAPITAL - How often do you talk to your friends?</v>
          </cell>
          <cell r="B4875" t="str">
            <v>Every day</v>
          </cell>
          <cell r="C4875" t="str">
            <v>Whittlesea (C)</v>
          </cell>
          <cell r="D4875">
            <v>31.406459999999999</v>
          </cell>
          <cell r="E4875">
            <v>25.46602</v>
          </cell>
          <cell r="F4875">
            <v>38.025660000000002</v>
          </cell>
        </row>
        <row r="4876">
          <cell r="A4876" t="str">
            <v>SOCIAL CAPITAL - How often do you talk to your friends?</v>
          </cell>
          <cell r="B4876" t="str">
            <v>Every day</v>
          </cell>
          <cell r="C4876" t="str">
            <v>Wodonga (RC)</v>
          </cell>
          <cell r="D4876">
            <v>38.669519999999999</v>
          </cell>
          <cell r="E4876">
            <v>31.552510000000002</v>
          </cell>
          <cell r="F4876">
            <v>46.30583</v>
          </cell>
        </row>
        <row r="4877">
          <cell r="A4877" t="str">
            <v>SOCIAL CAPITAL - How often do you talk to your friends?</v>
          </cell>
          <cell r="B4877" t="str">
            <v>Every day</v>
          </cell>
          <cell r="C4877" t="str">
            <v>Wyndham (C)</v>
          </cell>
          <cell r="D4877">
            <v>33.656219999999998</v>
          </cell>
          <cell r="E4877">
            <v>28.172999999999998</v>
          </cell>
          <cell r="F4877">
            <v>39.617989999999999</v>
          </cell>
        </row>
        <row r="4878">
          <cell r="A4878" t="str">
            <v>SOCIAL CAPITAL - How often do you talk to your friends?</v>
          </cell>
          <cell r="B4878" t="str">
            <v>Every day</v>
          </cell>
          <cell r="C4878" t="str">
            <v>Yarra (C)</v>
          </cell>
          <cell r="D4878">
            <v>33.42389</v>
          </cell>
          <cell r="E4878">
            <v>28.095330000000001</v>
          </cell>
          <cell r="F4878">
            <v>39.211939999999998</v>
          </cell>
        </row>
        <row r="4879">
          <cell r="A4879" t="str">
            <v>SOCIAL CAPITAL - How often do you talk to your friends?</v>
          </cell>
          <cell r="B4879" t="str">
            <v>Every day</v>
          </cell>
          <cell r="C4879" t="str">
            <v>Yarra Ranges (S)</v>
          </cell>
          <cell r="D4879">
            <v>30.964870000000001</v>
          </cell>
          <cell r="E4879">
            <v>25.149709999999999</v>
          </cell>
          <cell r="F4879">
            <v>37.45185</v>
          </cell>
        </row>
        <row r="4880">
          <cell r="A4880" t="str">
            <v>SOCIAL CAPITAL - How often do you talk to your friends?</v>
          </cell>
          <cell r="B4880" t="str">
            <v>Every day</v>
          </cell>
          <cell r="C4880" t="str">
            <v>Yarriambiack (S)</v>
          </cell>
          <cell r="D4880">
            <v>38.023099999999999</v>
          </cell>
          <cell r="E4880">
            <v>28.515160000000002</v>
          </cell>
          <cell r="F4880">
            <v>48.54824</v>
          </cell>
        </row>
        <row r="4881">
          <cell r="A4881" t="str">
            <v>SOCIAL CAPITAL - How often do you talk to your friends?</v>
          </cell>
          <cell r="B4881" t="str">
            <v>Every day</v>
          </cell>
          <cell r="C4881" t="str">
            <v>Victoria</v>
          </cell>
          <cell r="D4881">
            <v>34.035769999999999</v>
          </cell>
          <cell r="E4881">
            <v>33.086039999999997</v>
          </cell>
          <cell r="F4881">
            <v>34.998510000000003</v>
          </cell>
        </row>
        <row r="4882">
          <cell r="A4882" t="str">
            <v>SOCIAL CAPITAL - How often do you talk to your friends?</v>
          </cell>
          <cell r="B4882" t="str">
            <v>A few times a week</v>
          </cell>
          <cell r="C4882" t="str">
            <v>Alpine (S)</v>
          </cell>
          <cell r="D4882">
            <v>49.35407</v>
          </cell>
          <cell r="E4882">
            <v>40.506520000000002</v>
          </cell>
          <cell r="F4882">
            <v>58.242249999999999</v>
          </cell>
        </row>
        <row r="4883">
          <cell r="A4883" t="str">
            <v>SOCIAL CAPITAL - How often do you talk to your friends?</v>
          </cell>
          <cell r="B4883" t="str">
            <v>A few times a week</v>
          </cell>
          <cell r="C4883" t="str">
            <v>Ararat (RC)</v>
          </cell>
          <cell r="D4883">
            <v>42.588090000000001</v>
          </cell>
          <cell r="E4883">
            <v>34.746200000000002</v>
          </cell>
          <cell r="F4883">
            <v>50.821420000000003</v>
          </cell>
        </row>
        <row r="4884">
          <cell r="A4884" t="str">
            <v>SOCIAL CAPITAL - How often do you talk to your friends?</v>
          </cell>
          <cell r="B4884" t="str">
            <v>A few times a week</v>
          </cell>
          <cell r="C4884" t="str">
            <v>Ballarat (C)</v>
          </cell>
          <cell r="D4884">
            <v>47.278790000000001</v>
          </cell>
          <cell r="E4884">
            <v>40.939230000000002</v>
          </cell>
          <cell r="F4884">
            <v>53.707329999999999</v>
          </cell>
        </row>
        <row r="4885">
          <cell r="A4885" t="str">
            <v>SOCIAL CAPITAL - How often do you talk to your friends?</v>
          </cell>
          <cell r="B4885" t="str">
            <v>A few times a week</v>
          </cell>
          <cell r="C4885" t="str">
            <v>Banyule (C)</v>
          </cell>
          <cell r="D4885">
            <v>44.83419</v>
          </cell>
          <cell r="E4885">
            <v>38.561630000000001</v>
          </cell>
          <cell r="F4885">
            <v>51.275530000000003</v>
          </cell>
        </row>
        <row r="4886">
          <cell r="A4886" t="str">
            <v>SOCIAL CAPITAL - How often do you talk to your friends?</v>
          </cell>
          <cell r="B4886" t="str">
            <v>A few times a week</v>
          </cell>
          <cell r="C4886" t="str">
            <v>Bass Coast (S)</v>
          </cell>
          <cell r="D4886">
            <v>45.16272</v>
          </cell>
          <cell r="E4886">
            <v>36.378509999999999</v>
          </cell>
          <cell r="F4886">
            <v>54.259059999999998</v>
          </cell>
        </row>
        <row r="4887">
          <cell r="A4887" t="str">
            <v>SOCIAL CAPITAL - How often do you talk to your friends?</v>
          </cell>
          <cell r="B4887" t="str">
            <v>A few times a week</v>
          </cell>
          <cell r="C4887" t="str">
            <v>Baw Baw (S)</v>
          </cell>
          <cell r="D4887">
            <v>51.165680000000002</v>
          </cell>
          <cell r="E4887">
            <v>44.20402</v>
          </cell>
          <cell r="F4887">
            <v>58.082410000000003</v>
          </cell>
        </row>
        <row r="4888">
          <cell r="A4888" t="str">
            <v>SOCIAL CAPITAL - How often do you talk to your friends?</v>
          </cell>
          <cell r="B4888" t="str">
            <v>A few times a week</v>
          </cell>
          <cell r="C4888" t="str">
            <v>Bayside (C)</v>
          </cell>
          <cell r="D4888">
            <v>41.799700000000001</v>
          </cell>
          <cell r="E4888">
            <v>35.127890000000001</v>
          </cell>
          <cell r="F4888">
            <v>48.785730000000001</v>
          </cell>
        </row>
        <row r="4889">
          <cell r="A4889" t="str">
            <v>SOCIAL CAPITAL - How often do you talk to your friends?</v>
          </cell>
          <cell r="B4889" t="str">
            <v>A few times a week</v>
          </cell>
          <cell r="C4889" t="str">
            <v>Benalla (RC)</v>
          </cell>
          <cell r="D4889">
            <v>52.451479999999997</v>
          </cell>
          <cell r="E4889">
            <v>44.115789999999997</v>
          </cell>
          <cell r="F4889">
            <v>60.65278</v>
          </cell>
        </row>
        <row r="4890">
          <cell r="A4890" t="str">
            <v>SOCIAL CAPITAL - How often do you talk to your friends?</v>
          </cell>
          <cell r="B4890" t="str">
            <v>A few times a week</v>
          </cell>
          <cell r="C4890" t="str">
            <v>Boroondara (C)</v>
          </cell>
          <cell r="D4890">
            <v>48.147950000000002</v>
          </cell>
          <cell r="E4890">
            <v>41.93009</v>
          </cell>
          <cell r="F4890">
            <v>54.423699999999997</v>
          </cell>
        </row>
        <row r="4891">
          <cell r="A4891" t="str">
            <v>SOCIAL CAPITAL - How often do you talk to your friends?</v>
          </cell>
          <cell r="B4891" t="str">
            <v>A few times a week</v>
          </cell>
          <cell r="C4891" t="str">
            <v>Brimbank (C)</v>
          </cell>
          <cell r="D4891">
            <v>42.313600000000001</v>
          </cell>
          <cell r="E4891">
            <v>35.942250000000001</v>
          </cell>
          <cell r="F4891">
            <v>48.95129</v>
          </cell>
        </row>
        <row r="4892">
          <cell r="A4892" t="str">
            <v>SOCIAL CAPITAL - How often do you talk to your friends?</v>
          </cell>
          <cell r="B4892" t="str">
            <v>A few times a week</v>
          </cell>
          <cell r="C4892" t="str">
            <v>Buloke (S)</v>
          </cell>
          <cell r="D4892">
            <v>41.177370000000003</v>
          </cell>
          <cell r="E4892">
            <v>34.067189999999997</v>
          </cell>
          <cell r="F4892">
            <v>48.67595</v>
          </cell>
        </row>
        <row r="4893">
          <cell r="A4893" t="str">
            <v>SOCIAL CAPITAL - How often do you talk to your friends?</v>
          </cell>
          <cell r="B4893" t="str">
            <v>A few times a week</v>
          </cell>
          <cell r="C4893" t="str">
            <v>Campaspe (S)</v>
          </cell>
          <cell r="D4893">
            <v>45.220649999999999</v>
          </cell>
          <cell r="E4893">
            <v>37.97146</v>
          </cell>
          <cell r="F4893">
            <v>52.678460000000001</v>
          </cell>
        </row>
        <row r="4894">
          <cell r="A4894" t="str">
            <v>SOCIAL CAPITAL - How often do you talk to your friends?</v>
          </cell>
          <cell r="B4894" t="str">
            <v>A few times a week</v>
          </cell>
          <cell r="C4894" t="str">
            <v>Cardinia (S)</v>
          </cell>
          <cell r="D4894">
            <v>46.465409999999999</v>
          </cell>
          <cell r="E4894">
            <v>40.216850000000001</v>
          </cell>
          <cell r="F4894">
            <v>52.826920000000001</v>
          </cell>
        </row>
        <row r="4895">
          <cell r="A4895" t="str">
            <v>SOCIAL CAPITAL - How often do you talk to your friends?</v>
          </cell>
          <cell r="B4895" t="str">
            <v>A few times a week</v>
          </cell>
          <cell r="C4895" t="str">
            <v>Casey (C)</v>
          </cell>
          <cell r="D4895">
            <v>51.290230000000001</v>
          </cell>
          <cell r="E4895">
            <v>44.980119999999999</v>
          </cell>
          <cell r="F4895">
            <v>57.559469999999997</v>
          </cell>
        </row>
        <row r="4896">
          <cell r="A4896" t="str">
            <v>SOCIAL CAPITAL - How often do you talk to your friends?</v>
          </cell>
          <cell r="B4896" t="str">
            <v>A few times a week</v>
          </cell>
          <cell r="C4896" t="str">
            <v>Central Goldfields (S)</v>
          </cell>
          <cell r="D4896">
            <v>43.744329999999998</v>
          </cell>
          <cell r="E4896">
            <v>36.270560000000003</v>
          </cell>
          <cell r="F4896">
            <v>51.513300000000001</v>
          </cell>
        </row>
        <row r="4897">
          <cell r="A4897" t="str">
            <v>SOCIAL CAPITAL - How often do you talk to your friends?</v>
          </cell>
          <cell r="B4897" t="str">
            <v>A few times a week</v>
          </cell>
          <cell r="C4897" t="str">
            <v>Colac-Otway (S)</v>
          </cell>
          <cell r="D4897">
            <v>44.930610000000001</v>
          </cell>
          <cell r="E4897">
            <v>38.213160000000002</v>
          </cell>
          <cell r="F4897">
            <v>51.838209999999997</v>
          </cell>
        </row>
        <row r="4898">
          <cell r="A4898" t="str">
            <v>SOCIAL CAPITAL - How often do you talk to your friends?</v>
          </cell>
          <cell r="B4898" t="str">
            <v>A few times a week</v>
          </cell>
          <cell r="C4898" t="str">
            <v>Corangamite (S)</v>
          </cell>
          <cell r="D4898">
            <v>40.976959999999998</v>
          </cell>
          <cell r="E4898">
            <v>33.463760000000001</v>
          </cell>
          <cell r="F4898">
            <v>48.936360000000001</v>
          </cell>
        </row>
        <row r="4899">
          <cell r="A4899" t="str">
            <v>SOCIAL CAPITAL - How often do you talk to your friends?</v>
          </cell>
          <cell r="B4899" t="str">
            <v>A few times a week</v>
          </cell>
          <cell r="C4899" t="str">
            <v>Darebin (C)</v>
          </cell>
          <cell r="D4899">
            <v>39.936819999999997</v>
          </cell>
          <cell r="E4899">
            <v>32.883099999999999</v>
          </cell>
          <cell r="F4899">
            <v>47.434269999999998</v>
          </cell>
        </row>
        <row r="4900">
          <cell r="A4900" t="str">
            <v>SOCIAL CAPITAL - How often do you talk to your friends?</v>
          </cell>
          <cell r="B4900" t="str">
            <v>A few times a week</v>
          </cell>
          <cell r="C4900" t="str">
            <v>East Gippsland (S)</v>
          </cell>
          <cell r="D4900">
            <v>47.151110000000003</v>
          </cell>
          <cell r="E4900">
            <v>38.442129999999999</v>
          </cell>
          <cell r="F4900">
            <v>56.037030000000001</v>
          </cell>
        </row>
        <row r="4901">
          <cell r="A4901" t="str">
            <v>SOCIAL CAPITAL - How often do you talk to your friends?</v>
          </cell>
          <cell r="B4901" t="str">
            <v>A few times a week</v>
          </cell>
          <cell r="C4901" t="str">
            <v>Frankston (C)</v>
          </cell>
          <cell r="D4901">
            <v>45.052639999999997</v>
          </cell>
          <cell r="E4901">
            <v>39.029000000000003</v>
          </cell>
          <cell r="F4901">
            <v>51.224899999999998</v>
          </cell>
        </row>
        <row r="4902">
          <cell r="A4902" t="str">
            <v>SOCIAL CAPITAL - How often do you talk to your friends?</v>
          </cell>
          <cell r="B4902" t="str">
            <v>A few times a week</v>
          </cell>
          <cell r="C4902" t="str">
            <v>Gannawarra (S)</v>
          </cell>
          <cell r="D4902">
            <v>50.91337</v>
          </cell>
          <cell r="E4902">
            <v>39.948920000000001</v>
          </cell>
          <cell r="F4902">
            <v>61.790640000000003</v>
          </cell>
        </row>
        <row r="4903">
          <cell r="A4903" t="str">
            <v>SOCIAL CAPITAL - How often do you talk to your friends?</v>
          </cell>
          <cell r="B4903" t="str">
            <v>A few times a week</v>
          </cell>
          <cell r="C4903" t="str">
            <v>Glen Eira (C)</v>
          </cell>
          <cell r="D4903">
            <v>42.849930000000001</v>
          </cell>
          <cell r="E4903">
            <v>36.792610000000003</v>
          </cell>
          <cell r="F4903">
            <v>49.129359999999998</v>
          </cell>
        </row>
        <row r="4904">
          <cell r="A4904" t="str">
            <v>SOCIAL CAPITAL - How often do you talk to your friends?</v>
          </cell>
          <cell r="B4904" t="str">
            <v>A few times a week</v>
          </cell>
          <cell r="C4904" t="str">
            <v>Glenelg (S)</v>
          </cell>
          <cell r="D4904">
            <v>40.05321</v>
          </cell>
          <cell r="E4904">
            <v>34.075000000000003</v>
          </cell>
          <cell r="F4904">
            <v>46.342959999999998</v>
          </cell>
        </row>
        <row r="4905">
          <cell r="A4905" t="str">
            <v>SOCIAL CAPITAL - How often do you talk to your friends?</v>
          </cell>
          <cell r="B4905" t="str">
            <v>A few times a week</v>
          </cell>
          <cell r="C4905" t="str">
            <v>Golden Plains (S)</v>
          </cell>
          <cell r="D4905">
            <v>43.072319999999998</v>
          </cell>
          <cell r="E4905">
            <v>34.356490000000001</v>
          </cell>
          <cell r="F4905">
            <v>52.239640000000001</v>
          </cell>
        </row>
        <row r="4906">
          <cell r="A4906" t="str">
            <v>SOCIAL CAPITAL - How often do you talk to your friends?</v>
          </cell>
          <cell r="B4906" t="str">
            <v>A few times a week</v>
          </cell>
          <cell r="C4906" t="str">
            <v>Greater Bendigo (C)</v>
          </cell>
          <cell r="D4906">
            <v>47.032179999999997</v>
          </cell>
          <cell r="E4906">
            <v>40.120690000000003</v>
          </cell>
          <cell r="F4906">
            <v>54.059399999999997</v>
          </cell>
        </row>
        <row r="4907">
          <cell r="A4907" t="str">
            <v>SOCIAL CAPITAL - How often do you talk to your friends?</v>
          </cell>
          <cell r="B4907" t="str">
            <v>A few times a week</v>
          </cell>
          <cell r="C4907" t="str">
            <v>Greater Dandenong (C)</v>
          </cell>
          <cell r="D4907">
            <v>41.807589999999998</v>
          </cell>
          <cell r="E4907">
            <v>35.658769999999997</v>
          </cell>
          <cell r="F4907">
            <v>48.222050000000003</v>
          </cell>
        </row>
        <row r="4908">
          <cell r="A4908" t="str">
            <v>SOCIAL CAPITAL - How often do you talk to your friends?</v>
          </cell>
          <cell r="B4908" t="str">
            <v>A few times a week</v>
          </cell>
          <cell r="C4908" t="str">
            <v>Greater Geelong (C)</v>
          </cell>
          <cell r="D4908">
            <v>51.437150000000003</v>
          </cell>
          <cell r="E4908">
            <v>44.705240000000003</v>
          </cell>
          <cell r="F4908">
            <v>58.117310000000003</v>
          </cell>
        </row>
        <row r="4909">
          <cell r="A4909" t="str">
            <v>SOCIAL CAPITAL - How often do you talk to your friends?</v>
          </cell>
          <cell r="B4909" t="str">
            <v>A few times a week</v>
          </cell>
          <cell r="C4909" t="str">
            <v>Greater Shepparton (C)</v>
          </cell>
          <cell r="D4909">
            <v>47.62623</v>
          </cell>
          <cell r="E4909">
            <v>41.060879999999997</v>
          </cell>
          <cell r="F4909">
            <v>54.274659999999997</v>
          </cell>
        </row>
        <row r="4910">
          <cell r="A4910" t="str">
            <v>SOCIAL CAPITAL - How often do you talk to your friends?</v>
          </cell>
          <cell r="B4910" t="str">
            <v>A few times a week</v>
          </cell>
          <cell r="C4910" t="str">
            <v>Hepburn (S)</v>
          </cell>
          <cell r="D4910">
            <v>47.224200000000003</v>
          </cell>
          <cell r="E4910">
            <v>38.72795</v>
          </cell>
          <cell r="F4910">
            <v>55.884349999999998</v>
          </cell>
        </row>
        <row r="4911">
          <cell r="A4911" t="str">
            <v>SOCIAL CAPITAL - How often do you talk to your friends?</v>
          </cell>
          <cell r="B4911" t="str">
            <v>A few times a week</v>
          </cell>
          <cell r="C4911" t="str">
            <v>Hindmarsh (S)</v>
          </cell>
          <cell r="D4911">
            <v>58.730899999999998</v>
          </cell>
          <cell r="E4911">
            <v>48.537390000000002</v>
          </cell>
          <cell r="F4911">
            <v>68.227029999999999</v>
          </cell>
        </row>
        <row r="4912">
          <cell r="A4912" t="str">
            <v>SOCIAL CAPITAL - How often do you talk to your friends?</v>
          </cell>
          <cell r="B4912" t="str">
            <v>A few times a week</v>
          </cell>
          <cell r="C4912" t="str">
            <v>Hobsons Bay (C)</v>
          </cell>
          <cell r="D4912">
            <v>45.077449999999999</v>
          </cell>
          <cell r="E4912">
            <v>38.862810000000003</v>
          </cell>
          <cell r="F4912">
            <v>51.449570000000001</v>
          </cell>
        </row>
        <row r="4913">
          <cell r="A4913" t="str">
            <v>SOCIAL CAPITAL - How often do you talk to your friends?</v>
          </cell>
          <cell r="B4913" t="str">
            <v>A few times a week</v>
          </cell>
          <cell r="C4913" t="str">
            <v>Horsham (RC)</v>
          </cell>
          <cell r="D4913">
            <v>46.613030000000002</v>
          </cell>
          <cell r="E4913">
            <v>39.69914</v>
          </cell>
          <cell r="F4913">
            <v>53.659529999999997</v>
          </cell>
        </row>
        <row r="4914">
          <cell r="A4914" t="str">
            <v>SOCIAL CAPITAL - How often do you talk to your friends?</v>
          </cell>
          <cell r="B4914" t="str">
            <v>A few times a week</v>
          </cell>
          <cell r="C4914" t="str">
            <v>Hume (C)</v>
          </cell>
          <cell r="D4914">
            <v>40.509830000000001</v>
          </cell>
          <cell r="E4914">
            <v>34.577840000000002</v>
          </cell>
          <cell r="F4914">
            <v>46.732550000000003</v>
          </cell>
        </row>
        <row r="4915">
          <cell r="A4915" t="str">
            <v>SOCIAL CAPITAL - How often do you talk to your friends?</v>
          </cell>
          <cell r="B4915" t="str">
            <v>A few times a week</v>
          </cell>
          <cell r="C4915" t="str">
            <v>Indigo (S)</v>
          </cell>
          <cell r="D4915">
            <v>53.697740000000003</v>
          </cell>
          <cell r="E4915">
            <v>43.882289999999998</v>
          </cell>
          <cell r="F4915">
            <v>63.234760000000001</v>
          </cell>
        </row>
        <row r="4916">
          <cell r="A4916" t="str">
            <v>SOCIAL CAPITAL - How often do you talk to your friends?</v>
          </cell>
          <cell r="B4916" t="str">
            <v>A few times a week</v>
          </cell>
          <cell r="C4916" t="str">
            <v>Kingston (C)</v>
          </cell>
          <cell r="D4916">
            <v>44.55133</v>
          </cell>
          <cell r="E4916">
            <v>38.203110000000002</v>
          </cell>
          <cell r="F4916">
            <v>51.082439999999998</v>
          </cell>
        </row>
        <row r="4917">
          <cell r="A4917" t="str">
            <v>SOCIAL CAPITAL - How often do you talk to your friends?</v>
          </cell>
          <cell r="B4917" t="str">
            <v>A few times a week</v>
          </cell>
          <cell r="C4917" t="str">
            <v>Knox (C)</v>
          </cell>
          <cell r="D4917">
            <v>42.04213</v>
          </cell>
          <cell r="E4917">
            <v>36.136749999999999</v>
          </cell>
          <cell r="F4917">
            <v>48.184429999999999</v>
          </cell>
        </row>
        <row r="4918">
          <cell r="A4918" t="str">
            <v>SOCIAL CAPITAL - How often do you talk to your friends?</v>
          </cell>
          <cell r="B4918" t="str">
            <v>A few times a week</v>
          </cell>
          <cell r="C4918" t="str">
            <v>Latrobe (C)</v>
          </cell>
          <cell r="D4918">
            <v>46.892110000000002</v>
          </cell>
          <cell r="E4918">
            <v>40.051760000000002</v>
          </cell>
          <cell r="F4918">
            <v>53.85127</v>
          </cell>
        </row>
        <row r="4919">
          <cell r="A4919" t="str">
            <v>SOCIAL CAPITAL - How often do you talk to your friends?</v>
          </cell>
          <cell r="B4919" t="str">
            <v>A few times a week</v>
          </cell>
          <cell r="C4919" t="str">
            <v>Loddon (S)</v>
          </cell>
          <cell r="D4919">
            <v>43.617089999999997</v>
          </cell>
          <cell r="E4919">
            <v>36.988970000000002</v>
          </cell>
          <cell r="F4919">
            <v>50.481380000000001</v>
          </cell>
        </row>
        <row r="4920">
          <cell r="A4920" t="str">
            <v>SOCIAL CAPITAL - How often do you talk to your friends?</v>
          </cell>
          <cell r="B4920" t="str">
            <v>A few times a week</v>
          </cell>
          <cell r="C4920" t="str">
            <v>Macedon Ranges (S)</v>
          </cell>
          <cell r="D4920">
            <v>46.216450000000002</v>
          </cell>
          <cell r="E4920">
            <v>38.58005</v>
          </cell>
          <cell r="F4920">
            <v>54.034599999999998</v>
          </cell>
        </row>
        <row r="4921">
          <cell r="A4921" t="str">
            <v>SOCIAL CAPITAL - How often do you talk to your friends?</v>
          </cell>
          <cell r="B4921" t="str">
            <v>A few times a week</v>
          </cell>
          <cell r="C4921" t="str">
            <v>Manningham (C)</v>
          </cell>
          <cell r="D4921">
            <v>46.638390000000001</v>
          </cell>
          <cell r="E4921">
            <v>39.700069999999997</v>
          </cell>
          <cell r="F4921">
            <v>53.709240000000001</v>
          </cell>
        </row>
        <row r="4922">
          <cell r="A4922" t="str">
            <v>SOCIAL CAPITAL - How often do you talk to your friends?</v>
          </cell>
          <cell r="B4922" t="str">
            <v>A few times a week</v>
          </cell>
          <cell r="C4922" t="str">
            <v>Mansfield (S)</v>
          </cell>
          <cell r="D4922">
            <v>42.785119999999999</v>
          </cell>
          <cell r="E4922">
            <v>34.56579</v>
          </cell>
          <cell r="F4922">
            <v>51.42295</v>
          </cell>
        </row>
        <row r="4923">
          <cell r="A4923" t="str">
            <v>SOCIAL CAPITAL - How often do you talk to your friends?</v>
          </cell>
          <cell r="B4923" t="str">
            <v>A few times a week</v>
          </cell>
          <cell r="C4923" t="str">
            <v>Maribyrnong (C)</v>
          </cell>
          <cell r="D4923">
            <v>41.751930000000002</v>
          </cell>
          <cell r="E4923">
            <v>35.608449999999998</v>
          </cell>
          <cell r="F4923">
            <v>48.16254</v>
          </cell>
        </row>
        <row r="4924">
          <cell r="A4924" t="str">
            <v>SOCIAL CAPITAL - How often do you talk to your friends?</v>
          </cell>
          <cell r="B4924" t="str">
            <v>A few times a week</v>
          </cell>
          <cell r="C4924" t="str">
            <v>Maroondah (C)</v>
          </cell>
          <cell r="D4924">
            <v>46.557969999999997</v>
          </cell>
          <cell r="E4924">
            <v>40.32593</v>
          </cell>
          <cell r="F4924">
            <v>52.899349999999998</v>
          </cell>
        </row>
        <row r="4925">
          <cell r="A4925" t="str">
            <v>SOCIAL CAPITAL - How often do you talk to your friends?</v>
          </cell>
          <cell r="B4925" t="str">
            <v>A few times a week</v>
          </cell>
          <cell r="C4925" t="str">
            <v>Melbourne (C)</v>
          </cell>
          <cell r="D4925">
            <v>47.32564</v>
          </cell>
          <cell r="E4925">
            <v>40.926699999999997</v>
          </cell>
          <cell r="F4925">
            <v>53.813650000000003</v>
          </cell>
        </row>
        <row r="4926">
          <cell r="A4926" t="str">
            <v>SOCIAL CAPITAL - How often do you talk to your friends?</v>
          </cell>
          <cell r="B4926" t="str">
            <v>A few times a week</v>
          </cell>
          <cell r="C4926" t="str">
            <v>Melton (S)</v>
          </cell>
          <cell r="D4926">
            <v>43.218620000000001</v>
          </cell>
          <cell r="E4926">
            <v>36.759869999999999</v>
          </cell>
          <cell r="F4926">
            <v>49.916449999999998</v>
          </cell>
        </row>
        <row r="4927">
          <cell r="A4927" t="str">
            <v>SOCIAL CAPITAL - How often do you talk to your friends?</v>
          </cell>
          <cell r="B4927" t="str">
            <v>A few times a week</v>
          </cell>
          <cell r="C4927" t="str">
            <v>Mildura (RC)</v>
          </cell>
          <cell r="D4927">
            <v>43.473970000000001</v>
          </cell>
          <cell r="E4927">
            <v>36.702809999999999</v>
          </cell>
          <cell r="F4927">
            <v>50.497729999999997</v>
          </cell>
        </row>
        <row r="4928">
          <cell r="A4928" t="str">
            <v>SOCIAL CAPITAL - How often do you talk to your friends?</v>
          </cell>
          <cell r="B4928" t="str">
            <v>A few times a week</v>
          </cell>
          <cell r="C4928" t="str">
            <v>Mitchell (S)</v>
          </cell>
          <cell r="D4928">
            <v>42.438220000000001</v>
          </cell>
          <cell r="E4928">
            <v>35.115929999999999</v>
          </cell>
          <cell r="F4928">
            <v>50.108199999999997</v>
          </cell>
        </row>
        <row r="4929">
          <cell r="A4929" t="str">
            <v>SOCIAL CAPITAL - How often do you talk to your friends?</v>
          </cell>
          <cell r="B4929" t="str">
            <v>A few times a week</v>
          </cell>
          <cell r="C4929" t="str">
            <v>Moira (S)</v>
          </cell>
          <cell r="D4929">
            <v>52.195549999999997</v>
          </cell>
          <cell r="E4929">
            <v>43.238349999999997</v>
          </cell>
          <cell r="F4929">
            <v>61.013750000000002</v>
          </cell>
        </row>
        <row r="4930">
          <cell r="A4930" t="str">
            <v>SOCIAL CAPITAL - How often do you talk to your friends?</v>
          </cell>
          <cell r="B4930" t="str">
            <v>A few times a week</v>
          </cell>
          <cell r="C4930" t="str">
            <v>Monash (C)</v>
          </cell>
          <cell r="D4930">
            <v>44.390270000000001</v>
          </cell>
          <cell r="E4930">
            <v>37.741610000000001</v>
          </cell>
          <cell r="F4930">
            <v>51.246099999999998</v>
          </cell>
        </row>
        <row r="4931">
          <cell r="A4931" t="str">
            <v>SOCIAL CAPITAL - How often do you talk to your friends?</v>
          </cell>
          <cell r="B4931" t="str">
            <v>A few times a week</v>
          </cell>
          <cell r="C4931" t="str">
            <v>Moonee Valley (C)</v>
          </cell>
          <cell r="D4931">
            <v>43.764429999999997</v>
          </cell>
          <cell r="E4931">
            <v>37.224350000000001</v>
          </cell>
          <cell r="F4931">
            <v>50.528680000000001</v>
          </cell>
        </row>
        <row r="4932">
          <cell r="A4932" t="str">
            <v>SOCIAL CAPITAL - How often do you talk to your friends?</v>
          </cell>
          <cell r="B4932" t="str">
            <v>A few times a week</v>
          </cell>
          <cell r="C4932" t="str">
            <v>Moorabool (S)</v>
          </cell>
          <cell r="D4932">
            <v>39.526519999999998</v>
          </cell>
          <cell r="E4932">
            <v>31.602879999999999</v>
          </cell>
          <cell r="F4932">
            <v>48.041420000000002</v>
          </cell>
        </row>
        <row r="4933">
          <cell r="A4933" t="str">
            <v>SOCIAL CAPITAL - How often do you talk to your friends?</v>
          </cell>
          <cell r="B4933" t="str">
            <v>A few times a week</v>
          </cell>
          <cell r="C4933" t="str">
            <v>Moreland (C)</v>
          </cell>
          <cell r="D4933">
            <v>51.565759999999997</v>
          </cell>
          <cell r="E4933">
            <v>44.375399999999999</v>
          </cell>
          <cell r="F4933">
            <v>58.691879999999998</v>
          </cell>
        </row>
        <row r="4934">
          <cell r="A4934" t="str">
            <v>SOCIAL CAPITAL - How often do you talk to your friends?</v>
          </cell>
          <cell r="B4934" t="str">
            <v>A few times a week</v>
          </cell>
          <cell r="C4934" t="str">
            <v>Mornington Peninsula (S)</v>
          </cell>
          <cell r="D4934">
            <v>41.756630000000001</v>
          </cell>
          <cell r="E4934">
            <v>34.969610000000003</v>
          </cell>
          <cell r="F4934">
            <v>48.87097</v>
          </cell>
        </row>
        <row r="4935">
          <cell r="A4935" t="str">
            <v>SOCIAL CAPITAL - How often do you talk to your friends?</v>
          </cell>
          <cell r="B4935" t="str">
            <v>A few times a week</v>
          </cell>
          <cell r="C4935" t="str">
            <v>Mount Alexander (S)</v>
          </cell>
          <cell r="D4935">
            <v>45.98433</v>
          </cell>
          <cell r="E4935">
            <v>36.266199999999998</v>
          </cell>
          <cell r="F4935">
            <v>56.017740000000003</v>
          </cell>
        </row>
        <row r="4936">
          <cell r="A4936" t="str">
            <v>SOCIAL CAPITAL - How often do you talk to your friends?</v>
          </cell>
          <cell r="B4936" t="str">
            <v>A few times a week</v>
          </cell>
          <cell r="C4936" t="str">
            <v>Moyne (S)</v>
          </cell>
          <cell r="D4936">
            <v>46.725969999999997</v>
          </cell>
          <cell r="E4936">
            <v>38.861379999999997</v>
          </cell>
          <cell r="F4936">
            <v>54.756709999999998</v>
          </cell>
        </row>
        <row r="4937">
          <cell r="A4937" t="str">
            <v>SOCIAL CAPITAL - How often do you talk to your friends?</v>
          </cell>
          <cell r="B4937" t="str">
            <v>A few times a week</v>
          </cell>
          <cell r="C4937" t="str">
            <v>Murrindindi (S)</v>
          </cell>
          <cell r="D4937">
            <v>51.304139999999997</v>
          </cell>
          <cell r="E4937">
            <v>43.071860000000001</v>
          </cell>
          <cell r="F4937">
            <v>59.466259999999998</v>
          </cell>
        </row>
        <row r="4938">
          <cell r="A4938" t="str">
            <v>SOCIAL CAPITAL - How often do you talk to your friends?</v>
          </cell>
          <cell r="B4938" t="str">
            <v>A few times a week</v>
          </cell>
          <cell r="C4938" t="str">
            <v>Nillumbik (S)</v>
          </cell>
          <cell r="D4938">
            <v>44.796050000000001</v>
          </cell>
          <cell r="E4938">
            <v>38.468150000000001</v>
          </cell>
          <cell r="F4938">
            <v>51.297080000000001</v>
          </cell>
        </row>
        <row r="4939">
          <cell r="A4939" t="str">
            <v>SOCIAL CAPITAL - How often do you talk to your friends?</v>
          </cell>
          <cell r="B4939" t="str">
            <v>A few times a week</v>
          </cell>
          <cell r="C4939" t="str">
            <v>Northern Grampians (S)</v>
          </cell>
          <cell r="D4939">
            <v>47.731940000000002</v>
          </cell>
          <cell r="E4939">
            <v>39.554879999999997</v>
          </cell>
          <cell r="F4939">
            <v>56.032409999999999</v>
          </cell>
        </row>
        <row r="4940">
          <cell r="A4940" t="str">
            <v>SOCIAL CAPITAL - How often do you talk to your friends?</v>
          </cell>
          <cell r="B4940" t="str">
            <v>A few times a week</v>
          </cell>
          <cell r="C4940" t="str">
            <v>Port Phillip (C)</v>
          </cell>
          <cell r="D4940">
            <v>43.5593</v>
          </cell>
          <cell r="E4940">
            <v>37.674300000000002</v>
          </cell>
          <cell r="F4940">
            <v>49.631520000000002</v>
          </cell>
        </row>
        <row r="4941">
          <cell r="A4941" t="str">
            <v>SOCIAL CAPITAL - How often do you talk to your friends?</v>
          </cell>
          <cell r="B4941" t="str">
            <v>A few times a week</v>
          </cell>
          <cell r="C4941" t="str">
            <v>Pyrenees (S)</v>
          </cell>
          <cell r="D4941">
            <v>46.713099999999997</v>
          </cell>
          <cell r="E4941">
            <v>37.15249</v>
          </cell>
          <cell r="F4941">
            <v>56.521349999999998</v>
          </cell>
        </row>
        <row r="4942">
          <cell r="A4942" t="str">
            <v>SOCIAL CAPITAL - How often do you talk to your friends?</v>
          </cell>
          <cell r="B4942" t="str">
            <v>A few times a week</v>
          </cell>
          <cell r="C4942" t="str">
            <v>Queenscliffe (B)</v>
          </cell>
          <cell r="D4942">
            <v>40.697580000000002</v>
          </cell>
          <cell r="E4942">
            <v>27.793399999999998</v>
          </cell>
          <cell r="F4942">
            <v>55.027209999999997</v>
          </cell>
        </row>
        <row r="4943">
          <cell r="A4943" t="str">
            <v>SOCIAL CAPITAL - How often do you talk to your friends?</v>
          </cell>
          <cell r="B4943" t="str">
            <v>A few times a week</v>
          </cell>
          <cell r="C4943" t="str">
            <v>South Gippsland (S)</v>
          </cell>
          <cell r="D4943">
            <v>51.643419999999999</v>
          </cell>
          <cell r="E4943">
            <v>42.931190000000001</v>
          </cell>
          <cell r="F4943">
            <v>60.256869999999999</v>
          </cell>
        </row>
        <row r="4944">
          <cell r="A4944" t="str">
            <v>SOCIAL CAPITAL - How often do you talk to your friends?</v>
          </cell>
          <cell r="B4944" t="str">
            <v>A few times a week</v>
          </cell>
          <cell r="C4944" t="str">
            <v>Southern Grampians (S)</v>
          </cell>
          <cell r="D4944">
            <v>51.068460000000002</v>
          </cell>
          <cell r="E4944">
            <v>43.473860000000002</v>
          </cell>
          <cell r="F4944">
            <v>58.614049999999999</v>
          </cell>
        </row>
        <row r="4945">
          <cell r="A4945" t="str">
            <v>SOCIAL CAPITAL - How often do you talk to your friends?</v>
          </cell>
          <cell r="B4945" t="str">
            <v>A few times a week</v>
          </cell>
          <cell r="C4945" t="str">
            <v>Stonnington (C)</v>
          </cell>
          <cell r="D4945">
            <v>45.013359999999999</v>
          </cell>
          <cell r="E4945">
            <v>38.559229999999999</v>
          </cell>
          <cell r="F4945">
            <v>51.639809999999997</v>
          </cell>
        </row>
        <row r="4946">
          <cell r="A4946" t="str">
            <v>SOCIAL CAPITAL - How often do you talk to your friends?</v>
          </cell>
          <cell r="B4946" t="str">
            <v>A few times a week</v>
          </cell>
          <cell r="C4946" t="str">
            <v>Strathbogie (S)</v>
          </cell>
          <cell r="D4946">
            <v>46.110860000000002</v>
          </cell>
          <cell r="E4946">
            <v>37.510770000000001</v>
          </cell>
          <cell r="F4946">
            <v>54.948889999999999</v>
          </cell>
        </row>
        <row r="4947">
          <cell r="A4947" t="str">
            <v>SOCIAL CAPITAL - How often do you talk to your friends?</v>
          </cell>
          <cell r="B4947" t="str">
            <v>A few times a week</v>
          </cell>
          <cell r="C4947" t="str">
            <v>Surf Coast (S)</v>
          </cell>
          <cell r="D4947">
            <v>48.222720000000002</v>
          </cell>
          <cell r="E4947">
            <v>39.771990000000002</v>
          </cell>
          <cell r="F4947">
            <v>56.776359999999997</v>
          </cell>
        </row>
        <row r="4948">
          <cell r="A4948" t="str">
            <v>SOCIAL CAPITAL - How often do you talk to your friends?</v>
          </cell>
          <cell r="B4948" t="str">
            <v>A few times a week</v>
          </cell>
          <cell r="C4948" t="str">
            <v>Swan Hill (RC)</v>
          </cell>
          <cell r="D4948">
            <v>36.853740000000002</v>
          </cell>
          <cell r="E4948">
            <v>29.954229999999999</v>
          </cell>
          <cell r="F4948">
            <v>44.336530000000003</v>
          </cell>
        </row>
        <row r="4949">
          <cell r="A4949" t="str">
            <v>SOCIAL CAPITAL - How often do you talk to your friends?</v>
          </cell>
          <cell r="B4949" t="str">
            <v>A few times a week</v>
          </cell>
          <cell r="C4949" t="str">
            <v>Towong (S)</v>
          </cell>
          <cell r="D4949">
            <v>53.814999999999998</v>
          </cell>
          <cell r="E4949">
            <v>42.487900000000003</v>
          </cell>
          <cell r="F4949">
            <v>64.761449999999996</v>
          </cell>
        </row>
        <row r="4950">
          <cell r="A4950" t="str">
            <v>SOCIAL CAPITAL - How often do you talk to your friends?</v>
          </cell>
          <cell r="B4950" t="str">
            <v>A few times a week</v>
          </cell>
          <cell r="C4950" t="str">
            <v>Wangaratta (RC)</v>
          </cell>
          <cell r="D4950">
            <v>49.696919999999999</v>
          </cell>
          <cell r="E4950">
            <v>41.339910000000003</v>
          </cell>
          <cell r="F4950">
            <v>58.070909999999998</v>
          </cell>
        </row>
        <row r="4951">
          <cell r="A4951" t="str">
            <v>SOCIAL CAPITAL - How often do you talk to your friends?</v>
          </cell>
          <cell r="B4951" t="str">
            <v>A few times a week</v>
          </cell>
          <cell r="C4951" t="str">
            <v>Warrnambool (C)</v>
          </cell>
          <cell r="D4951">
            <v>47.202309999999997</v>
          </cell>
          <cell r="E4951">
            <v>40.0533</v>
          </cell>
          <cell r="F4951">
            <v>54.467939999999999</v>
          </cell>
        </row>
        <row r="4952">
          <cell r="A4952" t="str">
            <v>SOCIAL CAPITAL - How often do you talk to your friends?</v>
          </cell>
          <cell r="B4952" t="str">
            <v>A few times a week</v>
          </cell>
          <cell r="C4952" t="str">
            <v>Wellington (S)</v>
          </cell>
          <cell r="D4952">
            <v>49.149940000000001</v>
          </cell>
          <cell r="E4952">
            <v>41.579050000000002</v>
          </cell>
          <cell r="F4952">
            <v>56.760019999999997</v>
          </cell>
        </row>
        <row r="4953">
          <cell r="A4953" t="str">
            <v>SOCIAL CAPITAL - How often do you talk to your friends?</v>
          </cell>
          <cell r="B4953" t="str">
            <v>A few times a week</v>
          </cell>
          <cell r="C4953" t="str">
            <v>West Wimmera (S)</v>
          </cell>
          <cell r="D4953">
            <v>38.300559999999997</v>
          </cell>
          <cell r="E4953">
            <v>29.88053</v>
          </cell>
          <cell r="F4953">
            <v>47.486440000000002</v>
          </cell>
        </row>
        <row r="4954">
          <cell r="A4954" t="str">
            <v>SOCIAL CAPITAL - How often do you talk to your friends?</v>
          </cell>
          <cell r="B4954" t="str">
            <v>A few times a week</v>
          </cell>
          <cell r="C4954" t="str">
            <v>Whitehorse (C)</v>
          </cell>
          <cell r="D4954">
            <v>42.683149999999998</v>
          </cell>
          <cell r="E4954">
            <v>36.03792</v>
          </cell>
          <cell r="F4954">
            <v>49.603450000000002</v>
          </cell>
        </row>
        <row r="4955">
          <cell r="A4955" t="str">
            <v>SOCIAL CAPITAL - How often do you talk to your friends?</v>
          </cell>
          <cell r="B4955" t="str">
            <v>A few times a week</v>
          </cell>
          <cell r="C4955" t="str">
            <v>Whittlesea (C)</v>
          </cell>
          <cell r="D4955">
            <v>38.229419999999998</v>
          </cell>
          <cell r="E4955">
            <v>32.125109999999999</v>
          </cell>
          <cell r="F4955">
            <v>44.72927</v>
          </cell>
        </row>
        <row r="4956">
          <cell r="A4956" t="str">
            <v>SOCIAL CAPITAL - How often do you talk to your friends?</v>
          </cell>
          <cell r="B4956" t="str">
            <v>A few times a week</v>
          </cell>
          <cell r="C4956" t="str">
            <v>Wodonga (RC)</v>
          </cell>
          <cell r="D4956">
            <v>43.303220000000003</v>
          </cell>
          <cell r="E4956">
            <v>36.03642</v>
          </cell>
          <cell r="F4956">
            <v>50.869979999999998</v>
          </cell>
        </row>
        <row r="4957">
          <cell r="A4957" t="str">
            <v>SOCIAL CAPITAL - How often do you talk to your friends?</v>
          </cell>
          <cell r="B4957" t="str">
            <v>A few times a week</v>
          </cell>
          <cell r="C4957" t="str">
            <v>Wyndham (C)</v>
          </cell>
          <cell r="D4957">
            <v>41.247549999999997</v>
          </cell>
          <cell r="E4957">
            <v>35.428440000000002</v>
          </cell>
          <cell r="F4957">
            <v>47.321980000000003</v>
          </cell>
        </row>
        <row r="4958">
          <cell r="A4958" t="str">
            <v>SOCIAL CAPITAL - How often do you talk to your friends?</v>
          </cell>
          <cell r="B4958" t="str">
            <v>A few times a week</v>
          </cell>
          <cell r="C4958" t="str">
            <v>Yarra (C)</v>
          </cell>
          <cell r="D4958">
            <v>48.002899999999997</v>
          </cell>
          <cell r="E4958">
            <v>41.739620000000002</v>
          </cell>
          <cell r="F4958">
            <v>54.329599999999999</v>
          </cell>
        </row>
        <row r="4959">
          <cell r="A4959" t="str">
            <v>SOCIAL CAPITAL - How often do you talk to your friends?</v>
          </cell>
          <cell r="B4959" t="str">
            <v>A few times a week</v>
          </cell>
          <cell r="C4959" t="str">
            <v>Yarra Ranges (S)</v>
          </cell>
          <cell r="D4959">
            <v>51.722160000000002</v>
          </cell>
          <cell r="E4959">
            <v>45.141629999999999</v>
          </cell>
          <cell r="F4959">
            <v>58.243499999999997</v>
          </cell>
        </row>
        <row r="4960">
          <cell r="A4960" t="str">
            <v>SOCIAL CAPITAL - How often do you talk to your friends?</v>
          </cell>
          <cell r="B4960" t="str">
            <v>A few times a week</v>
          </cell>
          <cell r="C4960" t="str">
            <v>Yarriambiack (S)</v>
          </cell>
          <cell r="D4960">
            <v>48.498930000000001</v>
          </cell>
          <cell r="E4960">
            <v>38.385359999999999</v>
          </cell>
          <cell r="F4960">
            <v>58.73695</v>
          </cell>
        </row>
        <row r="4961">
          <cell r="A4961" t="str">
            <v>SOCIAL CAPITAL - How often do you talk to your friends?</v>
          </cell>
          <cell r="B4961" t="str">
            <v>A few times a week</v>
          </cell>
          <cell r="C4961" t="str">
            <v>Victoria</v>
          </cell>
          <cell r="D4961">
            <v>45.524859999999997</v>
          </cell>
          <cell r="E4961">
            <v>44.505549999999999</v>
          </cell>
          <cell r="F4961">
            <v>46.547930000000001</v>
          </cell>
        </row>
        <row r="4962">
          <cell r="A4962" t="str">
            <v>SOCIAL CAPITAL - How often do you talk to your friends?</v>
          </cell>
          <cell r="B4962" t="str">
            <v>A few times a month</v>
          </cell>
          <cell r="C4962" t="str">
            <v>Alpine (S)</v>
          </cell>
          <cell r="D4962">
            <v>10.33267</v>
          </cell>
          <cell r="E4962">
            <v>7.112438</v>
          </cell>
          <cell r="F4962">
            <v>14.77891</v>
          </cell>
        </row>
        <row r="4963">
          <cell r="A4963" t="str">
            <v>SOCIAL CAPITAL - How often do you talk to your friends?</v>
          </cell>
          <cell r="B4963" t="str">
            <v>A few times a month</v>
          </cell>
          <cell r="C4963" t="str">
            <v>Ararat (RC)</v>
          </cell>
          <cell r="D4963">
            <v>17.487929999999999</v>
          </cell>
          <cell r="E4963">
            <v>11.866479999999999</v>
          </cell>
          <cell r="F4963">
            <v>25.016500000000001</v>
          </cell>
        </row>
        <row r="4964">
          <cell r="A4964" t="str">
            <v>SOCIAL CAPITAL - How often do you talk to your friends?</v>
          </cell>
          <cell r="B4964" t="str">
            <v>A few times a month</v>
          </cell>
          <cell r="C4964" t="str">
            <v>Ballarat (C)</v>
          </cell>
          <cell r="D4964">
            <v>15.83226</v>
          </cell>
          <cell r="E4964">
            <v>11.814489999999999</v>
          </cell>
          <cell r="F4964">
            <v>20.89264</v>
          </cell>
        </row>
        <row r="4965">
          <cell r="A4965" t="str">
            <v>SOCIAL CAPITAL - How often do you talk to your friends?</v>
          </cell>
          <cell r="B4965" t="str">
            <v>A few times a month</v>
          </cell>
          <cell r="C4965" t="str">
            <v>Banyule (C)</v>
          </cell>
          <cell r="D4965">
            <v>13.9373</v>
          </cell>
          <cell r="E4965">
            <v>10.261200000000001</v>
          </cell>
          <cell r="F4965">
            <v>18.656580000000002</v>
          </cell>
        </row>
        <row r="4966">
          <cell r="A4966" t="str">
            <v>SOCIAL CAPITAL - How often do you talk to your friends?</v>
          </cell>
          <cell r="B4966" t="str">
            <v>A few times a month</v>
          </cell>
          <cell r="C4966" t="str">
            <v>Bass Coast (S)</v>
          </cell>
          <cell r="D4966">
            <v>18.90382</v>
          </cell>
          <cell r="E4966">
            <v>12.8767</v>
          </cell>
          <cell r="F4966">
            <v>26.88158</v>
          </cell>
        </row>
        <row r="4967">
          <cell r="A4967" t="str">
            <v>SOCIAL CAPITAL - How often do you talk to your friends?</v>
          </cell>
          <cell r="B4967" t="str">
            <v>A few times a month</v>
          </cell>
          <cell r="C4967" t="str">
            <v>Baw Baw (S)</v>
          </cell>
          <cell r="D4967">
            <v>17.425219999999999</v>
          </cell>
          <cell r="E4967">
            <v>12.628590000000001</v>
          </cell>
          <cell r="F4967">
            <v>23.552610000000001</v>
          </cell>
        </row>
        <row r="4968">
          <cell r="A4968" t="str">
            <v>SOCIAL CAPITAL - How often do you talk to your friends?</v>
          </cell>
          <cell r="B4968" t="str">
            <v>A few times a month</v>
          </cell>
          <cell r="C4968" t="str">
            <v>Bayside (C)</v>
          </cell>
          <cell r="D4968">
            <v>12.636889999999999</v>
          </cell>
          <cell r="E4968">
            <v>8.4099769999999996</v>
          </cell>
          <cell r="F4968">
            <v>18.55782</v>
          </cell>
        </row>
        <row r="4969">
          <cell r="A4969" t="str">
            <v>SOCIAL CAPITAL - How often do you talk to your friends?</v>
          </cell>
          <cell r="B4969" t="str">
            <v>A few times a month</v>
          </cell>
          <cell r="C4969" t="str">
            <v>Benalla (RC)</v>
          </cell>
          <cell r="D4969">
            <v>8.9532290000000003</v>
          </cell>
          <cell r="E4969">
            <v>6.031256</v>
          </cell>
          <cell r="F4969">
            <v>13.09356</v>
          </cell>
        </row>
        <row r="4970">
          <cell r="A4970" t="str">
            <v>SOCIAL CAPITAL - How often do you talk to your friends?</v>
          </cell>
          <cell r="B4970" t="str">
            <v>A few times a month</v>
          </cell>
          <cell r="C4970" t="str">
            <v>Boroondara (C)</v>
          </cell>
          <cell r="D4970">
            <v>14.696120000000001</v>
          </cell>
          <cell r="E4970">
            <v>10.997669999999999</v>
          </cell>
          <cell r="F4970">
            <v>19.36769</v>
          </cell>
        </row>
        <row r="4971">
          <cell r="A4971" t="str">
            <v>SOCIAL CAPITAL - How often do you talk to your friends?</v>
          </cell>
          <cell r="B4971" t="str">
            <v>A few times a month</v>
          </cell>
          <cell r="C4971" t="str">
            <v>Brimbank (C)</v>
          </cell>
          <cell r="D4971">
            <v>16.096260000000001</v>
          </cell>
          <cell r="E4971">
            <v>11.952680000000001</v>
          </cell>
          <cell r="F4971">
            <v>21.328309999999998</v>
          </cell>
        </row>
        <row r="4972">
          <cell r="A4972" t="str">
            <v>SOCIAL CAPITAL - How often do you talk to your friends?</v>
          </cell>
          <cell r="B4972" t="str">
            <v>A few times a month</v>
          </cell>
          <cell r="C4972" t="str">
            <v>Buloke (S)</v>
          </cell>
          <cell r="D4972">
            <v>8.4939719999999994</v>
          </cell>
          <cell r="E4972">
            <v>5.7172409999999996</v>
          </cell>
          <cell r="F4972">
            <v>12.44134</v>
          </cell>
        </row>
        <row r="4973">
          <cell r="A4973" t="str">
            <v>SOCIAL CAPITAL - How often do you talk to your friends?</v>
          </cell>
          <cell r="B4973" t="str">
            <v>A few times a month</v>
          </cell>
          <cell r="C4973" t="str">
            <v>Campaspe (S)</v>
          </cell>
          <cell r="D4973">
            <v>15.760389999999999</v>
          </cell>
          <cell r="E4973">
            <v>11.05301</v>
          </cell>
          <cell r="F4973">
            <v>21.977239999999998</v>
          </cell>
        </row>
        <row r="4974">
          <cell r="A4974" t="str">
            <v>SOCIAL CAPITAL - How often do you talk to your friends?</v>
          </cell>
          <cell r="B4974" t="str">
            <v>A few times a month</v>
          </cell>
          <cell r="C4974" t="str">
            <v>Cardinia (S)</v>
          </cell>
          <cell r="D4974">
            <v>13.79907</v>
          </cell>
          <cell r="E4974">
            <v>10.251799999999999</v>
          </cell>
          <cell r="F4974">
            <v>18.323160000000001</v>
          </cell>
        </row>
        <row r="4975">
          <cell r="A4975" t="str">
            <v>SOCIAL CAPITAL - How often do you talk to your friends?</v>
          </cell>
          <cell r="B4975" t="str">
            <v>A few times a month</v>
          </cell>
          <cell r="C4975" t="str">
            <v>Casey (C)</v>
          </cell>
          <cell r="D4975">
            <v>19.162050000000001</v>
          </cell>
          <cell r="E4975">
            <v>14.74128</v>
          </cell>
          <cell r="F4975">
            <v>24.527159999999999</v>
          </cell>
        </row>
        <row r="4976">
          <cell r="A4976" t="str">
            <v>SOCIAL CAPITAL - How often do you talk to your friends?</v>
          </cell>
          <cell r="B4976" t="str">
            <v>A few times a month</v>
          </cell>
          <cell r="C4976" t="str">
            <v>Central Goldfields (S)</v>
          </cell>
          <cell r="D4976">
            <v>15.33906</v>
          </cell>
          <cell r="E4976">
            <v>11.022220000000001</v>
          </cell>
          <cell r="F4976">
            <v>20.948550000000001</v>
          </cell>
        </row>
        <row r="4977">
          <cell r="A4977" t="str">
            <v>SOCIAL CAPITAL - How often do you talk to your friends?</v>
          </cell>
          <cell r="B4977" t="str">
            <v>A few times a month</v>
          </cell>
          <cell r="C4977" t="str">
            <v>Colac-Otway (S)</v>
          </cell>
          <cell r="D4977">
            <v>15.31564</v>
          </cell>
          <cell r="E4977">
            <v>11.20471</v>
          </cell>
          <cell r="F4977">
            <v>20.585180000000001</v>
          </cell>
        </row>
        <row r="4978">
          <cell r="A4978" t="str">
            <v>SOCIAL CAPITAL - How often do you talk to your friends?</v>
          </cell>
          <cell r="B4978" t="str">
            <v>A few times a month</v>
          </cell>
          <cell r="C4978" t="str">
            <v>Corangamite (S)</v>
          </cell>
          <cell r="D4978">
            <v>15.49316</v>
          </cell>
          <cell r="E4978">
            <v>11.161820000000001</v>
          </cell>
          <cell r="F4978">
            <v>21.10596</v>
          </cell>
        </row>
        <row r="4979">
          <cell r="A4979" t="str">
            <v>SOCIAL CAPITAL - How often do you talk to your friends?</v>
          </cell>
          <cell r="B4979" t="str">
            <v>A few times a month</v>
          </cell>
          <cell r="C4979" t="str">
            <v>Darebin (C)</v>
          </cell>
          <cell r="D4979">
            <v>17.491379999999999</v>
          </cell>
          <cell r="E4979">
            <v>13.06324</v>
          </cell>
          <cell r="F4979">
            <v>23.023040000000002</v>
          </cell>
        </row>
        <row r="4980">
          <cell r="A4980" t="str">
            <v>SOCIAL CAPITAL - How often do you talk to your friends?</v>
          </cell>
          <cell r="B4980" t="str">
            <v>A few times a month</v>
          </cell>
          <cell r="C4980" t="str">
            <v>East Gippsland (S)</v>
          </cell>
          <cell r="D4980">
            <v>13.741910000000001</v>
          </cell>
          <cell r="E4980">
            <v>8.5519459999999992</v>
          </cell>
          <cell r="F4980">
            <v>21.346329999999998</v>
          </cell>
        </row>
        <row r="4981">
          <cell r="A4981" t="str">
            <v>SOCIAL CAPITAL - How often do you talk to your friends?</v>
          </cell>
          <cell r="B4981" t="str">
            <v>A few times a month</v>
          </cell>
          <cell r="C4981" t="str">
            <v>Frankston (C)</v>
          </cell>
          <cell r="D4981">
            <v>14.05916</v>
          </cell>
          <cell r="E4981">
            <v>10.49019</v>
          </cell>
          <cell r="F4981">
            <v>18.590160000000001</v>
          </cell>
        </row>
        <row r="4982">
          <cell r="A4982" t="str">
            <v>SOCIAL CAPITAL - How often do you talk to your friends?</v>
          </cell>
          <cell r="B4982" t="str">
            <v>A few times a month</v>
          </cell>
          <cell r="C4982" t="str">
            <v>Gannawarra (S)</v>
          </cell>
          <cell r="D4982">
            <v>11.210380000000001</v>
          </cell>
          <cell r="E4982">
            <v>7.4840439999999999</v>
          </cell>
          <cell r="F4982">
            <v>16.461919999999999</v>
          </cell>
        </row>
        <row r="4983">
          <cell r="A4983" t="str">
            <v>SOCIAL CAPITAL - How often do you talk to your friends?</v>
          </cell>
          <cell r="B4983" t="str">
            <v>A few times a month</v>
          </cell>
          <cell r="C4983" t="str">
            <v>Glen Eira (C)</v>
          </cell>
          <cell r="D4983">
            <v>16.219290000000001</v>
          </cell>
          <cell r="E4983">
            <v>11.522500000000001</v>
          </cell>
          <cell r="F4983">
            <v>22.34704</v>
          </cell>
        </row>
        <row r="4984">
          <cell r="A4984" t="str">
            <v>SOCIAL CAPITAL - How often do you talk to your friends?</v>
          </cell>
          <cell r="B4984" t="str">
            <v>A few times a month</v>
          </cell>
          <cell r="C4984" t="str">
            <v>Glenelg (S)</v>
          </cell>
          <cell r="D4984">
            <v>15.439679999999999</v>
          </cell>
          <cell r="E4984">
            <v>8.7752549999999996</v>
          </cell>
          <cell r="F4984">
            <v>25.737469999999998</v>
          </cell>
        </row>
        <row r="4985">
          <cell r="A4985" t="str">
            <v>SOCIAL CAPITAL - How often do you talk to your friends?</v>
          </cell>
          <cell r="B4985" t="str">
            <v>A few times a month</v>
          </cell>
          <cell r="C4985" t="str">
            <v>Golden Plains (S)</v>
          </cell>
          <cell r="D4985">
            <v>15.70905</v>
          </cell>
          <cell r="E4985">
            <v>11.321759999999999</v>
          </cell>
          <cell r="F4985">
            <v>21.386430000000001</v>
          </cell>
        </row>
        <row r="4986">
          <cell r="A4986" t="str">
            <v>SOCIAL CAPITAL - How often do you talk to your friends?</v>
          </cell>
          <cell r="B4986" t="str">
            <v>A few times a month</v>
          </cell>
          <cell r="C4986" t="str">
            <v>Greater Bendigo (C)</v>
          </cell>
          <cell r="D4986">
            <v>14.502269999999999</v>
          </cell>
          <cell r="E4986">
            <v>10.52848</v>
          </cell>
          <cell r="F4986">
            <v>19.646570000000001</v>
          </cell>
        </row>
        <row r="4987">
          <cell r="A4987" t="str">
            <v>SOCIAL CAPITAL - How often do you talk to your friends?</v>
          </cell>
          <cell r="B4987" t="str">
            <v>A few times a month</v>
          </cell>
          <cell r="C4987" t="str">
            <v>Greater Dandenong (C)</v>
          </cell>
          <cell r="D4987">
            <v>13.122</v>
          </cell>
          <cell r="E4987">
            <v>9.5311199999999996</v>
          </cell>
          <cell r="F4987">
            <v>17.799589999999998</v>
          </cell>
        </row>
        <row r="4988">
          <cell r="A4988" t="str">
            <v>SOCIAL CAPITAL - How often do you talk to your friends?</v>
          </cell>
          <cell r="B4988" t="str">
            <v>A few times a month</v>
          </cell>
          <cell r="C4988" t="str">
            <v>Greater Geelong (C)</v>
          </cell>
          <cell r="D4988">
            <v>13.13954</v>
          </cell>
          <cell r="E4988">
            <v>9.4575519999999997</v>
          </cell>
          <cell r="F4988">
            <v>17.970490000000002</v>
          </cell>
        </row>
        <row r="4989">
          <cell r="A4989" t="str">
            <v>SOCIAL CAPITAL - How often do you talk to your friends?</v>
          </cell>
          <cell r="B4989" t="str">
            <v>A few times a month</v>
          </cell>
          <cell r="C4989" t="str">
            <v>Greater Shepparton (C)</v>
          </cell>
          <cell r="D4989">
            <v>15.59085</v>
          </cell>
          <cell r="E4989">
            <v>11.591089999999999</v>
          </cell>
          <cell r="F4989">
            <v>20.64845</v>
          </cell>
        </row>
        <row r="4990">
          <cell r="A4990" t="str">
            <v>SOCIAL CAPITAL - How often do you talk to your friends?</v>
          </cell>
          <cell r="B4990" t="str">
            <v>A few times a month</v>
          </cell>
          <cell r="C4990" t="str">
            <v>Hepburn (S)</v>
          </cell>
          <cell r="D4990">
            <v>15.81498</v>
          </cell>
          <cell r="E4990">
            <v>11.345560000000001</v>
          </cell>
          <cell r="F4990">
            <v>21.615780000000001</v>
          </cell>
        </row>
        <row r="4991">
          <cell r="A4991" t="str">
            <v>SOCIAL CAPITAL - How often do you talk to your friends?</v>
          </cell>
          <cell r="B4991" t="str">
            <v>A few times a month</v>
          </cell>
          <cell r="C4991" t="str">
            <v>Hindmarsh (S)</v>
          </cell>
          <cell r="D4991">
            <v>15.340730000000001</v>
          </cell>
          <cell r="E4991">
            <v>10.889889999999999</v>
          </cell>
          <cell r="F4991">
            <v>21.178349999999998</v>
          </cell>
        </row>
        <row r="4992">
          <cell r="A4992" t="str">
            <v>SOCIAL CAPITAL - How often do you talk to your friends?</v>
          </cell>
          <cell r="B4992" t="str">
            <v>A few times a month</v>
          </cell>
          <cell r="C4992" t="str">
            <v>Hobsons Bay (C)</v>
          </cell>
          <cell r="D4992">
            <v>14.72991</v>
          </cell>
          <cell r="E4992">
            <v>10.31751</v>
          </cell>
          <cell r="F4992">
            <v>20.595960000000002</v>
          </cell>
        </row>
        <row r="4993">
          <cell r="A4993" t="str">
            <v>SOCIAL CAPITAL - How often do you talk to your friends?</v>
          </cell>
          <cell r="B4993" t="str">
            <v>A few times a month</v>
          </cell>
          <cell r="C4993" t="str">
            <v>Horsham (RC)</v>
          </cell>
          <cell r="D4993">
            <v>15.96898</v>
          </cell>
          <cell r="E4993">
            <v>11.97897</v>
          </cell>
          <cell r="F4993">
            <v>20.971360000000001</v>
          </cell>
        </row>
        <row r="4994">
          <cell r="A4994" t="str">
            <v>SOCIAL CAPITAL - How often do you talk to your friends?</v>
          </cell>
          <cell r="B4994" t="str">
            <v>A few times a month</v>
          </cell>
          <cell r="C4994" t="str">
            <v>Hume (C)</v>
          </cell>
          <cell r="D4994">
            <v>16.384930000000001</v>
          </cell>
          <cell r="E4994">
            <v>12.15704</v>
          </cell>
          <cell r="F4994">
            <v>21.719619999999999</v>
          </cell>
        </row>
        <row r="4995">
          <cell r="A4995" t="str">
            <v>SOCIAL CAPITAL - How often do you talk to your friends?</v>
          </cell>
          <cell r="B4995" t="str">
            <v>A few times a month</v>
          </cell>
          <cell r="C4995" t="str">
            <v>Indigo (S)</v>
          </cell>
          <cell r="D4995">
            <v>11.521369999999999</v>
          </cell>
          <cell r="E4995">
            <v>7.380096</v>
          </cell>
          <cell r="F4995">
            <v>17.546240000000001</v>
          </cell>
        </row>
        <row r="4996">
          <cell r="A4996" t="str">
            <v>SOCIAL CAPITAL - How often do you talk to your friends?</v>
          </cell>
          <cell r="B4996" t="str">
            <v>A few times a month</v>
          </cell>
          <cell r="C4996" t="str">
            <v>Kingston (C)</v>
          </cell>
          <cell r="D4996">
            <v>14.98556</v>
          </cell>
          <cell r="E4996">
            <v>10.77469</v>
          </cell>
          <cell r="F4996">
            <v>20.464649999999999</v>
          </cell>
        </row>
        <row r="4997">
          <cell r="A4997" t="str">
            <v>SOCIAL CAPITAL - How often do you talk to your friends?</v>
          </cell>
          <cell r="B4997" t="str">
            <v>A few times a month</v>
          </cell>
          <cell r="C4997" t="str">
            <v>Knox (C)</v>
          </cell>
          <cell r="D4997">
            <v>16.013950000000001</v>
          </cell>
          <cell r="E4997">
            <v>11.96542</v>
          </cell>
          <cell r="F4997">
            <v>21.103919999999999</v>
          </cell>
        </row>
        <row r="4998">
          <cell r="A4998" t="str">
            <v>SOCIAL CAPITAL - How often do you talk to your friends?</v>
          </cell>
          <cell r="B4998" t="str">
            <v>A few times a month</v>
          </cell>
          <cell r="C4998" t="str">
            <v>Latrobe (C)</v>
          </cell>
          <cell r="D4998">
            <v>13.4299</v>
          </cell>
          <cell r="E4998">
            <v>9.488918</v>
          </cell>
          <cell r="F4998">
            <v>18.67004</v>
          </cell>
        </row>
        <row r="4999">
          <cell r="A4999" t="str">
            <v>SOCIAL CAPITAL - How often do you talk to your friends?</v>
          </cell>
          <cell r="B4999" t="str">
            <v>A few times a month</v>
          </cell>
          <cell r="C4999" t="str">
            <v>Loddon (S)</v>
          </cell>
          <cell r="D4999">
            <v>16.22101</v>
          </cell>
          <cell r="E4999">
            <v>9.7750269999999997</v>
          </cell>
          <cell r="F4999">
            <v>25.706600000000002</v>
          </cell>
        </row>
        <row r="5000">
          <cell r="A5000" t="str">
            <v>SOCIAL CAPITAL - How often do you talk to your friends?</v>
          </cell>
          <cell r="B5000" t="str">
            <v>A few times a month</v>
          </cell>
          <cell r="C5000" t="str">
            <v>Macedon Ranges (S)</v>
          </cell>
          <cell r="D5000">
            <v>13.33469</v>
          </cell>
          <cell r="E5000">
            <v>10.048170000000001</v>
          </cell>
          <cell r="F5000">
            <v>17.487189999999998</v>
          </cell>
        </row>
        <row r="5001">
          <cell r="A5001" t="str">
            <v>SOCIAL CAPITAL - How often do you talk to your friends?</v>
          </cell>
          <cell r="B5001" t="str">
            <v>A few times a month</v>
          </cell>
          <cell r="C5001" t="str">
            <v>Manningham (C)</v>
          </cell>
          <cell r="D5001">
            <v>16.788969999999999</v>
          </cell>
          <cell r="E5001">
            <v>12.16314</v>
          </cell>
          <cell r="F5001">
            <v>22.71903</v>
          </cell>
        </row>
        <row r="5002">
          <cell r="A5002" t="str">
            <v>SOCIAL CAPITAL - How often do you talk to your friends?</v>
          </cell>
          <cell r="B5002" t="str">
            <v>A few times a month</v>
          </cell>
          <cell r="C5002" t="str">
            <v>Mansfield (S)</v>
          </cell>
          <cell r="D5002">
            <v>14.38456</v>
          </cell>
          <cell r="E5002">
            <v>9.2663080000000004</v>
          </cell>
          <cell r="F5002">
            <v>21.655149999999999</v>
          </cell>
        </row>
        <row r="5003">
          <cell r="A5003" t="str">
            <v>SOCIAL CAPITAL - How often do you talk to your friends?</v>
          </cell>
          <cell r="B5003" t="str">
            <v>A few times a month</v>
          </cell>
          <cell r="C5003" t="str">
            <v>Maribyrnong (C)</v>
          </cell>
          <cell r="D5003">
            <v>15.878819999999999</v>
          </cell>
          <cell r="E5003">
            <v>11.20387</v>
          </cell>
          <cell r="F5003">
            <v>22.020710000000001</v>
          </cell>
        </row>
        <row r="5004">
          <cell r="A5004" t="str">
            <v>SOCIAL CAPITAL - How often do you talk to your friends?</v>
          </cell>
          <cell r="B5004" t="str">
            <v>A few times a month</v>
          </cell>
          <cell r="C5004" t="str">
            <v>Maroondah (C)</v>
          </cell>
          <cell r="D5004">
            <v>20.17783</v>
          </cell>
          <cell r="E5004">
            <v>15.651210000000001</v>
          </cell>
          <cell r="F5004">
            <v>25.616029999999999</v>
          </cell>
        </row>
        <row r="5005">
          <cell r="A5005" t="str">
            <v>SOCIAL CAPITAL - How often do you talk to your friends?</v>
          </cell>
          <cell r="B5005" t="str">
            <v>A few times a month</v>
          </cell>
          <cell r="C5005" t="str">
            <v>Melbourne (C)</v>
          </cell>
          <cell r="D5005">
            <v>14.80068</v>
          </cell>
          <cell r="E5005">
            <v>10.48803</v>
          </cell>
          <cell r="F5005">
            <v>20.480910000000002</v>
          </cell>
        </row>
        <row r="5006">
          <cell r="A5006" t="str">
            <v>SOCIAL CAPITAL - How often do you talk to your friends?</v>
          </cell>
          <cell r="B5006" t="str">
            <v>A few times a month</v>
          </cell>
          <cell r="C5006" t="str">
            <v>Melton (S)</v>
          </cell>
          <cell r="D5006">
            <v>18.593139999999998</v>
          </cell>
          <cell r="E5006">
            <v>13.79008</v>
          </cell>
          <cell r="F5006">
            <v>24.59188</v>
          </cell>
        </row>
        <row r="5007">
          <cell r="A5007" t="str">
            <v>SOCIAL CAPITAL - How often do you talk to your friends?</v>
          </cell>
          <cell r="B5007" t="str">
            <v>A few times a month</v>
          </cell>
          <cell r="C5007" t="str">
            <v>Mildura (RC)</v>
          </cell>
          <cell r="D5007">
            <v>11.5113</v>
          </cell>
          <cell r="E5007">
            <v>8.0764099999999992</v>
          </cell>
          <cell r="F5007">
            <v>16.150369999999999</v>
          </cell>
        </row>
        <row r="5008">
          <cell r="A5008" t="str">
            <v>SOCIAL CAPITAL - How often do you talk to your friends?</v>
          </cell>
          <cell r="B5008" t="str">
            <v>A few times a month</v>
          </cell>
          <cell r="C5008" t="str">
            <v>Mitchell (S)</v>
          </cell>
          <cell r="D5008">
            <v>17.71339</v>
          </cell>
          <cell r="E5008">
            <v>12.9808</v>
          </cell>
          <cell r="F5008">
            <v>23.701440000000002</v>
          </cell>
        </row>
        <row r="5009">
          <cell r="A5009" t="str">
            <v>SOCIAL CAPITAL - How often do you talk to your friends?</v>
          </cell>
          <cell r="B5009" t="str">
            <v>A few times a month</v>
          </cell>
          <cell r="C5009" t="str">
            <v>Moira (S)</v>
          </cell>
          <cell r="D5009">
            <v>15.32621</v>
          </cell>
          <cell r="E5009">
            <v>9.5193619999999992</v>
          </cell>
          <cell r="F5009">
            <v>23.745650000000001</v>
          </cell>
        </row>
        <row r="5010">
          <cell r="A5010" t="str">
            <v>SOCIAL CAPITAL - How often do you talk to your friends?</v>
          </cell>
          <cell r="B5010" t="str">
            <v>A few times a month</v>
          </cell>
          <cell r="C5010" t="str">
            <v>Monash (C)</v>
          </cell>
          <cell r="D5010">
            <v>20.983029999999999</v>
          </cell>
          <cell r="E5010">
            <v>15.950559999999999</v>
          </cell>
          <cell r="F5010">
            <v>27.091470000000001</v>
          </cell>
        </row>
        <row r="5011">
          <cell r="A5011" t="str">
            <v>SOCIAL CAPITAL - How often do you talk to your friends?</v>
          </cell>
          <cell r="B5011" t="str">
            <v>A few times a month</v>
          </cell>
          <cell r="C5011" t="str">
            <v>Moonee Valley (C)</v>
          </cell>
          <cell r="D5011">
            <v>11.97738</v>
          </cell>
          <cell r="E5011">
            <v>8.2210199999999993</v>
          </cell>
          <cell r="F5011">
            <v>17.129750000000001</v>
          </cell>
        </row>
        <row r="5012">
          <cell r="A5012" t="str">
            <v>SOCIAL CAPITAL - How often do you talk to your friends?</v>
          </cell>
          <cell r="B5012" t="str">
            <v>A few times a month</v>
          </cell>
          <cell r="C5012" t="str">
            <v>Moorabool (S)</v>
          </cell>
          <cell r="D5012">
            <v>14.119</v>
          </cell>
          <cell r="E5012">
            <v>10.356120000000001</v>
          </cell>
          <cell r="F5012">
            <v>18.95994</v>
          </cell>
        </row>
        <row r="5013">
          <cell r="A5013" t="str">
            <v>SOCIAL CAPITAL - How often do you talk to your friends?</v>
          </cell>
          <cell r="B5013" t="str">
            <v>A few times a month</v>
          </cell>
          <cell r="C5013" t="str">
            <v>Moreland (C)</v>
          </cell>
          <cell r="D5013">
            <v>13.89526</v>
          </cell>
          <cell r="E5013">
            <v>9.7536179999999995</v>
          </cell>
          <cell r="F5013">
            <v>19.417179999999998</v>
          </cell>
        </row>
        <row r="5014">
          <cell r="A5014" t="str">
            <v>SOCIAL CAPITAL - How often do you talk to your friends?</v>
          </cell>
          <cell r="B5014" t="str">
            <v>A few times a month</v>
          </cell>
          <cell r="C5014" t="str">
            <v>Mornington Peninsula (S)</v>
          </cell>
          <cell r="D5014">
            <v>13.702209999999999</v>
          </cell>
          <cell r="E5014">
            <v>10.002520000000001</v>
          </cell>
          <cell r="F5014">
            <v>18.48921</v>
          </cell>
        </row>
        <row r="5015">
          <cell r="A5015" t="str">
            <v>SOCIAL CAPITAL - How often do you talk to your friends?</v>
          </cell>
          <cell r="B5015" t="str">
            <v>A few times a month</v>
          </cell>
          <cell r="C5015" t="str">
            <v>Mount Alexander (S)</v>
          </cell>
          <cell r="D5015">
            <v>9.3938100000000002</v>
          </cell>
          <cell r="E5015">
            <v>6.3665469999999997</v>
          </cell>
          <cell r="F5015">
            <v>13.65067</v>
          </cell>
        </row>
        <row r="5016">
          <cell r="A5016" t="str">
            <v>SOCIAL CAPITAL - How often do you talk to your friends?</v>
          </cell>
          <cell r="B5016" t="str">
            <v>A few times a month</v>
          </cell>
          <cell r="C5016" t="str">
            <v>Moyne (S)</v>
          </cell>
          <cell r="D5016">
            <v>15.238189999999999</v>
          </cell>
          <cell r="E5016">
            <v>10.717750000000001</v>
          </cell>
          <cell r="F5016">
            <v>21.212240000000001</v>
          </cell>
        </row>
        <row r="5017">
          <cell r="A5017" t="str">
            <v>SOCIAL CAPITAL - How often do you talk to your friends?</v>
          </cell>
          <cell r="B5017" t="str">
            <v>A few times a month</v>
          </cell>
          <cell r="C5017" t="str">
            <v>Murrindindi (S)</v>
          </cell>
          <cell r="D5017">
            <v>15.709149999999999</v>
          </cell>
          <cell r="E5017">
            <v>10.715400000000001</v>
          </cell>
          <cell r="F5017">
            <v>22.445129999999999</v>
          </cell>
        </row>
        <row r="5018">
          <cell r="A5018" t="str">
            <v>SOCIAL CAPITAL - How often do you talk to your friends?</v>
          </cell>
          <cell r="B5018" t="str">
            <v>A few times a month</v>
          </cell>
          <cell r="C5018" t="str">
            <v>Nillumbik (S)</v>
          </cell>
          <cell r="D5018">
            <v>16.299969999999998</v>
          </cell>
          <cell r="E5018">
            <v>12.229699999999999</v>
          </cell>
          <cell r="F5018">
            <v>21.394680000000001</v>
          </cell>
        </row>
        <row r="5019">
          <cell r="A5019" t="str">
            <v>SOCIAL CAPITAL - How often do you talk to your friends?</v>
          </cell>
          <cell r="B5019" t="str">
            <v>A few times a month</v>
          </cell>
          <cell r="C5019" t="str">
            <v>Northern Grampians (S)</v>
          </cell>
          <cell r="D5019">
            <v>13.1188</v>
          </cell>
          <cell r="E5019">
            <v>9.5624629999999993</v>
          </cell>
          <cell r="F5019">
            <v>17.738330000000001</v>
          </cell>
        </row>
        <row r="5020">
          <cell r="A5020" t="str">
            <v>SOCIAL CAPITAL - How often do you talk to your friends?</v>
          </cell>
          <cell r="B5020" t="str">
            <v>A few times a month</v>
          </cell>
          <cell r="C5020" t="str">
            <v>Port Phillip (C)</v>
          </cell>
          <cell r="D5020">
            <v>13.848979999999999</v>
          </cell>
          <cell r="E5020">
            <v>10.06612</v>
          </cell>
          <cell r="F5020">
            <v>18.756959999999999</v>
          </cell>
        </row>
        <row r="5021">
          <cell r="A5021" t="str">
            <v>SOCIAL CAPITAL - How often do you talk to your friends?</v>
          </cell>
          <cell r="B5021" t="str">
            <v>A few times a month</v>
          </cell>
          <cell r="C5021" t="str">
            <v>Pyrenees (S)</v>
          </cell>
          <cell r="D5021">
            <v>14.633620000000001</v>
          </cell>
          <cell r="E5021">
            <v>9.2287660000000002</v>
          </cell>
          <cell r="F5021">
            <v>22.421949999999999</v>
          </cell>
        </row>
        <row r="5022">
          <cell r="A5022" t="str">
            <v>SOCIAL CAPITAL - How often do you talk to your friends?</v>
          </cell>
          <cell r="B5022" t="str">
            <v>A few times a month</v>
          </cell>
          <cell r="C5022" t="str">
            <v>Queenscliffe (B)</v>
          </cell>
          <cell r="D5022">
            <v>13.98784</v>
          </cell>
          <cell r="E5022">
            <v>5.8006520000000004</v>
          </cell>
          <cell r="F5022">
            <v>30.04495</v>
          </cell>
        </row>
        <row r="5023">
          <cell r="A5023" t="str">
            <v>SOCIAL CAPITAL - How often do you talk to your friends?</v>
          </cell>
          <cell r="B5023" t="str">
            <v>A few times a month</v>
          </cell>
          <cell r="C5023" t="str">
            <v>South Gippsland (S)</v>
          </cell>
          <cell r="D5023">
            <v>15.17811</v>
          </cell>
          <cell r="E5023">
            <v>7.4032109999999998</v>
          </cell>
          <cell r="F5023">
            <v>28.596599999999999</v>
          </cell>
        </row>
        <row r="5024">
          <cell r="A5024" t="str">
            <v>SOCIAL CAPITAL - How often do you talk to your friends?</v>
          </cell>
          <cell r="B5024" t="str">
            <v>A few times a month</v>
          </cell>
          <cell r="C5024" t="str">
            <v>Southern Grampians (S)</v>
          </cell>
          <cell r="D5024">
            <v>13.03647</v>
          </cell>
          <cell r="E5024">
            <v>9.0004439999999999</v>
          </cell>
          <cell r="F5024">
            <v>18.514140000000001</v>
          </cell>
        </row>
        <row r="5025">
          <cell r="A5025" t="str">
            <v>SOCIAL CAPITAL - How often do you talk to your friends?</v>
          </cell>
          <cell r="B5025" t="str">
            <v>A few times a month</v>
          </cell>
          <cell r="C5025" t="str">
            <v>Stonnington (C)</v>
          </cell>
          <cell r="D5025">
            <v>16.74661</v>
          </cell>
          <cell r="E5025">
            <v>12.41405</v>
          </cell>
          <cell r="F5025">
            <v>22.20786</v>
          </cell>
        </row>
        <row r="5026">
          <cell r="A5026" t="str">
            <v>SOCIAL CAPITAL - How often do you talk to your friends?</v>
          </cell>
          <cell r="B5026" t="str">
            <v>A few times a month</v>
          </cell>
          <cell r="C5026" t="str">
            <v>Strathbogie (S)</v>
          </cell>
          <cell r="D5026">
            <v>12.134119999999999</v>
          </cell>
          <cell r="E5026">
            <v>8.8452629999999992</v>
          </cell>
          <cell r="F5026">
            <v>16.42549</v>
          </cell>
        </row>
        <row r="5027">
          <cell r="A5027" t="str">
            <v>SOCIAL CAPITAL - How often do you talk to your friends?</v>
          </cell>
          <cell r="B5027" t="str">
            <v>A few times a month</v>
          </cell>
          <cell r="C5027" t="str">
            <v>Surf Coast (S)</v>
          </cell>
          <cell r="D5027">
            <v>12.28858</v>
          </cell>
          <cell r="E5027">
            <v>8.5708889999999993</v>
          </cell>
          <cell r="F5027">
            <v>17.313500000000001</v>
          </cell>
        </row>
        <row r="5028">
          <cell r="A5028" t="str">
            <v>SOCIAL CAPITAL - How often do you talk to your friends?</v>
          </cell>
          <cell r="B5028" t="str">
            <v>A few times a month</v>
          </cell>
          <cell r="C5028" t="str">
            <v>Swan Hill (RC)</v>
          </cell>
          <cell r="D5028">
            <v>11.916040000000001</v>
          </cell>
          <cell r="E5028">
            <v>7.9341309999999998</v>
          </cell>
          <cell r="F5028">
            <v>17.51613</v>
          </cell>
        </row>
        <row r="5029">
          <cell r="A5029" t="str">
            <v>SOCIAL CAPITAL - How often do you talk to your friends?</v>
          </cell>
          <cell r="B5029" t="str">
            <v>A few times a month</v>
          </cell>
          <cell r="C5029" t="str">
            <v>Towong (S)</v>
          </cell>
          <cell r="D5029">
            <v>18.54917</v>
          </cell>
          <cell r="E5029">
            <v>11.393319999999999</v>
          </cell>
          <cell r="F5029">
            <v>28.741579999999999</v>
          </cell>
        </row>
        <row r="5030">
          <cell r="A5030" t="str">
            <v>SOCIAL CAPITAL - How often do you talk to your friends?</v>
          </cell>
          <cell r="B5030" t="str">
            <v>A few times a month</v>
          </cell>
          <cell r="C5030" t="str">
            <v>Wangaratta (RC)</v>
          </cell>
          <cell r="D5030">
            <v>11.994719999999999</v>
          </cell>
          <cell r="E5030">
            <v>8.4898480000000003</v>
          </cell>
          <cell r="F5030">
            <v>16.682729999999999</v>
          </cell>
        </row>
        <row r="5031">
          <cell r="A5031" t="str">
            <v>SOCIAL CAPITAL - How often do you talk to your friends?</v>
          </cell>
          <cell r="B5031" t="str">
            <v>A few times a month</v>
          </cell>
          <cell r="C5031" t="str">
            <v>Warrnambool (C)</v>
          </cell>
          <cell r="D5031">
            <v>16.484999999999999</v>
          </cell>
          <cell r="E5031">
            <v>12.018039999999999</v>
          </cell>
          <cell r="F5031">
            <v>22.193460000000002</v>
          </cell>
        </row>
        <row r="5032">
          <cell r="A5032" t="str">
            <v>SOCIAL CAPITAL - How often do you talk to your friends?</v>
          </cell>
          <cell r="B5032" t="str">
            <v>A few times a month</v>
          </cell>
          <cell r="C5032" t="str">
            <v>Wellington (S)</v>
          </cell>
          <cell r="D5032">
            <v>14.641500000000001</v>
          </cell>
          <cell r="E5032">
            <v>10.213419999999999</v>
          </cell>
          <cell r="F5032">
            <v>20.549990000000001</v>
          </cell>
        </row>
        <row r="5033">
          <cell r="A5033" t="str">
            <v>SOCIAL CAPITAL - How often do you talk to your friends?</v>
          </cell>
          <cell r="B5033" t="str">
            <v>A few times a month</v>
          </cell>
          <cell r="C5033" t="str">
            <v>West Wimmera (S)</v>
          </cell>
          <cell r="D5033">
            <v>18.5901</v>
          </cell>
          <cell r="E5033">
            <v>12.06047</v>
          </cell>
          <cell r="F5033">
            <v>27.547509999999999</v>
          </cell>
        </row>
        <row r="5034">
          <cell r="A5034" t="str">
            <v>SOCIAL CAPITAL - How often do you talk to your friends?</v>
          </cell>
          <cell r="B5034" t="str">
            <v>A few times a month</v>
          </cell>
          <cell r="C5034" t="str">
            <v>Whitehorse (C)</v>
          </cell>
          <cell r="D5034">
            <v>15.41033</v>
          </cell>
          <cell r="E5034">
            <v>11.15494</v>
          </cell>
          <cell r="F5034">
            <v>20.907060000000001</v>
          </cell>
        </row>
        <row r="5035">
          <cell r="A5035" t="str">
            <v>SOCIAL CAPITAL - How often do you talk to your friends?</v>
          </cell>
          <cell r="B5035" t="str">
            <v>A few times a month</v>
          </cell>
          <cell r="C5035" t="str">
            <v>Whittlesea (C)</v>
          </cell>
          <cell r="D5035">
            <v>20.228120000000001</v>
          </cell>
          <cell r="E5035">
            <v>15.320320000000001</v>
          </cell>
          <cell r="F5035">
            <v>26.221270000000001</v>
          </cell>
        </row>
        <row r="5036">
          <cell r="A5036" t="str">
            <v>SOCIAL CAPITAL - How often do you talk to your friends?</v>
          </cell>
          <cell r="B5036" t="str">
            <v>A few times a month</v>
          </cell>
          <cell r="C5036" t="str">
            <v>Wodonga (RC)</v>
          </cell>
          <cell r="D5036">
            <v>13.644869999999999</v>
          </cell>
          <cell r="E5036">
            <v>9.5198719999999994</v>
          </cell>
          <cell r="F5036">
            <v>19.17839</v>
          </cell>
        </row>
        <row r="5037">
          <cell r="A5037" t="str">
            <v>SOCIAL CAPITAL - How often do you talk to your friends?</v>
          </cell>
          <cell r="B5037" t="str">
            <v>A few times a month</v>
          </cell>
          <cell r="C5037" t="str">
            <v>Wyndham (C)</v>
          </cell>
          <cell r="D5037">
            <v>19.786149999999999</v>
          </cell>
          <cell r="E5037">
            <v>15.684950000000001</v>
          </cell>
          <cell r="F5037">
            <v>24.646249999999998</v>
          </cell>
        </row>
        <row r="5038">
          <cell r="A5038" t="str">
            <v>SOCIAL CAPITAL - How often do you talk to your friends?</v>
          </cell>
          <cell r="B5038" t="str">
            <v>A few times a month</v>
          </cell>
          <cell r="C5038" t="str">
            <v>Yarra (C)</v>
          </cell>
          <cell r="D5038">
            <v>13.104789999999999</v>
          </cell>
          <cell r="E5038">
            <v>9.2791910000000009</v>
          </cell>
          <cell r="F5038">
            <v>18.19134</v>
          </cell>
        </row>
        <row r="5039">
          <cell r="A5039" t="str">
            <v>SOCIAL CAPITAL - How often do you talk to your friends?</v>
          </cell>
          <cell r="B5039" t="str">
            <v>A few times a month</v>
          </cell>
          <cell r="C5039" t="str">
            <v>Yarra Ranges (S)</v>
          </cell>
          <cell r="D5039">
            <v>15.20077</v>
          </cell>
          <cell r="E5039">
            <v>11.204980000000001</v>
          </cell>
          <cell r="F5039">
            <v>20.295809999999999</v>
          </cell>
        </row>
        <row r="5040">
          <cell r="A5040" t="str">
            <v>SOCIAL CAPITAL - How often do you talk to your friends?</v>
          </cell>
          <cell r="B5040" t="str">
            <v>A few times a month</v>
          </cell>
          <cell r="C5040" t="str">
            <v>Yarriambiack (S)</v>
          </cell>
          <cell r="D5040">
            <v>9.4697060000000004</v>
          </cell>
          <cell r="E5040">
            <v>5.9336630000000001</v>
          </cell>
          <cell r="F5040">
            <v>14.781840000000001</v>
          </cell>
        </row>
        <row r="5041">
          <cell r="A5041" t="str">
            <v>SOCIAL CAPITAL - How often do you talk to your friends?</v>
          </cell>
          <cell r="B5041" t="str">
            <v>A few times a month</v>
          </cell>
          <cell r="C5041" t="str">
            <v>Victoria</v>
          </cell>
          <cell r="D5041">
            <v>15.42947</v>
          </cell>
          <cell r="E5041">
            <v>14.71782</v>
          </cell>
          <cell r="F5041">
            <v>16.16901</v>
          </cell>
        </row>
        <row r="5042">
          <cell r="A5042" t="str">
            <v>SOCIAL CAPITAL - How often do you talk to your friends?</v>
          </cell>
          <cell r="B5042" t="str">
            <v>Less than monthly</v>
          </cell>
          <cell r="C5042" t="str">
            <v>Alpine (S)</v>
          </cell>
          <cell r="D5042" t="str">
            <v xml:space="preserve"> </v>
          </cell>
          <cell r="E5042" t="str">
            <v xml:space="preserve"> </v>
          </cell>
          <cell r="F5042" t="str">
            <v xml:space="preserve"> </v>
          </cell>
        </row>
        <row r="5043">
          <cell r="A5043" t="str">
            <v>SOCIAL CAPITAL - How often do you talk to your friends?</v>
          </cell>
          <cell r="B5043" t="str">
            <v>Less than monthly</v>
          </cell>
          <cell r="C5043" t="str">
            <v>Ararat (RC)</v>
          </cell>
          <cell r="D5043">
            <v>1.155435</v>
          </cell>
          <cell r="E5043">
            <v>0.55619629999999998</v>
          </cell>
          <cell r="F5043">
            <v>2.3848050000000001</v>
          </cell>
        </row>
        <row r="5044">
          <cell r="A5044" t="str">
            <v>SOCIAL CAPITAL - How often do you talk to your friends?</v>
          </cell>
          <cell r="B5044" t="str">
            <v>Less than monthly</v>
          </cell>
          <cell r="C5044" t="str">
            <v>Ballarat (C)</v>
          </cell>
          <cell r="D5044">
            <v>2.9081419999999998</v>
          </cell>
          <cell r="E5044">
            <v>1.589259</v>
          </cell>
          <cell r="F5044">
            <v>5.2629979999999996</v>
          </cell>
        </row>
        <row r="5045">
          <cell r="A5045" t="str">
            <v>SOCIAL CAPITAL - How often do you talk to your friends?</v>
          </cell>
          <cell r="B5045" t="str">
            <v>Less than monthly</v>
          </cell>
          <cell r="C5045" t="str">
            <v>Banyule (C)</v>
          </cell>
          <cell r="D5045">
            <v>1.180226</v>
          </cell>
          <cell r="E5045">
            <v>0.45151049999999998</v>
          </cell>
          <cell r="F5045">
            <v>3.0490300000000001</v>
          </cell>
        </row>
        <row r="5046">
          <cell r="A5046" t="str">
            <v>SOCIAL CAPITAL - How often do you talk to your friends?</v>
          </cell>
          <cell r="B5046" t="str">
            <v>Less than monthly</v>
          </cell>
          <cell r="C5046" t="str">
            <v>Bass Coast (S)</v>
          </cell>
          <cell r="D5046">
            <v>1.732181</v>
          </cell>
          <cell r="E5046">
            <v>0.66886210000000001</v>
          </cell>
          <cell r="F5046">
            <v>4.4108409999999996</v>
          </cell>
        </row>
        <row r="5047">
          <cell r="A5047" t="str">
            <v>SOCIAL CAPITAL - How often do you talk to your friends?</v>
          </cell>
          <cell r="B5047" t="str">
            <v>Less than monthly</v>
          </cell>
          <cell r="C5047" t="str">
            <v>Baw Baw (S)</v>
          </cell>
          <cell r="D5047">
            <v>3.0316350000000001</v>
          </cell>
          <cell r="E5047">
            <v>1.6089389999999999</v>
          </cell>
          <cell r="F5047">
            <v>5.6402260000000002</v>
          </cell>
        </row>
        <row r="5048">
          <cell r="A5048" t="str">
            <v>SOCIAL CAPITAL - How often do you talk to your friends?</v>
          </cell>
          <cell r="B5048" t="str">
            <v>Less than monthly</v>
          </cell>
          <cell r="C5048" t="str">
            <v>Bayside (C)</v>
          </cell>
          <cell r="D5048">
            <v>2.8186089999999999</v>
          </cell>
          <cell r="E5048">
            <v>1.2545390000000001</v>
          </cell>
          <cell r="F5048">
            <v>6.2100160000000004</v>
          </cell>
        </row>
        <row r="5049">
          <cell r="A5049" t="str">
            <v>SOCIAL CAPITAL - How often do you talk to your friends?</v>
          </cell>
          <cell r="B5049" t="str">
            <v>Less than monthly</v>
          </cell>
          <cell r="C5049" t="str">
            <v>Benalla (RC)</v>
          </cell>
          <cell r="D5049" t="str">
            <v xml:space="preserve"> </v>
          </cell>
          <cell r="E5049" t="str">
            <v xml:space="preserve"> </v>
          </cell>
          <cell r="F5049" t="str">
            <v xml:space="preserve"> </v>
          </cell>
        </row>
        <row r="5050">
          <cell r="A5050" t="str">
            <v>SOCIAL CAPITAL - How often do you talk to your friends?</v>
          </cell>
          <cell r="B5050" t="str">
            <v>Less than monthly</v>
          </cell>
          <cell r="C5050" t="str">
            <v>Boroondara (C)</v>
          </cell>
          <cell r="D5050" t="str">
            <v xml:space="preserve"> </v>
          </cell>
          <cell r="E5050" t="str">
            <v xml:space="preserve"> </v>
          </cell>
          <cell r="F5050" t="str">
            <v xml:space="preserve"> </v>
          </cell>
        </row>
        <row r="5051">
          <cell r="A5051" t="str">
            <v>SOCIAL CAPITAL - How often do you talk to your friends?</v>
          </cell>
          <cell r="B5051" t="str">
            <v>Less than monthly</v>
          </cell>
          <cell r="C5051" t="str">
            <v>Brimbank (C)</v>
          </cell>
          <cell r="D5051">
            <v>4.7285560000000002</v>
          </cell>
          <cell r="E5051">
            <v>2.5396290000000001</v>
          </cell>
          <cell r="F5051">
            <v>8.6369419999999995</v>
          </cell>
        </row>
        <row r="5052">
          <cell r="A5052" t="str">
            <v>SOCIAL CAPITAL - How often do you talk to your friends?</v>
          </cell>
          <cell r="B5052" t="str">
            <v>Less than monthly</v>
          </cell>
          <cell r="C5052" t="str">
            <v>Buloke (S)</v>
          </cell>
          <cell r="D5052" t="str">
            <v xml:space="preserve"> </v>
          </cell>
          <cell r="E5052" t="str">
            <v xml:space="preserve"> </v>
          </cell>
          <cell r="F5052" t="str">
            <v xml:space="preserve"> </v>
          </cell>
        </row>
        <row r="5053">
          <cell r="A5053" t="str">
            <v>SOCIAL CAPITAL - How often do you talk to your friends?</v>
          </cell>
          <cell r="B5053" t="str">
            <v>Less than monthly</v>
          </cell>
          <cell r="C5053" t="str">
            <v>Campaspe (S)</v>
          </cell>
          <cell r="D5053">
            <v>2.0769299999999999</v>
          </cell>
          <cell r="E5053">
            <v>0.95907920000000002</v>
          </cell>
          <cell r="F5053">
            <v>4.4392870000000002</v>
          </cell>
        </row>
        <row r="5054">
          <cell r="A5054" t="str">
            <v>SOCIAL CAPITAL - How often do you talk to your friends?</v>
          </cell>
          <cell r="B5054" t="str">
            <v>Less than monthly</v>
          </cell>
          <cell r="C5054" t="str">
            <v>Cardinia (S)</v>
          </cell>
          <cell r="D5054">
            <v>3.1015519999999999</v>
          </cell>
          <cell r="E5054">
            <v>1.5299750000000001</v>
          </cell>
          <cell r="F5054">
            <v>6.1860280000000003</v>
          </cell>
        </row>
        <row r="5055">
          <cell r="A5055" t="str">
            <v>SOCIAL CAPITAL - How often do you talk to your friends?</v>
          </cell>
          <cell r="B5055" t="str">
            <v>Less than monthly</v>
          </cell>
          <cell r="C5055" t="str">
            <v>Casey (C)</v>
          </cell>
          <cell r="D5055">
            <v>4.4736339999999997</v>
          </cell>
          <cell r="E5055">
            <v>2.348611</v>
          </cell>
          <cell r="F5055">
            <v>8.3568350000000002</v>
          </cell>
        </row>
        <row r="5056">
          <cell r="A5056" t="str">
            <v>SOCIAL CAPITAL - How often do you talk to your friends?</v>
          </cell>
          <cell r="B5056" t="str">
            <v>Less than monthly</v>
          </cell>
          <cell r="C5056" t="str">
            <v>Central Goldfields (S)</v>
          </cell>
          <cell r="D5056" t="str">
            <v xml:space="preserve"> </v>
          </cell>
          <cell r="E5056" t="str">
            <v xml:space="preserve"> </v>
          </cell>
          <cell r="F5056" t="str">
            <v xml:space="preserve"> </v>
          </cell>
        </row>
        <row r="5057">
          <cell r="A5057" t="str">
            <v>SOCIAL CAPITAL - How often do you talk to your friends?</v>
          </cell>
          <cell r="B5057" t="str">
            <v>Less than monthly</v>
          </cell>
          <cell r="C5057" t="str">
            <v>Colac-Otway (S)</v>
          </cell>
          <cell r="D5057">
            <v>2.4361090000000001</v>
          </cell>
          <cell r="E5057">
            <v>0.96160659999999998</v>
          </cell>
          <cell r="F5057">
            <v>6.0338289999999999</v>
          </cell>
        </row>
        <row r="5058">
          <cell r="A5058" t="str">
            <v>SOCIAL CAPITAL - How often do you talk to your friends?</v>
          </cell>
          <cell r="B5058" t="str">
            <v>Less than monthly</v>
          </cell>
          <cell r="C5058" t="str">
            <v>Corangamite (S)</v>
          </cell>
          <cell r="D5058">
            <v>4.559437</v>
          </cell>
          <cell r="E5058">
            <v>2.5161449999999999</v>
          </cell>
          <cell r="F5058">
            <v>8.1237519999999996</v>
          </cell>
        </row>
        <row r="5059">
          <cell r="A5059" t="str">
            <v>SOCIAL CAPITAL - How often do you talk to your friends?</v>
          </cell>
          <cell r="B5059" t="str">
            <v>Less than monthly</v>
          </cell>
          <cell r="C5059" t="str">
            <v>Darebin (C)</v>
          </cell>
          <cell r="D5059" t="str">
            <v xml:space="preserve"> </v>
          </cell>
          <cell r="E5059" t="str">
            <v xml:space="preserve"> </v>
          </cell>
          <cell r="F5059" t="str">
            <v xml:space="preserve"> </v>
          </cell>
        </row>
        <row r="5060">
          <cell r="A5060" t="str">
            <v>SOCIAL CAPITAL - How often do you talk to your friends?</v>
          </cell>
          <cell r="B5060" t="str">
            <v>Less than monthly</v>
          </cell>
          <cell r="C5060" t="str">
            <v>East Gippsland (S)</v>
          </cell>
          <cell r="D5060" t="str">
            <v xml:space="preserve"> </v>
          </cell>
          <cell r="E5060" t="str">
            <v xml:space="preserve"> </v>
          </cell>
          <cell r="F5060" t="str">
            <v xml:space="preserve"> </v>
          </cell>
        </row>
        <row r="5061">
          <cell r="A5061" t="str">
            <v>SOCIAL CAPITAL - How often do you talk to your friends?</v>
          </cell>
          <cell r="B5061" t="str">
            <v>Less than monthly</v>
          </cell>
          <cell r="C5061" t="str">
            <v>Frankston (C)</v>
          </cell>
          <cell r="D5061">
            <v>5.9541029999999999</v>
          </cell>
          <cell r="E5061">
            <v>3.6142910000000001</v>
          </cell>
          <cell r="F5061">
            <v>9.6568950000000005</v>
          </cell>
        </row>
        <row r="5062">
          <cell r="A5062" t="str">
            <v>SOCIAL CAPITAL - How often do you talk to your friends?</v>
          </cell>
          <cell r="B5062" t="str">
            <v>Less than monthly</v>
          </cell>
          <cell r="C5062" t="str">
            <v>Gannawarra (S)</v>
          </cell>
          <cell r="D5062" t="str">
            <v xml:space="preserve"> </v>
          </cell>
          <cell r="E5062" t="str">
            <v xml:space="preserve"> </v>
          </cell>
          <cell r="F5062" t="str">
            <v xml:space="preserve"> </v>
          </cell>
        </row>
        <row r="5063">
          <cell r="A5063" t="str">
            <v>SOCIAL CAPITAL - How often do you talk to your friends?</v>
          </cell>
          <cell r="B5063" t="str">
            <v>Less than monthly</v>
          </cell>
          <cell r="C5063" t="str">
            <v>Glen Eira (C)</v>
          </cell>
          <cell r="D5063">
            <v>2.1435170000000001</v>
          </cell>
          <cell r="E5063">
            <v>0.83823159999999997</v>
          </cell>
          <cell r="F5063">
            <v>5.3712809999999998</v>
          </cell>
        </row>
        <row r="5064">
          <cell r="A5064" t="str">
            <v>SOCIAL CAPITAL - How often do you talk to your friends?</v>
          </cell>
          <cell r="B5064" t="str">
            <v>Less than monthly</v>
          </cell>
          <cell r="C5064" t="str">
            <v>Glenelg (S)</v>
          </cell>
          <cell r="D5064">
            <v>1.996794</v>
          </cell>
          <cell r="E5064">
            <v>0.9348651</v>
          </cell>
          <cell r="F5064">
            <v>4.213679</v>
          </cell>
        </row>
        <row r="5065">
          <cell r="A5065" t="str">
            <v>SOCIAL CAPITAL - How often do you talk to your friends?</v>
          </cell>
          <cell r="B5065" t="str">
            <v>Less than monthly</v>
          </cell>
          <cell r="C5065" t="str">
            <v>Golden Plains (S)</v>
          </cell>
          <cell r="D5065" t="str">
            <v xml:space="preserve"> </v>
          </cell>
          <cell r="E5065" t="str">
            <v xml:space="preserve"> </v>
          </cell>
          <cell r="F5065" t="str">
            <v xml:space="preserve"> </v>
          </cell>
        </row>
        <row r="5066">
          <cell r="A5066" t="str">
            <v>SOCIAL CAPITAL - How often do you talk to your friends?</v>
          </cell>
          <cell r="B5066" t="str">
            <v>Less than monthly</v>
          </cell>
          <cell r="C5066" t="str">
            <v>Greater Bendigo (C)</v>
          </cell>
          <cell r="D5066">
            <v>2.7513160000000001</v>
          </cell>
          <cell r="E5066">
            <v>1.2028000000000001</v>
          </cell>
          <cell r="F5066">
            <v>6.1689489999999996</v>
          </cell>
        </row>
        <row r="5067">
          <cell r="A5067" t="str">
            <v>SOCIAL CAPITAL - How often do you talk to your friends?</v>
          </cell>
          <cell r="B5067" t="str">
            <v>Less than monthly</v>
          </cell>
          <cell r="C5067" t="str">
            <v>Greater Dandenong (C)</v>
          </cell>
          <cell r="D5067">
            <v>3.5241319999999998</v>
          </cell>
          <cell r="E5067">
            <v>1.7399340000000001</v>
          </cell>
          <cell r="F5067">
            <v>7.0074370000000004</v>
          </cell>
        </row>
        <row r="5068">
          <cell r="A5068" t="str">
            <v>SOCIAL CAPITAL - How often do you talk to your friends?</v>
          </cell>
          <cell r="B5068" t="str">
            <v>Less than monthly</v>
          </cell>
          <cell r="C5068" t="str">
            <v>Greater Geelong (C)</v>
          </cell>
          <cell r="D5068">
            <v>2.6836540000000002</v>
          </cell>
          <cell r="E5068">
            <v>1.204753</v>
          </cell>
          <cell r="F5068">
            <v>5.8701189999999999</v>
          </cell>
        </row>
        <row r="5069">
          <cell r="A5069" t="str">
            <v>SOCIAL CAPITAL - How often do you talk to your friends?</v>
          </cell>
          <cell r="B5069" t="str">
            <v>Less than monthly</v>
          </cell>
          <cell r="C5069" t="str">
            <v>Greater Shepparton (C)</v>
          </cell>
          <cell r="D5069">
            <v>2.3373170000000001</v>
          </cell>
          <cell r="E5069">
            <v>0.91880119999999998</v>
          </cell>
          <cell r="F5069">
            <v>5.8172680000000003</v>
          </cell>
        </row>
        <row r="5070">
          <cell r="A5070" t="str">
            <v>SOCIAL CAPITAL - How often do you talk to your friends?</v>
          </cell>
          <cell r="B5070" t="str">
            <v>Less than monthly</v>
          </cell>
          <cell r="C5070" t="str">
            <v>Hepburn (S)</v>
          </cell>
          <cell r="D5070" t="str">
            <v xml:space="preserve"> </v>
          </cell>
          <cell r="E5070" t="str">
            <v xml:space="preserve"> </v>
          </cell>
          <cell r="F5070" t="str">
            <v xml:space="preserve"> </v>
          </cell>
        </row>
        <row r="5071">
          <cell r="A5071" t="str">
            <v>SOCIAL CAPITAL - How often do you talk to your friends?</v>
          </cell>
          <cell r="B5071" t="str">
            <v>Less than monthly</v>
          </cell>
          <cell r="C5071" t="str">
            <v>Hindmarsh (S)</v>
          </cell>
          <cell r="D5071" t="str">
            <v xml:space="preserve"> </v>
          </cell>
          <cell r="E5071" t="str">
            <v xml:space="preserve"> </v>
          </cell>
          <cell r="F5071" t="str">
            <v xml:space="preserve"> </v>
          </cell>
        </row>
        <row r="5072">
          <cell r="A5072" t="str">
            <v>SOCIAL CAPITAL - How often do you talk to your friends?</v>
          </cell>
          <cell r="B5072" t="str">
            <v>Less than monthly</v>
          </cell>
          <cell r="C5072" t="str">
            <v>Hobsons Bay (C)</v>
          </cell>
          <cell r="D5072">
            <v>2.1649470000000002</v>
          </cell>
          <cell r="E5072">
            <v>0.84146650000000001</v>
          </cell>
          <cell r="F5072">
            <v>5.4555040000000004</v>
          </cell>
        </row>
        <row r="5073">
          <cell r="A5073" t="str">
            <v>SOCIAL CAPITAL - How often do you talk to your friends?</v>
          </cell>
          <cell r="B5073" t="str">
            <v>Less than monthly</v>
          </cell>
          <cell r="C5073" t="str">
            <v>Horsham (RC)</v>
          </cell>
          <cell r="D5073" t="str">
            <v xml:space="preserve"> </v>
          </cell>
          <cell r="E5073" t="str">
            <v xml:space="preserve"> </v>
          </cell>
          <cell r="F5073" t="str">
            <v xml:space="preserve"> </v>
          </cell>
        </row>
        <row r="5074">
          <cell r="A5074" t="str">
            <v>SOCIAL CAPITAL - How often do you talk to your friends?</v>
          </cell>
          <cell r="B5074" t="str">
            <v>Less than monthly</v>
          </cell>
          <cell r="C5074" t="str">
            <v>Hume (C)</v>
          </cell>
          <cell r="D5074">
            <v>3.1932450000000001</v>
          </cell>
          <cell r="E5074">
            <v>1.5140229999999999</v>
          </cell>
          <cell r="F5074">
            <v>6.6099160000000001</v>
          </cell>
        </row>
        <row r="5075">
          <cell r="A5075" t="str">
            <v>SOCIAL CAPITAL - How often do you talk to your friends?</v>
          </cell>
          <cell r="B5075" t="str">
            <v>Less than monthly</v>
          </cell>
          <cell r="C5075" t="str">
            <v>Indigo (S)</v>
          </cell>
          <cell r="D5075" t="str">
            <v xml:space="preserve"> </v>
          </cell>
          <cell r="E5075" t="str">
            <v xml:space="preserve"> </v>
          </cell>
          <cell r="F5075" t="str">
            <v xml:space="preserve"> </v>
          </cell>
        </row>
        <row r="5076">
          <cell r="A5076" t="str">
            <v>SOCIAL CAPITAL - How often do you talk to your friends?</v>
          </cell>
          <cell r="B5076" t="str">
            <v>Less than monthly</v>
          </cell>
          <cell r="C5076" t="str">
            <v>Kingston (C)</v>
          </cell>
          <cell r="D5076">
            <v>3.0796169999999998</v>
          </cell>
          <cell r="E5076">
            <v>1.3717600000000001</v>
          </cell>
          <cell r="F5076">
            <v>6.7678669999999999</v>
          </cell>
        </row>
        <row r="5077">
          <cell r="A5077" t="str">
            <v>SOCIAL CAPITAL - How often do you talk to your friends?</v>
          </cell>
          <cell r="B5077" t="str">
            <v>Less than monthly</v>
          </cell>
          <cell r="C5077" t="str">
            <v>Knox (C)</v>
          </cell>
          <cell r="D5077">
            <v>3.616031</v>
          </cell>
          <cell r="E5077">
            <v>1.8987480000000001</v>
          </cell>
          <cell r="F5077">
            <v>6.7791439999999996</v>
          </cell>
        </row>
        <row r="5078">
          <cell r="A5078" t="str">
            <v>SOCIAL CAPITAL - How often do you talk to your friends?</v>
          </cell>
          <cell r="B5078" t="str">
            <v>Less than monthly</v>
          </cell>
          <cell r="C5078" t="str">
            <v>Latrobe (C)</v>
          </cell>
          <cell r="D5078">
            <v>1.4592039999999999</v>
          </cell>
          <cell r="E5078">
            <v>0.56978439999999997</v>
          </cell>
          <cell r="F5078">
            <v>3.6855259999999999</v>
          </cell>
        </row>
        <row r="5079">
          <cell r="A5079" t="str">
            <v>SOCIAL CAPITAL - How often do you talk to your friends?</v>
          </cell>
          <cell r="B5079" t="str">
            <v>Less than monthly</v>
          </cell>
          <cell r="C5079" t="str">
            <v>Loddon (S)</v>
          </cell>
          <cell r="D5079">
            <v>2.0827849999999999</v>
          </cell>
          <cell r="E5079">
            <v>0.8284089</v>
          </cell>
          <cell r="F5079">
            <v>5.1381269999999999</v>
          </cell>
        </row>
        <row r="5080">
          <cell r="A5080" t="str">
            <v>SOCIAL CAPITAL - How often do you talk to your friends?</v>
          </cell>
          <cell r="B5080" t="str">
            <v>Less than monthly</v>
          </cell>
          <cell r="C5080" t="str">
            <v>Macedon Ranges (S)</v>
          </cell>
          <cell r="D5080">
            <v>1.462224</v>
          </cell>
          <cell r="E5080">
            <v>0.63459399999999999</v>
          </cell>
          <cell r="F5080">
            <v>3.3330350000000002</v>
          </cell>
        </row>
        <row r="5081">
          <cell r="A5081" t="str">
            <v>SOCIAL CAPITAL - How often do you talk to your friends?</v>
          </cell>
          <cell r="B5081" t="str">
            <v>Less than monthly</v>
          </cell>
          <cell r="C5081" t="str">
            <v>Manningham (C)</v>
          </cell>
          <cell r="D5081">
            <v>1.135535</v>
          </cell>
          <cell r="E5081">
            <v>0.43157679999999998</v>
          </cell>
          <cell r="F5081">
            <v>2.9536799999999999</v>
          </cell>
        </row>
        <row r="5082">
          <cell r="A5082" t="str">
            <v>SOCIAL CAPITAL - How often do you talk to your friends?</v>
          </cell>
          <cell r="B5082" t="str">
            <v>Less than monthly</v>
          </cell>
          <cell r="C5082" t="str">
            <v>Mansfield (S)</v>
          </cell>
          <cell r="D5082">
            <v>2.1706120000000002</v>
          </cell>
          <cell r="E5082">
            <v>0.9569375</v>
          </cell>
          <cell r="F5082">
            <v>4.8482289999999999</v>
          </cell>
        </row>
        <row r="5083">
          <cell r="A5083" t="str">
            <v>SOCIAL CAPITAL - How often do you talk to your friends?</v>
          </cell>
          <cell r="B5083" t="str">
            <v>Less than monthly</v>
          </cell>
          <cell r="C5083" t="str">
            <v>Maribyrnong (C)</v>
          </cell>
          <cell r="D5083" t="str">
            <v xml:space="preserve"> </v>
          </cell>
          <cell r="E5083" t="str">
            <v xml:space="preserve"> </v>
          </cell>
          <cell r="F5083" t="str">
            <v xml:space="preserve"> </v>
          </cell>
        </row>
        <row r="5084">
          <cell r="A5084" t="str">
            <v>SOCIAL CAPITAL - How often do you talk to your friends?</v>
          </cell>
          <cell r="B5084" t="str">
            <v>Less than monthly</v>
          </cell>
          <cell r="C5084" t="str">
            <v>Maroondah (C)</v>
          </cell>
          <cell r="D5084">
            <v>1.539337</v>
          </cell>
          <cell r="E5084">
            <v>0.61568610000000001</v>
          </cell>
          <cell r="F5084">
            <v>3.795725</v>
          </cell>
        </row>
        <row r="5085">
          <cell r="A5085" t="str">
            <v>SOCIAL CAPITAL - How often do you talk to your friends?</v>
          </cell>
          <cell r="B5085" t="str">
            <v>Less than monthly</v>
          </cell>
          <cell r="C5085" t="str">
            <v>Melbourne (C)</v>
          </cell>
          <cell r="D5085">
            <v>3.1650879999999999</v>
          </cell>
          <cell r="E5085">
            <v>1.349337</v>
          </cell>
          <cell r="F5085">
            <v>7.244783</v>
          </cell>
        </row>
        <row r="5086">
          <cell r="A5086" t="str">
            <v>SOCIAL CAPITAL - How often do you talk to your friends?</v>
          </cell>
          <cell r="B5086" t="str">
            <v>Less than monthly</v>
          </cell>
          <cell r="C5086" t="str">
            <v>Melton (S)</v>
          </cell>
          <cell r="D5086">
            <v>1.904345</v>
          </cell>
          <cell r="E5086">
            <v>0.83097739999999998</v>
          </cell>
          <cell r="F5086">
            <v>4.3040010000000004</v>
          </cell>
        </row>
        <row r="5087">
          <cell r="A5087" t="str">
            <v>SOCIAL CAPITAL - How often do you talk to your friends?</v>
          </cell>
          <cell r="B5087" t="str">
            <v>Less than monthly</v>
          </cell>
          <cell r="C5087" t="str">
            <v>Mildura (RC)</v>
          </cell>
          <cell r="D5087">
            <v>2.9295770000000001</v>
          </cell>
          <cell r="E5087">
            <v>1.4062749999999999</v>
          </cell>
          <cell r="F5087">
            <v>6.0024889999999997</v>
          </cell>
        </row>
        <row r="5088">
          <cell r="A5088" t="str">
            <v>SOCIAL CAPITAL - How often do you talk to your friends?</v>
          </cell>
          <cell r="B5088" t="str">
            <v>Less than monthly</v>
          </cell>
          <cell r="C5088" t="str">
            <v>Mitchell (S)</v>
          </cell>
          <cell r="D5088">
            <v>2.1919559999999998</v>
          </cell>
          <cell r="E5088">
            <v>1.084813</v>
          </cell>
          <cell r="F5088">
            <v>4.3790100000000001</v>
          </cell>
        </row>
        <row r="5089">
          <cell r="A5089" t="str">
            <v>SOCIAL CAPITAL - How often do you talk to your friends?</v>
          </cell>
          <cell r="B5089" t="str">
            <v>Less than monthly</v>
          </cell>
          <cell r="C5089" t="str">
            <v>Moira (S)</v>
          </cell>
          <cell r="D5089">
            <v>1.4684120000000001</v>
          </cell>
          <cell r="E5089">
            <v>0.66691449999999997</v>
          </cell>
          <cell r="F5089">
            <v>3.2020979999999999</v>
          </cell>
        </row>
        <row r="5090">
          <cell r="A5090" t="str">
            <v>SOCIAL CAPITAL - How often do you talk to your friends?</v>
          </cell>
          <cell r="B5090" t="str">
            <v>Less than monthly</v>
          </cell>
          <cell r="C5090" t="str">
            <v>Monash (C)</v>
          </cell>
          <cell r="D5090">
            <v>0.99483089999999996</v>
          </cell>
          <cell r="E5090">
            <v>0.37567450000000002</v>
          </cell>
          <cell r="F5090">
            <v>2.60772</v>
          </cell>
        </row>
        <row r="5091">
          <cell r="A5091" t="str">
            <v>SOCIAL CAPITAL - How often do you talk to your friends?</v>
          </cell>
          <cell r="B5091" t="str">
            <v>Less than monthly</v>
          </cell>
          <cell r="C5091" t="str">
            <v>Moonee Valley (C)</v>
          </cell>
          <cell r="D5091">
            <v>1.991387</v>
          </cell>
          <cell r="E5091">
            <v>0.79471009999999997</v>
          </cell>
          <cell r="F5091">
            <v>4.9010020000000001</v>
          </cell>
        </row>
        <row r="5092">
          <cell r="A5092" t="str">
            <v>SOCIAL CAPITAL - How often do you talk to your friends?</v>
          </cell>
          <cell r="B5092" t="str">
            <v>Less than monthly</v>
          </cell>
          <cell r="C5092" t="str">
            <v>Moorabool (S)</v>
          </cell>
          <cell r="D5092">
            <v>3.1277400000000002</v>
          </cell>
          <cell r="E5092">
            <v>1.5492440000000001</v>
          </cell>
          <cell r="F5092">
            <v>6.2130400000000003</v>
          </cell>
        </row>
        <row r="5093">
          <cell r="A5093" t="str">
            <v>SOCIAL CAPITAL - How often do you talk to your friends?</v>
          </cell>
          <cell r="B5093" t="str">
            <v>Less than monthly</v>
          </cell>
          <cell r="C5093" t="str">
            <v>Moreland (C)</v>
          </cell>
          <cell r="D5093">
            <v>4.8644119999999997</v>
          </cell>
          <cell r="E5093">
            <v>2.553582</v>
          </cell>
          <cell r="F5093">
            <v>9.0717219999999994</v>
          </cell>
        </row>
        <row r="5094">
          <cell r="A5094" t="str">
            <v>SOCIAL CAPITAL - How often do you talk to your friends?</v>
          </cell>
          <cell r="B5094" t="str">
            <v>Less than monthly</v>
          </cell>
          <cell r="C5094" t="str">
            <v>Mornington Peninsula (S)</v>
          </cell>
          <cell r="D5094" t="str">
            <v xml:space="preserve"> </v>
          </cell>
          <cell r="E5094" t="str">
            <v xml:space="preserve"> </v>
          </cell>
          <cell r="F5094" t="str">
            <v xml:space="preserve"> </v>
          </cell>
        </row>
        <row r="5095">
          <cell r="A5095" t="str">
            <v>SOCIAL CAPITAL - How often do you talk to your friends?</v>
          </cell>
          <cell r="B5095" t="str">
            <v>Less than monthly</v>
          </cell>
          <cell r="C5095" t="str">
            <v>Mount Alexander (S)</v>
          </cell>
          <cell r="D5095">
            <v>3.8096649999999999</v>
          </cell>
          <cell r="E5095">
            <v>1.679365</v>
          </cell>
          <cell r="F5095">
            <v>8.4111080000000005</v>
          </cell>
        </row>
        <row r="5096">
          <cell r="A5096" t="str">
            <v>SOCIAL CAPITAL - How often do you talk to your friends?</v>
          </cell>
          <cell r="B5096" t="str">
            <v>Less than monthly</v>
          </cell>
          <cell r="C5096" t="str">
            <v>Moyne (S)</v>
          </cell>
          <cell r="D5096">
            <v>1.562605</v>
          </cell>
          <cell r="E5096">
            <v>0.80612110000000003</v>
          </cell>
          <cell r="F5096">
            <v>3.0074689999999999</v>
          </cell>
        </row>
        <row r="5097">
          <cell r="A5097" t="str">
            <v>SOCIAL CAPITAL - How often do you talk to your friends?</v>
          </cell>
          <cell r="B5097" t="str">
            <v>Less than monthly</v>
          </cell>
          <cell r="C5097" t="str">
            <v>Murrindindi (S)</v>
          </cell>
          <cell r="D5097" t="str">
            <v xml:space="preserve"> </v>
          </cell>
          <cell r="E5097" t="str">
            <v xml:space="preserve"> </v>
          </cell>
          <cell r="F5097" t="str">
            <v xml:space="preserve"> </v>
          </cell>
        </row>
        <row r="5098">
          <cell r="A5098" t="str">
            <v>SOCIAL CAPITAL - How often do you talk to your friends?</v>
          </cell>
          <cell r="B5098" t="str">
            <v>Less than monthly</v>
          </cell>
          <cell r="C5098" t="str">
            <v>Nillumbik (S)</v>
          </cell>
          <cell r="D5098">
            <v>2.0986090000000002</v>
          </cell>
          <cell r="E5098">
            <v>0.96886870000000003</v>
          </cell>
          <cell r="F5098">
            <v>4.4860009999999999</v>
          </cell>
        </row>
        <row r="5099">
          <cell r="A5099" t="str">
            <v>SOCIAL CAPITAL - How often do you talk to your friends?</v>
          </cell>
          <cell r="B5099" t="str">
            <v>Less than monthly</v>
          </cell>
          <cell r="C5099" t="str">
            <v>Northern Grampians (S)</v>
          </cell>
          <cell r="D5099">
            <v>7.5571630000000001</v>
          </cell>
          <cell r="E5099">
            <v>3.7050299999999998</v>
          </cell>
          <cell r="F5099">
            <v>14.798859999999999</v>
          </cell>
        </row>
        <row r="5100">
          <cell r="A5100" t="str">
            <v>SOCIAL CAPITAL - How often do you talk to your friends?</v>
          </cell>
          <cell r="B5100" t="str">
            <v>Less than monthly</v>
          </cell>
          <cell r="C5100" t="str">
            <v>Port Phillip (C)</v>
          </cell>
          <cell r="D5100" t="str">
            <v xml:space="preserve"> </v>
          </cell>
          <cell r="E5100" t="str">
            <v xml:space="preserve"> </v>
          </cell>
          <cell r="F5100" t="str">
            <v xml:space="preserve"> </v>
          </cell>
        </row>
        <row r="5101">
          <cell r="A5101" t="str">
            <v>SOCIAL CAPITAL - How often do you talk to your friends?</v>
          </cell>
          <cell r="B5101" t="str">
            <v>Less than monthly</v>
          </cell>
          <cell r="C5101" t="str">
            <v>Pyrenees (S)</v>
          </cell>
          <cell r="D5101">
            <v>2.2823709999999999</v>
          </cell>
          <cell r="E5101">
            <v>1.01928</v>
          </cell>
          <cell r="F5101">
            <v>5.0311260000000004</v>
          </cell>
        </row>
        <row r="5102">
          <cell r="A5102" t="str">
            <v>SOCIAL CAPITAL - How often do you talk to your friends?</v>
          </cell>
          <cell r="B5102" t="str">
            <v>Less than monthly</v>
          </cell>
          <cell r="C5102" t="str">
            <v>Queenscliffe (B)</v>
          </cell>
          <cell r="D5102" t="str">
            <v xml:space="preserve"> </v>
          </cell>
          <cell r="E5102" t="str">
            <v xml:space="preserve"> </v>
          </cell>
          <cell r="F5102" t="str">
            <v xml:space="preserve"> </v>
          </cell>
        </row>
        <row r="5103">
          <cell r="A5103" t="str">
            <v>SOCIAL CAPITAL - How often do you talk to your friends?</v>
          </cell>
          <cell r="B5103" t="str">
            <v>Less than monthly</v>
          </cell>
          <cell r="C5103" t="str">
            <v>South Gippsland (S)</v>
          </cell>
          <cell r="D5103">
            <v>1.6992940000000001</v>
          </cell>
          <cell r="E5103">
            <v>0.74156489999999997</v>
          </cell>
          <cell r="F5103">
            <v>3.8460000000000001</v>
          </cell>
        </row>
        <row r="5104">
          <cell r="A5104" t="str">
            <v>SOCIAL CAPITAL - How often do you talk to your friends?</v>
          </cell>
          <cell r="B5104" t="str">
            <v>Less than monthly</v>
          </cell>
          <cell r="C5104" t="str">
            <v>Southern Grampians (S)</v>
          </cell>
          <cell r="D5104">
            <v>2.018786</v>
          </cell>
          <cell r="E5104">
            <v>0.94653050000000005</v>
          </cell>
          <cell r="F5104">
            <v>4.2535590000000001</v>
          </cell>
        </row>
        <row r="5105">
          <cell r="A5105" t="str">
            <v>SOCIAL CAPITAL - How often do you talk to your friends?</v>
          </cell>
          <cell r="B5105" t="str">
            <v>Less than monthly</v>
          </cell>
          <cell r="C5105" t="str">
            <v>Stonnington (C)</v>
          </cell>
          <cell r="D5105">
            <v>2.6205639999999999</v>
          </cell>
          <cell r="E5105">
            <v>1.045817</v>
          </cell>
          <cell r="F5105">
            <v>6.4128299999999996</v>
          </cell>
        </row>
        <row r="5106">
          <cell r="A5106" t="str">
            <v>SOCIAL CAPITAL - How often do you talk to your friends?</v>
          </cell>
          <cell r="B5106" t="str">
            <v>Less than monthly</v>
          </cell>
          <cell r="C5106" t="str">
            <v>Strathbogie (S)</v>
          </cell>
          <cell r="D5106" t="str">
            <v xml:space="preserve"> </v>
          </cell>
          <cell r="E5106" t="str">
            <v xml:space="preserve"> </v>
          </cell>
          <cell r="F5106" t="str">
            <v xml:space="preserve"> </v>
          </cell>
        </row>
        <row r="5107">
          <cell r="A5107" t="str">
            <v>SOCIAL CAPITAL - How often do you talk to your friends?</v>
          </cell>
          <cell r="B5107" t="str">
            <v>Less than monthly</v>
          </cell>
          <cell r="C5107" t="str">
            <v>Surf Coast (S)</v>
          </cell>
          <cell r="D5107">
            <v>1.6266510000000001</v>
          </cell>
          <cell r="E5107">
            <v>0.6959784</v>
          </cell>
          <cell r="F5107">
            <v>3.7547760000000001</v>
          </cell>
        </row>
        <row r="5108">
          <cell r="A5108" t="str">
            <v>SOCIAL CAPITAL - How often do you talk to your friends?</v>
          </cell>
          <cell r="B5108" t="str">
            <v>Less than monthly</v>
          </cell>
          <cell r="C5108" t="str">
            <v>Swan Hill (RC)</v>
          </cell>
          <cell r="D5108">
            <v>3.8451080000000002</v>
          </cell>
          <cell r="E5108">
            <v>1.753177</v>
          </cell>
          <cell r="F5108">
            <v>8.2242289999999993</v>
          </cell>
        </row>
        <row r="5109">
          <cell r="A5109" t="str">
            <v>SOCIAL CAPITAL - How often do you talk to your friends?</v>
          </cell>
          <cell r="B5109" t="str">
            <v>Less than monthly</v>
          </cell>
          <cell r="C5109" t="str">
            <v>Towong (S)</v>
          </cell>
          <cell r="D5109">
            <v>1.330057</v>
          </cell>
          <cell r="E5109">
            <v>0.50622860000000003</v>
          </cell>
          <cell r="F5109">
            <v>3.448108</v>
          </cell>
        </row>
        <row r="5110">
          <cell r="A5110" t="str">
            <v>SOCIAL CAPITAL - How often do you talk to your friends?</v>
          </cell>
          <cell r="B5110" t="str">
            <v>Less than monthly</v>
          </cell>
          <cell r="C5110" t="str">
            <v>Wangaratta (RC)</v>
          </cell>
          <cell r="D5110">
            <v>1.590605</v>
          </cell>
          <cell r="E5110">
            <v>0.61270259999999999</v>
          </cell>
          <cell r="F5110">
            <v>4.065442</v>
          </cell>
        </row>
        <row r="5111">
          <cell r="A5111" t="str">
            <v>SOCIAL CAPITAL - How often do you talk to your friends?</v>
          </cell>
          <cell r="B5111" t="str">
            <v>Less than monthly</v>
          </cell>
          <cell r="C5111" t="str">
            <v>Warrnambool (C)</v>
          </cell>
          <cell r="D5111">
            <v>1.14333</v>
          </cell>
          <cell r="E5111">
            <v>0.4711476</v>
          </cell>
          <cell r="F5111">
            <v>2.7480319999999998</v>
          </cell>
        </row>
        <row r="5112">
          <cell r="A5112" t="str">
            <v>SOCIAL CAPITAL - How often do you talk to your friends?</v>
          </cell>
          <cell r="B5112" t="str">
            <v>Less than monthly</v>
          </cell>
          <cell r="C5112" t="str">
            <v>Wellington (S)</v>
          </cell>
          <cell r="D5112">
            <v>1.254419</v>
          </cell>
          <cell r="E5112">
            <v>0.5684245</v>
          </cell>
          <cell r="F5112">
            <v>2.7454350000000001</v>
          </cell>
        </row>
        <row r="5113">
          <cell r="A5113" t="str">
            <v>SOCIAL CAPITAL - How often do you talk to your friends?</v>
          </cell>
          <cell r="B5113" t="str">
            <v>Less than monthly</v>
          </cell>
          <cell r="C5113" t="str">
            <v>West Wimmera (S)</v>
          </cell>
          <cell r="D5113" t="str">
            <v xml:space="preserve"> </v>
          </cell>
          <cell r="E5113" t="str">
            <v xml:space="preserve"> </v>
          </cell>
          <cell r="F5113" t="str">
            <v xml:space="preserve"> </v>
          </cell>
        </row>
        <row r="5114">
          <cell r="A5114" t="str">
            <v>SOCIAL CAPITAL - How often do you talk to your friends?</v>
          </cell>
          <cell r="B5114" t="str">
            <v>Less than monthly</v>
          </cell>
          <cell r="C5114" t="str">
            <v>Whitehorse (C)</v>
          </cell>
          <cell r="D5114">
            <v>4.2816409999999996</v>
          </cell>
          <cell r="E5114">
            <v>2.163259</v>
          </cell>
          <cell r="F5114">
            <v>8.2985070000000007</v>
          </cell>
        </row>
        <row r="5115">
          <cell r="A5115" t="str">
            <v>SOCIAL CAPITAL - How often do you talk to your friends?</v>
          </cell>
          <cell r="B5115" t="str">
            <v>Less than monthly</v>
          </cell>
          <cell r="C5115" t="str">
            <v>Whittlesea (C)</v>
          </cell>
          <cell r="D5115">
            <v>7.3095509999999999</v>
          </cell>
          <cell r="E5115">
            <v>4.4862580000000003</v>
          </cell>
          <cell r="F5115">
            <v>11.6921</v>
          </cell>
        </row>
        <row r="5116">
          <cell r="A5116" t="str">
            <v>SOCIAL CAPITAL - How often do you talk to your friends?</v>
          </cell>
          <cell r="B5116" t="str">
            <v>Less than monthly</v>
          </cell>
          <cell r="C5116" t="str">
            <v>Wodonga (RC)</v>
          </cell>
          <cell r="D5116">
            <v>2.5197099999999999</v>
          </cell>
          <cell r="E5116">
            <v>1.1905950000000001</v>
          </cell>
          <cell r="F5116">
            <v>5.2536839999999998</v>
          </cell>
        </row>
        <row r="5117">
          <cell r="A5117" t="str">
            <v>SOCIAL CAPITAL - How often do you talk to your friends?</v>
          </cell>
          <cell r="B5117" t="str">
            <v>Less than monthly</v>
          </cell>
          <cell r="C5117" t="str">
            <v>Wyndham (C)</v>
          </cell>
          <cell r="D5117">
            <v>3.210693</v>
          </cell>
          <cell r="E5117">
            <v>1.6700729999999999</v>
          </cell>
          <cell r="F5117">
            <v>6.0845739999999999</v>
          </cell>
        </row>
        <row r="5118">
          <cell r="A5118" t="str">
            <v>SOCIAL CAPITAL - How often do you talk to your friends?</v>
          </cell>
          <cell r="B5118" t="str">
            <v>Less than monthly</v>
          </cell>
          <cell r="C5118" t="str">
            <v>Yarra (C)</v>
          </cell>
          <cell r="D5118">
            <v>1.5390870000000001</v>
          </cell>
          <cell r="E5118">
            <v>0.63527869999999997</v>
          </cell>
          <cell r="F5118">
            <v>3.6811029999999998</v>
          </cell>
        </row>
        <row r="5119">
          <cell r="A5119" t="str">
            <v>SOCIAL CAPITAL - How often do you talk to your friends?</v>
          </cell>
          <cell r="B5119" t="str">
            <v>Less than monthly</v>
          </cell>
          <cell r="C5119" t="str">
            <v>Yarra Ranges (S)</v>
          </cell>
          <cell r="D5119" t="str">
            <v xml:space="preserve"> </v>
          </cell>
          <cell r="E5119" t="str">
            <v xml:space="preserve"> </v>
          </cell>
          <cell r="F5119" t="str">
            <v xml:space="preserve"> </v>
          </cell>
        </row>
        <row r="5120">
          <cell r="A5120" t="str">
            <v>SOCIAL CAPITAL - How often do you talk to your friends?</v>
          </cell>
          <cell r="B5120" t="str">
            <v>Less than monthly</v>
          </cell>
          <cell r="C5120" t="str">
            <v>Yarriambiack (S)</v>
          </cell>
          <cell r="D5120">
            <v>1.804694</v>
          </cell>
          <cell r="E5120">
            <v>0.83830839999999995</v>
          </cell>
          <cell r="F5120">
            <v>3.8419479999999999</v>
          </cell>
        </row>
        <row r="5121">
          <cell r="A5121" t="str">
            <v>SOCIAL CAPITAL - How often do you talk to your friends?</v>
          </cell>
          <cell r="B5121" t="str">
            <v>Less than monthly</v>
          </cell>
          <cell r="C5121" t="str">
            <v>Victoria</v>
          </cell>
          <cell r="D5121">
            <v>2.8315139999999999</v>
          </cell>
          <cell r="E5121">
            <v>2.4835880000000001</v>
          </cell>
          <cell r="F5121">
            <v>3.2265679999999999</v>
          </cell>
        </row>
        <row r="5122">
          <cell r="A5122" t="str">
            <v>SOCIAL CAPITAL - How often do you talk to your friends?</v>
          </cell>
          <cell r="B5122" t="str">
            <v>Less than twice a year</v>
          </cell>
          <cell r="C5122" t="str">
            <v>Alpine (S)</v>
          </cell>
          <cell r="D5122" t="str">
            <v xml:space="preserve"> </v>
          </cell>
          <cell r="E5122" t="str">
            <v xml:space="preserve"> </v>
          </cell>
          <cell r="F5122" t="str">
            <v xml:space="preserve"> </v>
          </cell>
        </row>
        <row r="5123">
          <cell r="A5123" t="str">
            <v>SOCIAL CAPITAL - How often do you talk to your friends?</v>
          </cell>
          <cell r="B5123" t="str">
            <v>Less than twice a year</v>
          </cell>
          <cell r="C5123" t="str">
            <v>Ararat (RC)</v>
          </cell>
          <cell r="D5123" t="str">
            <v xml:space="preserve"> </v>
          </cell>
          <cell r="E5123" t="str">
            <v xml:space="preserve"> </v>
          </cell>
          <cell r="F5123" t="str">
            <v xml:space="preserve"> </v>
          </cell>
        </row>
        <row r="5124">
          <cell r="A5124" t="str">
            <v>SOCIAL CAPITAL - How often do you talk to your friends?</v>
          </cell>
          <cell r="B5124" t="str">
            <v>Less than twice a year</v>
          </cell>
          <cell r="C5124" t="str">
            <v>Ballarat (C)</v>
          </cell>
          <cell r="D5124" t="str">
            <v xml:space="preserve"> </v>
          </cell>
          <cell r="E5124" t="str">
            <v xml:space="preserve"> </v>
          </cell>
          <cell r="F5124" t="str">
            <v xml:space="preserve"> </v>
          </cell>
        </row>
        <row r="5125">
          <cell r="A5125" t="str">
            <v>SOCIAL CAPITAL - How often do you talk to your friends?</v>
          </cell>
          <cell r="B5125" t="str">
            <v>Less than twice a year</v>
          </cell>
          <cell r="C5125" t="str">
            <v>Banyule (C)</v>
          </cell>
          <cell r="D5125" t="str">
            <v xml:space="preserve"> </v>
          </cell>
          <cell r="E5125" t="str">
            <v xml:space="preserve"> </v>
          </cell>
          <cell r="F5125" t="str">
            <v xml:space="preserve"> </v>
          </cell>
        </row>
        <row r="5126">
          <cell r="A5126" t="str">
            <v>SOCIAL CAPITAL - How often do you talk to your friends?</v>
          </cell>
          <cell r="B5126" t="str">
            <v>Less than twice a year</v>
          </cell>
          <cell r="C5126" t="str">
            <v>Bass Coast (S)</v>
          </cell>
          <cell r="D5126" t="str">
            <v xml:space="preserve"> </v>
          </cell>
          <cell r="E5126" t="str">
            <v xml:space="preserve"> </v>
          </cell>
          <cell r="F5126" t="str">
            <v xml:space="preserve"> </v>
          </cell>
        </row>
        <row r="5127">
          <cell r="A5127" t="str">
            <v>SOCIAL CAPITAL - How often do you talk to your friends?</v>
          </cell>
          <cell r="B5127" t="str">
            <v>Less than twice a year</v>
          </cell>
          <cell r="C5127" t="str">
            <v>Baw Baw (S)</v>
          </cell>
          <cell r="D5127" t="str">
            <v xml:space="preserve"> </v>
          </cell>
          <cell r="E5127" t="str">
            <v xml:space="preserve"> </v>
          </cell>
          <cell r="F5127" t="str">
            <v xml:space="preserve"> </v>
          </cell>
        </row>
        <row r="5128">
          <cell r="A5128" t="str">
            <v>SOCIAL CAPITAL - How often do you talk to your friends?</v>
          </cell>
          <cell r="B5128" t="str">
            <v>Less than twice a year</v>
          </cell>
          <cell r="C5128" t="str">
            <v>Bayside (C)</v>
          </cell>
          <cell r="D5128" t="str">
            <v xml:space="preserve"> </v>
          </cell>
          <cell r="E5128" t="str">
            <v xml:space="preserve"> </v>
          </cell>
          <cell r="F5128" t="str">
            <v xml:space="preserve"> </v>
          </cell>
        </row>
        <row r="5129">
          <cell r="A5129" t="str">
            <v>SOCIAL CAPITAL - How often do you talk to your friends?</v>
          </cell>
          <cell r="B5129" t="str">
            <v>Less than twice a year</v>
          </cell>
          <cell r="C5129" t="str">
            <v>Benalla (RC)</v>
          </cell>
          <cell r="D5129" t="str">
            <v xml:space="preserve"> </v>
          </cell>
          <cell r="E5129" t="str">
            <v xml:space="preserve"> </v>
          </cell>
          <cell r="F5129" t="str">
            <v xml:space="preserve"> </v>
          </cell>
        </row>
        <row r="5130">
          <cell r="A5130" t="str">
            <v>SOCIAL CAPITAL - How often do you talk to your friends?</v>
          </cell>
          <cell r="B5130" t="str">
            <v>Less than twice a year</v>
          </cell>
          <cell r="C5130" t="str">
            <v>Boroondara (C)</v>
          </cell>
          <cell r="D5130" t="str">
            <v xml:space="preserve"> </v>
          </cell>
          <cell r="E5130" t="str">
            <v xml:space="preserve"> </v>
          </cell>
          <cell r="F5130" t="str">
            <v xml:space="preserve"> </v>
          </cell>
        </row>
        <row r="5131">
          <cell r="A5131" t="str">
            <v>SOCIAL CAPITAL - How often do you talk to your friends?</v>
          </cell>
          <cell r="B5131" t="str">
            <v>Less than twice a year</v>
          </cell>
          <cell r="C5131" t="str">
            <v>Brimbank (C)</v>
          </cell>
          <cell r="D5131" t="str">
            <v xml:space="preserve"> </v>
          </cell>
          <cell r="E5131" t="str">
            <v xml:space="preserve"> </v>
          </cell>
          <cell r="F5131" t="str">
            <v xml:space="preserve"> </v>
          </cell>
        </row>
        <row r="5132">
          <cell r="A5132" t="str">
            <v>SOCIAL CAPITAL - How often do you talk to your friends?</v>
          </cell>
          <cell r="B5132" t="str">
            <v>Less than twice a year</v>
          </cell>
          <cell r="C5132" t="str">
            <v>Buloke (S)</v>
          </cell>
          <cell r="D5132" t="str">
            <v xml:space="preserve"> </v>
          </cell>
          <cell r="E5132" t="str">
            <v xml:space="preserve"> </v>
          </cell>
          <cell r="F5132" t="str">
            <v xml:space="preserve"> </v>
          </cell>
        </row>
        <row r="5133">
          <cell r="A5133" t="str">
            <v>SOCIAL CAPITAL - How often do you talk to your friends?</v>
          </cell>
          <cell r="B5133" t="str">
            <v>Less than twice a year</v>
          </cell>
          <cell r="C5133" t="str">
            <v>Campaspe (S)</v>
          </cell>
          <cell r="D5133" t="str">
            <v xml:space="preserve"> </v>
          </cell>
          <cell r="E5133" t="str">
            <v xml:space="preserve"> </v>
          </cell>
          <cell r="F5133" t="str">
            <v xml:space="preserve"> </v>
          </cell>
        </row>
        <row r="5134">
          <cell r="A5134" t="str">
            <v>SOCIAL CAPITAL - How often do you talk to your friends?</v>
          </cell>
          <cell r="B5134" t="str">
            <v>Less than twice a year</v>
          </cell>
          <cell r="C5134" t="str">
            <v>Cardinia (S)</v>
          </cell>
          <cell r="D5134" t="str">
            <v xml:space="preserve"> </v>
          </cell>
          <cell r="E5134" t="str">
            <v xml:space="preserve"> </v>
          </cell>
          <cell r="F5134" t="str">
            <v xml:space="preserve"> </v>
          </cell>
        </row>
        <row r="5135">
          <cell r="A5135" t="str">
            <v>SOCIAL CAPITAL - How often do you talk to your friends?</v>
          </cell>
          <cell r="B5135" t="str">
            <v>Less than twice a year</v>
          </cell>
          <cell r="C5135" t="str">
            <v>Casey (C)</v>
          </cell>
          <cell r="D5135" t="str">
            <v xml:space="preserve"> </v>
          </cell>
          <cell r="E5135" t="str">
            <v xml:space="preserve"> </v>
          </cell>
          <cell r="F5135" t="str">
            <v xml:space="preserve"> </v>
          </cell>
        </row>
        <row r="5136">
          <cell r="A5136" t="str">
            <v>SOCIAL CAPITAL - How often do you talk to your friends?</v>
          </cell>
          <cell r="B5136" t="str">
            <v>Less than twice a year</v>
          </cell>
          <cell r="C5136" t="str">
            <v>Central Goldfields (S)</v>
          </cell>
          <cell r="D5136" t="str">
            <v xml:space="preserve"> </v>
          </cell>
          <cell r="E5136" t="str">
            <v xml:space="preserve"> </v>
          </cell>
          <cell r="F5136" t="str">
            <v xml:space="preserve"> </v>
          </cell>
        </row>
        <row r="5137">
          <cell r="A5137" t="str">
            <v>SOCIAL CAPITAL - How often do you talk to your friends?</v>
          </cell>
          <cell r="B5137" t="str">
            <v>Less than twice a year</v>
          </cell>
          <cell r="C5137" t="str">
            <v>Colac-Otway (S)</v>
          </cell>
          <cell r="D5137" t="str">
            <v xml:space="preserve"> </v>
          </cell>
          <cell r="E5137" t="str">
            <v xml:space="preserve"> </v>
          </cell>
          <cell r="F5137" t="str">
            <v xml:space="preserve"> </v>
          </cell>
        </row>
        <row r="5138">
          <cell r="A5138" t="str">
            <v>SOCIAL CAPITAL - How often do you talk to your friends?</v>
          </cell>
          <cell r="B5138" t="str">
            <v>Less than twice a year</v>
          </cell>
          <cell r="C5138" t="str">
            <v>Corangamite (S)</v>
          </cell>
          <cell r="D5138">
            <v>2.0167250000000001</v>
          </cell>
          <cell r="E5138">
            <v>0.78523480000000001</v>
          </cell>
          <cell r="F5138">
            <v>5.0806709999999997</v>
          </cell>
        </row>
        <row r="5139">
          <cell r="A5139" t="str">
            <v>SOCIAL CAPITAL - How often do you talk to your friends?</v>
          </cell>
          <cell r="B5139" t="str">
            <v>Less than twice a year</v>
          </cell>
          <cell r="C5139" t="str">
            <v>Darebin (C)</v>
          </cell>
          <cell r="D5139" t="str">
            <v xml:space="preserve"> </v>
          </cell>
          <cell r="E5139" t="str">
            <v xml:space="preserve"> </v>
          </cell>
          <cell r="F5139" t="str">
            <v xml:space="preserve"> </v>
          </cell>
        </row>
        <row r="5140">
          <cell r="A5140" t="str">
            <v>SOCIAL CAPITAL - How often do you talk to your friends?</v>
          </cell>
          <cell r="B5140" t="str">
            <v>Less than twice a year</v>
          </cell>
          <cell r="C5140" t="str">
            <v>East Gippsland (S)</v>
          </cell>
          <cell r="D5140" t="str">
            <v xml:space="preserve"> </v>
          </cell>
          <cell r="E5140" t="str">
            <v xml:space="preserve"> </v>
          </cell>
          <cell r="F5140" t="str">
            <v xml:space="preserve"> </v>
          </cell>
        </row>
        <row r="5141">
          <cell r="A5141" t="str">
            <v>SOCIAL CAPITAL - How often do you talk to your friends?</v>
          </cell>
          <cell r="B5141" t="str">
            <v>Less than twice a year</v>
          </cell>
          <cell r="C5141" t="str">
            <v>Frankston (C)</v>
          </cell>
          <cell r="D5141" t="str">
            <v xml:space="preserve"> </v>
          </cell>
          <cell r="E5141" t="str">
            <v xml:space="preserve"> </v>
          </cell>
          <cell r="F5141" t="str">
            <v xml:space="preserve"> </v>
          </cell>
        </row>
        <row r="5142">
          <cell r="A5142" t="str">
            <v>SOCIAL CAPITAL - How often do you talk to your friends?</v>
          </cell>
          <cell r="B5142" t="str">
            <v>Less than twice a year</v>
          </cell>
          <cell r="C5142" t="str">
            <v>Gannawarra (S)</v>
          </cell>
          <cell r="D5142" t="str">
            <v xml:space="preserve"> </v>
          </cell>
          <cell r="E5142" t="str">
            <v xml:space="preserve"> </v>
          </cell>
          <cell r="F5142" t="str">
            <v xml:space="preserve"> </v>
          </cell>
        </row>
        <row r="5143">
          <cell r="A5143" t="str">
            <v>SOCIAL CAPITAL - How often do you talk to your friends?</v>
          </cell>
          <cell r="B5143" t="str">
            <v>Less than twice a year</v>
          </cell>
          <cell r="C5143" t="str">
            <v>Glen Eira (C)</v>
          </cell>
          <cell r="D5143" t="str">
            <v xml:space="preserve"> </v>
          </cell>
          <cell r="E5143" t="str">
            <v xml:space="preserve"> </v>
          </cell>
          <cell r="F5143" t="str">
            <v xml:space="preserve"> </v>
          </cell>
        </row>
        <row r="5144">
          <cell r="A5144" t="str">
            <v>SOCIAL CAPITAL - How often do you talk to your friends?</v>
          </cell>
          <cell r="B5144" t="str">
            <v>Less than twice a year</v>
          </cell>
          <cell r="C5144" t="str">
            <v>Glenelg (S)</v>
          </cell>
          <cell r="D5144" t="str">
            <v xml:space="preserve"> </v>
          </cell>
          <cell r="E5144" t="str">
            <v xml:space="preserve"> </v>
          </cell>
          <cell r="F5144" t="str">
            <v xml:space="preserve"> </v>
          </cell>
        </row>
        <row r="5145">
          <cell r="A5145" t="str">
            <v>SOCIAL CAPITAL - How often do you talk to your friends?</v>
          </cell>
          <cell r="B5145" t="str">
            <v>Less than twice a year</v>
          </cell>
          <cell r="C5145" t="str">
            <v>Golden Plains (S)</v>
          </cell>
          <cell r="D5145" t="str">
            <v xml:space="preserve"> </v>
          </cell>
          <cell r="E5145" t="str">
            <v xml:space="preserve"> </v>
          </cell>
          <cell r="F5145" t="str">
            <v xml:space="preserve"> </v>
          </cell>
        </row>
        <row r="5146">
          <cell r="A5146" t="str">
            <v>SOCIAL CAPITAL - How often do you talk to your friends?</v>
          </cell>
          <cell r="B5146" t="str">
            <v>Less than twice a year</v>
          </cell>
          <cell r="C5146" t="str">
            <v>Greater Bendigo (C)</v>
          </cell>
          <cell r="D5146" t="str">
            <v xml:space="preserve"> </v>
          </cell>
          <cell r="E5146" t="str">
            <v xml:space="preserve"> </v>
          </cell>
          <cell r="F5146" t="str">
            <v xml:space="preserve"> </v>
          </cell>
        </row>
        <row r="5147">
          <cell r="A5147" t="str">
            <v>SOCIAL CAPITAL - How often do you talk to your friends?</v>
          </cell>
          <cell r="B5147" t="str">
            <v>Less than twice a year</v>
          </cell>
          <cell r="C5147" t="str">
            <v>Greater Dandenong (C)</v>
          </cell>
          <cell r="D5147" t="str">
            <v xml:space="preserve"> </v>
          </cell>
          <cell r="E5147" t="str">
            <v xml:space="preserve"> </v>
          </cell>
          <cell r="F5147" t="str">
            <v xml:space="preserve"> </v>
          </cell>
        </row>
        <row r="5148">
          <cell r="A5148" t="str">
            <v>SOCIAL CAPITAL - How often do you talk to your friends?</v>
          </cell>
          <cell r="B5148" t="str">
            <v>Less than twice a year</v>
          </cell>
          <cell r="C5148" t="str">
            <v>Greater Geelong (C)</v>
          </cell>
          <cell r="D5148" t="str">
            <v xml:space="preserve"> </v>
          </cell>
          <cell r="E5148" t="str">
            <v xml:space="preserve"> </v>
          </cell>
          <cell r="F5148" t="str">
            <v xml:space="preserve"> </v>
          </cell>
        </row>
        <row r="5149">
          <cell r="A5149" t="str">
            <v>SOCIAL CAPITAL - How often do you talk to your friends?</v>
          </cell>
          <cell r="B5149" t="str">
            <v>Less than twice a year</v>
          </cell>
          <cell r="C5149" t="str">
            <v>Greater Shepparton (C)</v>
          </cell>
          <cell r="D5149" t="str">
            <v xml:space="preserve"> </v>
          </cell>
          <cell r="E5149" t="str">
            <v xml:space="preserve"> </v>
          </cell>
          <cell r="F5149" t="str">
            <v xml:space="preserve"> </v>
          </cell>
        </row>
        <row r="5150">
          <cell r="A5150" t="str">
            <v>SOCIAL CAPITAL - How often do you talk to your friends?</v>
          </cell>
          <cell r="B5150" t="str">
            <v>Less than twice a year</v>
          </cell>
          <cell r="C5150" t="str">
            <v>Hepburn (S)</v>
          </cell>
          <cell r="D5150" t="str">
            <v xml:space="preserve"> </v>
          </cell>
          <cell r="E5150" t="str">
            <v xml:space="preserve"> </v>
          </cell>
          <cell r="F5150" t="str">
            <v xml:space="preserve"> </v>
          </cell>
        </row>
        <row r="5151">
          <cell r="A5151" t="str">
            <v>SOCIAL CAPITAL - How often do you talk to your friends?</v>
          </cell>
          <cell r="B5151" t="str">
            <v>Less than twice a year</v>
          </cell>
          <cell r="C5151" t="str">
            <v>Hindmarsh (S)</v>
          </cell>
          <cell r="D5151" t="str">
            <v xml:space="preserve"> </v>
          </cell>
          <cell r="E5151" t="str">
            <v xml:space="preserve"> </v>
          </cell>
          <cell r="F5151" t="str">
            <v xml:space="preserve"> </v>
          </cell>
        </row>
        <row r="5152">
          <cell r="A5152" t="str">
            <v>SOCIAL CAPITAL - How often do you talk to your friends?</v>
          </cell>
          <cell r="B5152" t="str">
            <v>Less than twice a year</v>
          </cell>
          <cell r="C5152" t="str">
            <v>Hobsons Bay (C)</v>
          </cell>
          <cell r="D5152" t="str">
            <v xml:space="preserve"> </v>
          </cell>
          <cell r="E5152" t="str">
            <v xml:space="preserve"> </v>
          </cell>
          <cell r="F5152" t="str">
            <v xml:space="preserve"> </v>
          </cell>
        </row>
        <row r="5153">
          <cell r="A5153" t="str">
            <v>SOCIAL CAPITAL - How often do you talk to your friends?</v>
          </cell>
          <cell r="B5153" t="str">
            <v>Less than twice a year</v>
          </cell>
          <cell r="C5153" t="str">
            <v>Horsham (RC)</v>
          </cell>
          <cell r="D5153" t="str">
            <v xml:space="preserve"> </v>
          </cell>
          <cell r="E5153" t="str">
            <v xml:space="preserve"> </v>
          </cell>
          <cell r="F5153" t="str">
            <v xml:space="preserve"> </v>
          </cell>
        </row>
        <row r="5154">
          <cell r="A5154" t="str">
            <v>SOCIAL CAPITAL - How often do you talk to your friends?</v>
          </cell>
          <cell r="B5154" t="str">
            <v>Less than twice a year</v>
          </cell>
          <cell r="C5154" t="str">
            <v>Hume (C)</v>
          </cell>
          <cell r="D5154" t="str">
            <v xml:space="preserve"> </v>
          </cell>
          <cell r="E5154" t="str">
            <v xml:space="preserve"> </v>
          </cell>
          <cell r="F5154" t="str">
            <v xml:space="preserve"> </v>
          </cell>
        </row>
        <row r="5155">
          <cell r="A5155" t="str">
            <v>SOCIAL CAPITAL - How often do you talk to your friends?</v>
          </cell>
          <cell r="B5155" t="str">
            <v>Less than twice a year</v>
          </cell>
          <cell r="C5155" t="str">
            <v>Indigo (S)</v>
          </cell>
          <cell r="D5155" t="str">
            <v xml:space="preserve"> </v>
          </cell>
          <cell r="E5155" t="str">
            <v xml:space="preserve"> </v>
          </cell>
          <cell r="F5155" t="str">
            <v xml:space="preserve"> </v>
          </cell>
        </row>
        <row r="5156">
          <cell r="A5156" t="str">
            <v>SOCIAL CAPITAL - How often do you talk to your friends?</v>
          </cell>
          <cell r="B5156" t="str">
            <v>Less than twice a year</v>
          </cell>
          <cell r="C5156" t="str">
            <v>Kingston (C)</v>
          </cell>
          <cell r="D5156" t="str">
            <v xml:space="preserve"> </v>
          </cell>
          <cell r="E5156" t="str">
            <v xml:space="preserve"> </v>
          </cell>
          <cell r="F5156" t="str">
            <v xml:space="preserve"> </v>
          </cell>
        </row>
        <row r="5157">
          <cell r="A5157" t="str">
            <v>SOCIAL CAPITAL - How often do you talk to your friends?</v>
          </cell>
          <cell r="B5157" t="str">
            <v>Less than twice a year</v>
          </cell>
          <cell r="C5157" t="str">
            <v>Knox (C)</v>
          </cell>
          <cell r="D5157">
            <v>1.643041</v>
          </cell>
          <cell r="E5157">
            <v>0.61373089999999997</v>
          </cell>
          <cell r="F5157">
            <v>4.3235460000000003</v>
          </cell>
        </row>
        <row r="5158">
          <cell r="A5158" t="str">
            <v>SOCIAL CAPITAL - How often do you talk to your friends?</v>
          </cell>
          <cell r="B5158" t="str">
            <v>Less than twice a year</v>
          </cell>
          <cell r="C5158" t="str">
            <v>Latrobe (C)</v>
          </cell>
          <cell r="D5158" t="str">
            <v xml:space="preserve"> </v>
          </cell>
          <cell r="E5158" t="str">
            <v xml:space="preserve"> </v>
          </cell>
          <cell r="F5158" t="str">
            <v xml:space="preserve"> </v>
          </cell>
        </row>
        <row r="5159">
          <cell r="A5159" t="str">
            <v>SOCIAL CAPITAL - How often do you talk to your friends?</v>
          </cell>
          <cell r="B5159" t="str">
            <v>Less than twice a year</v>
          </cell>
          <cell r="C5159" t="str">
            <v>Loddon (S)</v>
          </cell>
          <cell r="D5159" t="str">
            <v xml:space="preserve"> </v>
          </cell>
          <cell r="E5159" t="str">
            <v xml:space="preserve"> </v>
          </cell>
          <cell r="F5159" t="str">
            <v xml:space="preserve"> </v>
          </cell>
        </row>
        <row r="5160">
          <cell r="A5160" t="str">
            <v>SOCIAL CAPITAL - How often do you talk to your friends?</v>
          </cell>
          <cell r="B5160" t="str">
            <v>Less than twice a year</v>
          </cell>
          <cell r="C5160" t="str">
            <v>Macedon Ranges (S)</v>
          </cell>
          <cell r="D5160" t="str">
            <v xml:space="preserve"> </v>
          </cell>
          <cell r="E5160" t="str">
            <v xml:space="preserve"> </v>
          </cell>
          <cell r="F5160" t="str">
            <v xml:space="preserve"> </v>
          </cell>
        </row>
        <row r="5161">
          <cell r="A5161" t="str">
            <v>SOCIAL CAPITAL - How often do you talk to your friends?</v>
          </cell>
          <cell r="B5161" t="str">
            <v>Less than twice a year</v>
          </cell>
          <cell r="C5161" t="str">
            <v>Manningham (C)</v>
          </cell>
          <cell r="D5161" t="str">
            <v xml:space="preserve"> </v>
          </cell>
          <cell r="E5161" t="str">
            <v xml:space="preserve"> </v>
          </cell>
          <cell r="F5161" t="str">
            <v xml:space="preserve"> </v>
          </cell>
        </row>
        <row r="5162">
          <cell r="A5162" t="str">
            <v>SOCIAL CAPITAL - How often do you talk to your friends?</v>
          </cell>
          <cell r="B5162" t="str">
            <v>Less than twice a year</v>
          </cell>
          <cell r="C5162" t="str">
            <v>Mansfield (S)</v>
          </cell>
          <cell r="D5162" t="str">
            <v xml:space="preserve"> </v>
          </cell>
          <cell r="E5162" t="str">
            <v xml:space="preserve"> </v>
          </cell>
          <cell r="F5162" t="str">
            <v xml:space="preserve"> </v>
          </cell>
        </row>
        <row r="5163">
          <cell r="A5163" t="str">
            <v>SOCIAL CAPITAL - How often do you talk to your friends?</v>
          </cell>
          <cell r="B5163" t="str">
            <v>Less than twice a year</v>
          </cell>
          <cell r="C5163" t="str">
            <v>Maribyrnong (C)</v>
          </cell>
          <cell r="D5163" t="str">
            <v xml:space="preserve"> </v>
          </cell>
          <cell r="E5163" t="str">
            <v xml:space="preserve"> </v>
          </cell>
          <cell r="F5163" t="str">
            <v xml:space="preserve"> </v>
          </cell>
        </row>
        <row r="5164">
          <cell r="A5164" t="str">
            <v>SOCIAL CAPITAL - How often do you talk to your friends?</v>
          </cell>
          <cell r="B5164" t="str">
            <v>Less than twice a year</v>
          </cell>
          <cell r="C5164" t="str">
            <v>Maroondah (C)</v>
          </cell>
          <cell r="D5164" t="str">
            <v xml:space="preserve"> </v>
          </cell>
          <cell r="E5164" t="str">
            <v xml:space="preserve"> </v>
          </cell>
          <cell r="F5164" t="str">
            <v xml:space="preserve"> </v>
          </cell>
        </row>
        <row r="5165">
          <cell r="A5165" t="str">
            <v>SOCIAL CAPITAL - How often do you talk to your friends?</v>
          </cell>
          <cell r="B5165" t="str">
            <v>Less than twice a year</v>
          </cell>
          <cell r="C5165" t="str">
            <v>Melbourne (C)</v>
          </cell>
          <cell r="D5165" t="str">
            <v xml:space="preserve"> </v>
          </cell>
          <cell r="E5165" t="str">
            <v xml:space="preserve"> </v>
          </cell>
          <cell r="F5165" t="str">
            <v xml:space="preserve"> </v>
          </cell>
        </row>
        <row r="5166">
          <cell r="A5166" t="str">
            <v>SOCIAL CAPITAL - How often do you talk to your friends?</v>
          </cell>
          <cell r="B5166" t="str">
            <v>Less than twice a year</v>
          </cell>
          <cell r="C5166" t="str">
            <v>Melton (S)</v>
          </cell>
          <cell r="D5166" t="str">
            <v xml:space="preserve"> </v>
          </cell>
          <cell r="E5166" t="str">
            <v xml:space="preserve"> </v>
          </cell>
          <cell r="F5166" t="str">
            <v xml:space="preserve"> </v>
          </cell>
        </row>
        <row r="5167">
          <cell r="A5167" t="str">
            <v>SOCIAL CAPITAL - How often do you talk to your friends?</v>
          </cell>
          <cell r="B5167" t="str">
            <v>Less than twice a year</v>
          </cell>
          <cell r="C5167" t="str">
            <v>Mildura (RC)</v>
          </cell>
          <cell r="D5167" t="str">
            <v xml:space="preserve"> </v>
          </cell>
          <cell r="E5167" t="str">
            <v xml:space="preserve"> </v>
          </cell>
          <cell r="F5167" t="str">
            <v xml:space="preserve"> </v>
          </cell>
        </row>
        <row r="5168">
          <cell r="A5168" t="str">
            <v>SOCIAL CAPITAL - How often do you talk to your friends?</v>
          </cell>
          <cell r="B5168" t="str">
            <v>Less than twice a year</v>
          </cell>
          <cell r="C5168" t="str">
            <v>Mitchell (S)</v>
          </cell>
          <cell r="D5168" t="str">
            <v xml:space="preserve"> </v>
          </cell>
          <cell r="E5168" t="str">
            <v xml:space="preserve"> </v>
          </cell>
          <cell r="F5168" t="str">
            <v xml:space="preserve"> </v>
          </cell>
        </row>
        <row r="5169">
          <cell r="A5169" t="str">
            <v>SOCIAL CAPITAL - How often do you talk to your friends?</v>
          </cell>
          <cell r="B5169" t="str">
            <v>Less than twice a year</v>
          </cell>
          <cell r="C5169" t="str">
            <v>Moira (S)</v>
          </cell>
          <cell r="D5169" t="str">
            <v xml:space="preserve"> </v>
          </cell>
          <cell r="E5169" t="str">
            <v xml:space="preserve"> </v>
          </cell>
          <cell r="F5169" t="str">
            <v xml:space="preserve"> </v>
          </cell>
        </row>
        <row r="5170">
          <cell r="A5170" t="str">
            <v>SOCIAL CAPITAL - How often do you talk to your friends?</v>
          </cell>
          <cell r="B5170" t="str">
            <v>Less than twice a year</v>
          </cell>
          <cell r="C5170" t="str">
            <v>Monash (C)</v>
          </cell>
          <cell r="D5170" t="str">
            <v xml:space="preserve"> </v>
          </cell>
          <cell r="E5170" t="str">
            <v xml:space="preserve"> </v>
          </cell>
          <cell r="F5170" t="str">
            <v xml:space="preserve"> </v>
          </cell>
        </row>
        <row r="5171">
          <cell r="A5171" t="str">
            <v>SOCIAL CAPITAL - How often do you talk to your friends?</v>
          </cell>
          <cell r="B5171" t="str">
            <v>Less than twice a year</v>
          </cell>
          <cell r="C5171" t="str">
            <v>Moonee Valley (C)</v>
          </cell>
          <cell r="D5171" t="str">
            <v xml:space="preserve"> </v>
          </cell>
          <cell r="E5171" t="str">
            <v xml:space="preserve"> </v>
          </cell>
          <cell r="F5171" t="str">
            <v xml:space="preserve"> </v>
          </cell>
        </row>
        <row r="5172">
          <cell r="A5172" t="str">
            <v>SOCIAL CAPITAL - How often do you talk to your friends?</v>
          </cell>
          <cell r="B5172" t="str">
            <v>Less than twice a year</v>
          </cell>
          <cell r="C5172" t="str">
            <v>Moorabool (S)</v>
          </cell>
          <cell r="D5172" t="str">
            <v xml:space="preserve"> </v>
          </cell>
          <cell r="E5172" t="str">
            <v xml:space="preserve"> </v>
          </cell>
          <cell r="F5172" t="str">
            <v xml:space="preserve"> </v>
          </cell>
        </row>
        <row r="5173">
          <cell r="A5173" t="str">
            <v>SOCIAL CAPITAL - How often do you talk to your friends?</v>
          </cell>
          <cell r="B5173" t="str">
            <v>Less than twice a year</v>
          </cell>
          <cell r="C5173" t="str">
            <v>Moreland (C)</v>
          </cell>
          <cell r="D5173" t="str">
            <v xml:space="preserve"> </v>
          </cell>
          <cell r="E5173" t="str">
            <v xml:space="preserve"> </v>
          </cell>
          <cell r="F5173" t="str">
            <v xml:space="preserve"> </v>
          </cell>
        </row>
        <row r="5174">
          <cell r="A5174" t="str">
            <v>SOCIAL CAPITAL - How often do you talk to your friends?</v>
          </cell>
          <cell r="B5174" t="str">
            <v>Less than twice a year</v>
          </cell>
          <cell r="C5174" t="str">
            <v>Mornington Peninsula (S)</v>
          </cell>
          <cell r="D5174" t="str">
            <v xml:space="preserve"> </v>
          </cell>
          <cell r="E5174" t="str">
            <v xml:space="preserve"> </v>
          </cell>
          <cell r="F5174" t="str">
            <v xml:space="preserve"> </v>
          </cell>
        </row>
        <row r="5175">
          <cell r="A5175" t="str">
            <v>SOCIAL CAPITAL - How often do you talk to your friends?</v>
          </cell>
          <cell r="B5175" t="str">
            <v>Less than twice a year</v>
          </cell>
          <cell r="C5175" t="str">
            <v>Mount Alexander (S)</v>
          </cell>
          <cell r="D5175" t="str">
            <v xml:space="preserve"> </v>
          </cell>
          <cell r="E5175" t="str">
            <v xml:space="preserve"> </v>
          </cell>
          <cell r="F5175" t="str">
            <v xml:space="preserve"> </v>
          </cell>
        </row>
        <row r="5176">
          <cell r="A5176" t="str">
            <v>SOCIAL CAPITAL - How often do you talk to your friends?</v>
          </cell>
          <cell r="B5176" t="str">
            <v>Less than twice a year</v>
          </cell>
          <cell r="C5176" t="str">
            <v>Moyne (S)</v>
          </cell>
          <cell r="D5176" t="str">
            <v xml:space="preserve"> </v>
          </cell>
          <cell r="E5176" t="str">
            <v xml:space="preserve"> </v>
          </cell>
          <cell r="F5176" t="str">
            <v xml:space="preserve"> </v>
          </cell>
        </row>
        <row r="5177">
          <cell r="A5177" t="str">
            <v>SOCIAL CAPITAL - How often do you talk to your friends?</v>
          </cell>
          <cell r="B5177" t="str">
            <v>Less than twice a year</v>
          </cell>
          <cell r="C5177" t="str">
            <v>Murrindindi (S)</v>
          </cell>
          <cell r="D5177" t="str">
            <v xml:space="preserve"> </v>
          </cell>
          <cell r="E5177" t="str">
            <v xml:space="preserve"> </v>
          </cell>
          <cell r="F5177" t="str">
            <v xml:space="preserve"> </v>
          </cell>
        </row>
        <row r="5178">
          <cell r="A5178" t="str">
            <v>SOCIAL CAPITAL - How often do you talk to your friends?</v>
          </cell>
          <cell r="B5178" t="str">
            <v>Less than twice a year</v>
          </cell>
          <cell r="C5178" t="str">
            <v>Nillumbik (S)</v>
          </cell>
          <cell r="D5178" t="str">
            <v xml:space="preserve"> </v>
          </cell>
          <cell r="E5178" t="str">
            <v xml:space="preserve"> </v>
          </cell>
          <cell r="F5178" t="str">
            <v xml:space="preserve"> </v>
          </cell>
        </row>
        <row r="5179">
          <cell r="A5179" t="str">
            <v>SOCIAL CAPITAL - How often do you talk to your friends?</v>
          </cell>
          <cell r="B5179" t="str">
            <v>Less than twice a year</v>
          </cell>
          <cell r="C5179" t="str">
            <v>Northern Grampians (S)</v>
          </cell>
          <cell r="D5179" t="str">
            <v xml:space="preserve"> </v>
          </cell>
          <cell r="E5179" t="str">
            <v xml:space="preserve"> </v>
          </cell>
          <cell r="F5179" t="str">
            <v xml:space="preserve"> </v>
          </cell>
        </row>
        <row r="5180">
          <cell r="A5180" t="str">
            <v>SOCIAL CAPITAL - How often do you talk to your friends?</v>
          </cell>
          <cell r="B5180" t="str">
            <v>Less than twice a year</v>
          </cell>
          <cell r="C5180" t="str">
            <v>Port Phillip (C)</v>
          </cell>
          <cell r="D5180" t="str">
            <v xml:space="preserve"> </v>
          </cell>
          <cell r="E5180" t="str">
            <v xml:space="preserve"> </v>
          </cell>
          <cell r="F5180" t="str">
            <v xml:space="preserve"> </v>
          </cell>
        </row>
        <row r="5181">
          <cell r="A5181" t="str">
            <v>SOCIAL CAPITAL - How often do you talk to your friends?</v>
          </cell>
          <cell r="B5181" t="str">
            <v>Less than twice a year</v>
          </cell>
          <cell r="C5181" t="str">
            <v>Pyrenees (S)</v>
          </cell>
          <cell r="D5181" t="str">
            <v xml:space="preserve"> </v>
          </cell>
          <cell r="E5181" t="str">
            <v xml:space="preserve"> </v>
          </cell>
          <cell r="F5181" t="str">
            <v xml:space="preserve"> </v>
          </cell>
        </row>
        <row r="5182">
          <cell r="A5182" t="str">
            <v>SOCIAL CAPITAL - How often do you talk to your friends?</v>
          </cell>
          <cell r="B5182" t="str">
            <v>Less than twice a year</v>
          </cell>
          <cell r="C5182" t="str">
            <v>Queenscliffe (B)</v>
          </cell>
          <cell r="D5182" t="str">
            <v xml:space="preserve"> </v>
          </cell>
          <cell r="E5182" t="str">
            <v xml:space="preserve"> </v>
          </cell>
          <cell r="F5182" t="str">
            <v xml:space="preserve"> </v>
          </cell>
        </row>
        <row r="5183">
          <cell r="A5183" t="str">
            <v>SOCIAL CAPITAL - How often do you talk to your friends?</v>
          </cell>
          <cell r="B5183" t="str">
            <v>Less than twice a year</v>
          </cell>
          <cell r="C5183" t="str">
            <v>South Gippsland (S)</v>
          </cell>
          <cell r="D5183" t="str">
            <v xml:space="preserve"> </v>
          </cell>
          <cell r="E5183" t="str">
            <v xml:space="preserve"> </v>
          </cell>
          <cell r="F5183" t="str">
            <v xml:space="preserve"> </v>
          </cell>
        </row>
        <row r="5184">
          <cell r="A5184" t="str">
            <v>SOCIAL CAPITAL - How often do you talk to your friends?</v>
          </cell>
          <cell r="B5184" t="str">
            <v>Less than twice a year</v>
          </cell>
          <cell r="C5184" t="str">
            <v>Southern Grampians (S)</v>
          </cell>
          <cell r="D5184" t="str">
            <v xml:space="preserve"> </v>
          </cell>
          <cell r="E5184" t="str">
            <v xml:space="preserve"> </v>
          </cell>
          <cell r="F5184" t="str">
            <v xml:space="preserve"> </v>
          </cell>
        </row>
        <row r="5185">
          <cell r="A5185" t="str">
            <v>SOCIAL CAPITAL - How often do you talk to your friends?</v>
          </cell>
          <cell r="B5185" t="str">
            <v>Less than twice a year</v>
          </cell>
          <cell r="C5185" t="str">
            <v>Stonnington (C)</v>
          </cell>
          <cell r="D5185" t="str">
            <v xml:space="preserve"> </v>
          </cell>
          <cell r="E5185" t="str">
            <v xml:space="preserve"> </v>
          </cell>
          <cell r="F5185" t="str">
            <v xml:space="preserve"> </v>
          </cell>
        </row>
        <row r="5186">
          <cell r="A5186" t="str">
            <v>SOCIAL CAPITAL - How often do you talk to your friends?</v>
          </cell>
          <cell r="B5186" t="str">
            <v>Less than twice a year</v>
          </cell>
          <cell r="C5186" t="str">
            <v>Strathbogie (S)</v>
          </cell>
          <cell r="D5186" t="str">
            <v xml:space="preserve"> </v>
          </cell>
          <cell r="E5186" t="str">
            <v xml:space="preserve"> </v>
          </cell>
          <cell r="F5186" t="str">
            <v xml:space="preserve"> </v>
          </cell>
        </row>
        <row r="5187">
          <cell r="A5187" t="str">
            <v>SOCIAL CAPITAL - How often do you talk to your friends?</v>
          </cell>
          <cell r="B5187" t="str">
            <v>Less than twice a year</v>
          </cell>
          <cell r="C5187" t="str">
            <v>Surf Coast (S)</v>
          </cell>
          <cell r="D5187" t="str">
            <v xml:space="preserve"> </v>
          </cell>
          <cell r="E5187" t="str">
            <v xml:space="preserve"> </v>
          </cell>
          <cell r="F5187" t="str">
            <v xml:space="preserve"> </v>
          </cell>
        </row>
        <row r="5188">
          <cell r="A5188" t="str">
            <v>SOCIAL CAPITAL - How often do you talk to your friends?</v>
          </cell>
          <cell r="B5188" t="str">
            <v>Less than twice a year</v>
          </cell>
          <cell r="C5188" t="str">
            <v>Swan Hill (RC)</v>
          </cell>
          <cell r="D5188" t="str">
            <v xml:space="preserve"> </v>
          </cell>
          <cell r="E5188" t="str">
            <v xml:space="preserve"> </v>
          </cell>
          <cell r="F5188" t="str">
            <v xml:space="preserve"> </v>
          </cell>
        </row>
        <row r="5189">
          <cell r="A5189" t="str">
            <v>SOCIAL CAPITAL - How often do you talk to your friends?</v>
          </cell>
          <cell r="B5189" t="str">
            <v>Less than twice a year</v>
          </cell>
          <cell r="C5189" t="str">
            <v>Towong (S)</v>
          </cell>
          <cell r="D5189" t="str">
            <v xml:space="preserve"> </v>
          </cell>
          <cell r="E5189" t="str">
            <v xml:space="preserve"> </v>
          </cell>
          <cell r="F5189" t="str">
            <v xml:space="preserve"> </v>
          </cell>
        </row>
        <row r="5190">
          <cell r="A5190" t="str">
            <v>SOCIAL CAPITAL - How often do you talk to your friends?</v>
          </cell>
          <cell r="B5190" t="str">
            <v>Less than twice a year</v>
          </cell>
          <cell r="C5190" t="str">
            <v>Wangaratta (RC)</v>
          </cell>
          <cell r="D5190" t="str">
            <v xml:space="preserve"> </v>
          </cell>
          <cell r="E5190" t="str">
            <v xml:space="preserve"> </v>
          </cell>
          <cell r="F5190" t="str">
            <v xml:space="preserve"> </v>
          </cell>
        </row>
        <row r="5191">
          <cell r="A5191" t="str">
            <v>SOCIAL CAPITAL - How often do you talk to your friends?</v>
          </cell>
          <cell r="B5191" t="str">
            <v>Less than twice a year</v>
          </cell>
          <cell r="C5191" t="str">
            <v>Warrnambool (C)</v>
          </cell>
          <cell r="D5191" t="str">
            <v xml:space="preserve"> </v>
          </cell>
          <cell r="E5191" t="str">
            <v xml:space="preserve"> </v>
          </cell>
          <cell r="F5191" t="str">
            <v xml:space="preserve"> </v>
          </cell>
        </row>
        <row r="5192">
          <cell r="A5192" t="str">
            <v>SOCIAL CAPITAL - How often do you talk to your friends?</v>
          </cell>
          <cell r="B5192" t="str">
            <v>Less than twice a year</v>
          </cell>
          <cell r="C5192" t="str">
            <v>Wellington (S)</v>
          </cell>
          <cell r="D5192" t="str">
            <v xml:space="preserve"> </v>
          </cell>
          <cell r="E5192" t="str">
            <v xml:space="preserve"> </v>
          </cell>
          <cell r="F5192" t="str">
            <v xml:space="preserve"> </v>
          </cell>
        </row>
        <row r="5193">
          <cell r="A5193" t="str">
            <v>SOCIAL CAPITAL - How often do you talk to your friends?</v>
          </cell>
          <cell r="B5193" t="str">
            <v>Less than twice a year</v>
          </cell>
          <cell r="C5193" t="str">
            <v>West Wimmera (S)</v>
          </cell>
          <cell r="D5193" t="str">
            <v xml:space="preserve"> </v>
          </cell>
          <cell r="E5193" t="str">
            <v xml:space="preserve"> </v>
          </cell>
          <cell r="F5193" t="str">
            <v xml:space="preserve"> </v>
          </cell>
        </row>
        <row r="5194">
          <cell r="A5194" t="str">
            <v>SOCIAL CAPITAL - How often do you talk to your friends?</v>
          </cell>
          <cell r="B5194" t="str">
            <v>Less than twice a year</v>
          </cell>
          <cell r="C5194" t="str">
            <v>Whitehorse (C)</v>
          </cell>
          <cell r="D5194" t="str">
            <v xml:space="preserve"> </v>
          </cell>
          <cell r="E5194" t="str">
            <v xml:space="preserve"> </v>
          </cell>
          <cell r="F5194" t="str">
            <v xml:space="preserve"> </v>
          </cell>
        </row>
        <row r="5195">
          <cell r="A5195" t="str">
            <v>SOCIAL CAPITAL - How often do you talk to your friends?</v>
          </cell>
          <cell r="B5195" t="str">
            <v>Less than twice a year</v>
          </cell>
          <cell r="C5195" t="str">
            <v>Whittlesea (C)</v>
          </cell>
          <cell r="D5195" t="str">
            <v xml:space="preserve"> </v>
          </cell>
          <cell r="E5195" t="str">
            <v xml:space="preserve"> </v>
          </cell>
          <cell r="F5195" t="str">
            <v xml:space="preserve"> </v>
          </cell>
        </row>
        <row r="5196">
          <cell r="A5196" t="str">
            <v>SOCIAL CAPITAL - How often do you talk to your friends?</v>
          </cell>
          <cell r="B5196" t="str">
            <v>Less than twice a year</v>
          </cell>
          <cell r="C5196" t="str">
            <v>Wodonga (RC)</v>
          </cell>
          <cell r="D5196" t="str">
            <v xml:space="preserve"> </v>
          </cell>
          <cell r="E5196" t="str">
            <v xml:space="preserve"> </v>
          </cell>
          <cell r="F5196" t="str">
            <v xml:space="preserve"> </v>
          </cell>
        </row>
        <row r="5197">
          <cell r="A5197" t="str">
            <v>SOCIAL CAPITAL - How often do you talk to your friends?</v>
          </cell>
          <cell r="B5197" t="str">
            <v>Less than twice a year</v>
          </cell>
          <cell r="C5197" t="str">
            <v>Wyndham (C)</v>
          </cell>
          <cell r="D5197" t="str">
            <v xml:space="preserve"> </v>
          </cell>
          <cell r="E5197" t="str">
            <v xml:space="preserve"> </v>
          </cell>
          <cell r="F5197" t="str">
            <v xml:space="preserve"> </v>
          </cell>
        </row>
        <row r="5198">
          <cell r="A5198" t="str">
            <v>SOCIAL CAPITAL - How often do you talk to your friends?</v>
          </cell>
          <cell r="B5198" t="str">
            <v>Less than twice a year</v>
          </cell>
          <cell r="C5198" t="str">
            <v>Yarra (C)</v>
          </cell>
          <cell r="D5198" t="str">
            <v xml:space="preserve"> </v>
          </cell>
          <cell r="E5198" t="str">
            <v xml:space="preserve"> </v>
          </cell>
          <cell r="F5198" t="str">
            <v xml:space="preserve"> </v>
          </cell>
        </row>
        <row r="5199">
          <cell r="A5199" t="str">
            <v>SOCIAL CAPITAL - How often do you talk to your friends?</v>
          </cell>
          <cell r="B5199" t="str">
            <v>Less than twice a year</v>
          </cell>
          <cell r="C5199" t="str">
            <v>Yarra Ranges (S)</v>
          </cell>
          <cell r="D5199" t="str">
            <v xml:space="preserve"> </v>
          </cell>
          <cell r="E5199" t="str">
            <v xml:space="preserve"> </v>
          </cell>
          <cell r="F5199" t="str">
            <v xml:space="preserve"> </v>
          </cell>
        </row>
        <row r="5200">
          <cell r="A5200" t="str">
            <v>SOCIAL CAPITAL - How often do you talk to your friends?</v>
          </cell>
          <cell r="B5200" t="str">
            <v>Less than twice a year</v>
          </cell>
          <cell r="C5200" t="str">
            <v>Yarriambiack (S)</v>
          </cell>
          <cell r="D5200" t="str">
            <v xml:space="preserve"> </v>
          </cell>
          <cell r="E5200" t="str">
            <v xml:space="preserve"> </v>
          </cell>
          <cell r="F5200" t="str">
            <v xml:space="preserve"> </v>
          </cell>
        </row>
        <row r="5201">
          <cell r="A5201" t="str">
            <v>SOCIAL CAPITAL - How often do you talk to your friends?</v>
          </cell>
          <cell r="B5201" t="str">
            <v>Less than twice a year</v>
          </cell>
          <cell r="C5201" t="str">
            <v>Victoria</v>
          </cell>
          <cell r="D5201">
            <v>0.59020499999999998</v>
          </cell>
          <cell r="E5201">
            <v>0.45340150000000001</v>
          </cell>
          <cell r="F5201">
            <v>0.76796739999999997</v>
          </cell>
        </row>
        <row r="5202">
          <cell r="A5202" t="str">
            <v>SOCIAL CAPITAL - How often do you talk to your friends?</v>
          </cell>
          <cell r="B5202" t="str">
            <v>Never</v>
          </cell>
          <cell r="C5202" t="str">
            <v>Alpine (S)</v>
          </cell>
          <cell r="D5202" t="str">
            <v xml:space="preserve"> </v>
          </cell>
          <cell r="E5202" t="str">
            <v xml:space="preserve"> </v>
          </cell>
          <cell r="F5202" t="str">
            <v xml:space="preserve"> </v>
          </cell>
        </row>
        <row r="5203">
          <cell r="A5203" t="str">
            <v>SOCIAL CAPITAL - How often do you talk to your friends?</v>
          </cell>
          <cell r="B5203" t="str">
            <v>Never</v>
          </cell>
          <cell r="C5203" t="str">
            <v>Ararat (RC)</v>
          </cell>
          <cell r="D5203" t="str">
            <v xml:space="preserve"> </v>
          </cell>
          <cell r="E5203" t="str">
            <v xml:space="preserve"> </v>
          </cell>
          <cell r="F5203" t="str">
            <v xml:space="preserve"> </v>
          </cell>
        </row>
        <row r="5204">
          <cell r="A5204" t="str">
            <v>SOCIAL CAPITAL - How often do you talk to your friends?</v>
          </cell>
          <cell r="B5204" t="str">
            <v>Never</v>
          </cell>
          <cell r="C5204" t="str">
            <v>Ballarat (C)</v>
          </cell>
          <cell r="D5204" t="str">
            <v xml:space="preserve"> </v>
          </cell>
          <cell r="E5204" t="str">
            <v xml:space="preserve"> </v>
          </cell>
          <cell r="F5204" t="str">
            <v xml:space="preserve"> </v>
          </cell>
        </row>
        <row r="5205">
          <cell r="A5205" t="str">
            <v>SOCIAL CAPITAL - How often do you talk to your friends?</v>
          </cell>
          <cell r="B5205" t="str">
            <v>Never</v>
          </cell>
          <cell r="C5205" t="str">
            <v>Banyule (C)</v>
          </cell>
          <cell r="D5205" t="str">
            <v xml:space="preserve"> </v>
          </cell>
          <cell r="E5205" t="str">
            <v xml:space="preserve"> </v>
          </cell>
          <cell r="F5205" t="str">
            <v xml:space="preserve"> </v>
          </cell>
        </row>
        <row r="5206">
          <cell r="A5206" t="str">
            <v>SOCIAL CAPITAL - How often do you talk to your friends?</v>
          </cell>
          <cell r="B5206" t="str">
            <v>Never</v>
          </cell>
          <cell r="C5206" t="str">
            <v>Bass Coast (S)</v>
          </cell>
          <cell r="D5206" t="str">
            <v xml:space="preserve"> </v>
          </cell>
          <cell r="E5206" t="str">
            <v xml:space="preserve"> </v>
          </cell>
          <cell r="F5206" t="str">
            <v xml:space="preserve"> </v>
          </cell>
        </row>
        <row r="5207">
          <cell r="A5207" t="str">
            <v>SOCIAL CAPITAL - How often do you talk to your friends?</v>
          </cell>
          <cell r="B5207" t="str">
            <v>Never</v>
          </cell>
          <cell r="C5207" t="str">
            <v>Baw Baw (S)</v>
          </cell>
          <cell r="D5207" t="str">
            <v xml:space="preserve"> </v>
          </cell>
          <cell r="E5207" t="str">
            <v xml:space="preserve"> </v>
          </cell>
          <cell r="F5207" t="str">
            <v xml:space="preserve"> </v>
          </cell>
        </row>
        <row r="5208">
          <cell r="A5208" t="str">
            <v>SOCIAL CAPITAL - How often do you talk to your friends?</v>
          </cell>
          <cell r="B5208" t="str">
            <v>Never</v>
          </cell>
          <cell r="C5208" t="str">
            <v>Bayside (C)</v>
          </cell>
          <cell r="D5208" t="str">
            <v xml:space="preserve"> </v>
          </cell>
          <cell r="E5208" t="str">
            <v xml:space="preserve"> </v>
          </cell>
          <cell r="F5208" t="str">
            <v xml:space="preserve"> </v>
          </cell>
        </row>
        <row r="5209">
          <cell r="A5209" t="str">
            <v>SOCIAL CAPITAL - How often do you talk to your friends?</v>
          </cell>
          <cell r="B5209" t="str">
            <v>Never</v>
          </cell>
          <cell r="C5209" t="str">
            <v>Benalla (RC)</v>
          </cell>
          <cell r="D5209" t="str">
            <v xml:space="preserve"> </v>
          </cell>
          <cell r="E5209" t="str">
            <v xml:space="preserve"> </v>
          </cell>
          <cell r="F5209" t="str">
            <v xml:space="preserve"> </v>
          </cell>
        </row>
        <row r="5210">
          <cell r="A5210" t="str">
            <v>SOCIAL CAPITAL - How often do you talk to your friends?</v>
          </cell>
          <cell r="B5210" t="str">
            <v>Never</v>
          </cell>
          <cell r="C5210" t="str">
            <v>Boroondara (C)</v>
          </cell>
          <cell r="D5210" t="str">
            <v xml:space="preserve"> </v>
          </cell>
          <cell r="E5210" t="str">
            <v xml:space="preserve"> </v>
          </cell>
          <cell r="F5210" t="str">
            <v xml:space="preserve"> </v>
          </cell>
        </row>
        <row r="5211">
          <cell r="A5211" t="str">
            <v>SOCIAL CAPITAL - How often do you talk to your friends?</v>
          </cell>
          <cell r="B5211" t="str">
            <v>Never</v>
          </cell>
          <cell r="C5211" t="str">
            <v>Brimbank (C)</v>
          </cell>
          <cell r="D5211">
            <v>1.502338</v>
          </cell>
          <cell r="E5211">
            <v>0.66333339999999996</v>
          </cell>
          <cell r="F5211">
            <v>3.3665790000000002</v>
          </cell>
        </row>
        <row r="5212">
          <cell r="A5212" t="str">
            <v>SOCIAL CAPITAL - How often do you talk to your friends?</v>
          </cell>
          <cell r="B5212" t="str">
            <v>Never</v>
          </cell>
          <cell r="C5212" t="str">
            <v>Buloke (S)</v>
          </cell>
          <cell r="D5212" t="str">
            <v xml:space="preserve"> </v>
          </cell>
          <cell r="E5212" t="str">
            <v xml:space="preserve"> </v>
          </cell>
          <cell r="F5212" t="str">
            <v xml:space="preserve"> </v>
          </cell>
        </row>
        <row r="5213">
          <cell r="A5213" t="str">
            <v>SOCIAL CAPITAL - How often do you talk to your friends?</v>
          </cell>
          <cell r="B5213" t="str">
            <v>Never</v>
          </cell>
          <cell r="C5213" t="str">
            <v>Campaspe (S)</v>
          </cell>
          <cell r="D5213" t="str">
            <v xml:space="preserve"> </v>
          </cell>
          <cell r="E5213" t="str">
            <v xml:space="preserve"> </v>
          </cell>
          <cell r="F5213" t="str">
            <v xml:space="preserve"> </v>
          </cell>
        </row>
        <row r="5214">
          <cell r="A5214" t="str">
            <v>SOCIAL CAPITAL - How often do you talk to your friends?</v>
          </cell>
          <cell r="B5214" t="str">
            <v>Never</v>
          </cell>
          <cell r="C5214" t="str">
            <v>Cardinia (S)</v>
          </cell>
          <cell r="D5214" t="str">
            <v xml:space="preserve"> </v>
          </cell>
          <cell r="E5214" t="str">
            <v xml:space="preserve"> </v>
          </cell>
          <cell r="F5214" t="str">
            <v xml:space="preserve"> </v>
          </cell>
        </row>
        <row r="5215">
          <cell r="A5215" t="str">
            <v>SOCIAL CAPITAL - How often do you talk to your friends?</v>
          </cell>
          <cell r="B5215" t="str">
            <v>Never</v>
          </cell>
          <cell r="C5215" t="str">
            <v>Casey (C)</v>
          </cell>
          <cell r="D5215" t="str">
            <v xml:space="preserve"> </v>
          </cell>
          <cell r="E5215" t="str">
            <v xml:space="preserve"> </v>
          </cell>
          <cell r="F5215" t="str">
            <v xml:space="preserve"> </v>
          </cell>
        </row>
        <row r="5216">
          <cell r="A5216" t="str">
            <v>SOCIAL CAPITAL - How often do you talk to your friends?</v>
          </cell>
          <cell r="B5216" t="str">
            <v>Never</v>
          </cell>
          <cell r="C5216" t="str">
            <v>Central Goldfields (S)</v>
          </cell>
          <cell r="D5216">
            <v>1.2061539999999999</v>
          </cell>
          <cell r="E5216">
            <v>0.4563103</v>
          </cell>
          <cell r="F5216">
            <v>3.149216</v>
          </cell>
        </row>
        <row r="5217">
          <cell r="A5217" t="str">
            <v>SOCIAL CAPITAL - How often do you talk to your friends?</v>
          </cell>
          <cell r="B5217" t="str">
            <v>Never</v>
          </cell>
          <cell r="C5217" t="str">
            <v>Colac-Otway (S)</v>
          </cell>
          <cell r="D5217" t="str">
            <v xml:space="preserve"> </v>
          </cell>
          <cell r="E5217" t="str">
            <v xml:space="preserve"> </v>
          </cell>
          <cell r="F5217" t="str">
            <v xml:space="preserve"> </v>
          </cell>
        </row>
        <row r="5218">
          <cell r="A5218" t="str">
            <v>SOCIAL CAPITAL - How often do you talk to your friends?</v>
          </cell>
          <cell r="B5218" t="str">
            <v>Never</v>
          </cell>
          <cell r="C5218" t="str">
            <v>Corangamite (S)</v>
          </cell>
          <cell r="D5218" t="str">
            <v xml:space="preserve"> </v>
          </cell>
          <cell r="E5218" t="str">
            <v xml:space="preserve"> </v>
          </cell>
          <cell r="F5218" t="str">
            <v xml:space="preserve"> </v>
          </cell>
        </row>
        <row r="5219">
          <cell r="A5219" t="str">
            <v>SOCIAL CAPITAL - How often do you talk to your friends?</v>
          </cell>
          <cell r="B5219" t="str">
            <v>Never</v>
          </cell>
          <cell r="C5219" t="str">
            <v>Darebin (C)</v>
          </cell>
          <cell r="D5219" t="str">
            <v xml:space="preserve"> </v>
          </cell>
          <cell r="E5219" t="str">
            <v xml:space="preserve"> </v>
          </cell>
          <cell r="F5219" t="str">
            <v xml:space="preserve"> </v>
          </cell>
        </row>
        <row r="5220">
          <cell r="A5220" t="str">
            <v>SOCIAL CAPITAL - How often do you talk to your friends?</v>
          </cell>
          <cell r="B5220" t="str">
            <v>Never</v>
          </cell>
          <cell r="C5220" t="str">
            <v>East Gippsland (S)</v>
          </cell>
          <cell r="D5220" t="str">
            <v xml:space="preserve"> </v>
          </cell>
          <cell r="E5220" t="str">
            <v xml:space="preserve"> </v>
          </cell>
          <cell r="F5220" t="str">
            <v xml:space="preserve"> </v>
          </cell>
        </row>
        <row r="5221">
          <cell r="A5221" t="str">
            <v>SOCIAL CAPITAL - How often do you talk to your friends?</v>
          </cell>
          <cell r="B5221" t="str">
            <v>Never</v>
          </cell>
          <cell r="C5221" t="str">
            <v>Frankston (C)</v>
          </cell>
          <cell r="D5221" t="str">
            <v xml:space="preserve"> </v>
          </cell>
          <cell r="E5221" t="str">
            <v xml:space="preserve"> </v>
          </cell>
          <cell r="F5221" t="str">
            <v xml:space="preserve"> </v>
          </cell>
        </row>
        <row r="5222">
          <cell r="A5222" t="str">
            <v>SOCIAL CAPITAL - How often do you talk to your friends?</v>
          </cell>
          <cell r="B5222" t="str">
            <v>Never</v>
          </cell>
          <cell r="C5222" t="str">
            <v>Gannawarra (S)</v>
          </cell>
          <cell r="D5222" t="str">
            <v xml:space="preserve"> </v>
          </cell>
          <cell r="E5222" t="str">
            <v xml:space="preserve"> </v>
          </cell>
          <cell r="F5222" t="str">
            <v xml:space="preserve"> </v>
          </cell>
        </row>
        <row r="5223">
          <cell r="A5223" t="str">
            <v>SOCIAL CAPITAL - How often do you talk to your friends?</v>
          </cell>
          <cell r="B5223" t="str">
            <v>Never</v>
          </cell>
          <cell r="C5223" t="str">
            <v>Glen Eira (C)</v>
          </cell>
          <cell r="D5223" t="str">
            <v xml:space="preserve"> </v>
          </cell>
          <cell r="E5223" t="str">
            <v xml:space="preserve"> </v>
          </cell>
          <cell r="F5223" t="str">
            <v xml:space="preserve"> </v>
          </cell>
        </row>
        <row r="5224">
          <cell r="A5224" t="str">
            <v>SOCIAL CAPITAL - How often do you talk to your friends?</v>
          </cell>
          <cell r="B5224" t="str">
            <v>Never</v>
          </cell>
          <cell r="C5224" t="str">
            <v>Glenelg (S)</v>
          </cell>
          <cell r="D5224">
            <v>0.86905060000000001</v>
          </cell>
          <cell r="E5224">
            <v>0.34499099999999999</v>
          </cell>
          <cell r="F5224">
            <v>2.1718350000000002</v>
          </cell>
        </row>
        <row r="5225">
          <cell r="A5225" t="str">
            <v>SOCIAL CAPITAL - How often do you talk to your friends?</v>
          </cell>
          <cell r="B5225" t="str">
            <v>Never</v>
          </cell>
          <cell r="C5225" t="str">
            <v>Golden Plains (S)</v>
          </cell>
          <cell r="D5225" t="str">
            <v xml:space="preserve"> </v>
          </cell>
          <cell r="E5225" t="str">
            <v xml:space="preserve"> </v>
          </cell>
          <cell r="F5225" t="str">
            <v xml:space="preserve"> </v>
          </cell>
        </row>
        <row r="5226">
          <cell r="A5226" t="str">
            <v>SOCIAL CAPITAL - How often do you talk to your friends?</v>
          </cell>
          <cell r="B5226" t="str">
            <v>Never</v>
          </cell>
          <cell r="C5226" t="str">
            <v>Greater Bendigo (C)</v>
          </cell>
          <cell r="D5226">
            <v>3.2687240000000002</v>
          </cell>
          <cell r="E5226">
            <v>1.2232190000000001</v>
          </cell>
          <cell r="F5226">
            <v>8.4424329999999994</v>
          </cell>
        </row>
        <row r="5227">
          <cell r="A5227" t="str">
            <v>SOCIAL CAPITAL - How often do you talk to your friends?</v>
          </cell>
          <cell r="B5227" t="str">
            <v>Never</v>
          </cell>
          <cell r="C5227" t="str">
            <v>Greater Dandenong (C)</v>
          </cell>
          <cell r="D5227">
            <v>2.7679909999999999</v>
          </cell>
          <cell r="E5227">
            <v>1.2925500000000001</v>
          </cell>
          <cell r="F5227">
            <v>5.8281980000000004</v>
          </cell>
        </row>
        <row r="5228">
          <cell r="A5228" t="str">
            <v>SOCIAL CAPITAL - How often do you talk to your friends?</v>
          </cell>
          <cell r="B5228" t="str">
            <v>Never</v>
          </cell>
          <cell r="C5228" t="str">
            <v>Greater Geelong (C)</v>
          </cell>
          <cell r="D5228" t="str">
            <v xml:space="preserve"> </v>
          </cell>
          <cell r="E5228" t="str">
            <v xml:space="preserve"> </v>
          </cell>
          <cell r="F5228" t="str">
            <v xml:space="preserve"> </v>
          </cell>
        </row>
        <row r="5229">
          <cell r="A5229" t="str">
            <v>SOCIAL CAPITAL - How often do you talk to your friends?</v>
          </cell>
          <cell r="B5229" t="str">
            <v>Never</v>
          </cell>
          <cell r="C5229" t="str">
            <v>Greater Shepparton (C)</v>
          </cell>
          <cell r="D5229" t="str">
            <v xml:space="preserve"> </v>
          </cell>
          <cell r="E5229" t="str">
            <v xml:space="preserve"> </v>
          </cell>
          <cell r="F5229" t="str">
            <v xml:space="preserve"> </v>
          </cell>
        </row>
        <row r="5230">
          <cell r="A5230" t="str">
            <v>SOCIAL CAPITAL - How often do you talk to your friends?</v>
          </cell>
          <cell r="B5230" t="str">
            <v>Never</v>
          </cell>
          <cell r="C5230" t="str">
            <v>Hepburn (S)</v>
          </cell>
          <cell r="D5230" t="str">
            <v xml:space="preserve"> </v>
          </cell>
          <cell r="E5230" t="str">
            <v xml:space="preserve"> </v>
          </cell>
          <cell r="F5230" t="str">
            <v xml:space="preserve"> </v>
          </cell>
        </row>
        <row r="5231">
          <cell r="A5231" t="str">
            <v>SOCIAL CAPITAL - How often do you talk to your friends?</v>
          </cell>
          <cell r="B5231" t="str">
            <v>Never</v>
          </cell>
          <cell r="C5231" t="str">
            <v>Hindmarsh (S)</v>
          </cell>
          <cell r="D5231" t="str">
            <v xml:space="preserve"> </v>
          </cell>
          <cell r="E5231" t="str">
            <v xml:space="preserve"> </v>
          </cell>
          <cell r="F5231" t="str">
            <v xml:space="preserve"> </v>
          </cell>
        </row>
        <row r="5232">
          <cell r="A5232" t="str">
            <v>SOCIAL CAPITAL - How often do you talk to your friends?</v>
          </cell>
          <cell r="B5232" t="str">
            <v>Never</v>
          </cell>
          <cell r="C5232" t="str">
            <v>Hobsons Bay (C)</v>
          </cell>
          <cell r="D5232" t="str">
            <v xml:space="preserve"> </v>
          </cell>
          <cell r="E5232" t="str">
            <v xml:space="preserve"> </v>
          </cell>
          <cell r="F5232" t="str">
            <v xml:space="preserve"> </v>
          </cell>
        </row>
        <row r="5233">
          <cell r="A5233" t="str">
            <v>SOCIAL CAPITAL - How often do you talk to your friends?</v>
          </cell>
          <cell r="B5233" t="str">
            <v>Never</v>
          </cell>
          <cell r="C5233" t="str">
            <v>Horsham (RC)</v>
          </cell>
          <cell r="D5233" t="str">
            <v xml:space="preserve"> </v>
          </cell>
          <cell r="E5233" t="str">
            <v xml:space="preserve"> </v>
          </cell>
          <cell r="F5233" t="str">
            <v xml:space="preserve"> </v>
          </cell>
        </row>
        <row r="5234">
          <cell r="A5234" t="str">
            <v>SOCIAL CAPITAL - How often do you talk to your friends?</v>
          </cell>
          <cell r="B5234" t="str">
            <v>Never</v>
          </cell>
          <cell r="C5234" t="str">
            <v>Hume (C)</v>
          </cell>
          <cell r="D5234" t="str">
            <v xml:space="preserve"> </v>
          </cell>
          <cell r="E5234" t="str">
            <v xml:space="preserve"> </v>
          </cell>
          <cell r="F5234" t="str">
            <v xml:space="preserve"> </v>
          </cell>
        </row>
        <row r="5235">
          <cell r="A5235" t="str">
            <v>SOCIAL CAPITAL - How often do you talk to your friends?</v>
          </cell>
          <cell r="B5235" t="str">
            <v>Never</v>
          </cell>
          <cell r="C5235" t="str">
            <v>Indigo (S)</v>
          </cell>
          <cell r="D5235" t="str">
            <v xml:space="preserve"> </v>
          </cell>
          <cell r="E5235" t="str">
            <v xml:space="preserve"> </v>
          </cell>
          <cell r="F5235" t="str">
            <v xml:space="preserve"> </v>
          </cell>
        </row>
        <row r="5236">
          <cell r="A5236" t="str">
            <v>SOCIAL CAPITAL - How often do you talk to your friends?</v>
          </cell>
          <cell r="B5236" t="str">
            <v>Never</v>
          </cell>
          <cell r="C5236" t="str">
            <v>Kingston (C)</v>
          </cell>
          <cell r="D5236" t="str">
            <v xml:space="preserve"> </v>
          </cell>
          <cell r="E5236" t="str">
            <v xml:space="preserve"> </v>
          </cell>
          <cell r="F5236" t="str">
            <v xml:space="preserve"> </v>
          </cell>
        </row>
        <row r="5237">
          <cell r="A5237" t="str">
            <v>SOCIAL CAPITAL - How often do you talk to your friends?</v>
          </cell>
          <cell r="B5237" t="str">
            <v>Never</v>
          </cell>
          <cell r="C5237" t="str">
            <v>Knox (C)</v>
          </cell>
          <cell r="D5237" t="str">
            <v xml:space="preserve"> </v>
          </cell>
          <cell r="E5237" t="str">
            <v xml:space="preserve"> </v>
          </cell>
          <cell r="F5237" t="str">
            <v xml:space="preserve"> </v>
          </cell>
        </row>
        <row r="5238">
          <cell r="A5238" t="str">
            <v>SOCIAL CAPITAL - How often do you talk to your friends?</v>
          </cell>
          <cell r="B5238" t="str">
            <v>Never</v>
          </cell>
          <cell r="C5238" t="str">
            <v>Latrobe (C)</v>
          </cell>
          <cell r="D5238" t="str">
            <v xml:space="preserve"> </v>
          </cell>
          <cell r="E5238" t="str">
            <v xml:space="preserve"> </v>
          </cell>
          <cell r="F5238" t="str">
            <v xml:space="preserve"> </v>
          </cell>
        </row>
        <row r="5239">
          <cell r="A5239" t="str">
            <v>SOCIAL CAPITAL - How often do you talk to your friends?</v>
          </cell>
          <cell r="B5239" t="str">
            <v>Never</v>
          </cell>
          <cell r="C5239" t="str">
            <v>Loddon (S)</v>
          </cell>
          <cell r="D5239" t="str">
            <v xml:space="preserve"> </v>
          </cell>
          <cell r="E5239" t="str">
            <v xml:space="preserve"> </v>
          </cell>
          <cell r="F5239" t="str">
            <v xml:space="preserve"> </v>
          </cell>
        </row>
        <row r="5240">
          <cell r="A5240" t="str">
            <v>SOCIAL CAPITAL - How often do you talk to your friends?</v>
          </cell>
          <cell r="B5240" t="str">
            <v>Never</v>
          </cell>
          <cell r="C5240" t="str">
            <v>Macedon Ranges (S)</v>
          </cell>
          <cell r="D5240" t="str">
            <v xml:space="preserve"> </v>
          </cell>
          <cell r="E5240" t="str">
            <v xml:space="preserve"> </v>
          </cell>
          <cell r="F5240" t="str">
            <v xml:space="preserve"> </v>
          </cell>
        </row>
        <row r="5241">
          <cell r="A5241" t="str">
            <v>SOCIAL CAPITAL - How often do you talk to your friends?</v>
          </cell>
          <cell r="B5241" t="str">
            <v>Never</v>
          </cell>
          <cell r="C5241" t="str">
            <v>Manningham (C)</v>
          </cell>
          <cell r="D5241" t="str">
            <v xml:space="preserve"> </v>
          </cell>
          <cell r="E5241" t="str">
            <v xml:space="preserve"> </v>
          </cell>
          <cell r="F5241" t="str">
            <v xml:space="preserve"> </v>
          </cell>
        </row>
        <row r="5242">
          <cell r="A5242" t="str">
            <v>SOCIAL CAPITAL - How often do you talk to your friends?</v>
          </cell>
          <cell r="B5242" t="str">
            <v>Never</v>
          </cell>
          <cell r="C5242" t="str">
            <v>Mansfield (S)</v>
          </cell>
          <cell r="D5242" t="str">
            <v xml:space="preserve"> </v>
          </cell>
          <cell r="E5242" t="str">
            <v xml:space="preserve"> </v>
          </cell>
          <cell r="F5242" t="str">
            <v xml:space="preserve"> </v>
          </cell>
        </row>
        <row r="5243">
          <cell r="A5243" t="str">
            <v>SOCIAL CAPITAL - How often do you talk to your friends?</v>
          </cell>
          <cell r="B5243" t="str">
            <v>Never</v>
          </cell>
          <cell r="C5243" t="str">
            <v>Maribyrnong (C)</v>
          </cell>
          <cell r="D5243" t="str">
            <v xml:space="preserve"> </v>
          </cell>
          <cell r="E5243" t="str">
            <v xml:space="preserve"> </v>
          </cell>
          <cell r="F5243" t="str">
            <v xml:space="preserve"> </v>
          </cell>
        </row>
        <row r="5244">
          <cell r="A5244" t="str">
            <v>SOCIAL CAPITAL - How often do you talk to your friends?</v>
          </cell>
          <cell r="B5244" t="str">
            <v>Never</v>
          </cell>
          <cell r="C5244" t="str">
            <v>Maroondah (C)</v>
          </cell>
          <cell r="D5244" t="str">
            <v xml:space="preserve"> </v>
          </cell>
          <cell r="E5244" t="str">
            <v xml:space="preserve"> </v>
          </cell>
          <cell r="F5244" t="str">
            <v xml:space="preserve"> </v>
          </cell>
        </row>
        <row r="5245">
          <cell r="A5245" t="str">
            <v>SOCIAL CAPITAL - How often do you talk to your friends?</v>
          </cell>
          <cell r="B5245" t="str">
            <v>Never</v>
          </cell>
          <cell r="C5245" t="str">
            <v>Melbourne (C)</v>
          </cell>
          <cell r="D5245" t="str">
            <v xml:space="preserve"> </v>
          </cell>
          <cell r="E5245" t="str">
            <v xml:space="preserve"> </v>
          </cell>
          <cell r="F5245" t="str">
            <v xml:space="preserve"> </v>
          </cell>
        </row>
        <row r="5246">
          <cell r="A5246" t="str">
            <v>SOCIAL CAPITAL - How often do you talk to your friends?</v>
          </cell>
          <cell r="B5246" t="str">
            <v>Never</v>
          </cell>
          <cell r="C5246" t="str">
            <v>Melton (S)</v>
          </cell>
          <cell r="D5246" t="str">
            <v xml:space="preserve"> </v>
          </cell>
          <cell r="E5246" t="str">
            <v xml:space="preserve"> </v>
          </cell>
          <cell r="F5246" t="str">
            <v xml:space="preserve"> </v>
          </cell>
        </row>
        <row r="5247">
          <cell r="A5247" t="str">
            <v>SOCIAL CAPITAL - How often do you talk to your friends?</v>
          </cell>
          <cell r="B5247" t="str">
            <v>Never</v>
          </cell>
          <cell r="C5247" t="str">
            <v>Mildura (RC)</v>
          </cell>
          <cell r="D5247">
            <v>2.7457500000000001</v>
          </cell>
          <cell r="E5247">
            <v>1.216475</v>
          </cell>
          <cell r="F5247">
            <v>6.0792219999999997</v>
          </cell>
        </row>
        <row r="5248">
          <cell r="A5248" t="str">
            <v>SOCIAL CAPITAL - How often do you talk to your friends?</v>
          </cell>
          <cell r="B5248" t="str">
            <v>Never</v>
          </cell>
          <cell r="C5248" t="str">
            <v>Mitchell (S)</v>
          </cell>
          <cell r="D5248" t="str">
            <v xml:space="preserve"> </v>
          </cell>
          <cell r="E5248" t="str">
            <v xml:space="preserve"> </v>
          </cell>
          <cell r="F5248" t="str">
            <v xml:space="preserve"> </v>
          </cell>
        </row>
        <row r="5249">
          <cell r="A5249" t="str">
            <v>SOCIAL CAPITAL - How often do you talk to your friends?</v>
          </cell>
          <cell r="B5249" t="str">
            <v>Never</v>
          </cell>
          <cell r="C5249" t="str">
            <v>Moira (S)</v>
          </cell>
          <cell r="D5249" t="str">
            <v xml:space="preserve"> </v>
          </cell>
          <cell r="E5249" t="str">
            <v xml:space="preserve"> </v>
          </cell>
          <cell r="F5249" t="str">
            <v xml:space="preserve"> </v>
          </cell>
        </row>
        <row r="5250">
          <cell r="A5250" t="str">
            <v>SOCIAL CAPITAL - How often do you talk to your friends?</v>
          </cell>
          <cell r="B5250" t="str">
            <v>Never</v>
          </cell>
          <cell r="C5250" t="str">
            <v>Monash (C)</v>
          </cell>
          <cell r="D5250" t="str">
            <v xml:space="preserve"> </v>
          </cell>
          <cell r="E5250" t="str">
            <v xml:space="preserve"> </v>
          </cell>
          <cell r="F5250" t="str">
            <v xml:space="preserve"> </v>
          </cell>
        </row>
        <row r="5251">
          <cell r="A5251" t="str">
            <v>SOCIAL CAPITAL - How often do you talk to your friends?</v>
          </cell>
          <cell r="B5251" t="str">
            <v>Never</v>
          </cell>
          <cell r="C5251" t="str">
            <v>Moonee Valley (C)</v>
          </cell>
          <cell r="D5251" t="str">
            <v xml:space="preserve"> </v>
          </cell>
          <cell r="E5251" t="str">
            <v xml:space="preserve"> </v>
          </cell>
          <cell r="F5251" t="str">
            <v xml:space="preserve"> </v>
          </cell>
        </row>
        <row r="5252">
          <cell r="A5252" t="str">
            <v>SOCIAL CAPITAL - How often do you talk to your friends?</v>
          </cell>
          <cell r="B5252" t="str">
            <v>Never</v>
          </cell>
          <cell r="C5252" t="str">
            <v>Moorabool (S)</v>
          </cell>
          <cell r="D5252" t="str">
            <v xml:space="preserve"> </v>
          </cell>
          <cell r="E5252" t="str">
            <v xml:space="preserve"> </v>
          </cell>
          <cell r="F5252" t="str">
            <v xml:space="preserve"> </v>
          </cell>
        </row>
        <row r="5253">
          <cell r="A5253" t="str">
            <v>SOCIAL CAPITAL - How often do you talk to your friends?</v>
          </cell>
          <cell r="B5253" t="str">
            <v>Never</v>
          </cell>
          <cell r="C5253" t="str">
            <v>Moreland (C)</v>
          </cell>
          <cell r="D5253" t="str">
            <v xml:space="preserve"> </v>
          </cell>
          <cell r="E5253" t="str">
            <v xml:space="preserve"> </v>
          </cell>
          <cell r="F5253" t="str">
            <v xml:space="preserve"> </v>
          </cell>
        </row>
        <row r="5254">
          <cell r="A5254" t="str">
            <v>SOCIAL CAPITAL - How often do you talk to your friends?</v>
          </cell>
          <cell r="B5254" t="str">
            <v>Never</v>
          </cell>
          <cell r="C5254" t="str">
            <v>Mornington Peninsula (S)</v>
          </cell>
          <cell r="D5254" t="str">
            <v xml:space="preserve"> </v>
          </cell>
          <cell r="E5254" t="str">
            <v xml:space="preserve"> </v>
          </cell>
          <cell r="F5254" t="str">
            <v xml:space="preserve"> </v>
          </cell>
        </row>
        <row r="5255">
          <cell r="A5255" t="str">
            <v>SOCIAL CAPITAL - How often do you talk to your friends?</v>
          </cell>
          <cell r="B5255" t="str">
            <v>Never</v>
          </cell>
          <cell r="C5255" t="str">
            <v>Mount Alexander (S)</v>
          </cell>
          <cell r="D5255" t="str">
            <v xml:space="preserve"> </v>
          </cell>
          <cell r="E5255" t="str">
            <v xml:space="preserve"> </v>
          </cell>
          <cell r="F5255" t="str">
            <v xml:space="preserve"> </v>
          </cell>
        </row>
        <row r="5256">
          <cell r="A5256" t="str">
            <v>SOCIAL CAPITAL - How often do you talk to your friends?</v>
          </cell>
          <cell r="B5256" t="str">
            <v>Never</v>
          </cell>
          <cell r="C5256" t="str">
            <v>Moyne (S)</v>
          </cell>
          <cell r="D5256" t="str">
            <v xml:space="preserve"> </v>
          </cell>
          <cell r="E5256" t="str">
            <v xml:space="preserve"> </v>
          </cell>
          <cell r="F5256" t="str">
            <v xml:space="preserve"> </v>
          </cell>
        </row>
        <row r="5257">
          <cell r="A5257" t="str">
            <v>SOCIAL CAPITAL - How often do you talk to your friends?</v>
          </cell>
          <cell r="B5257" t="str">
            <v>Never</v>
          </cell>
          <cell r="C5257" t="str">
            <v>Murrindindi (S)</v>
          </cell>
          <cell r="D5257" t="str">
            <v xml:space="preserve"> </v>
          </cell>
          <cell r="E5257" t="str">
            <v xml:space="preserve"> </v>
          </cell>
          <cell r="F5257" t="str">
            <v xml:space="preserve"> </v>
          </cell>
        </row>
        <row r="5258">
          <cell r="A5258" t="str">
            <v>SOCIAL CAPITAL - How often do you talk to your friends?</v>
          </cell>
          <cell r="B5258" t="str">
            <v>Never</v>
          </cell>
          <cell r="C5258" t="str">
            <v>Nillumbik (S)</v>
          </cell>
          <cell r="D5258" t="str">
            <v xml:space="preserve"> </v>
          </cell>
          <cell r="E5258" t="str">
            <v xml:space="preserve"> </v>
          </cell>
          <cell r="F5258" t="str">
            <v xml:space="preserve"> </v>
          </cell>
        </row>
        <row r="5259">
          <cell r="A5259" t="str">
            <v>SOCIAL CAPITAL - How often do you talk to your friends?</v>
          </cell>
          <cell r="B5259" t="str">
            <v>Never</v>
          </cell>
          <cell r="C5259" t="str">
            <v>Northern Grampians (S)</v>
          </cell>
          <cell r="D5259" t="str">
            <v xml:space="preserve"> </v>
          </cell>
          <cell r="E5259" t="str">
            <v xml:space="preserve"> </v>
          </cell>
          <cell r="F5259" t="str">
            <v xml:space="preserve"> </v>
          </cell>
        </row>
        <row r="5260">
          <cell r="A5260" t="str">
            <v>SOCIAL CAPITAL - How often do you talk to your friends?</v>
          </cell>
          <cell r="B5260" t="str">
            <v>Never</v>
          </cell>
          <cell r="C5260" t="str">
            <v>Port Phillip (C)</v>
          </cell>
          <cell r="D5260" t="str">
            <v xml:space="preserve"> </v>
          </cell>
          <cell r="E5260" t="str">
            <v xml:space="preserve"> </v>
          </cell>
          <cell r="F5260" t="str">
            <v xml:space="preserve"> </v>
          </cell>
        </row>
        <row r="5261">
          <cell r="A5261" t="str">
            <v>SOCIAL CAPITAL - How often do you talk to your friends?</v>
          </cell>
          <cell r="B5261" t="str">
            <v>Never</v>
          </cell>
          <cell r="C5261" t="str">
            <v>Pyrenees (S)</v>
          </cell>
          <cell r="D5261" t="str">
            <v xml:space="preserve"> </v>
          </cell>
          <cell r="E5261" t="str">
            <v xml:space="preserve"> </v>
          </cell>
          <cell r="F5261" t="str">
            <v xml:space="preserve"> </v>
          </cell>
        </row>
        <row r="5262">
          <cell r="A5262" t="str">
            <v>SOCIAL CAPITAL - How often do you talk to your friends?</v>
          </cell>
          <cell r="B5262" t="str">
            <v>Never</v>
          </cell>
          <cell r="C5262" t="str">
            <v>Queenscliffe (B)</v>
          </cell>
          <cell r="D5262" t="str">
            <v xml:space="preserve"> </v>
          </cell>
          <cell r="E5262" t="str">
            <v xml:space="preserve"> </v>
          </cell>
          <cell r="F5262" t="str">
            <v xml:space="preserve"> </v>
          </cell>
        </row>
        <row r="5263">
          <cell r="A5263" t="str">
            <v>SOCIAL CAPITAL - How often do you talk to your friends?</v>
          </cell>
          <cell r="B5263" t="str">
            <v>Never</v>
          </cell>
          <cell r="C5263" t="str">
            <v>South Gippsland (S)</v>
          </cell>
          <cell r="D5263" t="str">
            <v xml:space="preserve"> </v>
          </cell>
          <cell r="E5263" t="str">
            <v xml:space="preserve"> </v>
          </cell>
          <cell r="F5263" t="str">
            <v xml:space="preserve"> </v>
          </cell>
        </row>
        <row r="5264">
          <cell r="A5264" t="str">
            <v>SOCIAL CAPITAL - How often do you talk to your friends?</v>
          </cell>
          <cell r="B5264" t="str">
            <v>Never</v>
          </cell>
          <cell r="C5264" t="str">
            <v>Southern Grampians (S)</v>
          </cell>
          <cell r="D5264" t="str">
            <v xml:space="preserve"> </v>
          </cell>
          <cell r="E5264" t="str">
            <v xml:space="preserve"> </v>
          </cell>
          <cell r="F5264" t="str">
            <v xml:space="preserve"> </v>
          </cell>
        </row>
        <row r="5265">
          <cell r="A5265" t="str">
            <v>SOCIAL CAPITAL - How often do you talk to your friends?</v>
          </cell>
          <cell r="B5265" t="str">
            <v>Never</v>
          </cell>
          <cell r="C5265" t="str">
            <v>Stonnington (C)</v>
          </cell>
          <cell r="D5265" t="str">
            <v xml:space="preserve"> </v>
          </cell>
          <cell r="E5265" t="str">
            <v xml:space="preserve"> </v>
          </cell>
          <cell r="F5265" t="str">
            <v xml:space="preserve"> </v>
          </cell>
        </row>
        <row r="5266">
          <cell r="A5266" t="str">
            <v>SOCIAL CAPITAL - How often do you talk to your friends?</v>
          </cell>
          <cell r="B5266" t="str">
            <v>Never</v>
          </cell>
          <cell r="C5266" t="str">
            <v>Strathbogie (S)</v>
          </cell>
          <cell r="D5266" t="str">
            <v xml:space="preserve"> </v>
          </cell>
          <cell r="E5266" t="str">
            <v xml:space="preserve"> </v>
          </cell>
          <cell r="F5266" t="str">
            <v xml:space="preserve"> </v>
          </cell>
        </row>
        <row r="5267">
          <cell r="A5267" t="str">
            <v>SOCIAL CAPITAL - How often do you talk to your friends?</v>
          </cell>
          <cell r="B5267" t="str">
            <v>Never</v>
          </cell>
          <cell r="C5267" t="str">
            <v>Surf Coast (S)</v>
          </cell>
          <cell r="D5267" t="str">
            <v xml:space="preserve"> </v>
          </cell>
          <cell r="E5267" t="str">
            <v xml:space="preserve"> </v>
          </cell>
          <cell r="F5267" t="str">
            <v xml:space="preserve"> </v>
          </cell>
        </row>
        <row r="5268">
          <cell r="A5268" t="str">
            <v>SOCIAL CAPITAL - How often do you talk to your friends?</v>
          </cell>
          <cell r="B5268" t="str">
            <v>Never</v>
          </cell>
          <cell r="C5268" t="str">
            <v>Swan Hill (RC)</v>
          </cell>
          <cell r="D5268" t="str">
            <v xml:space="preserve"> </v>
          </cell>
          <cell r="E5268" t="str">
            <v xml:space="preserve"> </v>
          </cell>
          <cell r="F5268" t="str">
            <v xml:space="preserve"> </v>
          </cell>
        </row>
        <row r="5269">
          <cell r="A5269" t="str">
            <v>SOCIAL CAPITAL - How often do you talk to your friends?</v>
          </cell>
          <cell r="B5269" t="str">
            <v>Never</v>
          </cell>
          <cell r="C5269" t="str">
            <v>Towong (S)</v>
          </cell>
          <cell r="D5269" t="str">
            <v xml:space="preserve"> </v>
          </cell>
          <cell r="E5269" t="str">
            <v xml:space="preserve"> </v>
          </cell>
          <cell r="F5269" t="str">
            <v xml:space="preserve"> </v>
          </cell>
        </row>
        <row r="5270">
          <cell r="A5270" t="str">
            <v>SOCIAL CAPITAL - How often do you talk to your friends?</v>
          </cell>
          <cell r="B5270" t="str">
            <v>Never</v>
          </cell>
          <cell r="C5270" t="str">
            <v>Wangaratta (RC)</v>
          </cell>
          <cell r="D5270" t="str">
            <v xml:space="preserve"> </v>
          </cell>
          <cell r="E5270" t="str">
            <v xml:space="preserve"> </v>
          </cell>
          <cell r="F5270" t="str">
            <v xml:space="preserve"> </v>
          </cell>
        </row>
        <row r="5271">
          <cell r="A5271" t="str">
            <v>SOCIAL CAPITAL - How often do you talk to your friends?</v>
          </cell>
          <cell r="B5271" t="str">
            <v>Never</v>
          </cell>
          <cell r="C5271" t="str">
            <v>Warrnambool (C)</v>
          </cell>
          <cell r="D5271" t="str">
            <v xml:space="preserve"> </v>
          </cell>
          <cell r="E5271" t="str">
            <v xml:space="preserve"> </v>
          </cell>
          <cell r="F5271" t="str">
            <v xml:space="preserve"> </v>
          </cell>
        </row>
        <row r="5272">
          <cell r="A5272" t="str">
            <v>SOCIAL CAPITAL - How often do you talk to your friends?</v>
          </cell>
          <cell r="B5272" t="str">
            <v>Never</v>
          </cell>
          <cell r="C5272" t="str">
            <v>Wellington (S)</v>
          </cell>
          <cell r="D5272" t="str">
            <v xml:space="preserve"> </v>
          </cell>
          <cell r="E5272" t="str">
            <v xml:space="preserve"> </v>
          </cell>
          <cell r="F5272" t="str">
            <v xml:space="preserve"> </v>
          </cell>
        </row>
        <row r="5273">
          <cell r="A5273" t="str">
            <v>SOCIAL CAPITAL - How often do you talk to your friends?</v>
          </cell>
          <cell r="B5273" t="str">
            <v>Never</v>
          </cell>
          <cell r="C5273" t="str">
            <v>West Wimmera (S)</v>
          </cell>
          <cell r="D5273" t="str">
            <v xml:space="preserve"> </v>
          </cell>
          <cell r="E5273" t="str">
            <v xml:space="preserve"> </v>
          </cell>
          <cell r="F5273" t="str">
            <v xml:space="preserve"> </v>
          </cell>
        </row>
        <row r="5274">
          <cell r="A5274" t="str">
            <v>SOCIAL CAPITAL - How often do you talk to your friends?</v>
          </cell>
          <cell r="B5274" t="str">
            <v>Never</v>
          </cell>
          <cell r="C5274" t="str">
            <v>Whitehorse (C)</v>
          </cell>
          <cell r="D5274" t="str">
            <v xml:space="preserve"> </v>
          </cell>
          <cell r="E5274" t="str">
            <v xml:space="preserve"> </v>
          </cell>
          <cell r="F5274" t="str">
            <v xml:space="preserve"> </v>
          </cell>
        </row>
        <row r="5275">
          <cell r="A5275" t="str">
            <v>SOCIAL CAPITAL - How often do you talk to your friends?</v>
          </cell>
          <cell r="B5275" t="str">
            <v>Never</v>
          </cell>
          <cell r="C5275" t="str">
            <v>Whittlesea (C)</v>
          </cell>
          <cell r="D5275" t="str">
            <v xml:space="preserve"> </v>
          </cell>
          <cell r="E5275" t="str">
            <v xml:space="preserve"> </v>
          </cell>
          <cell r="F5275" t="str">
            <v xml:space="preserve"> </v>
          </cell>
        </row>
        <row r="5276">
          <cell r="A5276" t="str">
            <v>SOCIAL CAPITAL - How often do you talk to your friends?</v>
          </cell>
          <cell r="B5276" t="str">
            <v>Never</v>
          </cell>
          <cell r="C5276" t="str">
            <v>Wodonga (RC)</v>
          </cell>
          <cell r="D5276" t="str">
            <v xml:space="preserve"> </v>
          </cell>
          <cell r="E5276" t="str">
            <v xml:space="preserve"> </v>
          </cell>
          <cell r="F5276" t="str">
            <v xml:space="preserve"> </v>
          </cell>
        </row>
        <row r="5277">
          <cell r="A5277" t="str">
            <v>SOCIAL CAPITAL - How often do you talk to your friends?</v>
          </cell>
          <cell r="B5277" t="str">
            <v>Never</v>
          </cell>
          <cell r="C5277" t="str">
            <v>Wyndham (C)</v>
          </cell>
          <cell r="D5277" t="str">
            <v xml:space="preserve"> </v>
          </cell>
          <cell r="E5277" t="str">
            <v xml:space="preserve"> </v>
          </cell>
          <cell r="F5277" t="str">
            <v xml:space="preserve"> </v>
          </cell>
        </row>
        <row r="5278">
          <cell r="A5278" t="str">
            <v>SOCIAL CAPITAL - How often do you talk to your friends?</v>
          </cell>
          <cell r="B5278" t="str">
            <v>Never</v>
          </cell>
          <cell r="C5278" t="str">
            <v>Yarra (C)</v>
          </cell>
          <cell r="D5278" t="str">
            <v xml:space="preserve"> </v>
          </cell>
          <cell r="E5278" t="str">
            <v xml:space="preserve"> </v>
          </cell>
          <cell r="F5278" t="str">
            <v xml:space="preserve"> </v>
          </cell>
        </row>
        <row r="5279">
          <cell r="A5279" t="str">
            <v>SOCIAL CAPITAL - How often do you talk to your friends?</v>
          </cell>
          <cell r="B5279" t="str">
            <v>Never</v>
          </cell>
          <cell r="C5279" t="str">
            <v>Yarra Ranges (S)</v>
          </cell>
          <cell r="D5279" t="str">
            <v xml:space="preserve"> </v>
          </cell>
          <cell r="E5279" t="str">
            <v xml:space="preserve"> </v>
          </cell>
          <cell r="F5279" t="str">
            <v xml:space="preserve"> </v>
          </cell>
        </row>
        <row r="5280">
          <cell r="A5280" t="str">
            <v>SOCIAL CAPITAL - How often do you talk to your friends?</v>
          </cell>
          <cell r="B5280" t="str">
            <v>Never</v>
          </cell>
          <cell r="C5280" t="str">
            <v>Yarriambiack (S)</v>
          </cell>
          <cell r="D5280" t="str">
            <v xml:space="preserve"> </v>
          </cell>
          <cell r="E5280" t="str">
            <v xml:space="preserve"> </v>
          </cell>
          <cell r="F5280" t="str">
            <v xml:space="preserve"> </v>
          </cell>
        </row>
        <row r="5281">
          <cell r="A5281" t="str">
            <v>SOCIAL CAPITAL - How often do you talk to your friends?</v>
          </cell>
          <cell r="B5281" t="str">
            <v>Never</v>
          </cell>
          <cell r="C5281" t="str">
            <v>Victoria</v>
          </cell>
          <cell r="D5281">
            <v>0.92230809999999996</v>
          </cell>
          <cell r="E5281">
            <v>0.73721340000000002</v>
          </cell>
          <cell r="F5281">
            <v>1.153335</v>
          </cell>
        </row>
        <row r="5282">
          <cell r="A5282" t="str">
            <v>SOCIAL CAPITAL - How often do you talk to your friends?</v>
          </cell>
          <cell r="B5282" t="str">
            <v>Don't know</v>
          </cell>
          <cell r="C5282" t="str">
            <v>Alpine (S)</v>
          </cell>
          <cell r="D5282" t="str">
            <v xml:space="preserve"> </v>
          </cell>
          <cell r="E5282" t="str">
            <v xml:space="preserve"> </v>
          </cell>
          <cell r="F5282" t="str">
            <v xml:space="preserve"> </v>
          </cell>
        </row>
        <row r="5283">
          <cell r="A5283" t="str">
            <v>SOCIAL CAPITAL - How often do you talk to your friends?</v>
          </cell>
          <cell r="B5283" t="str">
            <v>Don't know</v>
          </cell>
          <cell r="C5283" t="str">
            <v>Ararat (RC)</v>
          </cell>
          <cell r="D5283" t="str">
            <v xml:space="preserve"> </v>
          </cell>
          <cell r="E5283" t="str">
            <v xml:space="preserve"> </v>
          </cell>
          <cell r="F5283" t="str">
            <v xml:space="preserve"> </v>
          </cell>
        </row>
        <row r="5284">
          <cell r="A5284" t="str">
            <v>SOCIAL CAPITAL - How often do you talk to your friends?</v>
          </cell>
          <cell r="B5284" t="str">
            <v>Don't know</v>
          </cell>
          <cell r="C5284" t="str">
            <v>Ballarat (C)</v>
          </cell>
          <cell r="D5284" t="str">
            <v xml:space="preserve"> </v>
          </cell>
          <cell r="E5284" t="str">
            <v xml:space="preserve"> </v>
          </cell>
          <cell r="F5284" t="str">
            <v xml:space="preserve"> </v>
          </cell>
        </row>
        <row r="5285">
          <cell r="A5285" t="str">
            <v>SOCIAL CAPITAL - How often do you talk to your friends?</v>
          </cell>
          <cell r="B5285" t="str">
            <v>Don't know</v>
          </cell>
          <cell r="C5285" t="str">
            <v>Banyule (C)</v>
          </cell>
          <cell r="D5285" t="str">
            <v xml:space="preserve"> </v>
          </cell>
          <cell r="E5285" t="str">
            <v xml:space="preserve"> </v>
          </cell>
          <cell r="F5285" t="str">
            <v xml:space="preserve"> </v>
          </cell>
        </row>
        <row r="5286">
          <cell r="A5286" t="str">
            <v>SOCIAL CAPITAL - How often do you talk to your friends?</v>
          </cell>
          <cell r="B5286" t="str">
            <v>Don't know</v>
          </cell>
          <cell r="C5286" t="str">
            <v>Bass Coast (S)</v>
          </cell>
          <cell r="D5286" t="str">
            <v xml:space="preserve"> </v>
          </cell>
          <cell r="E5286" t="str">
            <v xml:space="preserve"> </v>
          </cell>
          <cell r="F5286" t="str">
            <v xml:space="preserve"> </v>
          </cell>
        </row>
        <row r="5287">
          <cell r="A5287" t="str">
            <v>SOCIAL CAPITAL - How often do you talk to your friends?</v>
          </cell>
          <cell r="B5287" t="str">
            <v>Don't know</v>
          </cell>
          <cell r="C5287" t="str">
            <v>Baw Baw (S)</v>
          </cell>
          <cell r="D5287" t="str">
            <v xml:space="preserve"> </v>
          </cell>
          <cell r="E5287" t="str">
            <v xml:space="preserve"> </v>
          </cell>
          <cell r="F5287" t="str">
            <v xml:space="preserve"> </v>
          </cell>
        </row>
        <row r="5288">
          <cell r="A5288" t="str">
            <v>SOCIAL CAPITAL - How often do you talk to your friends?</v>
          </cell>
          <cell r="B5288" t="str">
            <v>Don't know</v>
          </cell>
          <cell r="C5288" t="str">
            <v>Bayside (C)</v>
          </cell>
          <cell r="D5288" t="str">
            <v xml:space="preserve"> </v>
          </cell>
          <cell r="E5288" t="str">
            <v xml:space="preserve"> </v>
          </cell>
          <cell r="F5288" t="str">
            <v xml:space="preserve"> </v>
          </cell>
        </row>
        <row r="5289">
          <cell r="A5289" t="str">
            <v>SOCIAL CAPITAL - How often do you talk to your friends?</v>
          </cell>
          <cell r="B5289" t="str">
            <v>Don't know</v>
          </cell>
          <cell r="C5289" t="str">
            <v>Benalla (RC)</v>
          </cell>
          <cell r="D5289" t="str">
            <v xml:space="preserve"> </v>
          </cell>
          <cell r="E5289" t="str">
            <v xml:space="preserve"> </v>
          </cell>
          <cell r="F5289" t="str">
            <v xml:space="preserve"> </v>
          </cell>
        </row>
        <row r="5290">
          <cell r="A5290" t="str">
            <v>SOCIAL CAPITAL - How often do you talk to your friends?</v>
          </cell>
          <cell r="B5290" t="str">
            <v>Don't know</v>
          </cell>
          <cell r="C5290" t="str">
            <v>Boroondara (C)</v>
          </cell>
          <cell r="D5290" t="str">
            <v xml:space="preserve"> </v>
          </cell>
          <cell r="E5290" t="str">
            <v xml:space="preserve"> </v>
          </cell>
          <cell r="F5290" t="str">
            <v xml:space="preserve"> </v>
          </cell>
        </row>
        <row r="5291">
          <cell r="A5291" t="str">
            <v>SOCIAL CAPITAL - How often do you talk to your friends?</v>
          </cell>
          <cell r="B5291" t="str">
            <v>Don't know</v>
          </cell>
          <cell r="C5291" t="str">
            <v>Brimbank (C)</v>
          </cell>
          <cell r="D5291" t="str">
            <v xml:space="preserve"> </v>
          </cell>
          <cell r="E5291" t="str">
            <v xml:space="preserve"> </v>
          </cell>
          <cell r="F5291" t="str">
            <v xml:space="preserve"> </v>
          </cell>
        </row>
        <row r="5292">
          <cell r="A5292" t="str">
            <v>SOCIAL CAPITAL - How often do you talk to your friends?</v>
          </cell>
          <cell r="B5292" t="str">
            <v>Don't know</v>
          </cell>
          <cell r="C5292" t="str">
            <v>Buloke (S)</v>
          </cell>
          <cell r="D5292" t="str">
            <v xml:space="preserve"> </v>
          </cell>
          <cell r="E5292" t="str">
            <v xml:space="preserve"> </v>
          </cell>
          <cell r="F5292" t="str">
            <v xml:space="preserve"> </v>
          </cell>
        </row>
        <row r="5293">
          <cell r="A5293" t="str">
            <v>SOCIAL CAPITAL - How often do you talk to your friends?</v>
          </cell>
          <cell r="B5293" t="str">
            <v>Don't know</v>
          </cell>
          <cell r="C5293" t="str">
            <v>Campaspe (S)</v>
          </cell>
          <cell r="D5293" t="str">
            <v xml:space="preserve"> </v>
          </cell>
          <cell r="E5293" t="str">
            <v xml:space="preserve"> </v>
          </cell>
          <cell r="F5293" t="str">
            <v xml:space="preserve"> </v>
          </cell>
        </row>
        <row r="5294">
          <cell r="A5294" t="str">
            <v>SOCIAL CAPITAL - How often do you talk to your friends?</v>
          </cell>
          <cell r="B5294" t="str">
            <v>Don't know</v>
          </cell>
          <cell r="C5294" t="str">
            <v>Cardinia (S)</v>
          </cell>
          <cell r="D5294" t="str">
            <v xml:space="preserve"> </v>
          </cell>
          <cell r="E5294" t="str">
            <v xml:space="preserve"> </v>
          </cell>
          <cell r="F5294" t="str">
            <v xml:space="preserve"> </v>
          </cell>
        </row>
        <row r="5295">
          <cell r="A5295" t="str">
            <v>SOCIAL CAPITAL - How often do you talk to your friends?</v>
          </cell>
          <cell r="B5295" t="str">
            <v>Don't know</v>
          </cell>
          <cell r="C5295" t="str">
            <v>Casey (C)</v>
          </cell>
          <cell r="D5295" t="str">
            <v xml:space="preserve"> </v>
          </cell>
          <cell r="E5295" t="str">
            <v xml:space="preserve"> </v>
          </cell>
          <cell r="F5295" t="str">
            <v xml:space="preserve"> </v>
          </cell>
        </row>
        <row r="5296">
          <cell r="A5296" t="str">
            <v>SOCIAL CAPITAL - How often do you talk to your friends?</v>
          </cell>
          <cell r="B5296" t="str">
            <v>Don't know</v>
          </cell>
          <cell r="C5296" t="str">
            <v>Central Goldfields (S)</v>
          </cell>
          <cell r="D5296" t="str">
            <v xml:space="preserve"> </v>
          </cell>
          <cell r="E5296" t="str">
            <v xml:space="preserve"> </v>
          </cell>
          <cell r="F5296" t="str">
            <v xml:space="preserve"> </v>
          </cell>
        </row>
        <row r="5297">
          <cell r="A5297" t="str">
            <v>SOCIAL CAPITAL - How often do you talk to your friends?</v>
          </cell>
          <cell r="B5297" t="str">
            <v>Don't know</v>
          </cell>
          <cell r="C5297" t="str">
            <v>Colac-Otway (S)</v>
          </cell>
          <cell r="D5297" t="str">
            <v xml:space="preserve"> </v>
          </cell>
          <cell r="E5297" t="str">
            <v xml:space="preserve"> </v>
          </cell>
          <cell r="F5297" t="str">
            <v xml:space="preserve"> </v>
          </cell>
        </row>
        <row r="5298">
          <cell r="A5298" t="str">
            <v>SOCIAL CAPITAL - How often do you talk to your friends?</v>
          </cell>
          <cell r="B5298" t="str">
            <v>Don't know</v>
          </cell>
          <cell r="C5298" t="str">
            <v>Corangamite (S)</v>
          </cell>
          <cell r="D5298" t="str">
            <v xml:space="preserve"> </v>
          </cell>
          <cell r="E5298" t="str">
            <v xml:space="preserve"> </v>
          </cell>
          <cell r="F5298" t="str">
            <v xml:space="preserve"> </v>
          </cell>
        </row>
        <row r="5299">
          <cell r="A5299" t="str">
            <v>SOCIAL CAPITAL - How often do you talk to your friends?</v>
          </cell>
          <cell r="B5299" t="str">
            <v>Don't know</v>
          </cell>
          <cell r="C5299" t="str">
            <v>Darebin (C)</v>
          </cell>
          <cell r="D5299" t="str">
            <v xml:space="preserve"> </v>
          </cell>
          <cell r="E5299" t="str">
            <v xml:space="preserve"> </v>
          </cell>
          <cell r="F5299" t="str">
            <v xml:space="preserve"> </v>
          </cell>
        </row>
        <row r="5300">
          <cell r="A5300" t="str">
            <v>SOCIAL CAPITAL - How often do you talk to your friends?</v>
          </cell>
          <cell r="B5300" t="str">
            <v>Don't know</v>
          </cell>
          <cell r="C5300" t="str">
            <v>East Gippsland (S)</v>
          </cell>
          <cell r="D5300" t="str">
            <v xml:space="preserve"> </v>
          </cell>
          <cell r="E5300" t="str">
            <v xml:space="preserve"> </v>
          </cell>
          <cell r="F5300" t="str">
            <v xml:space="preserve"> </v>
          </cell>
        </row>
        <row r="5301">
          <cell r="A5301" t="str">
            <v>SOCIAL CAPITAL - How often do you talk to your friends?</v>
          </cell>
          <cell r="B5301" t="str">
            <v>Don't know</v>
          </cell>
          <cell r="C5301" t="str">
            <v>Frankston (C)</v>
          </cell>
          <cell r="D5301" t="str">
            <v xml:space="preserve"> </v>
          </cell>
          <cell r="E5301" t="str">
            <v xml:space="preserve"> </v>
          </cell>
          <cell r="F5301" t="str">
            <v xml:space="preserve"> </v>
          </cell>
        </row>
        <row r="5302">
          <cell r="A5302" t="str">
            <v>SOCIAL CAPITAL - How often do you talk to your friends?</v>
          </cell>
          <cell r="B5302" t="str">
            <v>Don't know</v>
          </cell>
          <cell r="C5302" t="str">
            <v>Gannawarra (S)</v>
          </cell>
          <cell r="D5302" t="str">
            <v xml:space="preserve"> </v>
          </cell>
          <cell r="E5302" t="str">
            <v xml:space="preserve"> </v>
          </cell>
          <cell r="F5302" t="str">
            <v xml:space="preserve"> </v>
          </cell>
        </row>
        <row r="5303">
          <cell r="A5303" t="str">
            <v>SOCIAL CAPITAL - How often do you talk to your friends?</v>
          </cell>
          <cell r="B5303" t="str">
            <v>Don't know</v>
          </cell>
          <cell r="C5303" t="str">
            <v>Glen Eira (C)</v>
          </cell>
          <cell r="D5303" t="str">
            <v xml:space="preserve"> </v>
          </cell>
          <cell r="E5303" t="str">
            <v xml:space="preserve"> </v>
          </cell>
          <cell r="F5303" t="str">
            <v xml:space="preserve"> </v>
          </cell>
        </row>
        <row r="5304">
          <cell r="A5304" t="str">
            <v>SOCIAL CAPITAL - How often do you talk to your friends?</v>
          </cell>
          <cell r="B5304" t="str">
            <v>Don't know</v>
          </cell>
          <cell r="C5304" t="str">
            <v>Glenelg (S)</v>
          </cell>
          <cell r="D5304" t="str">
            <v xml:space="preserve"> </v>
          </cell>
          <cell r="E5304" t="str">
            <v xml:space="preserve"> </v>
          </cell>
          <cell r="F5304" t="str">
            <v xml:space="preserve"> </v>
          </cell>
        </row>
        <row r="5305">
          <cell r="A5305" t="str">
            <v>SOCIAL CAPITAL - How often do you talk to your friends?</v>
          </cell>
          <cell r="B5305" t="str">
            <v>Don't know</v>
          </cell>
          <cell r="C5305" t="str">
            <v>Golden Plains (S)</v>
          </cell>
          <cell r="D5305" t="str">
            <v xml:space="preserve"> </v>
          </cell>
          <cell r="E5305" t="str">
            <v xml:space="preserve"> </v>
          </cell>
          <cell r="F5305" t="str">
            <v xml:space="preserve"> </v>
          </cell>
        </row>
        <row r="5306">
          <cell r="A5306" t="str">
            <v>SOCIAL CAPITAL - How often do you talk to your friends?</v>
          </cell>
          <cell r="B5306" t="str">
            <v>Don't know</v>
          </cell>
          <cell r="C5306" t="str">
            <v>Greater Bendigo (C)</v>
          </cell>
          <cell r="D5306" t="str">
            <v xml:space="preserve"> </v>
          </cell>
          <cell r="E5306" t="str">
            <v xml:space="preserve"> </v>
          </cell>
          <cell r="F5306" t="str">
            <v xml:space="preserve"> </v>
          </cell>
        </row>
        <row r="5307">
          <cell r="A5307" t="str">
            <v>SOCIAL CAPITAL - How often do you talk to your friends?</v>
          </cell>
          <cell r="B5307" t="str">
            <v>Don't know</v>
          </cell>
          <cell r="C5307" t="str">
            <v>Greater Dandenong (C)</v>
          </cell>
          <cell r="D5307" t="str">
            <v xml:space="preserve"> </v>
          </cell>
          <cell r="E5307" t="str">
            <v xml:space="preserve"> </v>
          </cell>
          <cell r="F5307" t="str">
            <v xml:space="preserve"> </v>
          </cell>
        </row>
        <row r="5308">
          <cell r="A5308" t="str">
            <v>SOCIAL CAPITAL - How often do you talk to your friends?</v>
          </cell>
          <cell r="B5308" t="str">
            <v>Don't know</v>
          </cell>
          <cell r="C5308" t="str">
            <v>Greater Geelong (C)</v>
          </cell>
          <cell r="D5308" t="str">
            <v xml:space="preserve"> </v>
          </cell>
          <cell r="E5308" t="str">
            <v xml:space="preserve"> </v>
          </cell>
          <cell r="F5308" t="str">
            <v xml:space="preserve"> </v>
          </cell>
        </row>
        <row r="5309">
          <cell r="A5309" t="str">
            <v>SOCIAL CAPITAL - How often do you talk to your friends?</v>
          </cell>
          <cell r="B5309" t="str">
            <v>Don't know</v>
          </cell>
          <cell r="C5309" t="str">
            <v>Greater Shepparton (C)</v>
          </cell>
          <cell r="D5309" t="str">
            <v xml:space="preserve"> </v>
          </cell>
          <cell r="E5309" t="str">
            <v xml:space="preserve"> </v>
          </cell>
          <cell r="F5309" t="str">
            <v xml:space="preserve"> </v>
          </cell>
        </row>
        <row r="5310">
          <cell r="A5310" t="str">
            <v>SOCIAL CAPITAL - How often do you talk to your friends?</v>
          </cell>
          <cell r="B5310" t="str">
            <v>Don't know</v>
          </cell>
          <cell r="C5310" t="str">
            <v>Hepburn (S)</v>
          </cell>
          <cell r="D5310" t="str">
            <v xml:space="preserve"> </v>
          </cell>
          <cell r="E5310" t="str">
            <v xml:space="preserve"> </v>
          </cell>
          <cell r="F5310" t="str">
            <v xml:space="preserve"> </v>
          </cell>
        </row>
        <row r="5311">
          <cell r="A5311" t="str">
            <v>SOCIAL CAPITAL - How often do you talk to your friends?</v>
          </cell>
          <cell r="B5311" t="str">
            <v>Don't know</v>
          </cell>
          <cell r="C5311" t="str">
            <v>Hindmarsh (S)</v>
          </cell>
          <cell r="D5311" t="str">
            <v xml:space="preserve"> </v>
          </cell>
          <cell r="E5311" t="str">
            <v xml:space="preserve"> </v>
          </cell>
          <cell r="F5311" t="str">
            <v xml:space="preserve"> </v>
          </cell>
        </row>
        <row r="5312">
          <cell r="A5312" t="str">
            <v>SOCIAL CAPITAL - How often do you talk to your friends?</v>
          </cell>
          <cell r="B5312" t="str">
            <v>Don't know</v>
          </cell>
          <cell r="C5312" t="str">
            <v>Hobsons Bay (C)</v>
          </cell>
          <cell r="D5312" t="str">
            <v xml:space="preserve"> </v>
          </cell>
          <cell r="E5312" t="str">
            <v xml:space="preserve"> </v>
          </cell>
          <cell r="F5312" t="str">
            <v xml:space="preserve"> </v>
          </cell>
        </row>
        <row r="5313">
          <cell r="A5313" t="str">
            <v>SOCIAL CAPITAL - How often do you talk to your friends?</v>
          </cell>
          <cell r="B5313" t="str">
            <v>Don't know</v>
          </cell>
          <cell r="C5313" t="str">
            <v>Horsham (RC)</v>
          </cell>
          <cell r="D5313" t="str">
            <v xml:space="preserve"> </v>
          </cell>
          <cell r="E5313" t="str">
            <v xml:space="preserve"> </v>
          </cell>
          <cell r="F5313" t="str">
            <v xml:space="preserve"> </v>
          </cell>
        </row>
        <row r="5314">
          <cell r="A5314" t="str">
            <v>SOCIAL CAPITAL - How often do you talk to your friends?</v>
          </cell>
          <cell r="B5314" t="str">
            <v>Don't know</v>
          </cell>
          <cell r="C5314" t="str">
            <v>Hume (C)</v>
          </cell>
          <cell r="D5314" t="str">
            <v xml:space="preserve"> </v>
          </cell>
          <cell r="E5314" t="str">
            <v xml:space="preserve"> </v>
          </cell>
          <cell r="F5314" t="str">
            <v xml:space="preserve"> </v>
          </cell>
        </row>
        <row r="5315">
          <cell r="A5315" t="str">
            <v>SOCIAL CAPITAL - How often do you talk to your friends?</v>
          </cell>
          <cell r="B5315" t="str">
            <v>Don't know</v>
          </cell>
          <cell r="C5315" t="str">
            <v>Indigo (S)</v>
          </cell>
          <cell r="D5315" t="str">
            <v xml:space="preserve"> </v>
          </cell>
          <cell r="E5315" t="str">
            <v xml:space="preserve"> </v>
          </cell>
          <cell r="F5315" t="str">
            <v xml:space="preserve"> </v>
          </cell>
        </row>
        <row r="5316">
          <cell r="A5316" t="str">
            <v>SOCIAL CAPITAL - How often do you talk to your friends?</v>
          </cell>
          <cell r="B5316" t="str">
            <v>Don't know</v>
          </cell>
          <cell r="C5316" t="str">
            <v>Kingston (C)</v>
          </cell>
          <cell r="D5316" t="str">
            <v xml:space="preserve"> </v>
          </cell>
          <cell r="E5316" t="str">
            <v xml:space="preserve"> </v>
          </cell>
          <cell r="F5316" t="str">
            <v xml:space="preserve"> </v>
          </cell>
        </row>
        <row r="5317">
          <cell r="A5317" t="str">
            <v>SOCIAL CAPITAL - How often do you talk to your friends?</v>
          </cell>
          <cell r="B5317" t="str">
            <v>Don't know</v>
          </cell>
          <cell r="C5317" t="str">
            <v>Knox (C)</v>
          </cell>
          <cell r="D5317" t="str">
            <v xml:space="preserve"> </v>
          </cell>
          <cell r="E5317" t="str">
            <v xml:space="preserve"> </v>
          </cell>
          <cell r="F5317" t="str">
            <v xml:space="preserve"> </v>
          </cell>
        </row>
        <row r="5318">
          <cell r="A5318" t="str">
            <v>SOCIAL CAPITAL - How often do you talk to your friends?</v>
          </cell>
          <cell r="B5318" t="str">
            <v>Don't know</v>
          </cell>
          <cell r="C5318" t="str">
            <v>Latrobe (C)</v>
          </cell>
          <cell r="D5318" t="str">
            <v xml:space="preserve"> </v>
          </cell>
          <cell r="E5318" t="str">
            <v xml:space="preserve"> </v>
          </cell>
          <cell r="F5318" t="str">
            <v xml:space="preserve"> </v>
          </cell>
        </row>
        <row r="5319">
          <cell r="A5319" t="str">
            <v>SOCIAL CAPITAL - How often do you talk to your friends?</v>
          </cell>
          <cell r="B5319" t="str">
            <v>Don't know</v>
          </cell>
          <cell r="C5319" t="str">
            <v>Loddon (S)</v>
          </cell>
          <cell r="D5319" t="str">
            <v xml:space="preserve"> </v>
          </cell>
          <cell r="E5319" t="str">
            <v xml:space="preserve"> </v>
          </cell>
          <cell r="F5319" t="str">
            <v xml:space="preserve"> </v>
          </cell>
        </row>
        <row r="5320">
          <cell r="A5320" t="str">
            <v>SOCIAL CAPITAL - How often do you talk to your friends?</v>
          </cell>
          <cell r="B5320" t="str">
            <v>Don't know</v>
          </cell>
          <cell r="C5320" t="str">
            <v>Macedon Ranges (S)</v>
          </cell>
          <cell r="D5320" t="str">
            <v xml:space="preserve"> </v>
          </cell>
          <cell r="E5320" t="str">
            <v xml:space="preserve"> </v>
          </cell>
          <cell r="F5320" t="str">
            <v xml:space="preserve"> </v>
          </cell>
        </row>
        <row r="5321">
          <cell r="A5321" t="str">
            <v>SOCIAL CAPITAL - How often do you talk to your friends?</v>
          </cell>
          <cell r="B5321" t="str">
            <v>Don't know</v>
          </cell>
          <cell r="C5321" t="str">
            <v>Manningham (C)</v>
          </cell>
          <cell r="D5321" t="str">
            <v xml:space="preserve"> </v>
          </cell>
          <cell r="E5321" t="str">
            <v xml:space="preserve"> </v>
          </cell>
          <cell r="F5321" t="str">
            <v xml:space="preserve"> </v>
          </cell>
        </row>
        <row r="5322">
          <cell r="A5322" t="str">
            <v>SOCIAL CAPITAL - How often do you talk to your friends?</v>
          </cell>
          <cell r="B5322" t="str">
            <v>Don't know</v>
          </cell>
          <cell r="C5322" t="str">
            <v>Mansfield (S)</v>
          </cell>
          <cell r="D5322" t="str">
            <v xml:space="preserve"> </v>
          </cell>
          <cell r="E5322" t="str">
            <v xml:space="preserve"> </v>
          </cell>
          <cell r="F5322" t="str">
            <v xml:space="preserve"> </v>
          </cell>
        </row>
        <row r="5323">
          <cell r="A5323" t="str">
            <v>SOCIAL CAPITAL - How often do you talk to your friends?</v>
          </cell>
          <cell r="B5323" t="str">
            <v>Don't know</v>
          </cell>
          <cell r="C5323" t="str">
            <v>Maribyrnong (C)</v>
          </cell>
          <cell r="D5323" t="str">
            <v xml:space="preserve"> </v>
          </cell>
          <cell r="E5323" t="str">
            <v xml:space="preserve"> </v>
          </cell>
          <cell r="F5323" t="str">
            <v xml:space="preserve"> </v>
          </cell>
        </row>
        <row r="5324">
          <cell r="A5324" t="str">
            <v>SOCIAL CAPITAL - How often do you talk to your friends?</v>
          </cell>
          <cell r="B5324" t="str">
            <v>Don't know</v>
          </cell>
          <cell r="C5324" t="str">
            <v>Maroondah (C)</v>
          </cell>
          <cell r="D5324" t="str">
            <v xml:space="preserve"> </v>
          </cell>
          <cell r="E5324" t="str">
            <v xml:space="preserve"> </v>
          </cell>
          <cell r="F5324" t="str">
            <v xml:space="preserve"> </v>
          </cell>
        </row>
        <row r="5325">
          <cell r="A5325" t="str">
            <v>SOCIAL CAPITAL - How often do you talk to your friends?</v>
          </cell>
          <cell r="B5325" t="str">
            <v>Don't know</v>
          </cell>
          <cell r="C5325" t="str">
            <v>Melbourne (C)</v>
          </cell>
          <cell r="D5325" t="str">
            <v xml:space="preserve"> </v>
          </cell>
          <cell r="E5325" t="str">
            <v xml:space="preserve"> </v>
          </cell>
          <cell r="F5325" t="str">
            <v xml:space="preserve"> </v>
          </cell>
        </row>
        <row r="5326">
          <cell r="A5326" t="str">
            <v>SOCIAL CAPITAL - How often do you talk to your friends?</v>
          </cell>
          <cell r="B5326" t="str">
            <v>Don't know</v>
          </cell>
          <cell r="C5326" t="str">
            <v>Melton (S)</v>
          </cell>
          <cell r="D5326" t="str">
            <v xml:space="preserve"> </v>
          </cell>
          <cell r="E5326" t="str">
            <v xml:space="preserve"> </v>
          </cell>
          <cell r="F5326" t="str">
            <v xml:space="preserve"> </v>
          </cell>
        </row>
        <row r="5327">
          <cell r="A5327" t="str">
            <v>SOCIAL CAPITAL - How often do you talk to your friends?</v>
          </cell>
          <cell r="B5327" t="str">
            <v>Don't know</v>
          </cell>
          <cell r="C5327" t="str">
            <v>Mildura (RC)</v>
          </cell>
          <cell r="D5327" t="str">
            <v xml:space="preserve"> </v>
          </cell>
          <cell r="E5327" t="str">
            <v xml:space="preserve"> </v>
          </cell>
          <cell r="F5327" t="str">
            <v xml:space="preserve"> </v>
          </cell>
        </row>
        <row r="5328">
          <cell r="A5328" t="str">
            <v>SOCIAL CAPITAL - How often do you talk to your friends?</v>
          </cell>
          <cell r="B5328" t="str">
            <v>Don't know</v>
          </cell>
          <cell r="C5328" t="str">
            <v>Mitchell (S)</v>
          </cell>
          <cell r="D5328" t="str">
            <v xml:space="preserve"> </v>
          </cell>
          <cell r="E5328" t="str">
            <v xml:space="preserve"> </v>
          </cell>
          <cell r="F5328" t="str">
            <v xml:space="preserve"> </v>
          </cell>
        </row>
        <row r="5329">
          <cell r="A5329" t="str">
            <v>SOCIAL CAPITAL - How often do you talk to your friends?</v>
          </cell>
          <cell r="B5329" t="str">
            <v>Don't know</v>
          </cell>
          <cell r="C5329" t="str">
            <v>Moira (S)</v>
          </cell>
          <cell r="D5329" t="str">
            <v xml:space="preserve"> </v>
          </cell>
          <cell r="E5329" t="str">
            <v xml:space="preserve"> </v>
          </cell>
          <cell r="F5329" t="str">
            <v xml:space="preserve"> </v>
          </cell>
        </row>
        <row r="5330">
          <cell r="A5330" t="str">
            <v>SOCIAL CAPITAL - How often do you talk to your friends?</v>
          </cell>
          <cell r="B5330" t="str">
            <v>Don't know</v>
          </cell>
          <cell r="C5330" t="str">
            <v>Monash (C)</v>
          </cell>
          <cell r="D5330" t="str">
            <v xml:space="preserve"> </v>
          </cell>
          <cell r="E5330" t="str">
            <v xml:space="preserve"> </v>
          </cell>
          <cell r="F5330" t="str">
            <v xml:space="preserve"> </v>
          </cell>
        </row>
        <row r="5331">
          <cell r="A5331" t="str">
            <v>SOCIAL CAPITAL - How often do you talk to your friends?</v>
          </cell>
          <cell r="B5331" t="str">
            <v>Don't know</v>
          </cell>
          <cell r="C5331" t="str">
            <v>Moonee Valley (C)</v>
          </cell>
          <cell r="D5331" t="str">
            <v xml:space="preserve"> </v>
          </cell>
          <cell r="E5331" t="str">
            <v xml:space="preserve"> </v>
          </cell>
          <cell r="F5331" t="str">
            <v xml:space="preserve"> </v>
          </cell>
        </row>
        <row r="5332">
          <cell r="A5332" t="str">
            <v>SOCIAL CAPITAL - How often do you talk to your friends?</v>
          </cell>
          <cell r="B5332" t="str">
            <v>Don't know</v>
          </cell>
          <cell r="C5332" t="str">
            <v>Moorabool (S)</v>
          </cell>
          <cell r="D5332" t="str">
            <v xml:space="preserve"> </v>
          </cell>
          <cell r="E5332" t="str">
            <v xml:space="preserve"> </v>
          </cell>
          <cell r="F5332" t="str">
            <v xml:space="preserve"> </v>
          </cell>
        </row>
        <row r="5333">
          <cell r="A5333" t="str">
            <v>SOCIAL CAPITAL - How often do you talk to your friends?</v>
          </cell>
          <cell r="B5333" t="str">
            <v>Don't know</v>
          </cell>
          <cell r="C5333" t="str">
            <v>Moreland (C)</v>
          </cell>
          <cell r="D5333" t="str">
            <v xml:space="preserve"> </v>
          </cell>
          <cell r="E5333" t="str">
            <v xml:space="preserve"> </v>
          </cell>
          <cell r="F5333" t="str">
            <v xml:space="preserve"> </v>
          </cell>
        </row>
        <row r="5334">
          <cell r="A5334" t="str">
            <v>SOCIAL CAPITAL - How often do you talk to your friends?</v>
          </cell>
          <cell r="B5334" t="str">
            <v>Don't know</v>
          </cell>
          <cell r="C5334" t="str">
            <v>Mornington Peninsula (S)</v>
          </cell>
          <cell r="D5334" t="str">
            <v xml:space="preserve"> </v>
          </cell>
          <cell r="E5334" t="str">
            <v xml:space="preserve"> </v>
          </cell>
          <cell r="F5334" t="str">
            <v xml:space="preserve"> </v>
          </cell>
        </row>
        <row r="5335">
          <cell r="A5335" t="str">
            <v>SOCIAL CAPITAL - How often do you talk to your friends?</v>
          </cell>
          <cell r="B5335" t="str">
            <v>Don't know</v>
          </cell>
          <cell r="C5335" t="str">
            <v>Mount Alexander (S)</v>
          </cell>
          <cell r="D5335" t="str">
            <v xml:space="preserve"> </v>
          </cell>
          <cell r="E5335" t="str">
            <v xml:space="preserve"> </v>
          </cell>
          <cell r="F5335" t="str">
            <v xml:space="preserve"> </v>
          </cell>
        </row>
        <row r="5336">
          <cell r="A5336" t="str">
            <v>SOCIAL CAPITAL - How often do you talk to your friends?</v>
          </cell>
          <cell r="B5336" t="str">
            <v>Don't know</v>
          </cell>
          <cell r="C5336" t="str">
            <v>Moyne (S)</v>
          </cell>
          <cell r="D5336" t="str">
            <v xml:space="preserve"> </v>
          </cell>
          <cell r="E5336" t="str">
            <v xml:space="preserve"> </v>
          </cell>
          <cell r="F5336" t="str">
            <v xml:space="preserve"> </v>
          </cell>
        </row>
        <row r="5337">
          <cell r="A5337" t="str">
            <v>SOCIAL CAPITAL - How often do you talk to your friends?</v>
          </cell>
          <cell r="B5337" t="str">
            <v>Don't know</v>
          </cell>
          <cell r="C5337" t="str">
            <v>Murrindindi (S)</v>
          </cell>
          <cell r="D5337" t="str">
            <v xml:space="preserve"> </v>
          </cell>
          <cell r="E5337" t="str">
            <v xml:space="preserve"> </v>
          </cell>
          <cell r="F5337" t="str">
            <v xml:space="preserve"> </v>
          </cell>
        </row>
        <row r="5338">
          <cell r="A5338" t="str">
            <v>SOCIAL CAPITAL - How often do you talk to your friends?</v>
          </cell>
          <cell r="B5338" t="str">
            <v>Don't know</v>
          </cell>
          <cell r="C5338" t="str">
            <v>Nillumbik (S)</v>
          </cell>
          <cell r="D5338" t="str">
            <v xml:space="preserve"> </v>
          </cell>
          <cell r="E5338" t="str">
            <v xml:space="preserve"> </v>
          </cell>
          <cell r="F5338" t="str">
            <v xml:space="preserve"> </v>
          </cell>
        </row>
        <row r="5339">
          <cell r="A5339" t="str">
            <v>SOCIAL CAPITAL - How often do you talk to your friends?</v>
          </cell>
          <cell r="B5339" t="str">
            <v>Don't know</v>
          </cell>
          <cell r="C5339" t="str">
            <v>Northern Grampians (S)</v>
          </cell>
          <cell r="D5339" t="str">
            <v xml:space="preserve"> </v>
          </cell>
          <cell r="E5339" t="str">
            <v xml:space="preserve"> </v>
          </cell>
          <cell r="F5339" t="str">
            <v xml:space="preserve"> </v>
          </cell>
        </row>
        <row r="5340">
          <cell r="A5340" t="str">
            <v>SOCIAL CAPITAL - How often do you talk to your friends?</v>
          </cell>
          <cell r="B5340" t="str">
            <v>Don't know</v>
          </cell>
          <cell r="C5340" t="str">
            <v>Port Phillip (C)</v>
          </cell>
          <cell r="D5340" t="str">
            <v xml:space="preserve"> </v>
          </cell>
          <cell r="E5340" t="str">
            <v xml:space="preserve"> </v>
          </cell>
          <cell r="F5340" t="str">
            <v xml:space="preserve"> </v>
          </cell>
        </row>
        <row r="5341">
          <cell r="A5341" t="str">
            <v>SOCIAL CAPITAL - How often do you talk to your friends?</v>
          </cell>
          <cell r="B5341" t="str">
            <v>Don't know</v>
          </cell>
          <cell r="C5341" t="str">
            <v>Pyrenees (S)</v>
          </cell>
          <cell r="D5341" t="str">
            <v xml:space="preserve"> </v>
          </cell>
          <cell r="E5341" t="str">
            <v xml:space="preserve"> </v>
          </cell>
          <cell r="F5341" t="str">
            <v xml:space="preserve"> </v>
          </cell>
        </row>
        <row r="5342">
          <cell r="A5342" t="str">
            <v>SOCIAL CAPITAL - How often do you talk to your friends?</v>
          </cell>
          <cell r="B5342" t="str">
            <v>Don't know</v>
          </cell>
          <cell r="C5342" t="str">
            <v>Queenscliffe (B)</v>
          </cell>
          <cell r="D5342" t="str">
            <v xml:space="preserve"> </v>
          </cell>
          <cell r="E5342" t="str">
            <v xml:space="preserve"> </v>
          </cell>
          <cell r="F5342" t="str">
            <v xml:space="preserve"> </v>
          </cell>
        </row>
        <row r="5343">
          <cell r="A5343" t="str">
            <v>SOCIAL CAPITAL - How often do you talk to your friends?</v>
          </cell>
          <cell r="B5343" t="str">
            <v>Don't know</v>
          </cell>
          <cell r="C5343" t="str">
            <v>South Gippsland (S)</v>
          </cell>
          <cell r="D5343" t="str">
            <v xml:space="preserve"> </v>
          </cell>
          <cell r="E5343" t="str">
            <v xml:space="preserve"> </v>
          </cell>
          <cell r="F5343" t="str">
            <v xml:space="preserve"> </v>
          </cell>
        </row>
        <row r="5344">
          <cell r="A5344" t="str">
            <v>SOCIAL CAPITAL - How often do you talk to your friends?</v>
          </cell>
          <cell r="B5344" t="str">
            <v>Don't know</v>
          </cell>
          <cell r="C5344" t="str">
            <v>Southern Grampians (S)</v>
          </cell>
          <cell r="D5344" t="str">
            <v xml:space="preserve"> </v>
          </cell>
          <cell r="E5344" t="str">
            <v xml:space="preserve"> </v>
          </cell>
          <cell r="F5344" t="str">
            <v xml:space="preserve"> </v>
          </cell>
        </row>
        <row r="5345">
          <cell r="A5345" t="str">
            <v>SOCIAL CAPITAL - How often do you talk to your friends?</v>
          </cell>
          <cell r="B5345" t="str">
            <v>Don't know</v>
          </cell>
          <cell r="C5345" t="str">
            <v>Stonnington (C)</v>
          </cell>
          <cell r="D5345" t="str">
            <v xml:space="preserve"> </v>
          </cell>
          <cell r="E5345" t="str">
            <v xml:space="preserve"> </v>
          </cell>
          <cell r="F5345" t="str">
            <v xml:space="preserve"> </v>
          </cell>
        </row>
        <row r="5346">
          <cell r="A5346" t="str">
            <v>SOCIAL CAPITAL - How often do you talk to your friends?</v>
          </cell>
          <cell r="B5346" t="str">
            <v>Don't know</v>
          </cell>
          <cell r="C5346" t="str">
            <v>Strathbogie (S)</v>
          </cell>
          <cell r="D5346" t="str">
            <v xml:space="preserve"> </v>
          </cell>
          <cell r="E5346" t="str">
            <v xml:space="preserve"> </v>
          </cell>
          <cell r="F5346" t="str">
            <v xml:space="preserve"> </v>
          </cell>
        </row>
        <row r="5347">
          <cell r="A5347" t="str">
            <v>SOCIAL CAPITAL - How often do you talk to your friends?</v>
          </cell>
          <cell r="B5347" t="str">
            <v>Don't know</v>
          </cell>
          <cell r="C5347" t="str">
            <v>Surf Coast (S)</v>
          </cell>
          <cell r="D5347" t="str">
            <v xml:space="preserve"> </v>
          </cell>
          <cell r="E5347" t="str">
            <v xml:space="preserve"> </v>
          </cell>
          <cell r="F5347" t="str">
            <v xml:space="preserve"> </v>
          </cell>
        </row>
        <row r="5348">
          <cell r="A5348" t="str">
            <v>SOCIAL CAPITAL - How often do you talk to your friends?</v>
          </cell>
          <cell r="B5348" t="str">
            <v>Don't know</v>
          </cell>
          <cell r="C5348" t="str">
            <v>Swan Hill (RC)</v>
          </cell>
          <cell r="D5348" t="str">
            <v xml:space="preserve"> </v>
          </cell>
          <cell r="E5348" t="str">
            <v xml:space="preserve"> </v>
          </cell>
          <cell r="F5348" t="str">
            <v xml:space="preserve"> </v>
          </cell>
        </row>
        <row r="5349">
          <cell r="A5349" t="str">
            <v>SOCIAL CAPITAL - How often do you talk to your friends?</v>
          </cell>
          <cell r="B5349" t="str">
            <v>Don't know</v>
          </cell>
          <cell r="C5349" t="str">
            <v>Towong (S)</v>
          </cell>
          <cell r="D5349" t="str">
            <v xml:space="preserve"> </v>
          </cell>
          <cell r="E5349" t="str">
            <v xml:space="preserve"> </v>
          </cell>
          <cell r="F5349" t="str">
            <v xml:space="preserve"> </v>
          </cell>
        </row>
        <row r="5350">
          <cell r="A5350" t="str">
            <v>SOCIAL CAPITAL - How often do you talk to your friends?</v>
          </cell>
          <cell r="B5350" t="str">
            <v>Don't know</v>
          </cell>
          <cell r="C5350" t="str">
            <v>Wangaratta (RC)</v>
          </cell>
          <cell r="D5350" t="str">
            <v xml:space="preserve"> </v>
          </cell>
          <cell r="E5350" t="str">
            <v xml:space="preserve"> </v>
          </cell>
          <cell r="F5350" t="str">
            <v xml:space="preserve"> </v>
          </cell>
        </row>
        <row r="5351">
          <cell r="A5351" t="str">
            <v>SOCIAL CAPITAL - How often do you talk to your friends?</v>
          </cell>
          <cell r="B5351" t="str">
            <v>Don't know</v>
          </cell>
          <cell r="C5351" t="str">
            <v>Warrnambool (C)</v>
          </cell>
          <cell r="D5351" t="str">
            <v xml:space="preserve"> </v>
          </cell>
          <cell r="E5351" t="str">
            <v xml:space="preserve"> </v>
          </cell>
          <cell r="F5351" t="str">
            <v xml:space="preserve"> </v>
          </cell>
        </row>
        <row r="5352">
          <cell r="A5352" t="str">
            <v>SOCIAL CAPITAL - How often do you talk to your friends?</v>
          </cell>
          <cell r="B5352" t="str">
            <v>Don't know</v>
          </cell>
          <cell r="C5352" t="str">
            <v>Wellington (S)</v>
          </cell>
          <cell r="D5352" t="str">
            <v xml:space="preserve"> </v>
          </cell>
          <cell r="E5352" t="str">
            <v xml:space="preserve"> </v>
          </cell>
          <cell r="F5352" t="str">
            <v xml:space="preserve"> </v>
          </cell>
        </row>
        <row r="5353">
          <cell r="A5353" t="str">
            <v>SOCIAL CAPITAL - How often do you talk to your friends?</v>
          </cell>
          <cell r="B5353" t="str">
            <v>Don't know</v>
          </cell>
          <cell r="C5353" t="str">
            <v>West Wimmera (S)</v>
          </cell>
          <cell r="D5353" t="str">
            <v xml:space="preserve"> </v>
          </cell>
          <cell r="E5353" t="str">
            <v xml:space="preserve"> </v>
          </cell>
          <cell r="F5353" t="str">
            <v xml:space="preserve"> </v>
          </cell>
        </row>
        <row r="5354">
          <cell r="A5354" t="str">
            <v>SOCIAL CAPITAL - How often do you talk to your friends?</v>
          </cell>
          <cell r="B5354" t="str">
            <v>Don't know</v>
          </cell>
          <cell r="C5354" t="str">
            <v>Whitehorse (C)</v>
          </cell>
          <cell r="D5354" t="str">
            <v xml:space="preserve"> </v>
          </cell>
          <cell r="E5354" t="str">
            <v xml:space="preserve"> </v>
          </cell>
          <cell r="F5354" t="str">
            <v xml:space="preserve"> </v>
          </cell>
        </row>
        <row r="5355">
          <cell r="A5355" t="str">
            <v>SOCIAL CAPITAL - How often do you talk to your friends?</v>
          </cell>
          <cell r="B5355" t="str">
            <v>Don't know</v>
          </cell>
          <cell r="C5355" t="str">
            <v>Whittlesea (C)</v>
          </cell>
          <cell r="D5355" t="str">
            <v xml:space="preserve"> </v>
          </cell>
          <cell r="E5355" t="str">
            <v xml:space="preserve"> </v>
          </cell>
          <cell r="F5355" t="str">
            <v xml:space="preserve"> </v>
          </cell>
        </row>
        <row r="5356">
          <cell r="A5356" t="str">
            <v>SOCIAL CAPITAL - How often do you talk to your friends?</v>
          </cell>
          <cell r="B5356" t="str">
            <v>Don't know</v>
          </cell>
          <cell r="C5356" t="str">
            <v>Wodonga (RC)</v>
          </cell>
          <cell r="D5356" t="str">
            <v xml:space="preserve"> </v>
          </cell>
          <cell r="E5356" t="str">
            <v xml:space="preserve"> </v>
          </cell>
          <cell r="F5356" t="str">
            <v xml:space="preserve"> </v>
          </cell>
        </row>
        <row r="5357">
          <cell r="A5357" t="str">
            <v>SOCIAL CAPITAL - How often do you talk to your friends?</v>
          </cell>
          <cell r="B5357" t="str">
            <v>Don't know</v>
          </cell>
          <cell r="C5357" t="str">
            <v>Wyndham (C)</v>
          </cell>
          <cell r="D5357" t="str">
            <v xml:space="preserve"> </v>
          </cell>
          <cell r="E5357" t="str">
            <v xml:space="preserve"> </v>
          </cell>
          <cell r="F5357" t="str">
            <v xml:space="preserve"> </v>
          </cell>
        </row>
        <row r="5358">
          <cell r="A5358" t="str">
            <v>SOCIAL CAPITAL - How often do you talk to your friends?</v>
          </cell>
          <cell r="B5358" t="str">
            <v>Don't know</v>
          </cell>
          <cell r="C5358" t="str">
            <v>Yarra (C)</v>
          </cell>
          <cell r="D5358" t="str">
            <v xml:space="preserve"> </v>
          </cell>
          <cell r="E5358" t="str">
            <v xml:space="preserve"> </v>
          </cell>
          <cell r="F5358" t="str">
            <v xml:space="preserve"> </v>
          </cell>
        </row>
        <row r="5359">
          <cell r="A5359" t="str">
            <v>SOCIAL CAPITAL - How often do you talk to your friends?</v>
          </cell>
          <cell r="B5359" t="str">
            <v>Don't know</v>
          </cell>
          <cell r="C5359" t="str">
            <v>Yarra Ranges (S)</v>
          </cell>
          <cell r="D5359" t="str">
            <v xml:space="preserve"> </v>
          </cell>
          <cell r="E5359" t="str">
            <v xml:space="preserve"> </v>
          </cell>
          <cell r="F5359" t="str">
            <v xml:space="preserve"> </v>
          </cell>
        </row>
        <row r="5360">
          <cell r="A5360" t="str">
            <v>SOCIAL CAPITAL - How often do you talk to your friends?</v>
          </cell>
          <cell r="B5360" t="str">
            <v>Don't know</v>
          </cell>
          <cell r="C5360" t="str">
            <v>Yarriambiack (S)</v>
          </cell>
          <cell r="D5360" t="str">
            <v xml:space="preserve"> </v>
          </cell>
          <cell r="E5360" t="str">
            <v xml:space="preserve"> </v>
          </cell>
          <cell r="F5360" t="str">
            <v xml:space="preserve"> </v>
          </cell>
        </row>
        <row r="5361">
          <cell r="A5361" t="str">
            <v>SOCIAL CAPITAL - How often do you talk to your friends?</v>
          </cell>
          <cell r="B5361" t="str">
            <v>Don't know</v>
          </cell>
          <cell r="C5361" t="str">
            <v>Victoria</v>
          </cell>
          <cell r="D5361">
            <v>0.54813069999999997</v>
          </cell>
          <cell r="E5361">
            <v>0.39429320000000001</v>
          </cell>
          <cell r="F5361">
            <v>0.7615307</v>
          </cell>
        </row>
        <row r="5362">
          <cell r="A5362" t="str">
            <v>SOCIAL CAPITAL - How often do you talk to your friends?</v>
          </cell>
          <cell r="B5362" t="str">
            <v>Refused</v>
          </cell>
          <cell r="C5362" t="str">
            <v>Alpine (S)</v>
          </cell>
          <cell r="D5362" t="str">
            <v xml:space="preserve"> </v>
          </cell>
          <cell r="E5362" t="str">
            <v xml:space="preserve"> </v>
          </cell>
          <cell r="F5362" t="str">
            <v xml:space="preserve"> </v>
          </cell>
        </row>
        <row r="5363">
          <cell r="A5363" t="str">
            <v>SOCIAL CAPITAL - How often do you talk to your friends?</v>
          </cell>
          <cell r="B5363" t="str">
            <v>Refused</v>
          </cell>
          <cell r="C5363" t="str">
            <v>Ararat (RC)</v>
          </cell>
          <cell r="D5363" t="str">
            <v xml:space="preserve"> </v>
          </cell>
          <cell r="E5363" t="str">
            <v xml:space="preserve"> </v>
          </cell>
          <cell r="F5363" t="str">
            <v xml:space="preserve"> </v>
          </cell>
        </row>
        <row r="5364">
          <cell r="A5364" t="str">
            <v>SOCIAL CAPITAL - How often do you talk to your friends?</v>
          </cell>
          <cell r="B5364" t="str">
            <v>Refused</v>
          </cell>
          <cell r="C5364" t="str">
            <v>Ballarat (C)</v>
          </cell>
          <cell r="D5364" t="str">
            <v xml:space="preserve"> </v>
          </cell>
          <cell r="E5364" t="str">
            <v xml:space="preserve"> </v>
          </cell>
          <cell r="F5364" t="str">
            <v xml:space="preserve"> </v>
          </cell>
        </row>
        <row r="5365">
          <cell r="A5365" t="str">
            <v>SOCIAL CAPITAL - How often do you talk to your friends?</v>
          </cell>
          <cell r="B5365" t="str">
            <v>Refused</v>
          </cell>
          <cell r="C5365" t="str">
            <v>Banyule (C)</v>
          </cell>
          <cell r="D5365" t="str">
            <v xml:space="preserve"> </v>
          </cell>
          <cell r="E5365" t="str">
            <v xml:space="preserve"> </v>
          </cell>
          <cell r="F5365" t="str">
            <v xml:space="preserve"> </v>
          </cell>
        </row>
        <row r="5366">
          <cell r="A5366" t="str">
            <v>SOCIAL CAPITAL - How often do you talk to your friends?</v>
          </cell>
          <cell r="B5366" t="str">
            <v>Refused</v>
          </cell>
          <cell r="C5366" t="str">
            <v>Bass Coast (S)</v>
          </cell>
          <cell r="D5366" t="str">
            <v xml:space="preserve"> </v>
          </cell>
          <cell r="E5366" t="str">
            <v xml:space="preserve"> </v>
          </cell>
          <cell r="F5366" t="str">
            <v xml:space="preserve"> </v>
          </cell>
        </row>
        <row r="5367">
          <cell r="A5367" t="str">
            <v>SOCIAL CAPITAL - How often do you talk to your friends?</v>
          </cell>
          <cell r="B5367" t="str">
            <v>Refused</v>
          </cell>
          <cell r="C5367" t="str">
            <v>Baw Baw (S)</v>
          </cell>
          <cell r="D5367" t="str">
            <v xml:space="preserve"> </v>
          </cell>
          <cell r="E5367" t="str">
            <v xml:space="preserve"> </v>
          </cell>
          <cell r="F5367" t="str">
            <v xml:space="preserve"> </v>
          </cell>
        </row>
        <row r="5368">
          <cell r="A5368" t="str">
            <v>SOCIAL CAPITAL - How often do you talk to your friends?</v>
          </cell>
          <cell r="B5368" t="str">
            <v>Refused</v>
          </cell>
          <cell r="C5368" t="str">
            <v>Bayside (C)</v>
          </cell>
          <cell r="D5368" t="str">
            <v xml:space="preserve"> </v>
          </cell>
          <cell r="E5368" t="str">
            <v xml:space="preserve"> </v>
          </cell>
          <cell r="F5368" t="str">
            <v xml:space="preserve"> </v>
          </cell>
        </row>
        <row r="5369">
          <cell r="A5369" t="str">
            <v>SOCIAL CAPITAL - How often do you talk to your friends?</v>
          </cell>
          <cell r="B5369" t="str">
            <v>Refused</v>
          </cell>
          <cell r="C5369" t="str">
            <v>Benalla (RC)</v>
          </cell>
          <cell r="D5369" t="str">
            <v xml:space="preserve"> </v>
          </cell>
          <cell r="E5369" t="str">
            <v xml:space="preserve"> </v>
          </cell>
          <cell r="F5369" t="str">
            <v xml:space="preserve"> </v>
          </cell>
        </row>
        <row r="5370">
          <cell r="A5370" t="str">
            <v>SOCIAL CAPITAL - How often do you talk to your friends?</v>
          </cell>
          <cell r="B5370" t="str">
            <v>Refused</v>
          </cell>
          <cell r="C5370" t="str">
            <v>Boroondara (C)</v>
          </cell>
          <cell r="D5370" t="str">
            <v xml:space="preserve"> </v>
          </cell>
          <cell r="E5370" t="str">
            <v xml:space="preserve"> </v>
          </cell>
          <cell r="F5370" t="str">
            <v xml:space="preserve"> </v>
          </cell>
        </row>
        <row r="5371">
          <cell r="A5371" t="str">
            <v>SOCIAL CAPITAL - How often do you talk to your friends?</v>
          </cell>
          <cell r="B5371" t="str">
            <v>Refused</v>
          </cell>
          <cell r="C5371" t="str">
            <v>Brimbank (C)</v>
          </cell>
          <cell r="D5371" t="str">
            <v xml:space="preserve"> </v>
          </cell>
          <cell r="E5371" t="str">
            <v xml:space="preserve"> </v>
          </cell>
          <cell r="F5371" t="str">
            <v xml:space="preserve"> </v>
          </cell>
        </row>
        <row r="5372">
          <cell r="A5372" t="str">
            <v>SOCIAL CAPITAL - How often do you talk to your friends?</v>
          </cell>
          <cell r="B5372" t="str">
            <v>Refused</v>
          </cell>
          <cell r="C5372" t="str">
            <v>Buloke (S)</v>
          </cell>
          <cell r="D5372" t="str">
            <v xml:space="preserve"> </v>
          </cell>
          <cell r="E5372" t="str">
            <v xml:space="preserve"> </v>
          </cell>
          <cell r="F5372" t="str">
            <v xml:space="preserve"> </v>
          </cell>
        </row>
        <row r="5373">
          <cell r="A5373" t="str">
            <v>SOCIAL CAPITAL - How often do you talk to your friends?</v>
          </cell>
          <cell r="B5373" t="str">
            <v>Refused</v>
          </cell>
          <cell r="C5373" t="str">
            <v>Campaspe (S)</v>
          </cell>
          <cell r="D5373" t="str">
            <v xml:space="preserve"> </v>
          </cell>
          <cell r="E5373" t="str">
            <v xml:space="preserve"> </v>
          </cell>
          <cell r="F5373" t="str">
            <v xml:space="preserve"> </v>
          </cell>
        </row>
        <row r="5374">
          <cell r="A5374" t="str">
            <v>SOCIAL CAPITAL - How often do you talk to your friends?</v>
          </cell>
          <cell r="B5374" t="str">
            <v>Refused</v>
          </cell>
          <cell r="C5374" t="str">
            <v>Cardinia (S)</v>
          </cell>
          <cell r="D5374" t="str">
            <v xml:space="preserve"> </v>
          </cell>
          <cell r="E5374" t="str">
            <v xml:space="preserve"> </v>
          </cell>
          <cell r="F5374" t="str">
            <v xml:space="preserve"> </v>
          </cell>
        </row>
        <row r="5375">
          <cell r="A5375" t="str">
            <v>SOCIAL CAPITAL - How often do you talk to your friends?</v>
          </cell>
          <cell r="B5375" t="str">
            <v>Refused</v>
          </cell>
          <cell r="C5375" t="str">
            <v>Casey (C)</v>
          </cell>
          <cell r="D5375" t="str">
            <v xml:space="preserve"> </v>
          </cell>
          <cell r="E5375" t="str">
            <v xml:space="preserve"> </v>
          </cell>
          <cell r="F5375" t="str">
            <v xml:space="preserve"> </v>
          </cell>
        </row>
        <row r="5376">
          <cell r="A5376" t="str">
            <v>SOCIAL CAPITAL - How often do you talk to your friends?</v>
          </cell>
          <cell r="B5376" t="str">
            <v>Refused</v>
          </cell>
          <cell r="C5376" t="str">
            <v>Central Goldfields (S)</v>
          </cell>
          <cell r="D5376" t="str">
            <v xml:space="preserve"> </v>
          </cell>
          <cell r="E5376" t="str">
            <v xml:space="preserve"> </v>
          </cell>
          <cell r="F5376" t="str">
            <v xml:space="preserve"> </v>
          </cell>
        </row>
        <row r="5377">
          <cell r="A5377" t="str">
            <v>SOCIAL CAPITAL - How often do you talk to your friends?</v>
          </cell>
          <cell r="B5377" t="str">
            <v>Refused</v>
          </cell>
          <cell r="C5377" t="str">
            <v>Colac-Otway (S)</v>
          </cell>
          <cell r="D5377" t="str">
            <v xml:space="preserve"> </v>
          </cell>
          <cell r="E5377" t="str">
            <v xml:space="preserve"> </v>
          </cell>
          <cell r="F5377" t="str">
            <v xml:space="preserve"> </v>
          </cell>
        </row>
        <row r="5378">
          <cell r="A5378" t="str">
            <v>SOCIAL CAPITAL - How often do you talk to your friends?</v>
          </cell>
          <cell r="B5378" t="str">
            <v>Refused</v>
          </cell>
          <cell r="C5378" t="str">
            <v>Corangamite (S)</v>
          </cell>
          <cell r="D5378" t="str">
            <v xml:space="preserve"> </v>
          </cell>
          <cell r="E5378" t="str">
            <v xml:space="preserve"> </v>
          </cell>
          <cell r="F5378" t="str">
            <v xml:space="preserve"> </v>
          </cell>
        </row>
        <row r="5379">
          <cell r="A5379" t="str">
            <v>SOCIAL CAPITAL - How often do you talk to your friends?</v>
          </cell>
          <cell r="B5379" t="str">
            <v>Refused</v>
          </cell>
          <cell r="C5379" t="str">
            <v>Darebin (C)</v>
          </cell>
          <cell r="D5379" t="str">
            <v xml:space="preserve"> </v>
          </cell>
          <cell r="E5379" t="str">
            <v xml:space="preserve"> </v>
          </cell>
          <cell r="F5379" t="str">
            <v xml:space="preserve"> </v>
          </cell>
        </row>
        <row r="5380">
          <cell r="A5380" t="str">
            <v>SOCIAL CAPITAL - How often do you talk to your friends?</v>
          </cell>
          <cell r="B5380" t="str">
            <v>Refused</v>
          </cell>
          <cell r="C5380" t="str">
            <v>East Gippsland (S)</v>
          </cell>
          <cell r="D5380" t="str">
            <v xml:space="preserve"> </v>
          </cell>
          <cell r="E5380" t="str">
            <v xml:space="preserve"> </v>
          </cell>
          <cell r="F5380" t="str">
            <v xml:space="preserve"> </v>
          </cell>
        </row>
        <row r="5381">
          <cell r="A5381" t="str">
            <v>SOCIAL CAPITAL - How often do you talk to your friends?</v>
          </cell>
          <cell r="B5381" t="str">
            <v>Refused</v>
          </cell>
          <cell r="C5381" t="str">
            <v>Frankston (C)</v>
          </cell>
          <cell r="D5381" t="str">
            <v xml:space="preserve"> </v>
          </cell>
          <cell r="E5381" t="str">
            <v xml:space="preserve"> </v>
          </cell>
          <cell r="F5381" t="str">
            <v xml:space="preserve"> </v>
          </cell>
        </row>
        <row r="5382">
          <cell r="A5382" t="str">
            <v>SOCIAL CAPITAL - How often do you talk to your friends?</v>
          </cell>
          <cell r="B5382" t="str">
            <v>Refused</v>
          </cell>
          <cell r="C5382" t="str">
            <v>Gannawarra (S)</v>
          </cell>
          <cell r="D5382" t="str">
            <v xml:space="preserve"> </v>
          </cell>
          <cell r="E5382" t="str">
            <v xml:space="preserve"> </v>
          </cell>
          <cell r="F5382" t="str">
            <v xml:space="preserve"> </v>
          </cell>
        </row>
        <row r="5383">
          <cell r="A5383" t="str">
            <v>SOCIAL CAPITAL - How often do you talk to your friends?</v>
          </cell>
          <cell r="B5383" t="str">
            <v>Refused</v>
          </cell>
          <cell r="C5383" t="str">
            <v>Glen Eira (C)</v>
          </cell>
          <cell r="D5383" t="str">
            <v xml:space="preserve"> </v>
          </cell>
          <cell r="E5383" t="str">
            <v xml:space="preserve"> </v>
          </cell>
          <cell r="F5383" t="str">
            <v xml:space="preserve"> </v>
          </cell>
        </row>
        <row r="5384">
          <cell r="A5384" t="str">
            <v>SOCIAL CAPITAL - How often do you talk to your friends?</v>
          </cell>
          <cell r="B5384" t="str">
            <v>Refused</v>
          </cell>
          <cell r="C5384" t="str">
            <v>Glenelg (S)</v>
          </cell>
          <cell r="D5384" t="str">
            <v xml:space="preserve"> </v>
          </cell>
          <cell r="E5384" t="str">
            <v xml:space="preserve"> </v>
          </cell>
          <cell r="F5384" t="str">
            <v xml:space="preserve"> </v>
          </cell>
        </row>
        <row r="5385">
          <cell r="A5385" t="str">
            <v>SOCIAL CAPITAL - How often do you talk to your friends?</v>
          </cell>
          <cell r="B5385" t="str">
            <v>Refused</v>
          </cell>
          <cell r="C5385" t="str">
            <v>Golden Plains (S)</v>
          </cell>
          <cell r="D5385" t="str">
            <v xml:space="preserve"> </v>
          </cell>
          <cell r="E5385" t="str">
            <v xml:space="preserve"> </v>
          </cell>
          <cell r="F5385" t="str">
            <v xml:space="preserve"> </v>
          </cell>
        </row>
        <row r="5386">
          <cell r="A5386" t="str">
            <v>SOCIAL CAPITAL - How often do you talk to your friends?</v>
          </cell>
          <cell r="B5386" t="str">
            <v>Refused</v>
          </cell>
          <cell r="C5386" t="str">
            <v>Greater Bendigo (C)</v>
          </cell>
          <cell r="D5386" t="str">
            <v xml:space="preserve"> </v>
          </cell>
          <cell r="E5386" t="str">
            <v xml:space="preserve"> </v>
          </cell>
          <cell r="F5386" t="str">
            <v xml:space="preserve"> </v>
          </cell>
        </row>
        <row r="5387">
          <cell r="A5387" t="str">
            <v>SOCIAL CAPITAL - How often do you talk to your friends?</v>
          </cell>
          <cell r="B5387" t="str">
            <v>Refused</v>
          </cell>
          <cell r="C5387" t="str">
            <v>Greater Dandenong (C)</v>
          </cell>
          <cell r="D5387" t="str">
            <v xml:space="preserve"> </v>
          </cell>
          <cell r="E5387" t="str">
            <v xml:space="preserve"> </v>
          </cell>
          <cell r="F5387" t="str">
            <v xml:space="preserve"> </v>
          </cell>
        </row>
        <row r="5388">
          <cell r="A5388" t="str">
            <v>SOCIAL CAPITAL - How often do you talk to your friends?</v>
          </cell>
          <cell r="B5388" t="str">
            <v>Refused</v>
          </cell>
          <cell r="C5388" t="str">
            <v>Greater Geelong (C)</v>
          </cell>
          <cell r="D5388" t="str">
            <v xml:space="preserve"> </v>
          </cell>
          <cell r="E5388" t="str">
            <v xml:space="preserve"> </v>
          </cell>
          <cell r="F5388" t="str">
            <v xml:space="preserve"> </v>
          </cell>
        </row>
        <row r="5389">
          <cell r="A5389" t="str">
            <v>SOCIAL CAPITAL - How often do you talk to your friends?</v>
          </cell>
          <cell r="B5389" t="str">
            <v>Refused</v>
          </cell>
          <cell r="C5389" t="str">
            <v>Greater Shepparton (C)</v>
          </cell>
          <cell r="D5389" t="str">
            <v xml:space="preserve"> </v>
          </cell>
          <cell r="E5389" t="str">
            <v xml:space="preserve"> </v>
          </cell>
          <cell r="F5389" t="str">
            <v xml:space="preserve"> </v>
          </cell>
        </row>
        <row r="5390">
          <cell r="A5390" t="str">
            <v>SOCIAL CAPITAL - How often do you talk to your friends?</v>
          </cell>
          <cell r="B5390" t="str">
            <v>Refused</v>
          </cell>
          <cell r="C5390" t="str">
            <v>Hepburn (S)</v>
          </cell>
          <cell r="D5390" t="str">
            <v xml:space="preserve"> </v>
          </cell>
          <cell r="E5390" t="str">
            <v xml:space="preserve"> </v>
          </cell>
          <cell r="F5390" t="str">
            <v xml:space="preserve"> </v>
          </cell>
        </row>
        <row r="5391">
          <cell r="A5391" t="str">
            <v>SOCIAL CAPITAL - How often do you talk to your friends?</v>
          </cell>
          <cell r="B5391" t="str">
            <v>Refused</v>
          </cell>
          <cell r="C5391" t="str">
            <v>Hindmarsh (S)</v>
          </cell>
          <cell r="D5391" t="str">
            <v xml:space="preserve"> </v>
          </cell>
          <cell r="E5391" t="str">
            <v xml:space="preserve"> </v>
          </cell>
          <cell r="F5391" t="str">
            <v xml:space="preserve"> </v>
          </cell>
        </row>
        <row r="5392">
          <cell r="A5392" t="str">
            <v>SOCIAL CAPITAL - How often do you talk to your friends?</v>
          </cell>
          <cell r="B5392" t="str">
            <v>Refused</v>
          </cell>
          <cell r="C5392" t="str">
            <v>Hobsons Bay (C)</v>
          </cell>
          <cell r="D5392" t="str">
            <v xml:space="preserve"> </v>
          </cell>
          <cell r="E5392" t="str">
            <v xml:space="preserve"> </v>
          </cell>
          <cell r="F5392" t="str">
            <v xml:space="preserve"> </v>
          </cell>
        </row>
        <row r="5393">
          <cell r="A5393" t="str">
            <v>SOCIAL CAPITAL - How often do you talk to your friends?</v>
          </cell>
          <cell r="B5393" t="str">
            <v>Refused</v>
          </cell>
          <cell r="C5393" t="str">
            <v>Horsham (RC)</v>
          </cell>
          <cell r="D5393" t="str">
            <v xml:space="preserve"> </v>
          </cell>
          <cell r="E5393" t="str">
            <v xml:space="preserve"> </v>
          </cell>
          <cell r="F5393" t="str">
            <v xml:space="preserve"> </v>
          </cell>
        </row>
        <row r="5394">
          <cell r="A5394" t="str">
            <v>SOCIAL CAPITAL - How often do you talk to your friends?</v>
          </cell>
          <cell r="B5394" t="str">
            <v>Refused</v>
          </cell>
          <cell r="C5394" t="str">
            <v>Hume (C)</v>
          </cell>
          <cell r="D5394" t="str">
            <v xml:space="preserve"> </v>
          </cell>
          <cell r="E5394" t="str">
            <v xml:space="preserve"> </v>
          </cell>
          <cell r="F5394" t="str">
            <v xml:space="preserve"> </v>
          </cell>
        </row>
        <row r="5395">
          <cell r="A5395" t="str">
            <v>SOCIAL CAPITAL - How often do you talk to your friends?</v>
          </cell>
          <cell r="B5395" t="str">
            <v>Refused</v>
          </cell>
          <cell r="C5395" t="str">
            <v>Indigo (S)</v>
          </cell>
          <cell r="D5395" t="str">
            <v xml:space="preserve"> </v>
          </cell>
          <cell r="E5395" t="str">
            <v xml:space="preserve"> </v>
          </cell>
          <cell r="F5395" t="str">
            <v xml:space="preserve"> </v>
          </cell>
        </row>
        <row r="5396">
          <cell r="A5396" t="str">
            <v>SOCIAL CAPITAL - How often do you talk to your friends?</v>
          </cell>
          <cell r="B5396" t="str">
            <v>Refused</v>
          </cell>
          <cell r="C5396" t="str">
            <v>Kingston (C)</v>
          </cell>
          <cell r="D5396" t="str">
            <v xml:space="preserve"> </v>
          </cell>
          <cell r="E5396" t="str">
            <v xml:space="preserve"> </v>
          </cell>
          <cell r="F5396" t="str">
            <v xml:space="preserve"> </v>
          </cell>
        </row>
        <row r="5397">
          <cell r="A5397" t="str">
            <v>SOCIAL CAPITAL - How often do you talk to your friends?</v>
          </cell>
          <cell r="B5397" t="str">
            <v>Refused</v>
          </cell>
          <cell r="C5397" t="str">
            <v>Knox (C)</v>
          </cell>
          <cell r="D5397" t="str">
            <v xml:space="preserve"> </v>
          </cell>
          <cell r="E5397" t="str">
            <v xml:space="preserve"> </v>
          </cell>
          <cell r="F5397" t="str">
            <v xml:space="preserve"> </v>
          </cell>
        </row>
        <row r="5398">
          <cell r="A5398" t="str">
            <v>SOCIAL CAPITAL - How often do you talk to your friends?</v>
          </cell>
          <cell r="B5398" t="str">
            <v>Refused</v>
          </cell>
          <cell r="C5398" t="str">
            <v>Latrobe (C)</v>
          </cell>
          <cell r="D5398" t="str">
            <v xml:space="preserve"> </v>
          </cell>
          <cell r="E5398" t="str">
            <v xml:space="preserve"> </v>
          </cell>
          <cell r="F5398" t="str">
            <v xml:space="preserve"> </v>
          </cell>
        </row>
        <row r="5399">
          <cell r="A5399" t="str">
            <v>SOCIAL CAPITAL - How often do you talk to your friends?</v>
          </cell>
          <cell r="B5399" t="str">
            <v>Refused</v>
          </cell>
          <cell r="C5399" t="str">
            <v>Loddon (S)</v>
          </cell>
          <cell r="D5399" t="str">
            <v xml:space="preserve"> </v>
          </cell>
          <cell r="E5399" t="str">
            <v xml:space="preserve"> </v>
          </cell>
          <cell r="F5399" t="str">
            <v xml:space="preserve"> </v>
          </cell>
        </row>
        <row r="5400">
          <cell r="A5400" t="str">
            <v>SOCIAL CAPITAL - How often do you talk to your friends?</v>
          </cell>
          <cell r="B5400" t="str">
            <v>Refused</v>
          </cell>
          <cell r="C5400" t="str">
            <v>Macedon Ranges (S)</v>
          </cell>
          <cell r="D5400" t="str">
            <v xml:space="preserve"> </v>
          </cell>
          <cell r="E5400" t="str">
            <v xml:space="preserve"> </v>
          </cell>
          <cell r="F5400" t="str">
            <v xml:space="preserve"> </v>
          </cell>
        </row>
        <row r="5401">
          <cell r="A5401" t="str">
            <v>SOCIAL CAPITAL - How often do you talk to your friends?</v>
          </cell>
          <cell r="B5401" t="str">
            <v>Refused</v>
          </cell>
          <cell r="C5401" t="str">
            <v>Manningham (C)</v>
          </cell>
          <cell r="D5401" t="str">
            <v xml:space="preserve"> </v>
          </cell>
          <cell r="E5401" t="str">
            <v xml:space="preserve"> </v>
          </cell>
          <cell r="F5401" t="str">
            <v xml:space="preserve"> </v>
          </cell>
        </row>
        <row r="5402">
          <cell r="A5402" t="str">
            <v>SOCIAL CAPITAL - How often do you talk to your friends?</v>
          </cell>
          <cell r="B5402" t="str">
            <v>Refused</v>
          </cell>
          <cell r="C5402" t="str">
            <v>Mansfield (S)</v>
          </cell>
          <cell r="D5402" t="str">
            <v xml:space="preserve"> </v>
          </cell>
          <cell r="E5402" t="str">
            <v xml:space="preserve"> </v>
          </cell>
          <cell r="F5402" t="str">
            <v xml:space="preserve"> </v>
          </cell>
        </row>
        <row r="5403">
          <cell r="A5403" t="str">
            <v>SOCIAL CAPITAL - How often do you talk to your friends?</v>
          </cell>
          <cell r="B5403" t="str">
            <v>Refused</v>
          </cell>
          <cell r="C5403" t="str">
            <v>Maribyrnong (C)</v>
          </cell>
          <cell r="D5403" t="str">
            <v xml:space="preserve"> </v>
          </cell>
          <cell r="E5403" t="str">
            <v xml:space="preserve"> </v>
          </cell>
          <cell r="F5403" t="str">
            <v xml:space="preserve"> </v>
          </cell>
        </row>
        <row r="5404">
          <cell r="A5404" t="str">
            <v>SOCIAL CAPITAL - How often do you talk to your friends?</v>
          </cell>
          <cell r="B5404" t="str">
            <v>Refused</v>
          </cell>
          <cell r="C5404" t="str">
            <v>Maroondah (C)</v>
          </cell>
          <cell r="D5404" t="str">
            <v xml:space="preserve"> </v>
          </cell>
          <cell r="E5404" t="str">
            <v xml:space="preserve"> </v>
          </cell>
          <cell r="F5404" t="str">
            <v xml:space="preserve"> </v>
          </cell>
        </row>
        <row r="5405">
          <cell r="A5405" t="str">
            <v>SOCIAL CAPITAL - How often do you talk to your friends?</v>
          </cell>
          <cell r="B5405" t="str">
            <v>Refused</v>
          </cell>
          <cell r="C5405" t="str">
            <v>Melbourne (C)</v>
          </cell>
          <cell r="D5405" t="str">
            <v xml:space="preserve"> </v>
          </cell>
          <cell r="E5405" t="str">
            <v xml:space="preserve"> </v>
          </cell>
          <cell r="F5405" t="str">
            <v xml:space="preserve"> </v>
          </cell>
        </row>
        <row r="5406">
          <cell r="A5406" t="str">
            <v>SOCIAL CAPITAL - How often do you talk to your friends?</v>
          </cell>
          <cell r="B5406" t="str">
            <v>Refused</v>
          </cell>
          <cell r="C5406" t="str">
            <v>Melton (S)</v>
          </cell>
          <cell r="D5406" t="str">
            <v xml:space="preserve"> </v>
          </cell>
          <cell r="E5406" t="str">
            <v xml:space="preserve"> </v>
          </cell>
          <cell r="F5406" t="str">
            <v xml:space="preserve"> </v>
          </cell>
        </row>
        <row r="5407">
          <cell r="A5407" t="str">
            <v>SOCIAL CAPITAL - How often do you talk to your friends?</v>
          </cell>
          <cell r="B5407" t="str">
            <v>Refused</v>
          </cell>
          <cell r="C5407" t="str">
            <v>Mildura (RC)</v>
          </cell>
          <cell r="D5407" t="str">
            <v xml:space="preserve"> </v>
          </cell>
          <cell r="E5407" t="str">
            <v xml:space="preserve"> </v>
          </cell>
          <cell r="F5407" t="str">
            <v xml:space="preserve"> </v>
          </cell>
        </row>
        <row r="5408">
          <cell r="A5408" t="str">
            <v>SOCIAL CAPITAL - How often do you talk to your friends?</v>
          </cell>
          <cell r="B5408" t="str">
            <v>Refused</v>
          </cell>
          <cell r="C5408" t="str">
            <v>Mitchell (S)</v>
          </cell>
          <cell r="D5408" t="str">
            <v xml:space="preserve"> </v>
          </cell>
          <cell r="E5408" t="str">
            <v xml:space="preserve"> </v>
          </cell>
          <cell r="F5408" t="str">
            <v xml:space="preserve"> </v>
          </cell>
        </row>
        <row r="5409">
          <cell r="A5409" t="str">
            <v>SOCIAL CAPITAL - How often do you talk to your friends?</v>
          </cell>
          <cell r="B5409" t="str">
            <v>Refused</v>
          </cell>
          <cell r="C5409" t="str">
            <v>Moira (S)</v>
          </cell>
          <cell r="D5409" t="str">
            <v xml:space="preserve"> </v>
          </cell>
          <cell r="E5409" t="str">
            <v xml:space="preserve"> </v>
          </cell>
          <cell r="F5409" t="str">
            <v xml:space="preserve"> </v>
          </cell>
        </row>
        <row r="5410">
          <cell r="A5410" t="str">
            <v>SOCIAL CAPITAL - How often do you talk to your friends?</v>
          </cell>
          <cell r="B5410" t="str">
            <v>Refused</v>
          </cell>
          <cell r="C5410" t="str">
            <v>Monash (C)</v>
          </cell>
          <cell r="D5410" t="str">
            <v xml:space="preserve"> </v>
          </cell>
          <cell r="E5410" t="str">
            <v xml:space="preserve"> </v>
          </cell>
          <cell r="F5410" t="str">
            <v xml:space="preserve"> </v>
          </cell>
        </row>
        <row r="5411">
          <cell r="A5411" t="str">
            <v>SOCIAL CAPITAL - How often do you talk to your friends?</v>
          </cell>
          <cell r="B5411" t="str">
            <v>Refused</v>
          </cell>
          <cell r="C5411" t="str">
            <v>Moonee Valley (C)</v>
          </cell>
          <cell r="D5411" t="str">
            <v xml:space="preserve"> </v>
          </cell>
          <cell r="E5411" t="str">
            <v xml:space="preserve"> </v>
          </cell>
          <cell r="F5411" t="str">
            <v xml:space="preserve"> </v>
          </cell>
        </row>
        <row r="5412">
          <cell r="A5412" t="str">
            <v>SOCIAL CAPITAL - How often do you talk to your friends?</v>
          </cell>
          <cell r="B5412" t="str">
            <v>Refused</v>
          </cell>
          <cell r="C5412" t="str">
            <v>Moorabool (S)</v>
          </cell>
          <cell r="D5412" t="str">
            <v xml:space="preserve"> </v>
          </cell>
          <cell r="E5412" t="str">
            <v xml:space="preserve"> </v>
          </cell>
          <cell r="F5412" t="str">
            <v xml:space="preserve"> </v>
          </cell>
        </row>
        <row r="5413">
          <cell r="A5413" t="str">
            <v>SOCIAL CAPITAL - How often do you talk to your friends?</v>
          </cell>
          <cell r="B5413" t="str">
            <v>Refused</v>
          </cell>
          <cell r="C5413" t="str">
            <v>Moreland (C)</v>
          </cell>
          <cell r="D5413" t="str">
            <v xml:space="preserve"> </v>
          </cell>
          <cell r="E5413" t="str">
            <v xml:space="preserve"> </v>
          </cell>
          <cell r="F5413" t="str">
            <v xml:space="preserve"> </v>
          </cell>
        </row>
        <row r="5414">
          <cell r="A5414" t="str">
            <v>SOCIAL CAPITAL - How often do you talk to your friends?</v>
          </cell>
          <cell r="B5414" t="str">
            <v>Refused</v>
          </cell>
          <cell r="C5414" t="str">
            <v>Mornington Peninsula (S)</v>
          </cell>
          <cell r="D5414" t="str">
            <v xml:space="preserve"> </v>
          </cell>
          <cell r="E5414" t="str">
            <v xml:space="preserve"> </v>
          </cell>
          <cell r="F5414" t="str">
            <v xml:space="preserve"> </v>
          </cell>
        </row>
        <row r="5415">
          <cell r="A5415" t="str">
            <v>SOCIAL CAPITAL - How often do you talk to your friends?</v>
          </cell>
          <cell r="B5415" t="str">
            <v>Refused</v>
          </cell>
          <cell r="C5415" t="str">
            <v>Mount Alexander (S)</v>
          </cell>
          <cell r="D5415" t="str">
            <v xml:space="preserve"> </v>
          </cell>
          <cell r="E5415" t="str">
            <v xml:space="preserve"> </v>
          </cell>
          <cell r="F5415" t="str">
            <v xml:space="preserve"> </v>
          </cell>
        </row>
        <row r="5416">
          <cell r="A5416" t="str">
            <v>SOCIAL CAPITAL - How often do you talk to your friends?</v>
          </cell>
          <cell r="B5416" t="str">
            <v>Refused</v>
          </cell>
          <cell r="C5416" t="str">
            <v>Moyne (S)</v>
          </cell>
          <cell r="D5416" t="str">
            <v xml:space="preserve"> </v>
          </cell>
          <cell r="E5416" t="str">
            <v xml:space="preserve"> </v>
          </cell>
          <cell r="F5416" t="str">
            <v xml:space="preserve"> </v>
          </cell>
        </row>
        <row r="5417">
          <cell r="A5417" t="str">
            <v>SOCIAL CAPITAL - How often do you talk to your friends?</v>
          </cell>
          <cell r="B5417" t="str">
            <v>Refused</v>
          </cell>
          <cell r="C5417" t="str">
            <v>Murrindindi (S)</v>
          </cell>
          <cell r="D5417" t="str">
            <v xml:space="preserve"> </v>
          </cell>
          <cell r="E5417" t="str">
            <v xml:space="preserve"> </v>
          </cell>
          <cell r="F5417" t="str">
            <v xml:space="preserve"> </v>
          </cell>
        </row>
        <row r="5418">
          <cell r="A5418" t="str">
            <v>SOCIAL CAPITAL - How often do you talk to your friends?</v>
          </cell>
          <cell r="B5418" t="str">
            <v>Refused</v>
          </cell>
          <cell r="C5418" t="str">
            <v>Nillumbik (S)</v>
          </cell>
          <cell r="D5418" t="str">
            <v xml:space="preserve"> </v>
          </cell>
          <cell r="E5418" t="str">
            <v xml:space="preserve"> </v>
          </cell>
          <cell r="F5418" t="str">
            <v xml:space="preserve"> </v>
          </cell>
        </row>
        <row r="5419">
          <cell r="A5419" t="str">
            <v>SOCIAL CAPITAL - How often do you talk to your friends?</v>
          </cell>
          <cell r="B5419" t="str">
            <v>Refused</v>
          </cell>
          <cell r="C5419" t="str">
            <v>Northern Grampians (S)</v>
          </cell>
          <cell r="D5419" t="str">
            <v xml:space="preserve"> </v>
          </cell>
          <cell r="E5419" t="str">
            <v xml:space="preserve"> </v>
          </cell>
          <cell r="F5419" t="str">
            <v xml:space="preserve"> </v>
          </cell>
        </row>
        <row r="5420">
          <cell r="A5420" t="str">
            <v>SOCIAL CAPITAL - How often do you talk to your friends?</v>
          </cell>
          <cell r="B5420" t="str">
            <v>Refused</v>
          </cell>
          <cell r="C5420" t="str">
            <v>Port Phillip (C)</v>
          </cell>
          <cell r="D5420" t="str">
            <v xml:space="preserve"> </v>
          </cell>
          <cell r="E5420" t="str">
            <v xml:space="preserve"> </v>
          </cell>
          <cell r="F5420" t="str">
            <v xml:space="preserve"> </v>
          </cell>
        </row>
        <row r="5421">
          <cell r="A5421" t="str">
            <v>SOCIAL CAPITAL - How often do you talk to your friends?</v>
          </cell>
          <cell r="B5421" t="str">
            <v>Refused</v>
          </cell>
          <cell r="C5421" t="str">
            <v>Pyrenees (S)</v>
          </cell>
          <cell r="D5421" t="str">
            <v xml:space="preserve"> </v>
          </cell>
          <cell r="E5421" t="str">
            <v xml:space="preserve"> </v>
          </cell>
          <cell r="F5421" t="str">
            <v xml:space="preserve"> </v>
          </cell>
        </row>
        <row r="5422">
          <cell r="A5422" t="str">
            <v>SOCIAL CAPITAL - How often do you talk to your friends?</v>
          </cell>
          <cell r="B5422" t="str">
            <v>Refused</v>
          </cell>
          <cell r="C5422" t="str">
            <v>Queenscliffe (B)</v>
          </cell>
          <cell r="D5422" t="str">
            <v xml:space="preserve"> </v>
          </cell>
          <cell r="E5422" t="str">
            <v xml:space="preserve"> </v>
          </cell>
          <cell r="F5422" t="str">
            <v xml:space="preserve"> </v>
          </cell>
        </row>
        <row r="5423">
          <cell r="A5423" t="str">
            <v>SOCIAL CAPITAL - How often do you talk to your friends?</v>
          </cell>
          <cell r="B5423" t="str">
            <v>Refused</v>
          </cell>
          <cell r="C5423" t="str">
            <v>South Gippsland (S)</v>
          </cell>
          <cell r="D5423" t="str">
            <v xml:space="preserve"> </v>
          </cell>
          <cell r="E5423" t="str">
            <v xml:space="preserve"> </v>
          </cell>
          <cell r="F5423" t="str">
            <v xml:space="preserve"> </v>
          </cell>
        </row>
        <row r="5424">
          <cell r="A5424" t="str">
            <v>SOCIAL CAPITAL - How often do you talk to your friends?</v>
          </cell>
          <cell r="B5424" t="str">
            <v>Refused</v>
          </cell>
          <cell r="C5424" t="str">
            <v>Southern Grampians (S)</v>
          </cell>
          <cell r="D5424" t="str">
            <v xml:space="preserve"> </v>
          </cell>
          <cell r="E5424" t="str">
            <v xml:space="preserve"> </v>
          </cell>
          <cell r="F5424" t="str">
            <v xml:space="preserve"> </v>
          </cell>
        </row>
        <row r="5425">
          <cell r="A5425" t="str">
            <v>SOCIAL CAPITAL - How often do you talk to your friends?</v>
          </cell>
          <cell r="B5425" t="str">
            <v>Refused</v>
          </cell>
          <cell r="C5425" t="str">
            <v>Stonnington (C)</v>
          </cell>
          <cell r="D5425" t="str">
            <v xml:space="preserve"> </v>
          </cell>
          <cell r="E5425" t="str">
            <v xml:space="preserve"> </v>
          </cell>
          <cell r="F5425" t="str">
            <v xml:space="preserve"> </v>
          </cell>
        </row>
        <row r="5426">
          <cell r="A5426" t="str">
            <v>SOCIAL CAPITAL - How often do you talk to your friends?</v>
          </cell>
          <cell r="B5426" t="str">
            <v>Refused</v>
          </cell>
          <cell r="C5426" t="str">
            <v>Strathbogie (S)</v>
          </cell>
          <cell r="D5426" t="str">
            <v xml:space="preserve"> </v>
          </cell>
          <cell r="E5426" t="str">
            <v xml:space="preserve"> </v>
          </cell>
          <cell r="F5426" t="str">
            <v xml:space="preserve"> </v>
          </cell>
        </row>
        <row r="5427">
          <cell r="A5427" t="str">
            <v>SOCIAL CAPITAL - How often do you talk to your friends?</v>
          </cell>
          <cell r="B5427" t="str">
            <v>Refused</v>
          </cell>
          <cell r="C5427" t="str">
            <v>Surf Coast (S)</v>
          </cell>
          <cell r="D5427" t="str">
            <v xml:space="preserve"> </v>
          </cell>
          <cell r="E5427" t="str">
            <v xml:space="preserve"> </v>
          </cell>
          <cell r="F5427" t="str">
            <v xml:space="preserve"> </v>
          </cell>
        </row>
        <row r="5428">
          <cell r="A5428" t="str">
            <v>SOCIAL CAPITAL - How often do you talk to your friends?</v>
          </cell>
          <cell r="B5428" t="str">
            <v>Refused</v>
          </cell>
          <cell r="C5428" t="str">
            <v>Swan Hill (RC)</v>
          </cell>
          <cell r="D5428" t="str">
            <v xml:space="preserve"> </v>
          </cell>
          <cell r="E5428" t="str">
            <v xml:space="preserve"> </v>
          </cell>
          <cell r="F5428" t="str">
            <v xml:space="preserve"> </v>
          </cell>
        </row>
        <row r="5429">
          <cell r="A5429" t="str">
            <v>SOCIAL CAPITAL - How often do you talk to your friends?</v>
          </cell>
          <cell r="B5429" t="str">
            <v>Refused</v>
          </cell>
          <cell r="C5429" t="str">
            <v>Towong (S)</v>
          </cell>
          <cell r="D5429" t="str">
            <v xml:space="preserve"> </v>
          </cell>
          <cell r="E5429" t="str">
            <v xml:space="preserve"> </v>
          </cell>
          <cell r="F5429" t="str">
            <v xml:space="preserve"> </v>
          </cell>
        </row>
        <row r="5430">
          <cell r="A5430" t="str">
            <v>SOCIAL CAPITAL - How often do you talk to your friends?</v>
          </cell>
          <cell r="B5430" t="str">
            <v>Refused</v>
          </cell>
          <cell r="C5430" t="str">
            <v>Wangaratta (RC)</v>
          </cell>
          <cell r="D5430" t="str">
            <v xml:space="preserve"> </v>
          </cell>
          <cell r="E5430" t="str">
            <v xml:space="preserve"> </v>
          </cell>
          <cell r="F5430" t="str">
            <v xml:space="preserve"> </v>
          </cell>
        </row>
        <row r="5431">
          <cell r="A5431" t="str">
            <v>SOCIAL CAPITAL - How often do you talk to your friends?</v>
          </cell>
          <cell r="B5431" t="str">
            <v>Refused</v>
          </cell>
          <cell r="C5431" t="str">
            <v>Warrnambool (C)</v>
          </cell>
          <cell r="D5431" t="str">
            <v xml:space="preserve"> </v>
          </cell>
          <cell r="E5431" t="str">
            <v xml:space="preserve"> </v>
          </cell>
          <cell r="F5431" t="str">
            <v xml:space="preserve"> </v>
          </cell>
        </row>
        <row r="5432">
          <cell r="A5432" t="str">
            <v>SOCIAL CAPITAL - How often do you talk to your friends?</v>
          </cell>
          <cell r="B5432" t="str">
            <v>Refused</v>
          </cell>
          <cell r="C5432" t="str">
            <v>Wellington (S)</v>
          </cell>
          <cell r="D5432" t="str">
            <v xml:space="preserve"> </v>
          </cell>
          <cell r="E5432" t="str">
            <v xml:space="preserve"> </v>
          </cell>
          <cell r="F5432" t="str">
            <v xml:space="preserve"> </v>
          </cell>
        </row>
        <row r="5433">
          <cell r="A5433" t="str">
            <v>SOCIAL CAPITAL - How often do you talk to your friends?</v>
          </cell>
          <cell r="B5433" t="str">
            <v>Refused</v>
          </cell>
          <cell r="C5433" t="str">
            <v>West Wimmera (S)</v>
          </cell>
          <cell r="D5433" t="str">
            <v xml:space="preserve"> </v>
          </cell>
          <cell r="E5433" t="str">
            <v xml:space="preserve"> </v>
          </cell>
          <cell r="F5433" t="str">
            <v xml:space="preserve"> </v>
          </cell>
        </row>
        <row r="5434">
          <cell r="A5434" t="str">
            <v>SOCIAL CAPITAL - How often do you talk to your friends?</v>
          </cell>
          <cell r="B5434" t="str">
            <v>Refused</v>
          </cell>
          <cell r="C5434" t="str">
            <v>Whitehorse (C)</v>
          </cell>
          <cell r="D5434" t="str">
            <v xml:space="preserve"> </v>
          </cell>
          <cell r="E5434" t="str">
            <v xml:space="preserve"> </v>
          </cell>
          <cell r="F5434" t="str">
            <v xml:space="preserve"> </v>
          </cell>
        </row>
        <row r="5435">
          <cell r="A5435" t="str">
            <v>SOCIAL CAPITAL - How often do you talk to your friends?</v>
          </cell>
          <cell r="B5435" t="str">
            <v>Refused</v>
          </cell>
          <cell r="C5435" t="str">
            <v>Whittlesea (C)</v>
          </cell>
          <cell r="D5435" t="str">
            <v xml:space="preserve"> </v>
          </cell>
          <cell r="E5435" t="str">
            <v xml:space="preserve"> </v>
          </cell>
          <cell r="F5435" t="str">
            <v xml:space="preserve"> </v>
          </cell>
        </row>
        <row r="5436">
          <cell r="A5436" t="str">
            <v>SOCIAL CAPITAL - How often do you talk to your friends?</v>
          </cell>
          <cell r="B5436" t="str">
            <v>Refused</v>
          </cell>
          <cell r="C5436" t="str">
            <v>Wodonga (RC)</v>
          </cell>
          <cell r="D5436" t="str">
            <v xml:space="preserve"> </v>
          </cell>
          <cell r="E5436" t="str">
            <v xml:space="preserve"> </v>
          </cell>
          <cell r="F5436" t="str">
            <v xml:space="preserve"> </v>
          </cell>
        </row>
        <row r="5437">
          <cell r="A5437" t="str">
            <v>SOCIAL CAPITAL - How often do you talk to your friends?</v>
          </cell>
          <cell r="B5437" t="str">
            <v>Refused</v>
          </cell>
          <cell r="C5437" t="str">
            <v>Wyndham (C)</v>
          </cell>
          <cell r="D5437" t="str">
            <v xml:space="preserve"> </v>
          </cell>
          <cell r="E5437" t="str">
            <v xml:space="preserve"> </v>
          </cell>
          <cell r="F5437" t="str">
            <v xml:space="preserve"> </v>
          </cell>
        </row>
        <row r="5438">
          <cell r="A5438" t="str">
            <v>SOCIAL CAPITAL - How often do you talk to your friends?</v>
          </cell>
          <cell r="B5438" t="str">
            <v>Refused</v>
          </cell>
          <cell r="C5438" t="str">
            <v>Yarra (C)</v>
          </cell>
          <cell r="D5438" t="str">
            <v xml:space="preserve"> </v>
          </cell>
          <cell r="E5438" t="str">
            <v xml:space="preserve"> </v>
          </cell>
          <cell r="F5438" t="str">
            <v xml:space="preserve"> </v>
          </cell>
        </row>
        <row r="5439">
          <cell r="A5439" t="str">
            <v>SOCIAL CAPITAL - How often do you talk to your friends?</v>
          </cell>
          <cell r="B5439" t="str">
            <v>Refused</v>
          </cell>
          <cell r="C5439" t="str">
            <v>Yarra Ranges (S)</v>
          </cell>
          <cell r="D5439" t="str">
            <v xml:space="preserve"> </v>
          </cell>
          <cell r="E5439" t="str">
            <v xml:space="preserve"> </v>
          </cell>
          <cell r="F5439" t="str">
            <v xml:space="preserve"> </v>
          </cell>
        </row>
        <row r="5440">
          <cell r="A5440" t="str">
            <v>SOCIAL CAPITAL - How often do you talk to your friends?</v>
          </cell>
          <cell r="B5440" t="str">
            <v>Refused</v>
          </cell>
          <cell r="C5440" t="str">
            <v>Yarriambiack (S)</v>
          </cell>
          <cell r="D5440" t="str">
            <v xml:space="preserve"> </v>
          </cell>
          <cell r="E5440" t="str">
            <v xml:space="preserve"> </v>
          </cell>
          <cell r="F5440" t="str">
            <v xml:space="preserve"> </v>
          </cell>
        </row>
        <row r="5441">
          <cell r="A5441" t="str">
            <v>SOCIAL CAPITAL - How often do you talk to your friends?</v>
          </cell>
          <cell r="B5441" t="str">
            <v>Refused</v>
          </cell>
          <cell r="C5441" t="str">
            <v>Victoria</v>
          </cell>
          <cell r="D5441">
            <v>0.1177347</v>
          </cell>
          <cell r="E5441">
            <v>6.9580000000000003E-2</v>
          </cell>
          <cell r="F5441">
            <v>0.19914960000000001</v>
          </cell>
        </row>
        <row r="5442">
          <cell r="A5442" t="str">
            <v>SOCIAL CAPITAL - How often do you talk to your family?</v>
          </cell>
          <cell r="B5442" t="str">
            <v>Every day</v>
          </cell>
          <cell r="C5442" t="str">
            <v>Alpine (S)</v>
          </cell>
          <cell r="D5442">
            <v>29.982109999999999</v>
          </cell>
          <cell r="E5442">
            <v>22.32497</v>
          </cell>
          <cell r="F5442">
            <v>38.948619999999998</v>
          </cell>
        </row>
        <row r="5443">
          <cell r="A5443" t="str">
            <v>SOCIAL CAPITAL - How often do you talk to your family?</v>
          </cell>
          <cell r="B5443" t="str">
            <v>Every day</v>
          </cell>
          <cell r="C5443" t="str">
            <v>Ararat (RC)</v>
          </cell>
          <cell r="D5443">
            <v>31.2501</v>
          </cell>
          <cell r="E5443">
            <v>24.512339999999998</v>
          </cell>
          <cell r="F5443">
            <v>38.885840000000002</v>
          </cell>
        </row>
        <row r="5444">
          <cell r="A5444" t="str">
            <v>SOCIAL CAPITAL - How often do you talk to your family?</v>
          </cell>
          <cell r="B5444" t="str">
            <v>Every day</v>
          </cell>
          <cell r="C5444" t="str">
            <v>Ballarat (C)</v>
          </cell>
          <cell r="D5444">
            <v>25.271989999999999</v>
          </cell>
          <cell r="E5444">
            <v>20.149319999999999</v>
          </cell>
          <cell r="F5444">
            <v>31.18834</v>
          </cell>
        </row>
        <row r="5445">
          <cell r="A5445" t="str">
            <v>SOCIAL CAPITAL - How often do you talk to your family?</v>
          </cell>
          <cell r="B5445" t="str">
            <v>Every day</v>
          </cell>
          <cell r="C5445" t="str">
            <v>Banyule (C)</v>
          </cell>
          <cell r="D5445">
            <v>29.938420000000001</v>
          </cell>
          <cell r="E5445">
            <v>24.277229999999999</v>
          </cell>
          <cell r="F5445">
            <v>36.287120000000002</v>
          </cell>
        </row>
        <row r="5446">
          <cell r="A5446" t="str">
            <v>SOCIAL CAPITAL - How often do you talk to your family?</v>
          </cell>
          <cell r="B5446" t="str">
            <v>Every day</v>
          </cell>
          <cell r="C5446" t="str">
            <v>Bass Coast (S)</v>
          </cell>
          <cell r="D5446">
            <v>27.927379999999999</v>
          </cell>
          <cell r="E5446">
            <v>20.461829999999999</v>
          </cell>
          <cell r="F5446">
            <v>36.85463</v>
          </cell>
        </row>
        <row r="5447">
          <cell r="A5447" t="str">
            <v>SOCIAL CAPITAL - How often do you talk to your family?</v>
          </cell>
          <cell r="B5447" t="str">
            <v>Every day</v>
          </cell>
          <cell r="C5447" t="str">
            <v>Baw Baw (S)</v>
          </cell>
          <cell r="D5447">
            <v>24.991199999999999</v>
          </cell>
          <cell r="E5447">
            <v>19.508649999999999</v>
          </cell>
          <cell r="F5447">
            <v>31.4132</v>
          </cell>
        </row>
        <row r="5448">
          <cell r="A5448" t="str">
            <v>SOCIAL CAPITAL - How often do you talk to your family?</v>
          </cell>
          <cell r="B5448" t="str">
            <v>Every day</v>
          </cell>
          <cell r="C5448" t="str">
            <v>Bayside (C)</v>
          </cell>
          <cell r="D5448">
            <v>26.40719</v>
          </cell>
          <cell r="E5448">
            <v>20.89845</v>
          </cell>
          <cell r="F5448">
            <v>32.766509999999997</v>
          </cell>
        </row>
        <row r="5449">
          <cell r="A5449" t="str">
            <v>SOCIAL CAPITAL - How often do you talk to your family?</v>
          </cell>
          <cell r="B5449" t="str">
            <v>Every day</v>
          </cell>
          <cell r="C5449" t="str">
            <v>Benalla (RC)</v>
          </cell>
          <cell r="D5449">
            <v>34.989019999999996</v>
          </cell>
          <cell r="E5449">
            <v>27.42794</v>
          </cell>
          <cell r="F5449">
            <v>43.388300000000001</v>
          </cell>
        </row>
        <row r="5450">
          <cell r="A5450" t="str">
            <v>SOCIAL CAPITAL - How often do you talk to your family?</v>
          </cell>
          <cell r="B5450" t="str">
            <v>Every day</v>
          </cell>
          <cell r="C5450" t="str">
            <v>Boroondara (C)</v>
          </cell>
          <cell r="D5450">
            <v>23.51435</v>
          </cell>
          <cell r="E5450">
            <v>18.760100000000001</v>
          </cell>
          <cell r="F5450">
            <v>29.0427</v>
          </cell>
        </row>
        <row r="5451">
          <cell r="A5451" t="str">
            <v>SOCIAL CAPITAL - How often do you talk to your family?</v>
          </cell>
          <cell r="B5451" t="str">
            <v>Every day</v>
          </cell>
          <cell r="C5451" t="str">
            <v>Brimbank (C)</v>
          </cell>
          <cell r="D5451">
            <v>30.172190000000001</v>
          </cell>
          <cell r="E5451">
            <v>24.426380000000002</v>
          </cell>
          <cell r="F5451">
            <v>36.614759999999997</v>
          </cell>
        </row>
        <row r="5452">
          <cell r="A5452" t="str">
            <v>SOCIAL CAPITAL - How often do you talk to your family?</v>
          </cell>
          <cell r="B5452" t="str">
            <v>Every day</v>
          </cell>
          <cell r="C5452" t="str">
            <v>Buloke (S)</v>
          </cell>
          <cell r="D5452">
            <v>29.873159999999999</v>
          </cell>
          <cell r="E5452">
            <v>20.62154</v>
          </cell>
          <cell r="F5452">
            <v>41.125010000000003</v>
          </cell>
        </row>
        <row r="5453">
          <cell r="A5453" t="str">
            <v>SOCIAL CAPITAL - How often do you talk to your family?</v>
          </cell>
          <cell r="B5453" t="str">
            <v>Every day</v>
          </cell>
          <cell r="C5453" t="str">
            <v>Campaspe (S)</v>
          </cell>
          <cell r="D5453">
            <v>23.074200000000001</v>
          </cell>
          <cell r="E5453">
            <v>17.541910000000001</v>
          </cell>
          <cell r="F5453">
            <v>29.722349999999999</v>
          </cell>
        </row>
        <row r="5454">
          <cell r="A5454" t="str">
            <v>SOCIAL CAPITAL - How often do you talk to your family?</v>
          </cell>
          <cell r="B5454" t="str">
            <v>Every day</v>
          </cell>
          <cell r="C5454" t="str">
            <v>Cardinia (S)</v>
          </cell>
          <cell r="D5454">
            <v>28.04561</v>
          </cell>
          <cell r="E5454">
            <v>22.47232</v>
          </cell>
          <cell r="F5454">
            <v>34.388030000000001</v>
          </cell>
        </row>
        <row r="5455">
          <cell r="A5455" t="str">
            <v>SOCIAL CAPITAL - How often do you talk to your family?</v>
          </cell>
          <cell r="B5455" t="str">
            <v>Every day</v>
          </cell>
          <cell r="C5455" t="str">
            <v>Casey (C)</v>
          </cell>
          <cell r="D5455">
            <v>33.277819999999998</v>
          </cell>
          <cell r="E5455">
            <v>27.764009999999999</v>
          </cell>
          <cell r="F5455">
            <v>39.291029999999999</v>
          </cell>
        </row>
        <row r="5456">
          <cell r="A5456" t="str">
            <v>SOCIAL CAPITAL - How often do you talk to your family?</v>
          </cell>
          <cell r="B5456" t="str">
            <v>Every day</v>
          </cell>
          <cell r="C5456" t="str">
            <v>Central Goldfields (S)</v>
          </cell>
          <cell r="D5456">
            <v>33.421149999999997</v>
          </cell>
          <cell r="E5456">
            <v>26.440550000000002</v>
          </cell>
          <cell r="F5456">
            <v>41.21217</v>
          </cell>
        </row>
        <row r="5457">
          <cell r="A5457" t="str">
            <v>SOCIAL CAPITAL - How often do you talk to your family?</v>
          </cell>
          <cell r="B5457" t="str">
            <v>Every day</v>
          </cell>
          <cell r="C5457" t="str">
            <v>Colac-Otway (S)</v>
          </cell>
          <cell r="D5457">
            <v>33.700130000000001</v>
          </cell>
          <cell r="E5457">
            <v>27.347180000000002</v>
          </cell>
          <cell r="F5457">
            <v>40.702120000000001</v>
          </cell>
        </row>
        <row r="5458">
          <cell r="A5458" t="str">
            <v>SOCIAL CAPITAL - How often do you talk to your family?</v>
          </cell>
          <cell r="B5458" t="str">
            <v>Every day</v>
          </cell>
          <cell r="C5458" t="str">
            <v>Corangamite (S)</v>
          </cell>
          <cell r="D5458">
            <v>28.298030000000001</v>
          </cell>
          <cell r="E5458">
            <v>21.780149999999999</v>
          </cell>
          <cell r="F5458">
            <v>35.871920000000003</v>
          </cell>
        </row>
        <row r="5459">
          <cell r="A5459" t="str">
            <v>SOCIAL CAPITAL - How often do you talk to your family?</v>
          </cell>
          <cell r="B5459" t="str">
            <v>Every day</v>
          </cell>
          <cell r="C5459" t="str">
            <v>Darebin (C)</v>
          </cell>
          <cell r="D5459">
            <v>26.618870000000001</v>
          </cell>
          <cell r="E5459">
            <v>20.254770000000001</v>
          </cell>
          <cell r="F5459">
            <v>34.126860000000001</v>
          </cell>
        </row>
        <row r="5460">
          <cell r="A5460" t="str">
            <v>SOCIAL CAPITAL - How often do you talk to your family?</v>
          </cell>
          <cell r="B5460" t="str">
            <v>Every day</v>
          </cell>
          <cell r="C5460" t="str">
            <v>East Gippsland (S)</v>
          </cell>
          <cell r="D5460">
            <v>25.896329999999999</v>
          </cell>
          <cell r="E5460">
            <v>18.74014</v>
          </cell>
          <cell r="F5460">
            <v>34.620939999999997</v>
          </cell>
        </row>
        <row r="5461">
          <cell r="A5461" t="str">
            <v>SOCIAL CAPITAL - How often do you talk to your family?</v>
          </cell>
          <cell r="B5461" t="str">
            <v>Every day</v>
          </cell>
          <cell r="C5461" t="str">
            <v>Frankston (C)</v>
          </cell>
          <cell r="D5461">
            <v>24.699909999999999</v>
          </cell>
          <cell r="E5461">
            <v>19.901579999999999</v>
          </cell>
          <cell r="F5461">
            <v>30.218669999999999</v>
          </cell>
        </row>
        <row r="5462">
          <cell r="A5462" t="str">
            <v>SOCIAL CAPITAL - How often do you talk to your family?</v>
          </cell>
          <cell r="B5462" t="str">
            <v>Every day</v>
          </cell>
          <cell r="C5462" t="str">
            <v>Gannawarra (S)</v>
          </cell>
          <cell r="D5462">
            <v>33.357230000000001</v>
          </cell>
          <cell r="E5462">
            <v>23.495619999999999</v>
          </cell>
          <cell r="F5462">
            <v>44.927259999999997</v>
          </cell>
        </row>
        <row r="5463">
          <cell r="A5463" t="str">
            <v>SOCIAL CAPITAL - How often do you talk to your family?</v>
          </cell>
          <cell r="B5463" t="str">
            <v>Every day</v>
          </cell>
          <cell r="C5463" t="str">
            <v>Glen Eira (C)</v>
          </cell>
          <cell r="D5463">
            <v>30.761140000000001</v>
          </cell>
          <cell r="E5463">
            <v>25.62792</v>
          </cell>
          <cell r="F5463">
            <v>36.419049999999999</v>
          </cell>
        </row>
        <row r="5464">
          <cell r="A5464" t="str">
            <v>SOCIAL CAPITAL - How often do you talk to your family?</v>
          </cell>
          <cell r="B5464" t="str">
            <v>Every day</v>
          </cell>
          <cell r="C5464" t="str">
            <v>Glenelg (S)</v>
          </cell>
          <cell r="D5464">
            <v>27.500830000000001</v>
          </cell>
          <cell r="E5464">
            <v>18.696079999999998</v>
          </cell>
          <cell r="F5464">
            <v>38.489159999999998</v>
          </cell>
        </row>
        <row r="5465">
          <cell r="A5465" t="str">
            <v>SOCIAL CAPITAL - How often do you talk to your family?</v>
          </cell>
          <cell r="B5465" t="str">
            <v>Every day</v>
          </cell>
          <cell r="C5465" t="str">
            <v>Golden Plains (S)</v>
          </cell>
          <cell r="D5465">
            <v>24.23732</v>
          </cell>
          <cell r="E5465">
            <v>17.1967</v>
          </cell>
          <cell r="F5465">
            <v>33.011299999999999</v>
          </cell>
        </row>
        <row r="5466">
          <cell r="A5466" t="str">
            <v>SOCIAL CAPITAL - How often do you talk to your family?</v>
          </cell>
          <cell r="B5466" t="str">
            <v>Every day</v>
          </cell>
          <cell r="C5466" t="str">
            <v>Greater Bendigo (C)</v>
          </cell>
          <cell r="D5466">
            <v>23.814219999999999</v>
          </cell>
          <cell r="E5466">
            <v>18.275700000000001</v>
          </cell>
          <cell r="F5466">
            <v>30.406700000000001</v>
          </cell>
        </row>
        <row r="5467">
          <cell r="A5467" t="str">
            <v>SOCIAL CAPITAL - How often do you talk to your family?</v>
          </cell>
          <cell r="B5467" t="str">
            <v>Every day</v>
          </cell>
          <cell r="C5467" t="str">
            <v>Greater Dandenong (C)</v>
          </cell>
          <cell r="D5467">
            <v>32.533079999999998</v>
          </cell>
          <cell r="E5467">
            <v>26.621549999999999</v>
          </cell>
          <cell r="F5467">
            <v>39.058570000000003</v>
          </cell>
        </row>
        <row r="5468">
          <cell r="A5468" t="str">
            <v>SOCIAL CAPITAL - How often do you talk to your family?</v>
          </cell>
          <cell r="B5468" t="str">
            <v>Every day</v>
          </cell>
          <cell r="C5468" t="str">
            <v>Greater Geelong (C)</v>
          </cell>
          <cell r="D5468">
            <v>26.57019</v>
          </cell>
          <cell r="E5468">
            <v>21.168089999999999</v>
          </cell>
          <cell r="F5468">
            <v>32.777700000000003</v>
          </cell>
        </row>
        <row r="5469">
          <cell r="A5469" t="str">
            <v>SOCIAL CAPITAL - How often do you talk to your family?</v>
          </cell>
          <cell r="B5469" t="str">
            <v>Every day</v>
          </cell>
          <cell r="C5469" t="str">
            <v>Greater Shepparton (C)</v>
          </cell>
          <cell r="D5469">
            <v>26.727350000000001</v>
          </cell>
          <cell r="E5469">
            <v>21.456790000000002</v>
          </cell>
          <cell r="F5469">
            <v>32.752690000000001</v>
          </cell>
        </row>
        <row r="5470">
          <cell r="A5470" t="str">
            <v>SOCIAL CAPITAL - How often do you talk to your family?</v>
          </cell>
          <cell r="B5470" t="str">
            <v>Every day</v>
          </cell>
          <cell r="C5470" t="str">
            <v>Hepburn (S)</v>
          </cell>
          <cell r="D5470">
            <v>26.97289</v>
          </cell>
          <cell r="E5470">
            <v>19.642029999999998</v>
          </cell>
          <cell r="F5470">
            <v>35.820180000000001</v>
          </cell>
        </row>
        <row r="5471">
          <cell r="A5471" t="str">
            <v>SOCIAL CAPITAL - How often do you talk to your family?</v>
          </cell>
          <cell r="B5471" t="str">
            <v>Every day</v>
          </cell>
          <cell r="C5471" t="str">
            <v>Hindmarsh (S)</v>
          </cell>
          <cell r="D5471">
            <v>34.920900000000003</v>
          </cell>
          <cell r="E5471">
            <v>25.78453</v>
          </cell>
          <cell r="F5471">
            <v>45.317819999999998</v>
          </cell>
        </row>
        <row r="5472">
          <cell r="A5472" t="str">
            <v>SOCIAL CAPITAL - How often do you talk to your family?</v>
          </cell>
          <cell r="B5472" t="str">
            <v>Every day</v>
          </cell>
          <cell r="C5472" t="str">
            <v>Hobsons Bay (C)</v>
          </cell>
          <cell r="D5472">
            <v>32.558280000000003</v>
          </cell>
          <cell r="E5472">
            <v>26.555900000000001</v>
          </cell>
          <cell r="F5472">
            <v>39.193350000000002</v>
          </cell>
        </row>
        <row r="5473">
          <cell r="A5473" t="str">
            <v>SOCIAL CAPITAL - How often do you talk to your family?</v>
          </cell>
          <cell r="B5473" t="str">
            <v>Every day</v>
          </cell>
          <cell r="C5473" t="str">
            <v>Horsham (RC)</v>
          </cell>
          <cell r="D5473">
            <v>24.238099999999999</v>
          </cell>
          <cell r="E5473">
            <v>18.946560000000002</v>
          </cell>
          <cell r="F5473">
            <v>30.452249999999999</v>
          </cell>
        </row>
        <row r="5474">
          <cell r="A5474" t="str">
            <v>SOCIAL CAPITAL - How often do you talk to your family?</v>
          </cell>
          <cell r="B5474" t="str">
            <v>Every day</v>
          </cell>
          <cell r="C5474" t="str">
            <v>Hume (C)</v>
          </cell>
          <cell r="D5474">
            <v>37.710470000000001</v>
          </cell>
          <cell r="E5474">
            <v>31.957650000000001</v>
          </cell>
          <cell r="F5474">
            <v>43.831760000000003</v>
          </cell>
        </row>
        <row r="5475">
          <cell r="A5475" t="str">
            <v>SOCIAL CAPITAL - How often do you talk to your family?</v>
          </cell>
          <cell r="B5475" t="str">
            <v>Every day</v>
          </cell>
          <cell r="C5475" t="str">
            <v>Indigo (S)</v>
          </cell>
          <cell r="D5475">
            <v>29.591390000000001</v>
          </cell>
          <cell r="E5475">
            <v>21.617090000000001</v>
          </cell>
          <cell r="F5475">
            <v>39.042099999999998</v>
          </cell>
        </row>
        <row r="5476">
          <cell r="A5476" t="str">
            <v>SOCIAL CAPITAL - How often do you talk to your family?</v>
          </cell>
          <cell r="B5476" t="str">
            <v>Every day</v>
          </cell>
          <cell r="C5476" t="str">
            <v>Kingston (C)</v>
          </cell>
          <cell r="D5476">
            <v>27.97795</v>
          </cell>
          <cell r="E5476">
            <v>22.318809999999999</v>
          </cell>
          <cell r="F5476">
            <v>34.435920000000003</v>
          </cell>
        </row>
        <row r="5477">
          <cell r="A5477" t="str">
            <v>SOCIAL CAPITAL - How often do you talk to your family?</v>
          </cell>
          <cell r="B5477" t="str">
            <v>Every day</v>
          </cell>
          <cell r="C5477" t="str">
            <v>Knox (C)</v>
          </cell>
          <cell r="D5477">
            <v>25.641190000000002</v>
          </cell>
          <cell r="E5477">
            <v>20.529699999999998</v>
          </cell>
          <cell r="F5477">
            <v>31.52056</v>
          </cell>
        </row>
        <row r="5478">
          <cell r="A5478" t="str">
            <v>SOCIAL CAPITAL - How often do you talk to your family?</v>
          </cell>
          <cell r="B5478" t="str">
            <v>Every day</v>
          </cell>
          <cell r="C5478" t="str">
            <v>Latrobe (C)</v>
          </cell>
          <cell r="D5478">
            <v>30.593689999999999</v>
          </cell>
          <cell r="E5478">
            <v>24.39798</v>
          </cell>
          <cell r="F5478">
            <v>37.580669999999998</v>
          </cell>
        </row>
        <row r="5479">
          <cell r="A5479" t="str">
            <v>SOCIAL CAPITAL - How often do you talk to your family?</v>
          </cell>
          <cell r="B5479" t="str">
            <v>Every day</v>
          </cell>
          <cell r="C5479" t="str">
            <v>Loddon (S)</v>
          </cell>
          <cell r="D5479">
            <v>29.84938</v>
          </cell>
          <cell r="E5479">
            <v>20.96275</v>
          </cell>
          <cell r="F5479">
            <v>40.569540000000003</v>
          </cell>
        </row>
        <row r="5480">
          <cell r="A5480" t="str">
            <v>SOCIAL CAPITAL - How often do you talk to your family?</v>
          </cell>
          <cell r="B5480" t="str">
            <v>Every day</v>
          </cell>
          <cell r="C5480" t="str">
            <v>Macedon Ranges (S)</v>
          </cell>
          <cell r="D5480">
            <v>26.368400000000001</v>
          </cell>
          <cell r="E5480">
            <v>19.754149999999999</v>
          </cell>
          <cell r="F5480">
            <v>34.252009999999999</v>
          </cell>
        </row>
        <row r="5481">
          <cell r="A5481" t="str">
            <v>SOCIAL CAPITAL - How often do you talk to your family?</v>
          </cell>
          <cell r="B5481" t="str">
            <v>Every day</v>
          </cell>
          <cell r="C5481" t="str">
            <v>Manningham (C)</v>
          </cell>
          <cell r="D5481">
            <v>30.42418</v>
          </cell>
          <cell r="E5481">
            <v>24.214950000000002</v>
          </cell>
          <cell r="F5481">
            <v>37.439030000000002</v>
          </cell>
        </row>
        <row r="5482">
          <cell r="A5482" t="str">
            <v>SOCIAL CAPITAL - How often do you talk to your family?</v>
          </cell>
          <cell r="B5482" t="str">
            <v>Every day</v>
          </cell>
          <cell r="C5482" t="str">
            <v>Mansfield (S)</v>
          </cell>
          <cell r="D5482">
            <v>18.521820000000002</v>
          </cell>
          <cell r="E5482">
            <v>13.479240000000001</v>
          </cell>
          <cell r="F5482">
            <v>24.907769999999999</v>
          </cell>
        </row>
        <row r="5483">
          <cell r="A5483" t="str">
            <v>SOCIAL CAPITAL - How often do you talk to your family?</v>
          </cell>
          <cell r="B5483" t="str">
            <v>Every day</v>
          </cell>
          <cell r="C5483" t="str">
            <v>Maribyrnong (C)</v>
          </cell>
          <cell r="D5483">
            <v>28.054780000000001</v>
          </cell>
          <cell r="E5483">
            <v>22.085370000000001</v>
          </cell>
          <cell r="F5483">
            <v>34.914639999999999</v>
          </cell>
        </row>
        <row r="5484">
          <cell r="A5484" t="str">
            <v>SOCIAL CAPITAL - How often do you talk to your family?</v>
          </cell>
          <cell r="B5484" t="str">
            <v>Every day</v>
          </cell>
          <cell r="C5484" t="str">
            <v>Maroondah (C)</v>
          </cell>
          <cell r="D5484">
            <v>22.78003</v>
          </cell>
          <cell r="E5484">
            <v>17.974869999999999</v>
          </cell>
          <cell r="F5484">
            <v>28.424600000000002</v>
          </cell>
        </row>
        <row r="5485">
          <cell r="A5485" t="str">
            <v>SOCIAL CAPITAL - How often do you talk to your family?</v>
          </cell>
          <cell r="B5485" t="str">
            <v>Every day</v>
          </cell>
          <cell r="C5485" t="str">
            <v>Melbourne (C)</v>
          </cell>
          <cell r="D5485">
            <v>35.15822</v>
          </cell>
          <cell r="E5485">
            <v>28.059609999999999</v>
          </cell>
          <cell r="F5485">
            <v>42.979770000000002</v>
          </cell>
        </row>
        <row r="5486">
          <cell r="A5486" t="str">
            <v>SOCIAL CAPITAL - How often do you talk to your family?</v>
          </cell>
          <cell r="B5486" t="str">
            <v>Every day</v>
          </cell>
          <cell r="C5486" t="str">
            <v>Melton (S)</v>
          </cell>
          <cell r="D5486">
            <v>28.88617</v>
          </cell>
          <cell r="E5486">
            <v>23.80575</v>
          </cell>
          <cell r="F5486">
            <v>34.55903</v>
          </cell>
        </row>
        <row r="5487">
          <cell r="A5487" t="str">
            <v>SOCIAL CAPITAL - How often do you talk to your family?</v>
          </cell>
          <cell r="B5487" t="str">
            <v>Every day</v>
          </cell>
          <cell r="C5487" t="str">
            <v>Mildura (RC)</v>
          </cell>
          <cell r="D5487">
            <v>36.296469999999999</v>
          </cell>
          <cell r="E5487">
            <v>29.801729999999999</v>
          </cell>
          <cell r="F5487">
            <v>43.332889999999999</v>
          </cell>
        </row>
        <row r="5488">
          <cell r="A5488" t="str">
            <v>SOCIAL CAPITAL - How often do you talk to your family?</v>
          </cell>
          <cell r="B5488" t="str">
            <v>Every day</v>
          </cell>
          <cell r="C5488" t="str">
            <v>Mitchell (S)</v>
          </cell>
          <cell r="D5488">
            <v>25.693999999999999</v>
          </cell>
          <cell r="E5488">
            <v>19.783660000000001</v>
          </cell>
          <cell r="F5488">
            <v>32.651339999999998</v>
          </cell>
        </row>
        <row r="5489">
          <cell r="A5489" t="str">
            <v>SOCIAL CAPITAL - How often do you talk to your family?</v>
          </cell>
          <cell r="B5489" t="str">
            <v>Every day</v>
          </cell>
          <cell r="C5489" t="str">
            <v>Moira (S)</v>
          </cell>
          <cell r="D5489">
            <v>30.979299999999999</v>
          </cell>
          <cell r="E5489">
            <v>23.021740000000001</v>
          </cell>
          <cell r="F5489">
            <v>40.249229999999997</v>
          </cell>
        </row>
        <row r="5490">
          <cell r="A5490" t="str">
            <v>SOCIAL CAPITAL - How often do you talk to your family?</v>
          </cell>
          <cell r="B5490" t="str">
            <v>Every day</v>
          </cell>
          <cell r="C5490" t="str">
            <v>Monash (C)</v>
          </cell>
          <cell r="D5490">
            <v>28.88579</v>
          </cell>
          <cell r="E5490">
            <v>23.069769999999998</v>
          </cell>
          <cell r="F5490">
            <v>35.491610000000001</v>
          </cell>
        </row>
        <row r="5491">
          <cell r="A5491" t="str">
            <v>SOCIAL CAPITAL - How often do you talk to your family?</v>
          </cell>
          <cell r="B5491" t="str">
            <v>Every day</v>
          </cell>
          <cell r="C5491" t="str">
            <v>Moonee Valley (C)</v>
          </cell>
          <cell r="D5491">
            <v>33.108080000000001</v>
          </cell>
          <cell r="E5491">
            <v>27.269259999999999</v>
          </cell>
          <cell r="F5491">
            <v>39.517809999999997</v>
          </cell>
        </row>
        <row r="5492">
          <cell r="A5492" t="str">
            <v>SOCIAL CAPITAL - How often do you talk to your family?</v>
          </cell>
          <cell r="B5492" t="str">
            <v>Every day</v>
          </cell>
          <cell r="C5492" t="str">
            <v>Moorabool (S)</v>
          </cell>
          <cell r="D5492">
            <v>30.08661</v>
          </cell>
          <cell r="E5492">
            <v>22.680869999999999</v>
          </cell>
          <cell r="F5492">
            <v>38.700150000000001</v>
          </cell>
        </row>
        <row r="5493">
          <cell r="A5493" t="str">
            <v>SOCIAL CAPITAL - How often do you talk to your family?</v>
          </cell>
          <cell r="B5493" t="str">
            <v>Every day</v>
          </cell>
          <cell r="C5493" t="str">
            <v>Moreland (C)</v>
          </cell>
          <cell r="D5493">
            <v>25.466999999999999</v>
          </cell>
          <cell r="E5493">
            <v>19.629629999999999</v>
          </cell>
          <cell r="F5493">
            <v>32.341720000000002</v>
          </cell>
        </row>
        <row r="5494">
          <cell r="A5494" t="str">
            <v>SOCIAL CAPITAL - How often do you talk to your family?</v>
          </cell>
          <cell r="B5494" t="str">
            <v>Every day</v>
          </cell>
          <cell r="C5494" t="str">
            <v>Mornington Peninsula (S)</v>
          </cell>
          <cell r="D5494">
            <v>28.3218</v>
          </cell>
          <cell r="E5494">
            <v>22.522400000000001</v>
          </cell>
          <cell r="F5494">
            <v>34.941049999999997</v>
          </cell>
        </row>
        <row r="5495">
          <cell r="A5495" t="str">
            <v>SOCIAL CAPITAL - How often do you talk to your family?</v>
          </cell>
          <cell r="B5495" t="str">
            <v>Every day</v>
          </cell>
          <cell r="C5495" t="str">
            <v>Mount Alexander (S)</v>
          </cell>
          <cell r="D5495">
            <v>20.84564</v>
          </cell>
          <cell r="E5495">
            <v>13.248049999999999</v>
          </cell>
          <cell r="F5495">
            <v>31.231729999999999</v>
          </cell>
        </row>
        <row r="5496">
          <cell r="A5496" t="str">
            <v>SOCIAL CAPITAL - How often do you talk to your family?</v>
          </cell>
          <cell r="B5496" t="str">
            <v>Every day</v>
          </cell>
          <cell r="C5496" t="str">
            <v>Moyne (S)</v>
          </cell>
          <cell r="D5496">
            <v>29.740860000000001</v>
          </cell>
          <cell r="E5496">
            <v>22.553319999999999</v>
          </cell>
          <cell r="F5496">
            <v>38.092370000000003</v>
          </cell>
        </row>
        <row r="5497">
          <cell r="A5497" t="str">
            <v>SOCIAL CAPITAL - How often do you talk to your family?</v>
          </cell>
          <cell r="B5497" t="str">
            <v>Every day</v>
          </cell>
          <cell r="C5497" t="str">
            <v>Murrindindi (S)</v>
          </cell>
          <cell r="D5497">
            <v>28.70233</v>
          </cell>
          <cell r="E5497">
            <v>21.680060000000001</v>
          </cell>
          <cell r="F5497">
            <v>36.926740000000002</v>
          </cell>
        </row>
        <row r="5498">
          <cell r="A5498" t="str">
            <v>SOCIAL CAPITAL - How often do you talk to your family?</v>
          </cell>
          <cell r="B5498" t="str">
            <v>Every day</v>
          </cell>
          <cell r="C5498" t="str">
            <v>Nillumbik (S)</v>
          </cell>
          <cell r="D5498">
            <v>23.68526</v>
          </cell>
          <cell r="E5498">
            <v>18.073969999999999</v>
          </cell>
          <cell r="F5498">
            <v>30.39237</v>
          </cell>
        </row>
        <row r="5499">
          <cell r="A5499" t="str">
            <v>SOCIAL CAPITAL - How often do you talk to your family?</v>
          </cell>
          <cell r="B5499" t="str">
            <v>Every day</v>
          </cell>
          <cell r="C5499" t="str">
            <v>Northern Grampians (S)</v>
          </cell>
          <cell r="D5499">
            <v>35.705390000000001</v>
          </cell>
          <cell r="E5499">
            <v>28.039249999999999</v>
          </cell>
          <cell r="F5499">
            <v>44.180669999999999</v>
          </cell>
        </row>
        <row r="5500">
          <cell r="A5500" t="str">
            <v>SOCIAL CAPITAL - How often do you talk to your family?</v>
          </cell>
          <cell r="B5500" t="str">
            <v>Every day</v>
          </cell>
          <cell r="C5500" t="str">
            <v>Port Phillip (C)</v>
          </cell>
          <cell r="D5500">
            <v>26.938800000000001</v>
          </cell>
          <cell r="E5500">
            <v>21.93797</v>
          </cell>
          <cell r="F5500">
            <v>32.603470000000002</v>
          </cell>
        </row>
        <row r="5501">
          <cell r="A5501" t="str">
            <v>SOCIAL CAPITAL - How often do you talk to your family?</v>
          </cell>
          <cell r="B5501" t="str">
            <v>Every day</v>
          </cell>
          <cell r="C5501" t="str">
            <v>Pyrenees (S)</v>
          </cell>
          <cell r="D5501">
            <v>25.462520000000001</v>
          </cell>
          <cell r="E5501">
            <v>17.660019999999999</v>
          </cell>
          <cell r="F5501">
            <v>35.237050000000004</v>
          </cell>
        </row>
        <row r="5502">
          <cell r="A5502" t="str">
            <v>SOCIAL CAPITAL - How often do you talk to your family?</v>
          </cell>
          <cell r="B5502" t="str">
            <v>Every day</v>
          </cell>
          <cell r="C5502" t="str">
            <v>Queenscliffe (B)</v>
          </cell>
          <cell r="D5502">
            <v>43.581949999999999</v>
          </cell>
          <cell r="E5502">
            <v>26.317550000000001</v>
          </cell>
          <cell r="F5502">
            <v>62.556489999999997</v>
          </cell>
        </row>
        <row r="5503">
          <cell r="A5503" t="str">
            <v>SOCIAL CAPITAL - How often do you talk to your family?</v>
          </cell>
          <cell r="B5503" t="str">
            <v>Every day</v>
          </cell>
          <cell r="C5503" t="str">
            <v>South Gippsland (S)</v>
          </cell>
          <cell r="D5503">
            <v>33.951309999999999</v>
          </cell>
          <cell r="E5503">
            <v>23.240690000000001</v>
          </cell>
          <cell r="F5503">
            <v>46.601260000000003</v>
          </cell>
        </row>
        <row r="5504">
          <cell r="A5504" t="str">
            <v>SOCIAL CAPITAL - How often do you talk to your family?</v>
          </cell>
          <cell r="B5504" t="str">
            <v>Every day</v>
          </cell>
          <cell r="C5504" t="str">
            <v>Southern Grampians (S)</v>
          </cell>
          <cell r="D5504">
            <v>31.23066</v>
          </cell>
          <cell r="E5504">
            <v>24.400379999999998</v>
          </cell>
          <cell r="F5504">
            <v>38.986899999999999</v>
          </cell>
        </row>
        <row r="5505">
          <cell r="A5505" t="str">
            <v>SOCIAL CAPITAL - How often do you talk to your family?</v>
          </cell>
          <cell r="B5505" t="str">
            <v>Every day</v>
          </cell>
          <cell r="C5505" t="str">
            <v>Stonnington (C)</v>
          </cell>
          <cell r="D5505">
            <v>25.798310000000001</v>
          </cell>
          <cell r="E5505">
            <v>20.59637</v>
          </cell>
          <cell r="F5505">
            <v>31.78811</v>
          </cell>
        </row>
        <row r="5506">
          <cell r="A5506" t="str">
            <v>SOCIAL CAPITAL - How often do you talk to your family?</v>
          </cell>
          <cell r="B5506" t="str">
            <v>Every day</v>
          </cell>
          <cell r="C5506" t="str">
            <v>Strathbogie (S)</v>
          </cell>
          <cell r="D5506">
            <v>29.394500000000001</v>
          </cell>
          <cell r="E5506">
            <v>21.77347</v>
          </cell>
          <cell r="F5506">
            <v>38.37444</v>
          </cell>
        </row>
        <row r="5507">
          <cell r="A5507" t="str">
            <v>SOCIAL CAPITAL - How often do you talk to your family?</v>
          </cell>
          <cell r="B5507" t="str">
            <v>Every day</v>
          </cell>
          <cell r="C5507" t="str">
            <v>Surf Coast (S)</v>
          </cell>
          <cell r="D5507">
            <v>27.122440000000001</v>
          </cell>
          <cell r="E5507">
            <v>21.24785</v>
          </cell>
          <cell r="F5507">
            <v>33.921610000000001</v>
          </cell>
        </row>
        <row r="5508">
          <cell r="A5508" t="str">
            <v>SOCIAL CAPITAL - How often do you talk to your family?</v>
          </cell>
          <cell r="B5508" t="str">
            <v>Every day</v>
          </cell>
          <cell r="C5508" t="str">
            <v>Swan Hill (RC)</v>
          </cell>
          <cell r="D5508">
            <v>37.761110000000002</v>
          </cell>
          <cell r="E5508">
            <v>30.720939999999999</v>
          </cell>
          <cell r="F5508">
            <v>45.358350000000002</v>
          </cell>
        </row>
        <row r="5509">
          <cell r="A5509" t="str">
            <v>SOCIAL CAPITAL - How often do you talk to your family?</v>
          </cell>
          <cell r="B5509" t="str">
            <v>Every day</v>
          </cell>
          <cell r="C5509" t="str">
            <v>Towong (S)</v>
          </cell>
          <cell r="D5509">
            <v>23.069330000000001</v>
          </cell>
          <cell r="E5509">
            <v>17.10258</v>
          </cell>
          <cell r="F5509">
            <v>30.35548</v>
          </cell>
        </row>
        <row r="5510">
          <cell r="A5510" t="str">
            <v>SOCIAL CAPITAL - How often do you talk to your family?</v>
          </cell>
          <cell r="B5510" t="str">
            <v>Every day</v>
          </cell>
          <cell r="C5510" t="str">
            <v>Wangaratta (RC)</v>
          </cell>
          <cell r="D5510">
            <v>30.273009999999999</v>
          </cell>
          <cell r="E5510">
            <v>22.822109999999999</v>
          </cell>
          <cell r="F5510">
            <v>38.929450000000003</v>
          </cell>
        </row>
        <row r="5511">
          <cell r="A5511" t="str">
            <v>SOCIAL CAPITAL - How often do you talk to your family?</v>
          </cell>
          <cell r="B5511" t="str">
            <v>Every day</v>
          </cell>
          <cell r="C5511" t="str">
            <v>Warrnambool (C)</v>
          </cell>
          <cell r="D5511">
            <v>25.58351</v>
          </cell>
          <cell r="E5511">
            <v>19.72016</v>
          </cell>
          <cell r="F5511">
            <v>32.484760000000001</v>
          </cell>
        </row>
        <row r="5512">
          <cell r="A5512" t="str">
            <v>SOCIAL CAPITAL - How often do you talk to your family?</v>
          </cell>
          <cell r="B5512" t="str">
            <v>Every day</v>
          </cell>
          <cell r="C5512" t="str">
            <v>Wellington (S)</v>
          </cell>
          <cell r="D5512">
            <v>34.458849999999998</v>
          </cell>
          <cell r="E5512">
            <v>27.60669</v>
          </cell>
          <cell r="F5512">
            <v>42.024459999999998</v>
          </cell>
        </row>
        <row r="5513">
          <cell r="A5513" t="str">
            <v>SOCIAL CAPITAL - How often do you talk to your family?</v>
          </cell>
          <cell r="B5513" t="str">
            <v>Every day</v>
          </cell>
          <cell r="C5513" t="str">
            <v>West Wimmera (S)</v>
          </cell>
          <cell r="D5513">
            <v>35.347650000000002</v>
          </cell>
          <cell r="E5513">
            <v>26.622070000000001</v>
          </cell>
          <cell r="F5513">
            <v>45.172510000000003</v>
          </cell>
        </row>
        <row r="5514">
          <cell r="A5514" t="str">
            <v>SOCIAL CAPITAL - How often do you talk to your family?</v>
          </cell>
          <cell r="B5514" t="str">
            <v>Every day</v>
          </cell>
          <cell r="C5514" t="str">
            <v>Whitehorse (C)</v>
          </cell>
          <cell r="D5514">
            <v>25.381209999999999</v>
          </cell>
          <cell r="E5514">
            <v>19.861529999999998</v>
          </cell>
          <cell r="F5514">
            <v>31.825679999999998</v>
          </cell>
        </row>
        <row r="5515">
          <cell r="A5515" t="str">
            <v>SOCIAL CAPITAL - How often do you talk to your family?</v>
          </cell>
          <cell r="B5515" t="str">
            <v>Every day</v>
          </cell>
          <cell r="C5515" t="str">
            <v>Whittlesea (C)</v>
          </cell>
          <cell r="D5515">
            <v>31.70241</v>
          </cell>
          <cell r="E5515">
            <v>26.068470000000001</v>
          </cell>
          <cell r="F5515">
            <v>37.929270000000002</v>
          </cell>
        </row>
        <row r="5516">
          <cell r="A5516" t="str">
            <v>SOCIAL CAPITAL - How often do you talk to your family?</v>
          </cell>
          <cell r="B5516" t="str">
            <v>Every day</v>
          </cell>
          <cell r="C5516" t="str">
            <v>Wodonga (RC)</v>
          </cell>
          <cell r="D5516">
            <v>24.732379999999999</v>
          </cell>
          <cell r="E5516">
            <v>18.959240000000001</v>
          </cell>
          <cell r="F5516">
            <v>31.57845</v>
          </cell>
        </row>
        <row r="5517">
          <cell r="A5517" t="str">
            <v>SOCIAL CAPITAL - How often do you talk to your family?</v>
          </cell>
          <cell r="B5517" t="str">
            <v>Every day</v>
          </cell>
          <cell r="C5517" t="str">
            <v>Wyndham (C)</v>
          </cell>
          <cell r="D5517">
            <v>27.093820000000001</v>
          </cell>
          <cell r="E5517">
            <v>22.042929999999998</v>
          </cell>
          <cell r="F5517">
            <v>32.814889999999998</v>
          </cell>
        </row>
        <row r="5518">
          <cell r="A5518" t="str">
            <v>SOCIAL CAPITAL - How often do you talk to your family?</v>
          </cell>
          <cell r="B5518" t="str">
            <v>Every day</v>
          </cell>
          <cell r="C5518" t="str">
            <v>Yarra (C)</v>
          </cell>
          <cell r="D5518">
            <v>24.387609999999999</v>
          </cell>
          <cell r="E5518">
            <v>19.241859999999999</v>
          </cell>
          <cell r="F5518">
            <v>30.3916</v>
          </cell>
        </row>
        <row r="5519">
          <cell r="A5519" t="str">
            <v>SOCIAL CAPITAL - How often do you talk to your family?</v>
          </cell>
          <cell r="B5519" t="str">
            <v>Every day</v>
          </cell>
          <cell r="C5519" t="str">
            <v>Yarra Ranges (S)</v>
          </cell>
          <cell r="D5519">
            <v>26.304860000000001</v>
          </cell>
          <cell r="E5519">
            <v>20.731919999999999</v>
          </cell>
          <cell r="F5519">
            <v>32.756810000000002</v>
          </cell>
        </row>
        <row r="5520">
          <cell r="A5520" t="str">
            <v>SOCIAL CAPITAL - How often do you talk to your family?</v>
          </cell>
          <cell r="B5520" t="str">
            <v>Every day</v>
          </cell>
          <cell r="C5520" t="str">
            <v>Yarriambiack (S)</v>
          </cell>
          <cell r="D5520">
            <v>33.145850000000003</v>
          </cell>
          <cell r="E5520">
            <v>24.377970000000001</v>
          </cell>
          <cell r="F5520">
            <v>43.263129999999997</v>
          </cell>
        </row>
        <row r="5521">
          <cell r="A5521" t="str">
            <v>SOCIAL CAPITAL - How often do you talk to your family?</v>
          </cell>
          <cell r="B5521" t="str">
            <v>Every day</v>
          </cell>
          <cell r="C5521" t="str">
            <v>Victoria</v>
          </cell>
          <cell r="D5521">
            <v>28.376259999999998</v>
          </cell>
          <cell r="E5521">
            <v>27.4559</v>
          </cell>
          <cell r="F5521">
            <v>29.315010000000001</v>
          </cell>
        </row>
        <row r="5522">
          <cell r="A5522" t="str">
            <v>SOCIAL CAPITAL - How often do you talk to your family?</v>
          </cell>
          <cell r="B5522" t="str">
            <v>A few times a week</v>
          </cell>
          <cell r="C5522" t="str">
            <v>Alpine (S)</v>
          </cell>
          <cell r="D5522">
            <v>50.159829999999999</v>
          </cell>
          <cell r="E5522">
            <v>41.463569999999997</v>
          </cell>
          <cell r="F5522">
            <v>58.846429999999998</v>
          </cell>
        </row>
        <row r="5523">
          <cell r="A5523" t="str">
            <v>SOCIAL CAPITAL - How often do you talk to your family?</v>
          </cell>
          <cell r="B5523" t="str">
            <v>A few times a week</v>
          </cell>
          <cell r="C5523" t="str">
            <v>Ararat (RC)</v>
          </cell>
          <cell r="D5523">
            <v>44.789029999999997</v>
          </cell>
          <cell r="E5523">
            <v>37.255220000000001</v>
          </cell>
          <cell r="F5523">
            <v>52.569899999999997</v>
          </cell>
        </row>
        <row r="5524">
          <cell r="A5524" t="str">
            <v>SOCIAL CAPITAL - How often do you talk to your family?</v>
          </cell>
          <cell r="B5524" t="str">
            <v>A few times a week</v>
          </cell>
          <cell r="C5524" t="str">
            <v>Ballarat (C)</v>
          </cell>
          <cell r="D5524">
            <v>49.464300000000001</v>
          </cell>
          <cell r="E5524">
            <v>43.106630000000003</v>
          </cell>
          <cell r="F5524">
            <v>55.839350000000003</v>
          </cell>
        </row>
        <row r="5525">
          <cell r="A5525" t="str">
            <v>SOCIAL CAPITAL - How often do you talk to your family?</v>
          </cell>
          <cell r="B5525" t="str">
            <v>A few times a week</v>
          </cell>
          <cell r="C5525" t="str">
            <v>Banyule (C)</v>
          </cell>
          <cell r="D5525">
            <v>46.216430000000003</v>
          </cell>
          <cell r="E5525">
            <v>39.82338</v>
          </cell>
          <cell r="F5525">
            <v>52.736379999999997</v>
          </cell>
        </row>
        <row r="5526">
          <cell r="A5526" t="str">
            <v>SOCIAL CAPITAL - How often do you talk to your family?</v>
          </cell>
          <cell r="B5526" t="str">
            <v>A few times a week</v>
          </cell>
          <cell r="C5526" t="str">
            <v>Bass Coast (S)</v>
          </cell>
          <cell r="D5526">
            <v>45.103099999999998</v>
          </cell>
          <cell r="E5526">
            <v>36.106479999999998</v>
          </cell>
          <cell r="F5526">
            <v>54.431699999999999</v>
          </cell>
        </row>
        <row r="5527">
          <cell r="A5527" t="str">
            <v>SOCIAL CAPITAL - How often do you talk to your family?</v>
          </cell>
          <cell r="B5527" t="str">
            <v>A few times a week</v>
          </cell>
          <cell r="C5527" t="str">
            <v>Baw Baw (S)</v>
          </cell>
          <cell r="D5527">
            <v>48.593350000000001</v>
          </cell>
          <cell r="E5527">
            <v>41.623130000000003</v>
          </cell>
          <cell r="F5527">
            <v>55.61871</v>
          </cell>
        </row>
        <row r="5528">
          <cell r="A5528" t="str">
            <v>SOCIAL CAPITAL - How often do you talk to your family?</v>
          </cell>
          <cell r="B5528" t="str">
            <v>A few times a week</v>
          </cell>
          <cell r="C5528" t="str">
            <v>Bayside (C)</v>
          </cell>
          <cell r="D5528">
            <v>47.436140000000002</v>
          </cell>
          <cell r="E5528">
            <v>40.294730000000001</v>
          </cell>
          <cell r="F5528">
            <v>54.683999999999997</v>
          </cell>
        </row>
        <row r="5529">
          <cell r="A5529" t="str">
            <v>SOCIAL CAPITAL - How often do you talk to your family?</v>
          </cell>
          <cell r="B5529" t="str">
            <v>A few times a week</v>
          </cell>
          <cell r="C5529" t="str">
            <v>Benalla (RC)</v>
          </cell>
          <cell r="D5529">
            <v>43.818179999999998</v>
          </cell>
          <cell r="E5529">
            <v>35.922170000000001</v>
          </cell>
          <cell r="F5529">
            <v>52.040230000000001</v>
          </cell>
        </row>
        <row r="5530">
          <cell r="A5530" t="str">
            <v>SOCIAL CAPITAL - How often do you talk to your family?</v>
          </cell>
          <cell r="B5530" t="str">
            <v>A few times a week</v>
          </cell>
          <cell r="C5530" t="str">
            <v>Boroondara (C)</v>
          </cell>
          <cell r="D5530">
            <v>50.801279999999998</v>
          </cell>
          <cell r="E5530">
            <v>44.615369999999999</v>
          </cell>
          <cell r="F5530">
            <v>56.962760000000003</v>
          </cell>
        </row>
        <row r="5531">
          <cell r="A5531" t="str">
            <v>SOCIAL CAPITAL - How often do you talk to your family?</v>
          </cell>
          <cell r="B5531" t="str">
            <v>A few times a week</v>
          </cell>
          <cell r="C5531" t="str">
            <v>Brimbank (C)</v>
          </cell>
          <cell r="D5531">
            <v>47.821190000000001</v>
          </cell>
          <cell r="E5531">
            <v>41.370229999999999</v>
          </cell>
          <cell r="F5531">
            <v>54.345649999999999</v>
          </cell>
        </row>
        <row r="5532">
          <cell r="A5532" t="str">
            <v>SOCIAL CAPITAL - How often do you talk to your family?</v>
          </cell>
          <cell r="B5532" t="str">
            <v>A few times a week</v>
          </cell>
          <cell r="C5532" t="str">
            <v>Buloke (S)</v>
          </cell>
          <cell r="D5532">
            <v>51.927379999999999</v>
          </cell>
          <cell r="E5532">
            <v>41.355249999999998</v>
          </cell>
          <cell r="F5532">
            <v>62.329680000000003</v>
          </cell>
        </row>
        <row r="5533">
          <cell r="A5533" t="str">
            <v>SOCIAL CAPITAL - How often do you talk to your family?</v>
          </cell>
          <cell r="B5533" t="str">
            <v>A few times a week</v>
          </cell>
          <cell r="C5533" t="str">
            <v>Campaspe (S)</v>
          </cell>
          <cell r="D5533">
            <v>54.614660000000001</v>
          </cell>
          <cell r="E5533">
            <v>47.127229999999997</v>
          </cell>
          <cell r="F5533">
            <v>61.899009999999997</v>
          </cell>
        </row>
        <row r="5534">
          <cell r="A5534" t="str">
            <v>SOCIAL CAPITAL - How often do you talk to your family?</v>
          </cell>
          <cell r="B5534" t="str">
            <v>A few times a week</v>
          </cell>
          <cell r="C5534" t="str">
            <v>Cardinia (S)</v>
          </cell>
          <cell r="D5534">
            <v>46.197150000000001</v>
          </cell>
          <cell r="E5534">
            <v>39.901940000000003</v>
          </cell>
          <cell r="F5534">
            <v>52.616010000000003</v>
          </cell>
        </row>
        <row r="5535">
          <cell r="A5535" t="str">
            <v>SOCIAL CAPITAL - How often do you talk to your family?</v>
          </cell>
          <cell r="B5535" t="str">
            <v>A few times a week</v>
          </cell>
          <cell r="C5535" t="str">
            <v>Casey (C)</v>
          </cell>
          <cell r="D5535">
            <v>47.831310000000002</v>
          </cell>
          <cell r="E5535">
            <v>41.857959999999999</v>
          </cell>
          <cell r="F5535">
            <v>53.867330000000003</v>
          </cell>
        </row>
        <row r="5536">
          <cell r="A5536" t="str">
            <v>SOCIAL CAPITAL - How often do you talk to your family?</v>
          </cell>
          <cell r="B5536" t="str">
            <v>A few times a week</v>
          </cell>
          <cell r="C5536" t="str">
            <v>Central Goldfields (S)</v>
          </cell>
          <cell r="D5536">
            <v>41.474179999999997</v>
          </cell>
          <cell r="E5536">
            <v>34.44265</v>
          </cell>
          <cell r="F5536">
            <v>48.871079999999999</v>
          </cell>
        </row>
        <row r="5537">
          <cell r="A5537" t="str">
            <v>SOCIAL CAPITAL - How often do you talk to your family?</v>
          </cell>
          <cell r="B5537" t="str">
            <v>A few times a week</v>
          </cell>
          <cell r="C5537" t="str">
            <v>Colac-Otway (S)</v>
          </cell>
          <cell r="D5537">
            <v>47.667349999999999</v>
          </cell>
          <cell r="E5537">
            <v>40.728520000000003</v>
          </cell>
          <cell r="F5537">
            <v>54.697420000000001</v>
          </cell>
        </row>
        <row r="5538">
          <cell r="A5538" t="str">
            <v>SOCIAL CAPITAL - How often do you talk to your family?</v>
          </cell>
          <cell r="B5538" t="str">
            <v>A few times a week</v>
          </cell>
          <cell r="C5538" t="str">
            <v>Corangamite (S)</v>
          </cell>
          <cell r="D5538">
            <v>47.596609999999998</v>
          </cell>
          <cell r="E5538">
            <v>39.678229999999999</v>
          </cell>
          <cell r="F5538">
            <v>55.637709999999998</v>
          </cell>
        </row>
        <row r="5539">
          <cell r="A5539" t="str">
            <v>SOCIAL CAPITAL - How often do you talk to your family?</v>
          </cell>
          <cell r="B5539" t="str">
            <v>A few times a week</v>
          </cell>
          <cell r="C5539" t="str">
            <v>Darebin (C)</v>
          </cell>
          <cell r="D5539">
            <v>44.143540000000002</v>
          </cell>
          <cell r="E5539">
            <v>36.94623</v>
          </cell>
          <cell r="F5539">
            <v>51.595640000000003</v>
          </cell>
        </row>
        <row r="5540">
          <cell r="A5540" t="str">
            <v>SOCIAL CAPITAL - How often do you talk to your family?</v>
          </cell>
          <cell r="B5540" t="str">
            <v>A few times a week</v>
          </cell>
          <cell r="C5540" t="str">
            <v>East Gippsland (S)</v>
          </cell>
          <cell r="D5540">
            <v>47.585540000000002</v>
          </cell>
          <cell r="E5540">
            <v>38.648420000000002</v>
          </cell>
          <cell r="F5540">
            <v>56.680030000000002</v>
          </cell>
        </row>
        <row r="5541">
          <cell r="A5541" t="str">
            <v>SOCIAL CAPITAL - How often do you talk to your family?</v>
          </cell>
          <cell r="B5541" t="str">
            <v>A few times a week</v>
          </cell>
          <cell r="C5541" t="str">
            <v>Frankston (C)</v>
          </cell>
          <cell r="D5541">
            <v>46.706919999999997</v>
          </cell>
          <cell r="E5541">
            <v>40.596179999999997</v>
          </cell>
          <cell r="F5541">
            <v>52.918089999999999</v>
          </cell>
        </row>
        <row r="5542">
          <cell r="A5542" t="str">
            <v>SOCIAL CAPITAL - How often do you talk to your family?</v>
          </cell>
          <cell r="B5542" t="str">
            <v>A few times a week</v>
          </cell>
          <cell r="C5542" t="str">
            <v>Gannawarra (S)</v>
          </cell>
          <cell r="D5542">
            <v>43.705680000000001</v>
          </cell>
          <cell r="E5542">
            <v>33.08616</v>
          </cell>
          <cell r="F5542">
            <v>54.935360000000003</v>
          </cell>
        </row>
        <row r="5543">
          <cell r="A5543" t="str">
            <v>SOCIAL CAPITAL - How often do you talk to your family?</v>
          </cell>
          <cell r="B5543" t="str">
            <v>A few times a week</v>
          </cell>
          <cell r="C5543" t="str">
            <v>Glen Eira (C)</v>
          </cell>
          <cell r="D5543">
            <v>46.729730000000004</v>
          </cell>
          <cell r="E5543">
            <v>40.81476</v>
          </cell>
          <cell r="F5543">
            <v>52.73807</v>
          </cell>
        </row>
        <row r="5544">
          <cell r="A5544" t="str">
            <v>SOCIAL CAPITAL - How often do you talk to your family?</v>
          </cell>
          <cell r="B5544" t="str">
            <v>A few times a week</v>
          </cell>
          <cell r="C5544" t="str">
            <v>Glenelg (S)</v>
          </cell>
          <cell r="D5544">
            <v>54.470759999999999</v>
          </cell>
          <cell r="E5544">
            <v>43.664290000000001</v>
          </cell>
          <cell r="F5544">
            <v>64.871979999999994</v>
          </cell>
        </row>
        <row r="5545">
          <cell r="A5545" t="str">
            <v>SOCIAL CAPITAL - How often do you talk to your family?</v>
          </cell>
          <cell r="B5545" t="str">
            <v>A few times a week</v>
          </cell>
          <cell r="C5545" t="str">
            <v>Golden Plains (S)</v>
          </cell>
          <cell r="D5545">
            <v>43.865589999999997</v>
          </cell>
          <cell r="E5545">
            <v>34.4998</v>
          </cell>
          <cell r="F5545">
            <v>53.68985</v>
          </cell>
        </row>
        <row r="5546">
          <cell r="A5546" t="str">
            <v>SOCIAL CAPITAL - How often do you talk to your family?</v>
          </cell>
          <cell r="B5546" t="str">
            <v>A few times a week</v>
          </cell>
          <cell r="C5546" t="str">
            <v>Greater Bendigo (C)</v>
          </cell>
          <cell r="D5546">
            <v>53.790289999999999</v>
          </cell>
          <cell r="E5546">
            <v>46.685780000000001</v>
          </cell>
          <cell r="F5546">
            <v>60.744129999999998</v>
          </cell>
        </row>
        <row r="5547">
          <cell r="A5547" t="str">
            <v>SOCIAL CAPITAL - How often do you talk to your family?</v>
          </cell>
          <cell r="B5547" t="str">
            <v>A few times a week</v>
          </cell>
          <cell r="C5547" t="str">
            <v>Greater Dandenong (C)</v>
          </cell>
          <cell r="D5547">
            <v>48.609479999999998</v>
          </cell>
          <cell r="E5547">
            <v>42.039879999999997</v>
          </cell>
          <cell r="F5547">
            <v>55.227490000000003</v>
          </cell>
        </row>
        <row r="5548">
          <cell r="A5548" t="str">
            <v>SOCIAL CAPITAL - How often do you talk to your family?</v>
          </cell>
          <cell r="B5548" t="str">
            <v>A few times a week</v>
          </cell>
          <cell r="C5548" t="str">
            <v>Greater Geelong (C)</v>
          </cell>
          <cell r="D5548">
            <v>48.031100000000002</v>
          </cell>
          <cell r="E5548">
            <v>41.543570000000003</v>
          </cell>
          <cell r="F5548">
            <v>54.585700000000003</v>
          </cell>
        </row>
        <row r="5549">
          <cell r="A5549" t="str">
            <v>SOCIAL CAPITAL - How often do you talk to your family?</v>
          </cell>
          <cell r="B5549" t="str">
            <v>A few times a week</v>
          </cell>
          <cell r="C5549" t="str">
            <v>Greater Shepparton (C)</v>
          </cell>
          <cell r="D5549">
            <v>50.229219999999998</v>
          </cell>
          <cell r="E5549">
            <v>43.59966</v>
          </cell>
          <cell r="F5549">
            <v>56.850720000000003</v>
          </cell>
        </row>
        <row r="5550">
          <cell r="A5550" t="str">
            <v>SOCIAL CAPITAL - How often do you talk to your family?</v>
          </cell>
          <cell r="B5550" t="str">
            <v>A few times a week</v>
          </cell>
          <cell r="C5550" t="str">
            <v>Hepburn (S)</v>
          </cell>
          <cell r="D5550">
            <v>45.049079999999996</v>
          </cell>
          <cell r="E5550">
            <v>36.88176</v>
          </cell>
          <cell r="F5550">
            <v>53.49221</v>
          </cell>
        </row>
        <row r="5551">
          <cell r="A5551" t="str">
            <v>SOCIAL CAPITAL - How often do you talk to your family?</v>
          </cell>
          <cell r="B5551" t="str">
            <v>A few times a week</v>
          </cell>
          <cell r="C5551" t="str">
            <v>Hindmarsh (S)</v>
          </cell>
          <cell r="D5551">
            <v>41.947710000000001</v>
          </cell>
          <cell r="E5551">
            <v>34.091740000000001</v>
          </cell>
          <cell r="F5551">
            <v>50.234189999999998</v>
          </cell>
        </row>
        <row r="5552">
          <cell r="A5552" t="str">
            <v>SOCIAL CAPITAL - How often do you talk to your family?</v>
          </cell>
          <cell r="B5552" t="str">
            <v>A few times a week</v>
          </cell>
          <cell r="C5552" t="str">
            <v>Hobsons Bay (C)</v>
          </cell>
          <cell r="D5552">
            <v>41.507359999999998</v>
          </cell>
          <cell r="E5552">
            <v>35.012770000000003</v>
          </cell>
          <cell r="F5552">
            <v>48.311079999999997</v>
          </cell>
        </row>
        <row r="5553">
          <cell r="A5553" t="str">
            <v>SOCIAL CAPITAL - How often do you talk to your family?</v>
          </cell>
          <cell r="B5553" t="str">
            <v>A few times a week</v>
          </cell>
          <cell r="C5553" t="str">
            <v>Horsham (RC)</v>
          </cell>
          <cell r="D5553">
            <v>59.099359999999997</v>
          </cell>
          <cell r="E5553">
            <v>52.184089999999998</v>
          </cell>
          <cell r="F5553">
            <v>65.672420000000002</v>
          </cell>
        </row>
        <row r="5554">
          <cell r="A5554" t="str">
            <v>SOCIAL CAPITAL - How often do you talk to your family?</v>
          </cell>
          <cell r="B5554" t="str">
            <v>A few times a week</v>
          </cell>
          <cell r="C5554" t="str">
            <v>Hume (C)</v>
          </cell>
          <cell r="D5554">
            <v>43.155520000000003</v>
          </cell>
          <cell r="E5554">
            <v>37.144199999999998</v>
          </cell>
          <cell r="F5554">
            <v>49.37547</v>
          </cell>
        </row>
        <row r="5555">
          <cell r="A5555" t="str">
            <v>SOCIAL CAPITAL - How often do you talk to your family?</v>
          </cell>
          <cell r="B5555" t="str">
            <v>A few times a week</v>
          </cell>
          <cell r="C5555" t="str">
            <v>Indigo (S)</v>
          </cell>
          <cell r="D5555">
            <v>50.141550000000002</v>
          </cell>
          <cell r="E5555">
            <v>40.425409999999999</v>
          </cell>
          <cell r="F5555">
            <v>59.847020000000001</v>
          </cell>
        </row>
        <row r="5556">
          <cell r="A5556" t="str">
            <v>SOCIAL CAPITAL - How often do you talk to your family?</v>
          </cell>
          <cell r="B5556" t="str">
            <v>A few times a week</v>
          </cell>
          <cell r="C5556" t="str">
            <v>Kingston (C)</v>
          </cell>
          <cell r="D5556">
            <v>41.570929999999997</v>
          </cell>
          <cell r="E5556">
            <v>35.507469999999998</v>
          </cell>
          <cell r="F5556">
            <v>47.900759999999998</v>
          </cell>
        </row>
        <row r="5557">
          <cell r="A5557" t="str">
            <v>SOCIAL CAPITAL - How often do you talk to your family?</v>
          </cell>
          <cell r="B5557" t="str">
            <v>A few times a week</v>
          </cell>
          <cell r="C5557" t="str">
            <v>Knox (C)</v>
          </cell>
          <cell r="D5557">
            <v>45.224310000000003</v>
          </cell>
          <cell r="E5557">
            <v>39.034550000000003</v>
          </cell>
          <cell r="F5557">
            <v>51.565399999999997</v>
          </cell>
        </row>
        <row r="5558">
          <cell r="A5558" t="str">
            <v>SOCIAL CAPITAL - How often do you talk to your family?</v>
          </cell>
          <cell r="B5558" t="str">
            <v>A few times a week</v>
          </cell>
          <cell r="C5558" t="str">
            <v>Latrobe (C)</v>
          </cell>
          <cell r="D5558">
            <v>47.177039999999998</v>
          </cell>
          <cell r="E5558">
            <v>40.28931</v>
          </cell>
          <cell r="F5558">
            <v>54.173960000000001</v>
          </cell>
        </row>
        <row r="5559">
          <cell r="A5559" t="str">
            <v>SOCIAL CAPITAL - How often do you talk to your family?</v>
          </cell>
          <cell r="B5559" t="str">
            <v>A few times a week</v>
          </cell>
          <cell r="C5559" t="str">
            <v>Loddon (S)</v>
          </cell>
          <cell r="D5559">
            <v>47.100340000000003</v>
          </cell>
          <cell r="E5559">
            <v>36.263829999999999</v>
          </cell>
          <cell r="F5559">
            <v>58.21725</v>
          </cell>
        </row>
        <row r="5560">
          <cell r="A5560" t="str">
            <v>SOCIAL CAPITAL - How often do you talk to your family?</v>
          </cell>
          <cell r="B5560" t="str">
            <v>A few times a week</v>
          </cell>
          <cell r="C5560" t="str">
            <v>Macedon Ranges (S)</v>
          </cell>
          <cell r="D5560">
            <v>48.938499999999998</v>
          </cell>
          <cell r="E5560">
            <v>40.318100000000001</v>
          </cell>
          <cell r="F5560">
            <v>57.622509999999998</v>
          </cell>
        </row>
        <row r="5561">
          <cell r="A5561" t="str">
            <v>SOCIAL CAPITAL - How often do you talk to your family?</v>
          </cell>
          <cell r="B5561" t="str">
            <v>A few times a week</v>
          </cell>
          <cell r="C5561" t="str">
            <v>Manningham (C)</v>
          </cell>
          <cell r="D5561">
            <v>39.229860000000002</v>
          </cell>
          <cell r="E5561">
            <v>32.789940000000001</v>
          </cell>
          <cell r="F5561">
            <v>46.067639999999997</v>
          </cell>
        </row>
        <row r="5562">
          <cell r="A5562" t="str">
            <v>SOCIAL CAPITAL - How often do you talk to your family?</v>
          </cell>
          <cell r="B5562" t="str">
            <v>A few times a week</v>
          </cell>
          <cell r="C5562" t="str">
            <v>Mansfield (S)</v>
          </cell>
          <cell r="D5562">
            <v>55.648359999999997</v>
          </cell>
          <cell r="E5562">
            <v>47.119320000000002</v>
          </cell>
          <cell r="F5562">
            <v>63.856960000000001</v>
          </cell>
        </row>
        <row r="5563">
          <cell r="A5563" t="str">
            <v>SOCIAL CAPITAL - How often do you talk to your family?</v>
          </cell>
          <cell r="B5563" t="str">
            <v>A few times a week</v>
          </cell>
          <cell r="C5563" t="str">
            <v>Maribyrnong (C)</v>
          </cell>
          <cell r="D5563">
            <v>38.173690000000001</v>
          </cell>
          <cell r="E5563">
            <v>31.891259999999999</v>
          </cell>
          <cell r="F5563">
            <v>44.878239999999998</v>
          </cell>
        </row>
        <row r="5564">
          <cell r="A5564" t="str">
            <v>SOCIAL CAPITAL - How often do you talk to your family?</v>
          </cell>
          <cell r="B5564" t="str">
            <v>A few times a week</v>
          </cell>
          <cell r="C5564" t="str">
            <v>Maroondah (C)</v>
          </cell>
          <cell r="D5564">
            <v>47.68985</v>
          </cell>
          <cell r="E5564">
            <v>41.381100000000004</v>
          </cell>
          <cell r="F5564">
            <v>54.073189999999997</v>
          </cell>
        </row>
        <row r="5565">
          <cell r="A5565" t="str">
            <v>SOCIAL CAPITAL - How often do you talk to your family?</v>
          </cell>
          <cell r="B5565" t="str">
            <v>A few times a week</v>
          </cell>
          <cell r="C5565" t="str">
            <v>Melbourne (C)</v>
          </cell>
          <cell r="D5565">
            <v>45.838259999999998</v>
          </cell>
          <cell r="E5565">
            <v>38.530110000000001</v>
          </cell>
          <cell r="F5565">
            <v>53.32996</v>
          </cell>
        </row>
        <row r="5566">
          <cell r="A5566" t="str">
            <v>SOCIAL CAPITAL - How often do you talk to your family?</v>
          </cell>
          <cell r="B5566" t="str">
            <v>A few times a week</v>
          </cell>
          <cell r="C5566" t="str">
            <v>Melton (S)</v>
          </cell>
          <cell r="D5566">
            <v>47.183190000000003</v>
          </cell>
          <cell r="E5566">
            <v>41.310339999999997</v>
          </cell>
          <cell r="F5566">
            <v>53.135060000000003</v>
          </cell>
        </row>
        <row r="5567">
          <cell r="A5567" t="str">
            <v>SOCIAL CAPITAL - How often do you talk to your family?</v>
          </cell>
          <cell r="B5567" t="str">
            <v>A few times a week</v>
          </cell>
          <cell r="C5567" t="str">
            <v>Mildura (RC)</v>
          </cell>
          <cell r="D5567">
            <v>45.371310000000001</v>
          </cell>
          <cell r="E5567">
            <v>38.645069999999997</v>
          </cell>
          <cell r="F5567">
            <v>52.270879999999998</v>
          </cell>
        </row>
        <row r="5568">
          <cell r="A5568" t="str">
            <v>SOCIAL CAPITAL - How often do you talk to your family?</v>
          </cell>
          <cell r="B5568" t="str">
            <v>A few times a week</v>
          </cell>
          <cell r="C5568" t="str">
            <v>Mitchell (S)</v>
          </cell>
          <cell r="D5568">
            <v>44.092039999999997</v>
          </cell>
          <cell r="E5568">
            <v>36.789920000000002</v>
          </cell>
          <cell r="F5568">
            <v>51.659019999999998</v>
          </cell>
        </row>
        <row r="5569">
          <cell r="A5569" t="str">
            <v>SOCIAL CAPITAL - How often do you talk to your family?</v>
          </cell>
          <cell r="B5569" t="str">
            <v>A few times a week</v>
          </cell>
          <cell r="C5569" t="str">
            <v>Moira (S)</v>
          </cell>
          <cell r="D5569">
            <v>47.663449999999997</v>
          </cell>
          <cell r="E5569">
            <v>38.944249999999997</v>
          </cell>
          <cell r="F5569">
            <v>56.527430000000003</v>
          </cell>
        </row>
        <row r="5570">
          <cell r="A5570" t="str">
            <v>SOCIAL CAPITAL - How often do you talk to your family?</v>
          </cell>
          <cell r="B5570" t="str">
            <v>A few times a week</v>
          </cell>
          <cell r="C5570" t="str">
            <v>Monash (C)</v>
          </cell>
          <cell r="D5570">
            <v>42.205410000000001</v>
          </cell>
          <cell r="E5570">
            <v>35.681930000000001</v>
          </cell>
          <cell r="F5570">
            <v>49.012689999999999</v>
          </cell>
        </row>
        <row r="5571">
          <cell r="A5571" t="str">
            <v>SOCIAL CAPITAL - How often do you talk to your family?</v>
          </cell>
          <cell r="B5571" t="str">
            <v>A few times a week</v>
          </cell>
          <cell r="C5571" t="str">
            <v>Moonee Valley (C)</v>
          </cell>
          <cell r="D5571">
            <v>47.838979999999999</v>
          </cell>
          <cell r="E5571">
            <v>41.764409999999998</v>
          </cell>
          <cell r="F5571">
            <v>53.978149999999999</v>
          </cell>
        </row>
        <row r="5572">
          <cell r="A5572" t="str">
            <v>SOCIAL CAPITAL - How often do you talk to your family?</v>
          </cell>
          <cell r="B5572" t="str">
            <v>A few times a week</v>
          </cell>
          <cell r="C5572" t="str">
            <v>Moorabool (S)</v>
          </cell>
          <cell r="D5572">
            <v>46.297319999999999</v>
          </cell>
          <cell r="E5572">
            <v>38.375100000000003</v>
          </cell>
          <cell r="F5572">
            <v>54.410989999999998</v>
          </cell>
        </row>
        <row r="5573">
          <cell r="A5573" t="str">
            <v>SOCIAL CAPITAL - How often do you talk to your family?</v>
          </cell>
          <cell r="B5573" t="str">
            <v>A few times a week</v>
          </cell>
          <cell r="C5573" t="str">
            <v>Moreland (C)</v>
          </cell>
          <cell r="D5573">
            <v>45.986989999999999</v>
          </cell>
          <cell r="E5573">
            <v>39.043170000000003</v>
          </cell>
          <cell r="F5573">
            <v>53.090179999999997</v>
          </cell>
        </row>
        <row r="5574">
          <cell r="A5574" t="str">
            <v>SOCIAL CAPITAL - How often do you talk to your family?</v>
          </cell>
          <cell r="B5574" t="str">
            <v>A few times a week</v>
          </cell>
          <cell r="C5574" t="str">
            <v>Mornington Peninsula (S)</v>
          </cell>
          <cell r="D5574">
            <v>46.092669999999998</v>
          </cell>
          <cell r="E5574">
            <v>39.222200000000001</v>
          </cell>
          <cell r="F5574">
            <v>53.114890000000003</v>
          </cell>
        </row>
        <row r="5575">
          <cell r="A5575" t="str">
            <v>SOCIAL CAPITAL - How often do you talk to your family?</v>
          </cell>
          <cell r="B5575" t="str">
            <v>A few times a week</v>
          </cell>
          <cell r="C5575" t="str">
            <v>Mount Alexander (S)</v>
          </cell>
          <cell r="D5575">
            <v>48.325859999999999</v>
          </cell>
          <cell r="E5575">
            <v>37.943269999999998</v>
          </cell>
          <cell r="F5575">
            <v>58.855029999999999</v>
          </cell>
        </row>
        <row r="5576">
          <cell r="A5576" t="str">
            <v>SOCIAL CAPITAL - How often do you talk to your family?</v>
          </cell>
          <cell r="B5576" t="str">
            <v>A few times a week</v>
          </cell>
          <cell r="C5576" t="str">
            <v>Moyne (S)</v>
          </cell>
          <cell r="D5576">
            <v>53.953069999999997</v>
          </cell>
          <cell r="E5576">
            <v>45.605139999999999</v>
          </cell>
          <cell r="F5576">
            <v>62.084969999999998</v>
          </cell>
        </row>
        <row r="5577">
          <cell r="A5577" t="str">
            <v>SOCIAL CAPITAL - How often do you talk to your family?</v>
          </cell>
          <cell r="B5577" t="str">
            <v>A few times a week</v>
          </cell>
          <cell r="C5577" t="str">
            <v>Murrindindi (S)</v>
          </cell>
          <cell r="D5577">
            <v>41.389330000000001</v>
          </cell>
          <cell r="E5577">
            <v>33.881659999999997</v>
          </cell>
          <cell r="F5577">
            <v>49.319679999999998</v>
          </cell>
        </row>
        <row r="5578">
          <cell r="A5578" t="str">
            <v>SOCIAL CAPITAL - How often do you talk to your family?</v>
          </cell>
          <cell r="B5578" t="str">
            <v>A few times a week</v>
          </cell>
          <cell r="C5578" t="str">
            <v>Nillumbik (S)</v>
          </cell>
          <cell r="D5578">
            <v>45.237110000000001</v>
          </cell>
          <cell r="E5578">
            <v>38.146479999999997</v>
          </cell>
          <cell r="F5578">
            <v>52.526470000000003</v>
          </cell>
        </row>
        <row r="5579">
          <cell r="A5579" t="str">
            <v>SOCIAL CAPITAL - How often do you talk to your family?</v>
          </cell>
          <cell r="B5579" t="str">
            <v>A few times a week</v>
          </cell>
          <cell r="C5579" t="str">
            <v>Northern Grampians (S)</v>
          </cell>
          <cell r="D5579">
            <v>43.777880000000003</v>
          </cell>
          <cell r="E5579">
            <v>35.745750000000001</v>
          </cell>
          <cell r="F5579">
            <v>52.15</v>
          </cell>
        </row>
        <row r="5580">
          <cell r="A5580" t="str">
            <v>SOCIAL CAPITAL - How often do you talk to your family?</v>
          </cell>
          <cell r="B5580" t="str">
            <v>A few times a week</v>
          </cell>
          <cell r="C5580" t="str">
            <v>Port Phillip (C)</v>
          </cell>
          <cell r="D5580">
            <v>50.994259999999997</v>
          </cell>
          <cell r="E5580">
            <v>44.79072</v>
          </cell>
          <cell r="F5580">
            <v>57.16733</v>
          </cell>
        </row>
        <row r="5581">
          <cell r="A5581" t="str">
            <v>SOCIAL CAPITAL - How often do you talk to your family?</v>
          </cell>
          <cell r="B5581" t="str">
            <v>A few times a week</v>
          </cell>
          <cell r="C5581" t="str">
            <v>Pyrenees (S)</v>
          </cell>
          <cell r="D5581">
            <v>55.45026</v>
          </cell>
          <cell r="E5581">
            <v>46.01632</v>
          </cell>
          <cell r="F5581">
            <v>64.507170000000002</v>
          </cell>
        </row>
        <row r="5582">
          <cell r="A5582" t="str">
            <v>SOCIAL CAPITAL - How often do you talk to your family?</v>
          </cell>
          <cell r="B5582" t="str">
            <v>A few times a week</v>
          </cell>
          <cell r="C5582" t="str">
            <v>Queenscliffe (B)</v>
          </cell>
          <cell r="D5582">
            <v>40.660119999999999</v>
          </cell>
          <cell r="E5582">
            <v>23.773589999999999</v>
          </cell>
          <cell r="F5582">
            <v>60.086370000000002</v>
          </cell>
        </row>
        <row r="5583">
          <cell r="A5583" t="str">
            <v>SOCIAL CAPITAL - How often do you talk to your family?</v>
          </cell>
          <cell r="B5583" t="str">
            <v>A few times a week</v>
          </cell>
          <cell r="C5583" t="str">
            <v>South Gippsland (S)</v>
          </cell>
          <cell r="D5583">
            <v>47.733069999999998</v>
          </cell>
          <cell r="E5583">
            <v>39.052570000000003</v>
          </cell>
          <cell r="F5583">
            <v>56.552689999999998</v>
          </cell>
        </row>
        <row r="5584">
          <cell r="A5584" t="str">
            <v>SOCIAL CAPITAL - How often do you talk to your family?</v>
          </cell>
          <cell r="B5584" t="str">
            <v>A few times a week</v>
          </cell>
          <cell r="C5584" t="str">
            <v>Southern Grampians (S)</v>
          </cell>
          <cell r="D5584">
            <v>53.443460000000002</v>
          </cell>
          <cell r="E5584">
            <v>45.71</v>
          </cell>
          <cell r="F5584">
            <v>61.01484</v>
          </cell>
        </row>
        <row r="5585">
          <cell r="A5585" t="str">
            <v>SOCIAL CAPITAL - How often do you talk to your family?</v>
          </cell>
          <cell r="B5585" t="str">
            <v>A few times a week</v>
          </cell>
          <cell r="C5585" t="str">
            <v>Stonnington (C)</v>
          </cell>
          <cell r="D5585">
            <v>51.131010000000003</v>
          </cell>
          <cell r="E5585">
            <v>44.683990000000001</v>
          </cell>
          <cell r="F5585">
            <v>57.54063</v>
          </cell>
        </row>
        <row r="5586">
          <cell r="A5586" t="str">
            <v>SOCIAL CAPITAL - How often do you talk to your family?</v>
          </cell>
          <cell r="B5586" t="str">
            <v>A few times a week</v>
          </cell>
          <cell r="C5586" t="str">
            <v>Strathbogie (S)</v>
          </cell>
          <cell r="D5586">
            <v>43.275550000000003</v>
          </cell>
          <cell r="E5586">
            <v>35.189230000000002</v>
          </cell>
          <cell r="F5586">
            <v>51.736719999999998</v>
          </cell>
        </row>
        <row r="5587">
          <cell r="A5587" t="str">
            <v>SOCIAL CAPITAL - How often do you talk to your family?</v>
          </cell>
          <cell r="B5587" t="str">
            <v>A few times a week</v>
          </cell>
          <cell r="C5587" t="str">
            <v>Surf Coast (S)</v>
          </cell>
          <cell r="D5587">
            <v>48.909320000000001</v>
          </cell>
          <cell r="E5587">
            <v>40.175820000000002</v>
          </cell>
          <cell r="F5587">
            <v>57.709910000000001</v>
          </cell>
        </row>
        <row r="5588">
          <cell r="A5588" t="str">
            <v>SOCIAL CAPITAL - How often do you talk to your family?</v>
          </cell>
          <cell r="B5588" t="str">
            <v>A few times a week</v>
          </cell>
          <cell r="C5588" t="str">
            <v>Swan Hill (RC)</v>
          </cell>
          <cell r="D5588">
            <v>41.199809999999999</v>
          </cell>
          <cell r="E5588">
            <v>33.874630000000003</v>
          </cell>
          <cell r="F5588">
            <v>48.93674</v>
          </cell>
        </row>
        <row r="5589">
          <cell r="A5589" t="str">
            <v>SOCIAL CAPITAL - How often do you talk to your family?</v>
          </cell>
          <cell r="B5589" t="str">
            <v>A few times a week</v>
          </cell>
          <cell r="C5589" t="str">
            <v>Towong (S)</v>
          </cell>
          <cell r="D5589">
            <v>49.177100000000003</v>
          </cell>
          <cell r="E5589">
            <v>37.731450000000002</v>
          </cell>
          <cell r="F5589">
            <v>60.709670000000003</v>
          </cell>
        </row>
        <row r="5590">
          <cell r="A5590" t="str">
            <v>SOCIAL CAPITAL - How often do you talk to your family?</v>
          </cell>
          <cell r="B5590" t="str">
            <v>A few times a week</v>
          </cell>
          <cell r="C5590" t="str">
            <v>Wangaratta (RC)</v>
          </cell>
          <cell r="D5590">
            <v>54.609819999999999</v>
          </cell>
          <cell r="E5590">
            <v>46.1905</v>
          </cell>
          <cell r="F5590">
            <v>62.773499999999999</v>
          </cell>
        </row>
        <row r="5591">
          <cell r="A5591" t="str">
            <v>SOCIAL CAPITAL - How often do you talk to your family?</v>
          </cell>
          <cell r="B5591" t="str">
            <v>A few times a week</v>
          </cell>
          <cell r="C5591" t="str">
            <v>Warrnambool (C)</v>
          </cell>
          <cell r="D5591">
            <v>49.442279999999997</v>
          </cell>
          <cell r="E5591">
            <v>42.291910000000001</v>
          </cell>
          <cell r="F5591">
            <v>56.615540000000003</v>
          </cell>
        </row>
        <row r="5592">
          <cell r="A5592" t="str">
            <v>SOCIAL CAPITAL - How often do you talk to your family?</v>
          </cell>
          <cell r="B5592" t="str">
            <v>A few times a week</v>
          </cell>
          <cell r="C5592" t="str">
            <v>Wellington (S)</v>
          </cell>
          <cell r="D5592">
            <v>44.292619999999999</v>
          </cell>
          <cell r="E5592">
            <v>37.049570000000003</v>
          </cell>
          <cell r="F5592">
            <v>51.786769999999997</v>
          </cell>
        </row>
        <row r="5593">
          <cell r="A5593" t="str">
            <v>SOCIAL CAPITAL - How often do you talk to your family?</v>
          </cell>
          <cell r="B5593" t="str">
            <v>A few times a week</v>
          </cell>
          <cell r="C5593" t="str">
            <v>West Wimmera (S)</v>
          </cell>
          <cell r="D5593">
            <v>36.98845</v>
          </cell>
          <cell r="E5593">
            <v>28.2318</v>
          </cell>
          <cell r="F5593">
            <v>46.694040000000001</v>
          </cell>
        </row>
        <row r="5594">
          <cell r="A5594" t="str">
            <v>SOCIAL CAPITAL - How often do you talk to your family?</v>
          </cell>
          <cell r="B5594" t="str">
            <v>A few times a week</v>
          </cell>
          <cell r="C5594" t="str">
            <v>Whitehorse (C)</v>
          </cell>
          <cell r="D5594">
            <v>41.538580000000003</v>
          </cell>
          <cell r="E5594">
            <v>34.98659</v>
          </cell>
          <cell r="F5594">
            <v>48.404049999999998</v>
          </cell>
        </row>
        <row r="5595">
          <cell r="A5595" t="str">
            <v>SOCIAL CAPITAL - How often do you talk to your family?</v>
          </cell>
          <cell r="B5595" t="str">
            <v>A few times a week</v>
          </cell>
          <cell r="C5595" t="str">
            <v>Whittlesea (C)</v>
          </cell>
          <cell r="D5595">
            <v>46.36056</v>
          </cell>
          <cell r="E5595">
            <v>40.252220000000001</v>
          </cell>
          <cell r="F5595">
            <v>52.580109999999998</v>
          </cell>
        </row>
        <row r="5596">
          <cell r="A5596" t="str">
            <v>SOCIAL CAPITAL - How often do you talk to your family?</v>
          </cell>
          <cell r="B5596" t="str">
            <v>A few times a week</v>
          </cell>
          <cell r="C5596" t="str">
            <v>Wodonga (RC)</v>
          </cell>
          <cell r="D5596">
            <v>51.577129999999997</v>
          </cell>
          <cell r="E5596">
            <v>44.172249999999998</v>
          </cell>
          <cell r="F5596">
            <v>58.91339</v>
          </cell>
        </row>
        <row r="5597">
          <cell r="A5597" t="str">
            <v>SOCIAL CAPITAL - How often do you talk to your family?</v>
          </cell>
          <cell r="B5597" t="str">
            <v>A few times a week</v>
          </cell>
          <cell r="C5597" t="str">
            <v>Wyndham (C)</v>
          </cell>
          <cell r="D5597">
            <v>48.343980000000002</v>
          </cell>
          <cell r="E5597">
            <v>42.335230000000003</v>
          </cell>
          <cell r="F5597">
            <v>54.401000000000003</v>
          </cell>
        </row>
        <row r="5598">
          <cell r="A5598" t="str">
            <v>SOCIAL CAPITAL - How often do you talk to your family?</v>
          </cell>
          <cell r="B5598" t="str">
            <v>A few times a week</v>
          </cell>
          <cell r="C5598" t="str">
            <v>Yarra (C)</v>
          </cell>
          <cell r="D5598">
            <v>51.855370000000001</v>
          </cell>
          <cell r="E5598">
            <v>45.640659999999997</v>
          </cell>
          <cell r="F5598">
            <v>58.013190000000002</v>
          </cell>
        </row>
        <row r="5599">
          <cell r="A5599" t="str">
            <v>SOCIAL CAPITAL - How often do you talk to your family?</v>
          </cell>
          <cell r="B5599" t="str">
            <v>A few times a week</v>
          </cell>
          <cell r="C5599" t="str">
            <v>Yarra Ranges (S)</v>
          </cell>
          <cell r="D5599">
            <v>49.646030000000003</v>
          </cell>
          <cell r="E5599">
            <v>42.979210000000002</v>
          </cell>
          <cell r="F5599">
            <v>56.32546</v>
          </cell>
        </row>
        <row r="5600">
          <cell r="A5600" t="str">
            <v>SOCIAL CAPITAL - How often do you talk to your family?</v>
          </cell>
          <cell r="B5600" t="str">
            <v>A few times a week</v>
          </cell>
          <cell r="C5600" t="str">
            <v>Yarriambiack (S)</v>
          </cell>
          <cell r="D5600">
            <v>36.910969999999999</v>
          </cell>
          <cell r="E5600">
            <v>28.156510000000001</v>
          </cell>
          <cell r="F5600">
            <v>46.621040000000001</v>
          </cell>
        </row>
        <row r="5601">
          <cell r="A5601" t="str">
            <v>SOCIAL CAPITAL - How often do you talk to your family?</v>
          </cell>
          <cell r="B5601" t="str">
            <v>A few times a week</v>
          </cell>
          <cell r="C5601" t="str">
            <v>Victoria</v>
          </cell>
          <cell r="D5601">
            <v>47.271599999999999</v>
          </cell>
          <cell r="E5601">
            <v>46.246339999999996</v>
          </cell>
          <cell r="F5601">
            <v>48.29918</v>
          </cell>
        </row>
        <row r="5602">
          <cell r="A5602" t="str">
            <v>SOCIAL CAPITAL - How often do you talk to your family?</v>
          </cell>
          <cell r="B5602" t="str">
            <v>A few times a month</v>
          </cell>
          <cell r="C5602" t="str">
            <v>Alpine (S)</v>
          </cell>
          <cell r="D5602">
            <v>15.61251</v>
          </cell>
          <cell r="E5602">
            <v>10.705629999999999</v>
          </cell>
          <cell r="F5602">
            <v>22.209070000000001</v>
          </cell>
        </row>
        <row r="5603">
          <cell r="A5603" t="str">
            <v>SOCIAL CAPITAL - How often do you talk to your family?</v>
          </cell>
          <cell r="B5603" t="str">
            <v>A few times a month</v>
          </cell>
          <cell r="C5603" t="str">
            <v>Ararat (RC)</v>
          </cell>
          <cell r="D5603">
            <v>19.94971</v>
          </cell>
          <cell r="E5603">
            <v>14.48587</v>
          </cell>
          <cell r="F5603">
            <v>26.82789</v>
          </cell>
        </row>
        <row r="5604">
          <cell r="A5604" t="str">
            <v>SOCIAL CAPITAL - How often do you talk to your family?</v>
          </cell>
          <cell r="B5604" t="str">
            <v>A few times a month</v>
          </cell>
          <cell r="C5604" t="str">
            <v>Ballarat (C)</v>
          </cell>
          <cell r="D5604">
            <v>16.346699999999998</v>
          </cell>
          <cell r="E5604">
            <v>11.970090000000001</v>
          </cell>
          <cell r="F5604">
            <v>21.924969999999998</v>
          </cell>
        </row>
        <row r="5605">
          <cell r="A5605" t="str">
            <v>SOCIAL CAPITAL - How often do you talk to your family?</v>
          </cell>
          <cell r="B5605" t="str">
            <v>A few times a month</v>
          </cell>
          <cell r="C5605" t="str">
            <v>Banyule (C)</v>
          </cell>
          <cell r="D5605">
            <v>16.841470000000001</v>
          </cell>
          <cell r="E5605">
            <v>12.3834</v>
          </cell>
          <cell r="F5605">
            <v>22.492439999999998</v>
          </cell>
        </row>
        <row r="5606">
          <cell r="A5606" t="str">
            <v>SOCIAL CAPITAL - How often do you talk to your family?</v>
          </cell>
          <cell r="B5606" t="str">
            <v>A few times a month</v>
          </cell>
          <cell r="C5606" t="str">
            <v>Bass Coast (S)</v>
          </cell>
          <cell r="D5606">
            <v>21.564869999999999</v>
          </cell>
          <cell r="E5606">
            <v>15.07836</v>
          </cell>
          <cell r="F5606">
            <v>29.860600000000002</v>
          </cell>
        </row>
        <row r="5607">
          <cell r="A5607" t="str">
            <v>SOCIAL CAPITAL - How often do you talk to your family?</v>
          </cell>
          <cell r="B5607" t="str">
            <v>A few times a month</v>
          </cell>
          <cell r="C5607" t="str">
            <v>Baw Baw (S)</v>
          </cell>
          <cell r="D5607">
            <v>18.498180000000001</v>
          </cell>
          <cell r="E5607">
            <v>13.46123</v>
          </cell>
          <cell r="F5607">
            <v>24.878050000000002</v>
          </cell>
        </row>
        <row r="5608">
          <cell r="A5608" t="str">
            <v>SOCIAL CAPITAL - How often do you talk to your family?</v>
          </cell>
          <cell r="B5608" t="str">
            <v>A few times a month</v>
          </cell>
          <cell r="C5608" t="str">
            <v>Bayside (C)</v>
          </cell>
          <cell r="D5608">
            <v>20.39695</v>
          </cell>
          <cell r="E5608">
            <v>14.94136</v>
          </cell>
          <cell r="F5608">
            <v>27.20739</v>
          </cell>
        </row>
        <row r="5609">
          <cell r="A5609" t="str">
            <v>SOCIAL CAPITAL - How often do you talk to your family?</v>
          </cell>
          <cell r="B5609" t="str">
            <v>A few times a month</v>
          </cell>
          <cell r="C5609" t="str">
            <v>Benalla (RC)</v>
          </cell>
          <cell r="D5609">
            <v>13.973269999999999</v>
          </cell>
          <cell r="E5609">
            <v>9.3181390000000004</v>
          </cell>
          <cell r="F5609">
            <v>20.430050000000001</v>
          </cell>
        </row>
        <row r="5610">
          <cell r="A5610" t="str">
            <v>SOCIAL CAPITAL - How often do you talk to your family?</v>
          </cell>
          <cell r="B5610" t="str">
            <v>A few times a month</v>
          </cell>
          <cell r="C5610" t="str">
            <v>Boroondara (C)</v>
          </cell>
          <cell r="D5610">
            <v>20.69378</v>
          </cell>
          <cell r="E5610">
            <v>16.155819999999999</v>
          </cell>
          <cell r="F5610">
            <v>26.109449999999999</v>
          </cell>
        </row>
        <row r="5611">
          <cell r="A5611" t="str">
            <v>SOCIAL CAPITAL - How often do you talk to your family?</v>
          </cell>
          <cell r="B5611" t="str">
            <v>A few times a month</v>
          </cell>
          <cell r="C5611" t="str">
            <v>Brimbank (C)</v>
          </cell>
          <cell r="D5611">
            <v>16.024809999999999</v>
          </cell>
          <cell r="E5611">
            <v>11.806089999999999</v>
          </cell>
          <cell r="F5611">
            <v>21.385470000000002</v>
          </cell>
        </row>
        <row r="5612">
          <cell r="A5612" t="str">
            <v>SOCIAL CAPITAL - How often do you talk to your family?</v>
          </cell>
          <cell r="B5612" t="str">
            <v>A few times a month</v>
          </cell>
          <cell r="C5612" t="str">
            <v>Buloke (S)</v>
          </cell>
          <cell r="D5612">
            <v>11.35707</v>
          </cell>
          <cell r="E5612">
            <v>7.1830369999999997</v>
          </cell>
          <cell r="F5612">
            <v>17.499320000000001</v>
          </cell>
        </row>
        <row r="5613">
          <cell r="A5613" t="str">
            <v>SOCIAL CAPITAL - How often do you talk to your family?</v>
          </cell>
          <cell r="B5613" t="str">
            <v>A few times a month</v>
          </cell>
          <cell r="C5613" t="str">
            <v>Campaspe (S)</v>
          </cell>
          <cell r="D5613">
            <v>15.93282</v>
          </cell>
          <cell r="E5613">
            <v>10.916880000000001</v>
          </cell>
          <cell r="F5613">
            <v>22.666989999999998</v>
          </cell>
        </row>
        <row r="5614">
          <cell r="A5614" t="str">
            <v>SOCIAL CAPITAL - How often do you talk to your family?</v>
          </cell>
          <cell r="B5614" t="str">
            <v>A few times a month</v>
          </cell>
          <cell r="C5614" t="str">
            <v>Cardinia (S)</v>
          </cell>
          <cell r="D5614">
            <v>20.453320000000001</v>
          </cell>
          <cell r="E5614">
            <v>15.64682</v>
          </cell>
          <cell r="F5614">
            <v>26.276389999999999</v>
          </cell>
        </row>
        <row r="5615">
          <cell r="A5615" t="str">
            <v>SOCIAL CAPITAL - How often do you talk to your family?</v>
          </cell>
          <cell r="B5615" t="str">
            <v>A few times a month</v>
          </cell>
          <cell r="C5615" t="str">
            <v>Casey (C)</v>
          </cell>
          <cell r="D5615">
            <v>13.61899</v>
          </cell>
          <cell r="E5615">
            <v>10.04622</v>
          </cell>
          <cell r="F5615">
            <v>18.205200000000001</v>
          </cell>
        </row>
        <row r="5616">
          <cell r="A5616" t="str">
            <v>SOCIAL CAPITAL - How often do you talk to your family?</v>
          </cell>
          <cell r="B5616" t="str">
            <v>A few times a month</v>
          </cell>
          <cell r="C5616" t="str">
            <v>Central Goldfields (S)</v>
          </cell>
          <cell r="D5616">
            <v>19.191050000000001</v>
          </cell>
          <cell r="E5616">
            <v>14.13317</v>
          </cell>
          <cell r="F5616">
            <v>25.52103</v>
          </cell>
        </row>
        <row r="5617">
          <cell r="A5617" t="str">
            <v>SOCIAL CAPITAL - How often do you talk to your family?</v>
          </cell>
          <cell r="B5617" t="str">
            <v>A few times a month</v>
          </cell>
          <cell r="C5617" t="str">
            <v>Colac-Otway (S)</v>
          </cell>
          <cell r="D5617">
            <v>14.151260000000001</v>
          </cell>
          <cell r="E5617">
            <v>10.21776</v>
          </cell>
          <cell r="F5617">
            <v>19.273949999999999</v>
          </cell>
        </row>
        <row r="5618">
          <cell r="A5618" t="str">
            <v>SOCIAL CAPITAL - How often do you talk to your family?</v>
          </cell>
          <cell r="B5618" t="str">
            <v>A few times a month</v>
          </cell>
          <cell r="C5618" t="str">
            <v>Corangamite (S)</v>
          </cell>
          <cell r="D5618">
            <v>16.921690000000002</v>
          </cell>
          <cell r="E5618">
            <v>11.70261</v>
          </cell>
          <cell r="F5618">
            <v>23.83991</v>
          </cell>
        </row>
        <row r="5619">
          <cell r="A5619" t="str">
            <v>SOCIAL CAPITAL - How often do you talk to your family?</v>
          </cell>
          <cell r="B5619" t="str">
            <v>A few times a month</v>
          </cell>
          <cell r="C5619" t="str">
            <v>Darebin (C)</v>
          </cell>
          <cell r="D5619">
            <v>23.281649999999999</v>
          </cell>
          <cell r="E5619">
            <v>18.309139999999999</v>
          </cell>
          <cell r="F5619">
            <v>29.123190000000001</v>
          </cell>
        </row>
        <row r="5620">
          <cell r="A5620" t="str">
            <v>SOCIAL CAPITAL - How often do you talk to your family?</v>
          </cell>
          <cell r="B5620" t="str">
            <v>A few times a month</v>
          </cell>
          <cell r="C5620" t="str">
            <v>East Gippsland (S)</v>
          </cell>
          <cell r="D5620">
            <v>18.009830000000001</v>
          </cell>
          <cell r="E5620">
            <v>12.355040000000001</v>
          </cell>
          <cell r="F5620">
            <v>25.499749999999999</v>
          </cell>
        </row>
        <row r="5621">
          <cell r="A5621" t="str">
            <v>SOCIAL CAPITAL - How often do you talk to your family?</v>
          </cell>
          <cell r="B5621" t="str">
            <v>A few times a month</v>
          </cell>
          <cell r="C5621" t="str">
            <v>Frankston (C)</v>
          </cell>
          <cell r="D5621">
            <v>20.690850000000001</v>
          </cell>
          <cell r="E5621">
            <v>15.956239999999999</v>
          </cell>
          <cell r="F5621">
            <v>26.389220000000002</v>
          </cell>
        </row>
        <row r="5622">
          <cell r="A5622" t="str">
            <v>SOCIAL CAPITAL - How often do you talk to your family?</v>
          </cell>
          <cell r="B5622" t="str">
            <v>A few times a month</v>
          </cell>
          <cell r="C5622" t="str">
            <v>Gannawarra (S)</v>
          </cell>
          <cell r="D5622">
            <v>12.79959</v>
          </cell>
          <cell r="E5622">
            <v>8.5315300000000001</v>
          </cell>
          <cell r="F5622">
            <v>18.764800000000001</v>
          </cell>
        </row>
        <row r="5623">
          <cell r="A5623" t="str">
            <v>SOCIAL CAPITAL - How often do you talk to your family?</v>
          </cell>
          <cell r="B5623" t="str">
            <v>A few times a month</v>
          </cell>
          <cell r="C5623" t="str">
            <v>Glen Eira (C)</v>
          </cell>
          <cell r="D5623">
            <v>18.463799999999999</v>
          </cell>
          <cell r="E5623">
            <v>13.92459</v>
          </cell>
          <cell r="F5623">
            <v>24.068960000000001</v>
          </cell>
        </row>
        <row r="5624">
          <cell r="A5624" t="str">
            <v>SOCIAL CAPITAL - How often do you talk to your family?</v>
          </cell>
          <cell r="B5624" t="str">
            <v>A few times a month</v>
          </cell>
          <cell r="C5624" t="str">
            <v>Glenelg (S)</v>
          </cell>
          <cell r="D5624">
            <v>12.20133</v>
          </cell>
          <cell r="E5624">
            <v>7.2708440000000003</v>
          </cell>
          <cell r="F5624">
            <v>19.762699999999999</v>
          </cell>
        </row>
        <row r="5625">
          <cell r="A5625" t="str">
            <v>SOCIAL CAPITAL - How often do you talk to your family?</v>
          </cell>
          <cell r="B5625" t="str">
            <v>A few times a month</v>
          </cell>
          <cell r="C5625" t="str">
            <v>Golden Plains (S)</v>
          </cell>
          <cell r="D5625">
            <v>20.481960000000001</v>
          </cell>
          <cell r="E5625">
            <v>13.609579999999999</v>
          </cell>
          <cell r="F5625">
            <v>29.634260000000001</v>
          </cell>
        </row>
        <row r="5626">
          <cell r="A5626" t="str">
            <v>SOCIAL CAPITAL - How often do you talk to your family?</v>
          </cell>
          <cell r="B5626" t="str">
            <v>A few times a month</v>
          </cell>
          <cell r="C5626" t="str">
            <v>Greater Bendigo (C)</v>
          </cell>
          <cell r="D5626">
            <v>16.757670000000001</v>
          </cell>
          <cell r="E5626">
            <v>11.97681</v>
          </cell>
          <cell r="F5626">
            <v>22.949380000000001</v>
          </cell>
        </row>
        <row r="5627">
          <cell r="A5627" t="str">
            <v>SOCIAL CAPITAL - How often do you talk to your family?</v>
          </cell>
          <cell r="B5627" t="str">
            <v>A few times a month</v>
          </cell>
          <cell r="C5627" t="str">
            <v>Greater Dandenong (C)</v>
          </cell>
          <cell r="D5627">
            <v>12.67713</v>
          </cell>
          <cell r="E5627">
            <v>9.1098099999999995</v>
          </cell>
          <cell r="F5627">
            <v>17.374359999999999</v>
          </cell>
        </row>
        <row r="5628">
          <cell r="A5628" t="str">
            <v>SOCIAL CAPITAL - How often do you talk to your family?</v>
          </cell>
          <cell r="B5628" t="str">
            <v>A few times a month</v>
          </cell>
          <cell r="C5628" t="str">
            <v>Greater Geelong (C)</v>
          </cell>
          <cell r="D5628">
            <v>19.37933</v>
          </cell>
          <cell r="E5628">
            <v>14.46031</v>
          </cell>
          <cell r="F5628">
            <v>25.47335</v>
          </cell>
        </row>
        <row r="5629">
          <cell r="A5629" t="str">
            <v>SOCIAL CAPITAL - How often do you talk to your family?</v>
          </cell>
          <cell r="B5629" t="str">
            <v>A few times a month</v>
          </cell>
          <cell r="C5629" t="str">
            <v>Greater Shepparton (C)</v>
          </cell>
          <cell r="D5629">
            <v>14.840730000000001</v>
          </cell>
          <cell r="E5629">
            <v>10.530279999999999</v>
          </cell>
          <cell r="F5629">
            <v>20.511109999999999</v>
          </cell>
        </row>
        <row r="5630">
          <cell r="A5630" t="str">
            <v>SOCIAL CAPITAL - How often do you talk to your family?</v>
          </cell>
          <cell r="B5630" t="str">
            <v>A few times a month</v>
          </cell>
          <cell r="C5630" t="str">
            <v>Hepburn (S)</v>
          </cell>
          <cell r="D5630">
            <v>20.59216</v>
          </cell>
          <cell r="E5630">
            <v>15.18375</v>
          </cell>
          <cell r="F5630">
            <v>27.306799999999999</v>
          </cell>
        </row>
        <row r="5631">
          <cell r="A5631" t="str">
            <v>SOCIAL CAPITAL - How often do you talk to your family?</v>
          </cell>
          <cell r="B5631" t="str">
            <v>A few times a month</v>
          </cell>
          <cell r="C5631" t="str">
            <v>Hindmarsh (S)</v>
          </cell>
          <cell r="D5631">
            <v>19.905370000000001</v>
          </cell>
          <cell r="E5631">
            <v>12.631030000000001</v>
          </cell>
          <cell r="F5631">
            <v>29.93375</v>
          </cell>
        </row>
        <row r="5632">
          <cell r="A5632" t="str">
            <v>SOCIAL CAPITAL - How often do you talk to your family?</v>
          </cell>
          <cell r="B5632" t="str">
            <v>A few times a month</v>
          </cell>
          <cell r="C5632" t="str">
            <v>Hobsons Bay (C)</v>
          </cell>
          <cell r="D5632">
            <v>19.95224</v>
          </cell>
          <cell r="E5632">
            <v>15.175090000000001</v>
          </cell>
          <cell r="F5632">
            <v>25.776260000000001</v>
          </cell>
        </row>
        <row r="5633">
          <cell r="A5633" t="str">
            <v>SOCIAL CAPITAL - How often do you talk to your family?</v>
          </cell>
          <cell r="B5633" t="str">
            <v>A few times a month</v>
          </cell>
          <cell r="C5633" t="str">
            <v>Horsham (RC)</v>
          </cell>
          <cell r="D5633">
            <v>13.74776</v>
          </cell>
          <cell r="E5633">
            <v>9.6507740000000002</v>
          </cell>
          <cell r="F5633">
            <v>19.214130000000001</v>
          </cell>
        </row>
        <row r="5634">
          <cell r="A5634" t="str">
            <v>SOCIAL CAPITAL - How often do you talk to your family?</v>
          </cell>
          <cell r="B5634" t="str">
            <v>A few times a month</v>
          </cell>
          <cell r="C5634" t="str">
            <v>Hume (C)</v>
          </cell>
          <cell r="D5634">
            <v>12.75877</v>
          </cell>
          <cell r="E5634">
            <v>8.9768229999999996</v>
          </cell>
          <cell r="F5634">
            <v>17.822089999999999</v>
          </cell>
        </row>
        <row r="5635">
          <cell r="A5635" t="str">
            <v>SOCIAL CAPITAL - How often do you talk to your family?</v>
          </cell>
          <cell r="B5635" t="str">
            <v>A few times a month</v>
          </cell>
          <cell r="C5635" t="str">
            <v>Indigo (S)</v>
          </cell>
          <cell r="D5635">
            <v>17.076429999999998</v>
          </cell>
          <cell r="E5635">
            <v>10.89438</v>
          </cell>
          <cell r="F5635">
            <v>25.75264</v>
          </cell>
        </row>
        <row r="5636">
          <cell r="A5636" t="str">
            <v>SOCIAL CAPITAL - How often do you talk to your family?</v>
          </cell>
          <cell r="B5636" t="str">
            <v>A few times a month</v>
          </cell>
          <cell r="C5636" t="str">
            <v>Kingston (C)</v>
          </cell>
          <cell r="D5636">
            <v>24.998470000000001</v>
          </cell>
          <cell r="E5636">
            <v>19.502749999999999</v>
          </cell>
          <cell r="F5636">
            <v>31.438020000000002</v>
          </cell>
        </row>
        <row r="5637">
          <cell r="A5637" t="str">
            <v>SOCIAL CAPITAL - How often do you talk to your family?</v>
          </cell>
          <cell r="B5637" t="str">
            <v>A few times a month</v>
          </cell>
          <cell r="C5637" t="str">
            <v>Knox (C)</v>
          </cell>
          <cell r="D5637">
            <v>18.492930000000001</v>
          </cell>
          <cell r="E5637">
            <v>14.016</v>
          </cell>
          <cell r="F5637">
            <v>24.000710000000002</v>
          </cell>
        </row>
        <row r="5638">
          <cell r="A5638" t="str">
            <v>SOCIAL CAPITAL - How often do you talk to your family?</v>
          </cell>
          <cell r="B5638" t="str">
            <v>A few times a month</v>
          </cell>
          <cell r="C5638" t="str">
            <v>Latrobe (C)</v>
          </cell>
          <cell r="D5638">
            <v>15.91174</v>
          </cell>
          <cell r="E5638">
            <v>11.29175</v>
          </cell>
          <cell r="F5638">
            <v>21.954160000000002</v>
          </cell>
        </row>
        <row r="5639">
          <cell r="A5639" t="str">
            <v>SOCIAL CAPITAL - How often do you talk to your family?</v>
          </cell>
          <cell r="B5639" t="str">
            <v>A few times a month</v>
          </cell>
          <cell r="C5639" t="str">
            <v>Loddon (S)</v>
          </cell>
          <cell r="D5639">
            <v>14.496499999999999</v>
          </cell>
          <cell r="E5639">
            <v>9.4642379999999999</v>
          </cell>
          <cell r="F5639">
            <v>21.567070000000001</v>
          </cell>
        </row>
        <row r="5640">
          <cell r="A5640" t="str">
            <v>SOCIAL CAPITAL - How often do you talk to your family?</v>
          </cell>
          <cell r="B5640" t="str">
            <v>A few times a month</v>
          </cell>
          <cell r="C5640" t="str">
            <v>Macedon Ranges (S)</v>
          </cell>
          <cell r="D5640">
            <v>17.903269999999999</v>
          </cell>
          <cell r="E5640">
            <v>12.98208</v>
          </cell>
          <cell r="F5640">
            <v>24.171779999999998</v>
          </cell>
        </row>
        <row r="5641">
          <cell r="A5641" t="str">
            <v>SOCIAL CAPITAL - How often do you talk to your family?</v>
          </cell>
          <cell r="B5641" t="str">
            <v>A few times a month</v>
          </cell>
          <cell r="C5641" t="str">
            <v>Manningham (C)</v>
          </cell>
          <cell r="D5641">
            <v>25.270800000000001</v>
          </cell>
          <cell r="E5641">
            <v>19.523949999999999</v>
          </cell>
          <cell r="F5641">
            <v>32.035850000000003</v>
          </cell>
        </row>
        <row r="5642">
          <cell r="A5642" t="str">
            <v>SOCIAL CAPITAL - How often do you talk to your family?</v>
          </cell>
          <cell r="B5642" t="str">
            <v>A few times a month</v>
          </cell>
          <cell r="C5642" t="str">
            <v>Mansfield (S)</v>
          </cell>
          <cell r="D5642">
            <v>17.088889999999999</v>
          </cell>
          <cell r="E5642">
            <v>12.049099999999999</v>
          </cell>
          <cell r="F5642">
            <v>23.66938</v>
          </cell>
        </row>
        <row r="5643">
          <cell r="A5643" t="str">
            <v>SOCIAL CAPITAL - How often do you talk to your family?</v>
          </cell>
          <cell r="B5643" t="str">
            <v>A few times a month</v>
          </cell>
          <cell r="C5643" t="str">
            <v>Maribyrnong (C)</v>
          </cell>
          <cell r="D5643">
            <v>24.568860000000001</v>
          </cell>
          <cell r="E5643">
            <v>19.61347</v>
          </cell>
          <cell r="F5643">
            <v>30.304259999999999</v>
          </cell>
        </row>
        <row r="5644">
          <cell r="A5644" t="str">
            <v>SOCIAL CAPITAL - How often do you talk to your family?</v>
          </cell>
          <cell r="B5644" t="str">
            <v>A few times a month</v>
          </cell>
          <cell r="C5644" t="str">
            <v>Maroondah (C)</v>
          </cell>
          <cell r="D5644">
            <v>23.529399999999999</v>
          </cell>
          <cell r="E5644">
            <v>18.47099</v>
          </cell>
          <cell r="F5644">
            <v>29.472329999999999</v>
          </cell>
        </row>
        <row r="5645">
          <cell r="A5645" t="str">
            <v>SOCIAL CAPITAL - How often do you talk to your family?</v>
          </cell>
          <cell r="B5645" t="str">
            <v>A few times a month</v>
          </cell>
          <cell r="C5645" t="str">
            <v>Melbourne (C)</v>
          </cell>
          <cell r="D5645">
            <v>14.29304</v>
          </cell>
          <cell r="E5645">
            <v>10.05058</v>
          </cell>
          <cell r="F5645">
            <v>19.92952</v>
          </cell>
        </row>
        <row r="5646">
          <cell r="A5646" t="str">
            <v>SOCIAL CAPITAL - How often do you talk to your family?</v>
          </cell>
          <cell r="B5646" t="str">
            <v>A few times a month</v>
          </cell>
          <cell r="C5646" t="str">
            <v>Melton (S)</v>
          </cell>
          <cell r="D5646">
            <v>16.210180000000001</v>
          </cell>
          <cell r="E5646">
            <v>12.361219999999999</v>
          </cell>
          <cell r="F5646">
            <v>20.97082</v>
          </cell>
        </row>
        <row r="5647">
          <cell r="A5647" t="str">
            <v>SOCIAL CAPITAL - How often do you talk to your family?</v>
          </cell>
          <cell r="B5647" t="str">
            <v>A few times a month</v>
          </cell>
          <cell r="C5647" t="str">
            <v>Mildura (RC)</v>
          </cell>
          <cell r="D5647">
            <v>12.28851</v>
          </cell>
          <cell r="E5647">
            <v>8.6694049999999994</v>
          </cell>
          <cell r="F5647">
            <v>17.134969999999999</v>
          </cell>
        </row>
        <row r="5648">
          <cell r="A5648" t="str">
            <v>SOCIAL CAPITAL - How often do you talk to your family?</v>
          </cell>
          <cell r="B5648" t="str">
            <v>A few times a month</v>
          </cell>
          <cell r="C5648" t="str">
            <v>Mitchell (S)</v>
          </cell>
          <cell r="D5648">
            <v>21.379660000000001</v>
          </cell>
          <cell r="E5648">
            <v>15.78131</v>
          </cell>
          <cell r="F5648">
            <v>28.296720000000001</v>
          </cell>
        </row>
        <row r="5649">
          <cell r="A5649" t="str">
            <v>SOCIAL CAPITAL - How often do you talk to your family?</v>
          </cell>
          <cell r="B5649" t="str">
            <v>A few times a month</v>
          </cell>
          <cell r="C5649" t="str">
            <v>Moira (S)</v>
          </cell>
          <cell r="D5649">
            <v>13.17869</v>
          </cell>
          <cell r="E5649">
            <v>9.5936749999999993</v>
          </cell>
          <cell r="F5649">
            <v>17.839020000000001</v>
          </cell>
        </row>
        <row r="5650">
          <cell r="A5650" t="str">
            <v>SOCIAL CAPITAL - How often do you talk to your family?</v>
          </cell>
          <cell r="B5650" t="str">
            <v>A few times a month</v>
          </cell>
          <cell r="C5650" t="str">
            <v>Monash (C)</v>
          </cell>
          <cell r="D5650">
            <v>24.62556</v>
          </cell>
          <cell r="E5650">
            <v>19.024450000000002</v>
          </cell>
          <cell r="F5650">
            <v>31.239529999999998</v>
          </cell>
        </row>
        <row r="5651">
          <cell r="A5651" t="str">
            <v>SOCIAL CAPITAL - How often do you talk to your family?</v>
          </cell>
          <cell r="B5651" t="str">
            <v>A few times a month</v>
          </cell>
          <cell r="C5651" t="str">
            <v>Moonee Valley (C)</v>
          </cell>
          <cell r="D5651">
            <v>16.547249999999998</v>
          </cell>
          <cell r="E5651">
            <v>12.429500000000001</v>
          </cell>
          <cell r="F5651">
            <v>21.69126</v>
          </cell>
        </row>
        <row r="5652">
          <cell r="A5652" t="str">
            <v>SOCIAL CAPITAL - How often do you talk to your family?</v>
          </cell>
          <cell r="B5652" t="str">
            <v>A few times a month</v>
          </cell>
          <cell r="C5652" t="str">
            <v>Moorabool (S)</v>
          </cell>
          <cell r="D5652">
            <v>19.90409</v>
          </cell>
          <cell r="E5652">
            <v>13.849550000000001</v>
          </cell>
          <cell r="F5652">
            <v>27.752790000000001</v>
          </cell>
        </row>
        <row r="5653">
          <cell r="A5653" t="str">
            <v>SOCIAL CAPITAL - How often do you talk to your family?</v>
          </cell>
          <cell r="B5653" t="str">
            <v>A few times a month</v>
          </cell>
          <cell r="C5653" t="str">
            <v>Moreland (C)</v>
          </cell>
          <cell r="D5653">
            <v>20.361820000000002</v>
          </cell>
          <cell r="E5653">
            <v>15.455719999999999</v>
          </cell>
          <cell r="F5653">
            <v>26.340050000000002</v>
          </cell>
        </row>
        <row r="5654">
          <cell r="A5654" t="str">
            <v>SOCIAL CAPITAL - How often do you talk to your family?</v>
          </cell>
          <cell r="B5654" t="str">
            <v>A few times a month</v>
          </cell>
          <cell r="C5654" t="str">
            <v>Mornington Peninsula (S)</v>
          </cell>
          <cell r="D5654">
            <v>19.244039999999998</v>
          </cell>
          <cell r="E5654">
            <v>14.292920000000001</v>
          </cell>
          <cell r="F5654">
            <v>25.40193</v>
          </cell>
        </row>
        <row r="5655">
          <cell r="A5655" t="str">
            <v>SOCIAL CAPITAL - How often do you talk to your family?</v>
          </cell>
          <cell r="B5655" t="str">
            <v>A few times a month</v>
          </cell>
          <cell r="C5655" t="str">
            <v>Mount Alexander (S)</v>
          </cell>
          <cell r="D5655">
            <v>23.84919</v>
          </cell>
          <cell r="E5655">
            <v>15.278040000000001</v>
          </cell>
          <cell r="F5655">
            <v>35.229379999999999</v>
          </cell>
        </row>
        <row r="5656">
          <cell r="A5656" t="str">
            <v>SOCIAL CAPITAL - How often do you talk to your family?</v>
          </cell>
          <cell r="B5656" t="str">
            <v>A few times a month</v>
          </cell>
          <cell r="C5656" t="str">
            <v>Moyne (S)</v>
          </cell>
          <cell r="D5656">
            <v>14.24231</v>
          </cell>
          <cell r="E5656">
            <v>9.9147160000000003</v>
          </cell>
          <cell r="F5656">
            <v>20.038650000000001</v>
          </cell>
        </row>
        <row r="5657">
          <cell r="A5657" t="str">
            <v>SOCIAL CAPITAL - How often do you talk to your family?</v>
          </cell>
          <cell r="B5657" t="str">
            <v>A few times a month</v>
          </cell>
          <cell r="C5657" t="str">
            <v>Murrindindi (S)</v>
          </cell>
          <cell r="D5657">
            <v>25.603870000000001</v>
          </cell>
          <cell r="E5657">
            <v>19.03839</v>
          </cell>
          <cell r="F5657">
            <v>33.496729999999999</v>
          </cell>
        </row>
        <row r="5658">
          <cell r="A5658" t="str">
            <v>SOCIAL CAPITAL - How often do you talk to your family?</v>
          </cell>
          <cell r="B5658" t="str">
            <v>A few times a month</v>
          </cell>
          <cell r="C5658" t="str">
            <v>Nillumbik (S)</v>
          </cell>
          <cell r="D5658">
            <v>22.380479999999999</v>
          </cell>
          <cell r="E5658">
            <v>16.932549999999999</v>
          </cell>
          <cell r="F5658">
            <v>28.969940000000001</v>
          </cell>
        </row>
        <row r="5659">
          <cell r="A5659" t="str">
            <v>SOCIAL CAPITAL - How often do you talk to your family?</v>
          </cell>
          <cell r="B5659" t="str">
            <v>A few times a month</v>
          </cell>
          <cell r="C5659" t="str">
            <v>Northern Grampians (S)</v>
          </cell>
          <cell r="D5659">
            <v>15.55524</v>
          </cell>
          <cell r="E5659">
            <v>10.793990000000001</v>
          </cell>
          <cell r="F5659">
            <v>21.901070000000001</v>
          </cell>
        </row>
        <row r="5660">
          <cell r="A5660" t="str">
            <v>SOCIAL CAPITAL - How often do you talk to your family?</v>
          </cell>
          <cell r="B5660" t="str">
            <v>A few times a month</v>
          </cell>
          <cell r="C5660" t="str">
            <v>Port Phillip (C)</v>
          </cell>
          <cell r="D5660">
            <v>16.802620000000001</v>
          </cell>
          <cell r="E5660">
            <v>12.584379999999999</v>
          </cell>
          <cell r="F5660">
            <v>22.07769</v>
          </cell>
        </row>
        <row r="5661">
          <cell r="A5661" t="str">
            <v>SOCIAL CAPITAL - How often do you talk to your family?</v>
          </cell>
          <cell r="B5661" t="str">
            <v>A few times a month</v>
          </cell>
          <cell r="C5661" t="str">
            <v>Pyrenees (S)</v>
          </cell>
          <cell r="D5661">
            <v>14.029350000000001</v>
          </cell>
          <cell r="E5661">
            <v>9.7666380000000004</v>
          </cell>
          <cell r="F5661">
            <v>19.74541</v>
          </cell>
        </row>
        <row r="5662">
          <cell r="A5662" t="str">
            <v>SOCIAL CAPITAL - How often do you talk to your family?</v>
          </cell>
          <cell r="B5662" t="str">
            <v>A few times a month</v>
          </cell>
          <cell r="C5662" t="str">
            <v>Queenscliffe (B)</v>
          </cell>
          <cell r="D5662">
            <v>13.761419999999999</v>
          </cell>
          <cell r="E5662">
            <v>6.7990079999999997</v>
          </cell>
          <cell r="F5662">
            <v>25.874230000000001</v>
          </cell>
        </row>
        <row r="5663">
          <cell r="A5663" t="str">
            <v>SOCIAL CAPITAL - How often do you talk to your family?</v>
          </cell>
          <cell r="B5663" t="str">
            <v>A few times a month</v>
          </cell>
          <cell r="C5663" t="str">
            <v>South Gippsland (S)</v>
          </cell>
          <cell r="D5663">
            <v>15.03542</v>
          </cell>
          <cell r="E5663">
            <v>7.3334570000000001</v>
          </cell>
          <cell r="F5663">
            <v>28.35153</v>
          </cell>
        </row>
        <row r="5664">
          <cell r="A5664" t="str">
            <v>SOCIAL CAPITAL - How often do you talk to your family?</v>
          </cell>
          <cell r="B5664" t="str">
            <v>A few times a month</v>
          </cell>
          <cell r="C5664" t="str">
            <v>Southern Grampians (S)</v>
          </cell>
          <cell r="D5664">
            <v>11.37227</v>
          </cell>
          <cell r="E5664">
            <v>8.3270149999999994</v>
          </cell>
          <cell r="F5664">
            <v>15.34479</v>
          </cell>
        </row>
        <row r="5665">
          <cell r="A5665" t="str">
            <v>SOCIAL CAPITAL - How often do you talk to your family?</v>
          </cell>
          <cell r="B5665" t="str">
            <v>A few times a month</v>
          </cell>
          <cell r="C5665" t="str">
            <v>Stonnington (C)</v>
          </cell>
          <cell r="D5665">
            <v>19.442150000000002</v>
          </cell>
          <cell r="E5665">
            <v>14.766069999999999</v>
          </cell>
          <cell r="F5665">
            <v>25.161899999999999</v>
          </cell>
        </row>
        <row r="5666">
          <cell r="A5666" t="str">
            <v>SOCIAL CAPITAL - How often do you talk to your family?</v>
          </cell>
          <cell r="B5666" t="str">
            <v>A few times a month</v>
          </cell>
          <cell r="C5666" t="str">
            <v>Strathbogie (S)</v>
          </cell>
          <cell r="D5666">
            <v>17.550160000000002</v>
          </cell>
          <cell r="E5666">
            <v>12.32428</v>
          </cell>
          <cell r="F5666">
            <v>24.375889999999998</v>
          </cell>
        </row>
        <row r="5667">
          <cell r="A5667" t="str">
            <v>SOCIAL CAPITAL - How often do you talk to your family?</v>
          </cell>
          <cell r="B5667" t="str">
            <v>A few times a month</v>
          </cell>
          <cell r="C5667" t="str">
            <v>Surf Coast (S)</v>
          </cell>
          <cell r="D5667">
            <v>20.021249999999998</v>
          </cell>
          <cell r="E5667">
            <v>13.86755</v>
          </cell>
          <cell r="F5667">
            <v>28.017389999999999</v>
          </cell>
        </row>
        <row r="5668">
          <cell r="A5668" t="str">
            <v>SOCIAL CAPITAL - How often do you talk to your family?</v>
          </cell>
          <cell r="B5668" t="str">
            <v>A few times a month</v>
          </cell>
          <cell r="C5668" t="str">
            <v>Swan Hill (RC)</v>
          </cell>
          <cell r="D5668">
            <v>16.522770000000001</v>
          </cell>
          <cell r="E5668">
            <v>11.728300000000001</v>
          </cell>
          <cell r="F5668">
            <v>22.77158</v>
          </cell>
        </row>
        <row r="5669">
          <cell r="A5669" t="str">
            <v>SOCIAL CAPITAL - How often do you talk to your family?</v>
          </cell>
          <cell r="B5669" t="str">
            <v>A few times a month</v>
          </cell>
          <cell r="C5669" t="str">
            <v>Towong (S)</v>
          </cell>
          <cell r="D5669">
            <v>25.609490000000001</v>
          </cell>
          <cell r="E5669">
            <v>16.551539999999999</v>
          </cell>
          <cell r="F5669">
            <v>37.402670000000001</v>
          </cell>
        </row>
        <row r="5670">
          <cell r="A5670" t="str">
            <v>SOCIAL CAPITAL - How often do you talk to your family?</v>
          </cell>
          <cell r="B5670" t="str">
            <v>A few times a month</v>
          </cell>
          <cell r="C5670" t="str">
            <v>Wangaratta (RC)</v>
          </cell>
          <cell r="D5670">
            <v>10.93768</v>
          </cell>
          <cell r="E5670">
            <v>7.5374270000000001</v>
          </cell>
          <cell r="F5670">
            <v>15.61284</v>
          </cell>
        </row>
        <row r="5671">
          <cell r="A5671" t="str">
            <v>SOCIAL CAPITAL - How often do you talk to your family?</v>
          </cell>
          <cell r="B5671" t="str">
            <v>A few times a month</v>
          </cell>
          <cell r="C5671" t="str">
            <v>Warrnambool (C)</v>
          </cell>
          <cell r="D5671">
            <v>19.405259999999998</v>
          </cell>
          <cell r="E5671">
            <v>14.158620000000001</v>
          </cell>
          <cell r="F5671">
            <v>26.007069999999999</v>
          </cell>
        </row>
        <row r="5672">
          <cell r="A5672" t="str">
            <v>SOCIAL CAPITAL - How often do you talk to your family?</v>
          </cell>
          <cell r="B5672" t="str">
            <v>A few times a month</v>
          </cell>
          <cell r="C5672" t="str">
            <v>Wellington (S)</v>
          </cell>
          <cell r="D5672">
            <v>16.466180000000001</v>
          </cell>
          <cell r="E5672">
            <v>11.774940000000001</v>
          </cell>
          <cell r="F5672">
            <v>22.548749999999998</v>
          </cell>
        </row>
        <row r="5673">
          <cell r="A5673" t="str">
            <v>SOCIAL CAPITAL - How often do you talk to your family?</v>
          </cell>
          <cell r="B5673" t="str">
            <v>A few times a month</v>
          </cell>
          <cell r="C5673" t="str">
            <v>West Wimmera (S)</v>
          </cell>
          <cell r="D5673">
            <v>21.467079999999999</v>
          </cell>
          <cell r="E5673">
            <v>14.894880000000001</v>
          </cell>
          <cell r="F5673">
            <v>29.919689999999999</v>
          </cell>
        </row>
        <row r="5674">
          <cell r="A5674" t="str">
            <v>SOCIAL CAPITAL - How often do you talk to your family?</v>
          </cell>
          <cell r="B5674" t="str">
            <v>A few times a month</v>
          </cell>
          <cell r="C5674" t="str">
            <v>Whitehorse (C)</v>
          </cell>
          <cell r="D5674">
            <v>26.258510000000001</v>
          </cell>
          <cell r="E5674">
            <v>20.730139999999999</v>
          </cell>
          <cell r="F5674">
            <v>32.653889999999997</v>
          </cell>
        </row>
        <row r="5675">
          <cell r="A5675" t="str">
            <v>SOCIAL CAPITAL - How often do you talk to your family?</v>
          </cell>
          <cell r="B5675" t="str">
            <v>A few times a month</v>
          </cell>
          <cell r="C5675" t="str">
            <v>Whittlesea (C)</v>
          </cell>
          <cell r="D5675">
            <v>15.39892</v>
          </cell>
          <cell r="E5675">
            <v>11.32907</v>
          </cell>
          <cell r="F5675">
            <v>20.5913</v>
          </cell>
        </row>
        <row r="5676">
          <cell r="A5676" t="str">
            <v>SOCIAL CAPITAL - How often do you talk to your family?</v>
          </cell>
          <cell r="B5676" t="str">
            <v>A few times a month</v>
          </cell>
          <cell r="C5676" t="str">
            <v>Wodonga (RC)</v>
          </cell>
          <cell r="D5676">
            <v>18.59027</v>
          </cell>
          <cell r="E5676">
            <v>13.42028</v>
          </cell>
          <cell r="F5676">
            <v>25.17286</v>
          </cell>
        </row>
        <row r="5677">
          <cell r="A5677" t="str">
            <v>SOCIAL CAPITAL - How often do you talk to your family?</v>
          </cell>
          <cell r="B5677" t="str">
            <v>A few times a month</v>
          </cell>
          <cell r="C5677" t="str">
            <v>Wyndham (C)</v>
          </cell>
          <cell r="D5677">
            <v>19.7744</v>
          </cell>
          <cell r="E5677">
            <v>15.81767</v>
          </cell>
          <cell r="F5677">
            <v>24.433610000000002</v>
          </cell>
        </row>
        <row r="5678">
          <cell r="A5678" t="str">
            <v>SOCIAL CAPITAL - How often do you talk to your family?</v>
          </cell>
          <cell r="B5678" t="str">
            <v>A few times a month</v>
          </cell>
          <cell r="C5678" t="str">
            <v>Yarra (C)</v>
          </cell>
          <cell r="D5678">
            <v>17.19575</v>
          </cell>
          <cell r="E5678">
            <v>13.107480000000001</v>
          </cell>
          <cell r="F5678">
            <v>22.232900000000001</v>
          </cell>
        </row>
        <row r="5679">
          <cell r="A5679" t="str">
            <v>SOCIAL CAPITAL - How often do you talk to your family?</v>
          </cell>
          <cell r="B5679" t="str">
            <v>A few times a month</v>
          </cell>
          <cell r="C5679" t="str">
            <v>Yarra Ranges (S)</v>
          </cell>
          <cell r="D5679">
            <v>19.78642</v>
          </cell>
          <cell r="E5679">
            <v>15.040760000000001</v>
          </cell>
          <cell r="F5679">
            <v>25.57863</v>
          </cell>
        </row>
        <row r="5680">
          <cell r="A5680" t="str">
            <v>SOCIAL CAPITAL - How often do you talk to your family?</v>
          </cell>
          <cell r="B5680" t="str">
            <v>A few times a month</v>
          </cell>
          <cell r="C5680" t="str">
            <v>Yarriambiack (S)</v>
          </cell>
          <cell r="D5680">
            <v>21.859290000000001</v>
          </cell>
          <cell r="E5680">
            <v>13.9802</v>
          </cell>
          <cell r="F5680">
            <v>32.501150000000003</v>
          </cell>
        </row>
        <row r="5681">
          <cell r="A5681" t="str">
            <v>SOCIAL CAPITAL - How often do you talk to your family?</v>
          </cell>
          <cell r="B5681" t="str">
            <v>A few times a month</v>
          </cell>
          <cell r="C5681" t="str">
            <v>Victoria</v>
          </cell>
          <cell r="D5681">
            <v>18.329630000000002</v>
          </cell>
          <cell r="E5681">
            <v>17.55059</v>
          </cell>
          <cell r="F5681">
            <v>19.13523</v>
          </cell>
        </row>
        <row r="5682">
          <cell r="A5682" t="str">
            <v>SOCIAL CAPITAL - How often do you talk to your family?</v>
          </cell>
          <cell r="B5682" t="str">
            <v>Less than monthly</v>
          </cell>
          <cell r="C5682" t="str">
            <v>Alpine (S)</v>
          </cell>
          <cell r="D5682">
            <v>2.7543380000000002</v>
          </cell>
          <cell r="E5682">
            <v>1.544008</v>
          </cell>
          <cell r="F5682">
            <v>4.866536</v>
          </cell>
        </row>
        <row r="5683">
          <cell r="A5683" t="str">
            <v>SOCIAL CAPITAL - How often do you talk to your family?</v>
          </cell>
          <cell r="B5683" t="str">
            <v>Less than monthly</v>
          </cell>
          <cell r="C5683" t="str">
            <v>Ararat (RC)</v>
          </cell>
          <cell r="D5683">
            <v>3.339324</v>
          </cell>
          <cell r="E5683">
            <v>1.5162</v>
          </cell>
          <cell r="F5683">
            <v>7.194483</v>
          </cell>
        </row>
        <row r="5684">
          <cell r="A5684" t="str">
            <v>SOCIAL CAPITAL - How often do you talk to your family?</v>
          </cell>
          <cell r="B5684" t="str">
            <v>Less than monthly</v>
          </cell>
          <cell r="C5684" t="str">
            <v>Ballarat (C)</v>
          </cell>
          <cell r="D5684">
            <v>5.1203029999999998</v>
          </cell>
          <cell r="E5684">
            <v>2.8810859999999998</v>
          </cell>
          <cell r="F5684">
            <v>8.9396719999999998</v>
          </cell>
        </row>
        <row r="5685">
          <cell r="A5685" t="str">
            <v>SOCIAL CAPITAL - How often do you talk to your family?</v>
          </cell>
          <cell r="B5685" t="str">
            <v>Less than monthly</v>
          </cell>
          <cell r="C5685" t="str">
            <v>Banyule (C)</v>
          </cell>
          <cell r="D5685">
            <v>4.4508859999999997</v>
          </cell>
          <cell r="E5685">
            <v>2.4604439999999999</v>
          </cell>
          <cell r="F5685">
            <v>7.9207900000000002</v>
          </cell>
        </row>
        <row r="5686">
          <cell r="A5686" t="str">
            <v>SOCIAL CAPITAL - How often do you talk to your family?</v>
          </cell>
          <cell r="B5686" t="str">
            <v>Less than monthly</v>
          </cell>
          <cell r="C5686" t="str">
            <v>Bass Coast (S)</v>
          </cell>
          <cell r="D5686" t="str">
            <v xml:space="preserve"> </v>
          </cell>
          <cell r="E5686" t="str">
            <v xml:space="preserve"> </v>
          </cell>
          <cell r="F5686" t="str">
            <v xml:space="preserve"> </v>
          </cell>
        </row>
        <row r="5687">
          <cell r="A5687" t="str">
            <v>SOCIAL CAPITAL - How often do you talk to your family?</v>
          </cell>
          <cell r="B5687" t="str">
            <v>Less than monthly</v>
          </cell>
          <cell r="C5687" t="str">
            <v>Baw Baw (S)</v>
          </cell>
          <cell r="D5687">
            <v>5.4947710000000001</v>
          </cell>
          <cell r="E5687">
            <v>2.766222</v>
          </cell>
          <cell r="F5687">
            <v>10.62073</v>
          </cell>
        </row>
        <row r="5688">
          <cell r="A5688" t="str">
            <v>SOCIAL CAPITAL - How often do you talk to your family?</v>
          </cell>
          <cell r="B5688" t="str">
            <v>Less than monthly</v>
          </cell>
          <cell r="C5688" t="str">
            <v>Bayside (C)</v>
          </cell>
          <cell r="D5688">
            <v>2.2057579999999999</v>
          </cell>
          <cell r="E5688">
            <v>1.153105</v>
          </cell>
          <cell r="F5688">
            <v>4.1787369999999999</v>
          </cell>
        </row>
        <row r="5689">
          <cell r="A5689" t="str">
            <v>SOCIAL CAPITAL - How often do you talk to your family?</v>
          </cell>
          <cell r="B5689" t="str">
            <v>Less than monthly</v>
          </cell>
          <cell r="C5689" t="str">
            <v>Benalla (RC)</v>
          </cell>
          <cell r="D5689">
            <v>3.7611539999999999</v>
          </cell>
          <cell r="E5689">
            <v>1.415994</v>
          </cell>
          <cell r="F5689">
            <v>9.6116700000000002</v>
          </cell>
        </row>
        <row r="5690">
          <cell r="A5690" t="str">
            <v>SOCIAL CAPITAL - How often do you talk to your family?</v>
          </cell>
          <cell r="B5690" t="str">
            <v>Less than monthly</v>
          </cell>
          <cell r="C5690" t="str">
            <v>Boroondara (C)</v>
          </cell>
          <cell r="D5690" t="str">
            <v xml:space="preserve"> </v>
          </cell>
          <cell r="E5690" t="str">
            <v xml:space="preserve"> </v>
          </cell>
          <cell r="F5690" t="str">
            <v xml:space="preserve"> </v>
          </cell>
        </row>
        <row r="5691">
          <cell r="A5691" t="str">
            <v>SOCIAL CAPITAL - How often do you talk to your family?</v>
          </cell>
          <cell r="B5691" t="str">
            <v>Less than monthly</v>
          </cell>
          <cell r="C5691" t="str">
            <v>Brimbank (C)</v>
          </cell>
          <cell r="D5691">
            <v>3.6019559999999999</v>
          </cell>
          <cell r="E5691">
            <v>1.76579</v>
          </cell>
          <cell r="F5691">
            <v>7.207382</v>
          </cell>
        </row>
        <row r="5692">
          <cell r="A5692" t="str">
            <v>SOCIAL CAPITAL - How often do you talk to your family?</v>
          </cell>
          <cell r="B5692" t="str">
            <v>Less than monthly</v>
          </cell>
          <cell r="C5692" t="str">
            <v>Buloke (S)</v>
          </cell>
          <cell r="D5692">
            <v>5.2722540000000002</v>
          </cell>
          <cell r="E5692">
            <v>2.3152919999999999</v>
          </cell>
          <cell r="F5692">
            <v>11.558820000000001</v>
          </cell>
        </row>
        <row r="5693">
          <cell r="A5693" t="str">
            <v>SOCIAL CAPITAL - How often do you talk to your family?</v>
          </cell>
          <cell r="B5693" t="str">
            <v>Less than monthly</v>
          </cell>
          <cell r="C5693" t="str">
            <v>Campaspe (S)</v>
          </cell>
          <cell r="D5693">
            <v>3.4706290000000002</v>
          </cell>
          <cell r="E5693">
            <v>1.816746</v>
          </cell>
          <cell r="F5693">
            <v>6.5299950000000004</v>
          </cell>
        </row>
        <row r="5694">
          <cell r="A5694" t="str">
            <v>SOCIAL CAPITAL - How often do you talk to your family?</v>
          </cell>
          <cell r="B5694" t="str">
            <v>Less than monthly</v>
          </cell>
          <cell r="C5694" t="str">
            <v>Cardinia (S)</v>
          </cell>
          <cell r="D5694">
            <v>3.6329660000000001</v>
          </cell>
          <cell r="E5694">
            <v>1.974613</v>
          </cell>
          <cell r="F5694">
            <v>6.5904280000000002</v>
          </cell>
        </row>
        <row r="5695">
          <cell r="A5695" t="str">
            <v>SOCIAL CAPITAL - How often do you talk to your family?</v>
          </cell>
          <cell r="B5695" t="str">
            <v>Less than monthly</v>
          </cell>
          <cell r="C5695" t="str">
            <v>Casey (C)</v>
          </cell>
          <cell r="D5695">
            <v>2.0061819999999999</v>
          </cell>
          <cell r="E5695">
            <v>0.86938020000000005</v>
          </cell>
          <cell r="F5695">
            <v>4.56107</v>
          </cell>
        </row>
        <row r="5696">
          <cell r="A5696" t="str">
            <v>SOCIAL CAPITAL - How often do you talk to your family?</v>
          </cell>
          <cell r="B5696" t="str">
            <v>Less than monthly</v>
          </cell>
          <cell r="C5696" t="str">
            <v>Central Goldfields (S)</v>
          </cell>
          <cell r="D5696">
            <v>2.7830300000000001</v>
          </cell>
          <cell r="E5696">
            <v>1.321793</v>
          </cell>
          <cell r="F5696">
            <v>5.7652799999999997</v>
          </cell>
        </row>
        <row r="5697">
          <cell r="A5697" t="str">
            <v>SOCIAL CAPITAL - How often do you talk to your family?</v>
          </cell>
          <cell r="B5697" t="str">
            <v>Less than monthly</v>
          </cell>
          <cell r="C5697" t="str">
            <v>Colac-Otway (S)</v>
          </cell>
          <cell r="D5697">
            <v>3.08907</v>
          </cell>
          <cell r="E5697">
            <v>1.353426</v>
          </cell>
          <cell r="F5697">
            <v>6.8949439999999997</v>
          </cell>
        </row>
        <row r="5698">
          <cell r="A5698" t="str">
            <v>SOCIAL CAPITAL - How often do you talk to your family?</v>
          </cell>
          <cell r="B5698" t="str">
            <v>Less than monthly</v>
          </cell>
          <cell r="C5698" t="str">
            <v>Corangamite (S)</v>
          </cell>
          <cell r="D5698">
            <v>3.1858339999999998</v>
          </cell>
          <cell r="E5698">
            <v>1.4892840000000001</v>
          </cell>
          <cell r="F5698">
            <v>6.6839149999999998</v>
          </cell>
        </row>
        <row r="5699">
          <cell r="A5699" t="str">
            <v>SOCIAL CAPITAL - How often do you talk to your family?</v>
          </cell>
          <cell r="B5699" t="str">
            <v>Less than monthly</v>
          </cell>
          <cell r="C5699" t="str">
            <v>Darebin (C)</v>
          </cell>
          <cell r="D5699">
            <v>3.4386540000000001</v>
          </cell>
          <cell r="E5699">
            <v>1.7177549999999999</v>
          </cell>
          <cell r="F5699">
            <v>6.7649319999999999</v>
          </cell>
        </row>
        <row r="5700">
          <cell r="A5700" t="str">
            <v>SOCIAL CAPITAL - How often do you talk to your family?</v>
          </cell>
          <cell r="B5700" t="str">
            <v>Less than monthly</v>
          </cell>
          <cell r="C5700" t="str">
            <v>East Gippsland (S)</v>
          </cell>
          <cell r="D5700">
            <v>2.5198070000000001</v>
          </cell>
          <cell r="E5700">
            <v>1.233336</v>
          </cell>
          <cell r="F5700">
            <v>5.0791639999999996</v>
          </cell>
        </row>
        <row r="5701">
          <cell r="A5701" t="str">
            <v>SOCIAL CAPITAL - How often do you talk to your family?</v>
          </cell>
          <cell r="B5701" t="str">
            <v>Less than monthly</v>
          </cell>
          <cell r="C5701" t="str">
            <v>Frankston (C)</v>
          </cell>
          <cell r="D5701">
            <v>4.1277400000000002</v>
          </cell>
          <cell r="E5701">
            <v>2.1692900000000002</v>
          </cell>
          <cell r="F5701">
            <v>7.714861</v>
          </cell>
        </row>
        <row r="5702">
          <cell r="A5702" t="str">
            <v>SOCIAL CAPITAL - How often do you talk to your family?</v>
          </cell>
          <cell r="B5702" t="str">
            <v>Less than monthly</v>
          </cell>
          <cell r="C5702" t="str">
            <v>Gannawarra (S)</v>
          </cell>
          <cell r="D5702" t="str">
            <v xml:space="preserve"> </v>
          </cell>
          <cell r="E5702" t="str">
            <v xml:space="preserve"> </v>
          </cell>
          <cell r="F5702" t="str">
            <v xml:space="preserve"> </v>
          </cell>
        </row>
        <row r="5703">
          <cell r="A5703" t="str">
            <v>SOCIAL CAPITAL - How often do you talk to your family?</v>
          </cell>
          <cell r="B5703" t="str">
            <v>Less than monthly</v>
          </cell>
          <cell r="C5703" t="str">
            <v>Glen Eira (C)</v>
          </cell>
          <cell r="D5703">
            <v>1.301342</v>
          </cell>
          <cell r="E5703">
            <v>0.51943669999999997</v>
          </cell>
          <cell r="F5703">
            <v>3.2221229999999998</v>
          </cell>
        </row>
        <row r="5704">
          <cell r="A5704" t="str">
            <v>SOCIAL CAPITAL - How often do you talk to your family?</v>
          </cell>
          <cell r="B5704" t="str">
            <v>Less than monthly</v>
          </cell>
          <cell r="C5704" t="str">
            <v>Glenelg (S)</v>
          </cell>
          <cell r="D5704">
            <v>2.4315790000000002</v>
          </cell>
          <cell r="E5704">
            <v>1.1911860000000001</v>
          </cell>
          <cell r="F5704">
            <v>4.8995559999999996</v>
          </cell>
        </row>
        <row r="5705">
          <cell r="A5705" t="str">
            <v>SOCIAL CAPITAL - How often do you talk to your family?</v>
          </cell>
          <cell r="B5705" t="str">
            <v>Less than monthly</v>
          </cell>
          <cell r="C5705" t="str">
            <v>Golden Plains (S)</v>
          </cell>
          <cell r="D5705">
            <v>10.265599999999999</v>
          </cell>
          <cell r="E5705">
            <v>4.6151419999999996</v>
          </cell>
          <cell r="F5705">
            <v>21.289960000000001</v>
          </cell>
        </row>
        <row r="5706">
          <cell r="A5706" t="str">
            <v>SOCIAL CAPITAL - How often do you talk to your family?</v>
          </cell>
          <cell r="B5706" t="str">
            <v>Less than monthly</v>
          </cell>
          <cell r="C5706" t="str">
            <v>Greater Bendigo (C)</v>
          </cell>
          <cell r="D5706">
            <v>2.4498500000000001</v>
          </cell>
          <cell r="E5706">
            <v>1.209047</v>
          </cell>
          <cell r="F5706">
            <v>4.900874</v>
          </cell>
        </row>
        <row r="5707">
          <cell r="A5707" t="str">
            <v>SOCIAL CAPITAL - How often do you talk to your family?</v>
          </cell>
          <cell r="B5707" t="str">
            <v>Less than monthly</v>
          </cell>
          <cell r="C5707" t="str">
            <v>Greater Dandenong (C)</v>
          </cell>
          <cell r="D5707">
            <v>3.0553189999999999</v>
          </cell>
          <cell r="E5707">
            <v>1.4780230000000001</v>
          </cell>
          <cell r="F5707">
            <v>6.2097559999999996</v>
          </cell>
        </row>
        <row r="5708">
          <cell r="A5708" t="str">
            <v>SOCIAL CAPITAL - How often do you talk to your family?</v>
          </cell>
          <cell r="B5708" t="str">
            <v>Less than monthly</v>
          </cell>
          <cell r="C5708" t="str">
            <v>Greater Geelong (C)</v>
          </cell>
          <cell r="D5708">
            <v>2.219446</v>
          </cell>
          <cell r="E5708">
            <v>0.96480319999999997</v>
          </cell>
          <cell r="F5708">
            <v>5.0228929999999998</v>
          </cell>
        </row>
        <row r="5709">
          <cell r="A5709" t="str">
            <v>SOCIAL CAPITAL - How often do you talk to your family?</v>
          </cell>
          <cell r="B5709" t="str">
            <v>Less than monthly</v>
          </cell>
          <cell r="C5709" t="str">
            <v>Greater Shepparton (C)</v>
          </cell>
          <cell r="D5709">
            <v>3.6415660000000001</v>
          </cell>
          <cell r="E5709">
            <v>1.7076370000000001</v>
          </cell>
          <cell r="F5709">
            <v>7.5964349999999996</v>
          </cell>
        </row>
        <row r="5710">
          <cell r="A5710" t="str">
            <v>SOCIAL CAPITAL - How often do you talk to your family?</v>
          </cell>
          <cell r="B5710" t="str">
            <v>Less than monthly</v>
          </cell>
          <cell r="C5710" t="str">
            <v>Hepburn (S)</v>
          </cell>
          <cell r="D5710">
            <v>4.383807</v>
          </cell>
          <cell r="E5710">
            <v>2.3662740000000002</v>
          </cell>
          <cell r="F5710">
            <v>7.9809130000000001</v>
          </cell>
        </row>
        <row r="5711">
          <cell r="A5711" t="str">
            <v>SOCIAL CAPITAL - How often do you talk to your family?</v>
          </cell>
          <cell r="B5711" t="str">
            <v>Less than monthly</v>
          </cell>
          <cell r="C5711" t="str">
            <v>Hindmarsh (S)</v>
          </cell>
          <cell r="D5711" t="str">
            <v xml:space="preserve"> </v>
          </cell>
          <cell r="E5711" t="str">
            <v xml:space="preserve"> </v>
          </cell>
          <cell r="F5711" t="str">
            <v xml:space="preserve"> </v>
          </cell>
        </row>
        <row r="5712">
          <cell r="A5712" t="str">
            <v>SOCIAL CAPITAL - How often do you talk to your family?</v>
          </cell>
          <cell r="B5712" t="str">
            <v>Less than monthly</v>
          </cell>
          <cell r="C5712" t="str">
            <v>Hobsons Bay (C)</v>
          </cell>
          <cell r="D5712">
            <v>3.3422170000000002</v>
          </cell>
          <cell r="E5712">
            <v>1.6544989999999999</v>
          </cell>
          <cell r="F5712">
            <v>6.6353819999999999</v>
          </cell>
        </row>
        <row r="5713">
          <cell r="A5713" t="str">
            <v>SOCIAL CAPITAL - How often do you talk to your family?</v>
          </cell>
          <cell r="B5713" t="str">
            <v>Less than monthly</v>
          </cell>
          <cell r="C5713" t="str">
            <v>Horsham (RC)</v>
          </cell>
          <cell r="D5713" t="str">
            <v xml:space="preserve"> </v>
          </cell>
          <cell r="E5713" t="str">
            <v xml:space="preserve"> </v>
          </cell>
          <cell r="F5713" t="str">
            <v xml:space="preserve"> </v>
          </cell>
        </row>
        <row r="5714">
          <cell r="A5714" t="str">
            <v>SOCIAL CAPITAL - How often do you talk to your family?</v>
          </cell>
          <cell r="B5714" t="str">
            <v>Less than monthly</v>
          </cell>
          <cell r="C5714" t="str">
            <v>Hume (C)</v>
          </cell>
          <cell r="D5714">
            <v>3.7719860000000001</v>
          </cell>
          <cell r="E5714">
            <v>1.8760509999999999</v>
          </cell>
          <cell r="F5714">
            <v>7.4386979999999996</v>
          </cell>
        </row>
        <row r="5715">
          <cell r="A5715" t="str">
            <v>SOCIAL CAPITAL - How often do you talk to your family?</v>
          </cell>
          <cell r="B5715" t="str">
            <v>Less than monthly</v>
          </cell>
          <cell r="C5715" t="str">
            <v>Indigo (S)</v>
          </cell>
          <cell r="D5715">
            <v>1.5426569999999999</v>
          </cell>
          <cell r="E5715">
            <v>0.71870540000000005</v>
          </cell>
          <cell r="F5715">
            <v>3.2800099999999999</v>
          </cell>
        </row>
        <row r="5716">
          <cell r="A5716" t="str">
            <v>SOCIAL CAPITAL - How often do you talk to your family?</v>
          </cell>
          <cell r="B5716" t="str">
            <v>Less than monthly</v>
          </cell>
          <cell r="C5716" t="str">
            <v>Kingston (C)</v>
          </cell>
          <cell r="D5716">
            <v>2.1338789999999999</v>
          </cell>
          <cell r="E5716">
            <v>1.050708</v>
          </cell>
          <cell r="F5716">
            <v>4.2853260000000004</v>
          </cell>
        </row>
        <row r="5717">
          <cell r="A5717" t="str">
            <v>SOCIAL CAPITAL - How often do you talk to your family?</v>
          </cell>
          <cell r="B5717" t="str">
            <v>Less than monthly</v>
          </cell>
          <cell r="C5717" t="str">
            <v>Knox (C)</v>
          </cell>
          <cell r="D5717">
            <v>6.3764529999999997</v>
          </cell>
          <cell r="E5717">
            <v>3.8198050000000001</v>
          </cell>
          <cell r="F5717">
            <v>10.45823</v>
          </cell>
        </row>
        <row r="5718">
          <cell r="A5718" t="str">
            <v>SOCIAL CAPITAL - How often do you talk to your family?</v>
          </cell>
          <cell r="B5718" t="str">
            <v>Less than monthly</v>
          </cell>
          <cell r="C5718" t="str">
            <v>Latrobe (C)</v>
          </cell>
          <cell r="D5718">
            <v>1.6445069999999999</v>
          </cell>
          <cell r="E5718">
            <v>0.70212739999999996</v>
          </cell>
          <cell r="F5718">
            <v>3.80328</v>
          </cell>
        </row>
        <row r="5719">
          <cell r="A5719" t="str">
            <v>SOCIAL CAPITAL - How often do you talk to your family?</v>
          </cell>
          <cell r="B5719" t="str">
            <v>Less than monthly</v>
          </cell>
          <cell r="C5719" t="str">
            <v>Loddon (S)</v>
          </cell>
          <cell r="D5719" t="str">
            <v xml:space="preserve"> </v>
          </cell>
          <cell r="E5719" t="str">
            <v xml:space="preserve"> </v>
          </cell>
          <cell r="F5719" t="str">
            <v xml:space="preserve"> </v>
          </cell>
        </row>
        <row r="5720">
          <cell r="A5720" t="str">
            <v>SOCIAL CAPITAL - How often do you talk to your family?</v>
          </cell>
          <cell r="B5720" t="str">
            <v>Less than monthly</v>
          </cell>
          <cell r="C5720" t="str">
            <v>Macedon Ranges (S)</v>
          </cell>
          <cell r="D5720" t="str">
            <v xml:space="preserve"> </v>
          </cell>
          <cell r="E5720" t="str">
            <v xml:space="preserve"> </v>
          </cell>
          <cell r="F5720" t="str">
            <v xml:space="preserve"> </v>
          </cell>
        </row>
        <row r="5721">
          <cell r="A5721" t="str">
            <v>SOCIAL CAPITAL - How often do you talk to your family?</v>
          </cell>
          <cell r="B5721" t="str">
            <v>Less than monthly</v>
          </cell>
          <cell r="C5721" t="str">
            <v>Manningham (C)</v>
          </cell>
          <cell r="D5721">
            <v>3.399502</v>
          </cell>
          <cell r="E5721">
            <v>1.488713</v>
          </cell>
          <cell r="F5721">
            <v>7.5742500000000001</v>
          </cell>
        </row>
        <row r="5722">
          <cell r="A5722" t="str">
            <v>SOCIAL CAPITAL - How often do you talk to your family?</v>
          </cell>
          <cell r="B5722" t="str">
            <v>Less than monthly</v>
          </cell>
          <cell r="C5722" t="str">
            <v>Mansfield (S)</v>
          </cell>
          <cell r="D5722">
            <v>5.0426419999999998</v>
          </cell>
          <cell r="E5722">
            <v>2.08745</v>
          </cell>
          <cell r="F5722">
            <v>11.682320000000001</v>
          </cell>
        </row>
        <row r="5723">
          <cell r="A5723" t="str">
            <v>SOCIAL CAPITAL - How often do you talk to your family?</v>
          </cell>
          <cell r="B5723" t="str">
            <v>Less than monthly</v>
          </cell>
          <cell r="C5723" t="str">
            <v>Maribyrnong (C)</v>
          </cell>
          <cell r="D5723">
            <v>3.8082799999999999</v>
          </cell>
          <cell r="E5723">
            <v>1.632263</v>
          </cell>
          <cell r="F5723">
            <v>8.6306860000000007</v>
          </cell>
        </row>
        <row r="5724">
          <cell r="A5724" t="str">
            <v>SOCIAL CAPITAL - How often do you talk to your family?</v>
          </cell>
          <cell r="B5724" t="str">
            <v>Less than monthly</v>
          </cell>
          <cell r="C5724" t="str">
            <v>Maroondah (C)</v>
          </cell>
          <cell r="D5724">
            <v>3.7179069999999999</v>
          </cell>
          <cell r="E5724">
            <v>1.9304939999999999</v>
          </cell>
          <cell r="F5724">
            <v>7.0414320000000004</v>
          </cell>
        </row>
        <row r="5725">
          <cell r="A5725" t="str">
            <v>SOCIAL CAPITAL - How often do you talk to your family?</v>
          </cell>
          <cell r="B5725" t="str">
            <v>Less than monthly</v>
          </cell>
          <cell r="C5725" t="str">
            <v>Melbourne (C)</v>
          </cell>
          <cell r="D5725">
            <v>1.6588830000000001</v>
          </cell>
          <cell r="E5725">
            <v>0.66021750000000001</v>
          </cell>
          <cell r="F5725">
            <v>4.1057269999999999</v>
          </cell>
        </row>
        <row r="5726">
          <cell r="A5726" t="str">
            <v>SOCIAL CAPITAL - How often do you talk to your family?</v>
          </cell>
          <cell r="B5726" t="str">
            <v>Less than monthly</v>
          </cell>
          <cell r="C5726" t="str">
            <v>Melton (S)</v>
          </cell>
          <cell r="D5726">
            <v>4.0890279999999999</v>
          </cell>
          <cell r="E5726">
            <v>2.2732079999999999</v>
          </cell>
          <cell r="F5726">
            <v>7.2477410000000004</v>
          </cell>
        </row>
        <row r="5727">
          <cell r="A5727" t="str">
            <v>SOCIAL CAPITAL - How often do you talk to your family?</v>
          </cell>
          <cell r="B5727" t="str">
            <v>Less than monthly</v>
          </cell>
          <cell r="C5727" t="str">
            <v>Mildura (RC)</v>
          </cell>
          <cell r="D5727">
            <v>3.9329909999999999</v>
          </cell>
          <cell r="E5727">
            <v>1.9855910000000001</v>
          </cell>
          <cell r="F5727">
            <v>7.6414299999999997</v>
          </cell>
        </row>
        <row r="5728">
          <cell r="A5728" t="str">
            <v>SOCIAL CAPITAL - How often do you talk to your family?</v>
          </cell>
          <cell r="B5728" t="str">
            <v>Less than monthly</v>
          </cell>
          <cell r="C5728" t="str">
            <v>Mitchell (S)</v>
          </cell>
          <cell r="D5728">
            <v>2.4313090000000002</v>
          </cell>
          <cell r="E5728">
            <v>1.2257290000000001</v>
          </cell>
          <cell r="F5728">
            <v>4.7654430000000003</v>
          </cell>
        </row>
        <row r="5729">
          <cell r="A5729" t="str">
            <v>SOCIAL CAPITAL - How often do you talk to your family?</v>
          </cell>
          <cell r="B5729" t="str">
            <v>Less than monthly</v>
          </cell>
          <cell r="C5729" t="str">
            <v>Moira (S)</v>
          </cell>
          <cell r="D5729">
            <v>3.2223510000000002</v>
          </cell>
          <cell r="E5729">
            <v>1.55565</v>
          </cell>
          <cell r="F5729">
            <v>6.5558139999999998</v>
          </cell>
        </row>
        <row r="5730">
          <cell r="A5730" t="str">
            <v>SOCIAL CAPITAL - How often do you talk to your family?</v>
          </cell>
          <cell r="B5730" t="str">
            <v>Less than monthly</v>
          </cell>
          <cell r="C5730" t="str">
            <v>Monash (C)</v>
          </cell>
          <cell r="D5730">
            <v>2.191646</v>
          </cell>
          <cell r="E5730">
            <v>0.9949559</v>
          </cell>
          <cell r="F5730">
            <v>4.7584840000000002</v>
          </cell>
        </row>
        <row r="5731">
          <cell r="A5731" t="str">
            <v>SOCIAL CAPITAL - How often do you talk to your family?</v>
          </cell>
          <cell r="B5731" t="str">
            <v>Less than monthly</v>
          </cell>
          <cell r="C5731" t="str">
            <v>Moonee Valley (C)</v>
          </cell>
          <cell r="D5731">
            <v>1.6766270000000001</v>
          </cell>
          <cell r="E5731">
            <v>0.70604489999999998</v>
          </cell>
          <cell r="F5731">
            <v>3.9286530000000002</v>
          </cell>
        </row>
        <row r="5732">
          <cell r="A5732" t="str">
            <v>SOCIAL CAPITAL - How often do you talk to your family?</v>
          </cell>
          <cell r="B5732" t="str">
            <v>Less than monthly</v>
          </cell>
          <cell r="C5732" t="str">
            <v>Moorabool (S)</v>
          </cell>
          <cell r="D5732">
            <v>1.643357</v>
          </cell>
          <cell r="E5732">
            <v>0.66104370000000001</v>
          </cell>
          <cell r="F5732">
            <v>4.0262269999999996</v>
          </cell>
        </row>
        <row r="5733">
          <cell r="A5733" t="str">
            <v>SOCIAL CAPITAL - How often do you talk to your family?</v>
          </cell>
          <cell r="B5733" t="str">
            <v>Less than monthly</v>
          </cell>
          <cell r="C5733" t="str">
            <v>Moreland (C)</v>
          </cell>
          <cell r="D5733">
            <v>4.4681009999999999</v>
          </cell>
          <cell r="E5733">
            <v>2.3643610000000002</v>
          </cell>
          <cell r="F5733">
            <v>8.2848520000000008</v>
          </cell>
        </row>
        <row r="5734">
          <cell r="A5734" t="str">
            <v>SOCIAL CAPITAL - How often do you talk to your family?</v>
          </cell>
          <cell r="B5734" t="str">
            <v>Less than monthly</v>
          </cell>
          <cell r="C5734" t="str">
            <v>Mornington Peninsula (S)</v>
          </cell>
          <cell r="D5734">
            <v>3.4004490000000001</v>
          </cell>
          <cell r="E5734">
            <v>1.5143880000000001</v>
          </cell>
          <cell r="F5734">
            <v>7.4575950000000004</v>
          </cell>
        </row>
        <row r="5735">
          <cell r="A5735" t="str">
            <v>SOCIAL CAPITAL - How often do you talk to your family?</v>
          </cell>
          <cell r="B5735" t="str">
            <v>Less than monthly</v>
          </cell>
          <cell r="C5735" t="str">
            <v>Mount Alexander (S)</v>
          </cell>
          <cell r="D5735">
            <v>4.8509789999999997</v>
          </cell>
          <cell r="E5735">
            <v>2.3166000000000002</v>
          </cell>
          <cell r="F5735">
            <v>9.8776240000000008</v>
          </cell>
        </row>
        <row r="5736">
          <cell r="A5736" t="str">
            <v>SOCIAL CAPITAL - How often do you talk to your family?</v>
          </cell>
          <cell r="B5736" t="str">
            <v>Less than monthly</v>
          </cell>
          <cell r="C5736" t="str">
            <v>Moyne (S)</v>
          </cell>
          <cell r="D5736" t="str">
            <v xml:space="preserve"> </v>
          </cell>
          <cell r="E5736" t="str">
            <v xml:space="preserve"> </v>
          </cell>
          <cell r="F5736" t="str">
            <v xml:space="preserve"> </v>
          </cell>
        </row>
        <row r="5737">
          <cell r="A5737" t="str">
            <v>SOCIAL CAPITAL - How often do you talk to your family?</v>
          </cell>
          <cell r="B5737" t="str">
            <v>Less than monthly</v>
          </cell>
          <cell r="C5737" t="str">
            <v>Murrindindi (S)</v>
          </cell>
          <cell r="D5737">
            <v>2.8689840000000002</v>
          </cell>
          <cell r="E5737">
            <v>1.548592</v>
          </cell>
          <cell r="F5737">
            <v>5.2551009999999998</v>
          </cell>
        </row>
        <row r="5738">
          <cell r="A5738" t="str">
            <v>SOCIAL CAPITAL - How often do you talk to your family?</v>
          </cell>
          <cell r="B5738" t="str">
            <v>Less than monthly</v>
          </cell>
          <cell r="C5738" t="str">
            <v>Nillumbik (S)</v>
          </cell>
          <cell r="D5738">
            <v>4.9532400000000001</v>
          </cell>
          <cell r="E5738">
            <v>2.7599819999999999</v>
          </cell>
          <cell r="F5738">
            <v>8.7328749999999999</v>
          </cell>
        </row>
        <row r="5739">
          <cell r="A5739" t="str">
            <v>SOCIAL CAPITAL - How often do you talk to your family?</v>
          </cell>
          <cell r="B5739" t="str">
            <v>Less than monthly</v>
          </cell>
          <cell r="C5739" t="str">
            <v>Northern Grampians (S)</v>
          </cell>
          <cell r="D5739">
            <v>2.5498799999999999</v>
          </cell>
          <cell r="E5739">
            <v>1.270737</v>
          </cell>
          <cell r="F5739">
            <v>5.0507549999999997</v>
          </cell>
        </row>
        <row r="5740">
          <cell r="A5740" t="str">
            <v>SOCIAL CAPITAL - How often do you talk to your family?</v>
          </cell>
          <cell r="B5740" t="str">
            <v>Less than monthly</v>
          </cell>
          <cell r="C5740" t="str">
            <v>Port Phillip (C)</v>
          </cell>
          <cell r="D5740">
            <v>2.70519</v>
          </cell>
          <cell r="E5740">
            <v>1.1752359999999999</v>
          </cell>
          <cell r="F5740">
            <v>6.1038620000000003</v>
          </cell>
        </row>
        <row r="5741">
          <cell r="A5741" t="str">
            <v>SOCIAL CAPITAL - How often do you talk to your family?</v>
          </cell>
          <cell r="B5741" t="str">
            <v>Less than monthly</v>
          </cell>
          <cell r="C5741" t="str">
            <v>Pyrenees (S)</v>
          </cell>
          <cell r="D5741">
            <v>2.1257869999999999</v>
          </cell>
          <cell r="E5741">
            <v>1.0585800000000001</v>
          </cell>
          <cell r="F5741">
            <v>4.2229749999999999</v>
          </cell>
        </row>
        <row r="5742">
          <cell r="A5742" t="str">
            <v>SOCIAL CAPITAL - How often do you talk to your family?</v>
          </cell>
          <cell r="B5742" t="str">
            <v>Less than monthly</v>
          </cell>
          <cell r="C5742" t="str">
            <v>Queenscliffe (B)</v>
          </cell>
          <cell r="D5742">
            <v>1.960432</v>
          </cell>
          <cell r="E5742">
            <v>0.74874949999999996</v>
          </cell>
          <cell r="F5742">
            <v>5.0335049999999999</v>
          </cell>
        </row>
        <row r="5743">
          <cell r="A5743" t="str">
            <v>SOCIAL CAPITAL - How often do you talk to your family?</v>
          </cell>
          <cell r="B5743" t="str">
            <v>Less than monthly</v>
          </cell>
          <cell r="C5743" t="str">
            <v>South Gippsland (S)</v>
          </cell>
          <cell r="D5743">
            <v>2.2548870000000001</v>
          </cell>
          <cell r="E5743">
            <v>1.141575</v>
          </cell>
          <cell r="F5743">
            <v>4.4055619999999998</v>
          </cell>
        </row>
        <row r="5744">
          <cell r="A5744" t="str">
            <v>SOCIAL CAPITAL - How often do you talk to your family?</v>
          </cell>
          <cell r="B5744" t="str">
            <v>Less than monthly</v>
          </cell>
          <cell r="C5744" t="str">
            <v>Southern Grampians (S)</v>
          </cell>
          <cell r="D5744" t="str">
            <v xml:space="preserve"> </v>
          </cell>
          <cell r="E5744" t="str">
            <v xml:space="preserve"> </v>
          </cell>
          <cell r="F5744" t="str">
            <v xml:space="preserve"> </v>
          </cell>
        </row>
        <row r="5745">
          <cell r="A5745" t="str">
            <v>SOCIAL CAPITAL - How often do you talk to your family?</v>
          </cell>
          <cell r="B5745" t="str">
            <v>Less than monthly</v>
          </cell>
          <cell r="C5745" t="str">
            <v>Stonnington (C)</v>
          </cell>
          <cell r="D5745">
            <v>1.811868</v>
          </cell>
          <cell r="E5745">
            <v>0.74509959999999997</v>
          </cell>
          <cell r="F5745">
            <v>4.3391700000000002</v>
          </cell>
        </row>
        <row r="5746">
          <cell r="A5746" t="str">
            <v>SOCIAL CAPITAL - How often do you talk to your family?</v>
          </cell>
          <cell r="B5746" t="str">
            <v>Less than monthly</v>
          </cell>
          <cell r="C5746" t="str">
            <v>Strathbogie (S)</v>
          </cell>
          <cell r="D5746" t="str">
            <v xml:space="preserve"> </v>
          </cell>
          <cell r="E5746" t="str">
            <v xml:space="preserve"> </v>
          </cell>
          <cell r="F5746" t="str">
            <v xml:space="preserve"> </v>
          </cell>
        </row>
        <row r="5747">
          <cell r="A5747" t="str">
            <v>SOCIAL CAPITAL - How often do you talk to your family?</v>
          </cell>
          <cell r="B5747" t="str">
            <v>Less than monthly</v>
          </cell>
          <cell r="C5747" t="str">
            <v>Surf Coast (S)</v>
          </cell>
          <cell r="D5747" t="str">
            <v xml:space="preserve"> </v>
          </cell>
          <cell r="E5747" t="str">
            <v xml:space="preserve"> </v>
          </cell>
          <cell r="F5747" t="str">
            <v xml:space="preserve"> </v>
          </cell>
        </row>
        <row r="5748">
          <cell r="A5748" t="str">
            <v>SOCIAL CAPITAL - How often do you talk to your family?</v>
          </cell>
          <cell r="B5748" t="str">
            <v>Less than monthly</v>
          </cell>
          <cell r="C5748" t="str">
            <v>Swan Hill (RC)</v>
          </cell>
          <cell r="D5748" t="str">
            <v xml:space="preserve"> </v>
          </cell>
          <cell r="E5748" t="str">
            <v xml:space="preserve"> </v>
          </cell>
          <cell r="F5748" t="str">
            <v xml:space="preserve"> </v>
          </cell>
        </row>
        <row r="5749">
          <cell r="A5749" t="str">
            <v>SOCIAL CAPITAL - How often do you talk to your family?</v>
          </cell>
          <cell r="B5749" t="str">
            <v>Less than monthly</v>
          </cell>
          <cell r="C5749" t="str">
            <v>Towong (S)</v>
          </cell>
          <cell r="D5749" t="str">
            <v xml:space="preserve"> </v>
          </cell>
          <cell r="E5749" t="str">
            <v xml:space="preserve"> </v>
          </cell>
          <cell r="F5749" t="str">
            <v xml:space="preserve"> </v>
          </cell>
        </row>
        <row r="5750">
          <cell r="A5750" t="str">
            <v>SOCIAL CAPITAL - How often do you talk to your family?</v>
          </cell>
          <cell r="B5750" t="str">
            <v>Less than monthly</v>
          </cell>
          <cell r="C5750" t="str">
            <v>Wangaratta (RC)</v>
          </cell>
          <cell r="D5750">
            <v>2.867966</v>
          </cell>
          <cell r="E5750">
            <v>1.417287</v>
          </cell>
          <cell r="F5750">
            <v>5.7173889999999998</v>
          </cell>
        </row>
        <row r="5751">
          <cell r="A5751" t="str">
            <v>SOCIAL CAPITAL - How often do you talk to your family?</v>
          </cell>
          <cell r="B5751" t="str">
            <v>Less than monthly</v>
          </cell>
          <cell r="C5751" t="str">
            <v>Warrnambool (C)</v>
          </cell>
          <cell r="D5751">
            <v>2.936877</v>
          </cell>
          <cell r="E5751">
            <v>1.2803100000000001</v>
          </cell>
          <cell r="F5751">
            <v>6.5936820000000003</v>
          </cell>
        </row>
        <row r="5752">
          <cell r="A5752" t="str">
            <v>SOCIAL CAPITAL - How often do you talk to your family?</v>
          </cell>
          <cell r="B5752" t="str">
            <v>Less than monthly</v>
          </cell>
          <cell r="C5752" t="str">
            <v>Wellington (S)</v>
          </cell>
          <cell r="D5752" t="str">
            <v xml:space="preserve"> </v>
          </cell>
          <cell r="E5752" t="str">
            <v xml:space="preserve"> </v>
          </cell>
          <cell r="F5752" t="str">
            <v xml:space="preserve"> </v>
          </cell>
        </row>
        <row r="5753">
          <cell r="A5753" t="str">
            <v>SOCIAL CAPITAL - How often do you talk to your family?</v>
          </cell>
          <cell r="B5753" t="str">
            <v>Less than monthly</v>
          </cell>
          <cell r="C5753" t="str">
            <v>West Wimmera (S)</v>
          </cell>
          <cell r="D5753">
            <v>5.444242</v>
          </cell>
          <cell r="E5753">
            <v>2.4239890000000002</v>
          </cell>
          <cell r="F5753">
            <v>11.77361</v>
          </cell>
        </row>
        <row r="5754">
          <cell r="A5754" t="str">
            <v>SOCIAL CAPITAL - How often do you talk to your family?</v>
          </cell>
          <cell r="B5754" t="str">
            <v>Less than monthly</v>
          </cell>
          <cell r="C5754" t="str">
            <v>Whitehorse (C)</v>
          </cell>
          <cell r="D5754">
            <v>0.89054060000000002</v>
          </cell>
          <cell r="E5754">
            <v>0.3783436</v>
          </cell>
          <cell r="F5754">
            <v>2.0816539999999999</v>
          </cell>
        </row>
        <row r="5755">
          <cell r="A5755" t="str">
            <v>SOCIAL CAPITAL - How often do you talk to your family?</v>
          </cell>
          <cell r="B5755" t="str">
            <v>Less than monthly</v>
          </cell>
          <cell r="C5755" t="str">
            <v>Whittlesea (C)</v>
          </cell>
          <cell r="D5755">
            <v>3.2914159999999999</v>
          </cell>
          <cell r="E5755">
            <v>1.5024200000000001</v>
          </cell>
          <cell r="F5755">
            <v>7.0580040000000004</v>
          </cell>
        </row>
        <row r="5756">
          <cell r="A5756" t="str">
            <v>SOCIAL CAPITAL - How often do you talk to your family?</v>
          </cell>
          <cell r="B5756" t="str">
            <v>Less than monthly</v>
          </cell>
          <cell r="C5756" t="str">
            <v>Wodonga (RC)</v>
          </cell>
          <cell r="D5756">
            <v>3.452248</v>
          </cell>
          <cell r="E5756">
            <v>1.4308620000000001</v>
          </cell>
          <cell r="F5756">
            <v>8.0947420000000001</v>
          </cell>
        </row>
        <row r="5757">
          <cell r="A5757" t="str">
            <v>SOCIAL CAPITAL - How often do you talk to your family?</v>
          </cell>
          <cell r="B5757" t="str">
            <v>Less than monthly</v>
          </cell>
          <cell r="C5757" t="str">
            <v>Wyndham (C)</v>
          </cell>
          <cell r="D5757">
            <v>2.6550799999999999</v>
          </cell>
          <cell r="E5757">
            <v>1.2771939999999999</v>
          </cell>
          <cell r="F5757">
            <v>5.4376069999999999</v>
          </cell>
        </row>
        <row r="5758">
          <cell r="A5758" t="str">
            <v>SOCIAL CAPITAL - How often do you talk to your family?</v>
          </cell>
          <cell r="B5758" t="str">
            <v>Less than monthly</v>
          </cell>
          <cell r="C5758" t="str">
            <v>Yarra (C)</v>
          </cell>
          <cell r="D5758">
            <v>2.8050579999999998</v>
          </cell>
          <cell r="E5758">
            <v>1.3261639999999999</v>
          </cell>
          <cell r="F5758">
            <v>5.835629</v>
          </cell>
        </row>
        <row r="5759">
          <cell r="A5759" t="str">
            <v>SOCIAL CAPITAL - How often do you talk to your family?</v>
          </cell>
          <cell r="B5759" t="str">
            <v>Less than monthly</v>
          </cell>
          <cell r="C5759" t="str">
            <v>Yarra Ranges (S)</v>
          </cell>
          <cell r="D5759">
            <v>2.515193</v>
          </cell>
          <cell r="E5759">
            <v>1.079434</v>
          </cell>
          <cell r="F5759">
            <v>5.7496600000000004</v>
          </cell>
        </row>
        <row r="5760">
          <cell r="A5760" t="str">
            <v>SOCIAL CAPITAL - How often do you talk to your family?</v>
          </cell>
          <cell r="B5760" t="str">
            <v>Less than monthly</v>
          </cell>
          <cell r="C5760" t="str">
            <v>Yarriambiack (S)</v>
          </cell>
          <cell r="D5760" t="str">
            <v xml:space="preserve"> </v>
          </cell>
          <cell r="E5760" t="str">
            <v xml:space="preserve"> </v>
          </cell>
          <cell r="F5760" t="str">
            <v xml:space="preserve"> </v>
          </cell>
        </row>
        <row r="5761">
          <cell r="A5761" t="str">
            <v>SOCIAL CAPITAL - How often do you talk to your family?</v>
          </cell>
          <cell r="B5761" t="str">
            <v>Less than monthly</v>
          </cell>
          <cell r="C5761" t="str">
            <v>Victoria</v>
          </cell>
          <cell r="D5761">
            <v>3.0370200000000001</v>
          </cell>
          <cell r="E5761">
            <v>2.707608</v>
          </cell>
          <cell r="F5761">
            <v>3.405106</v>
          </cell>
        </row>
        <row r="5762">
          <cell r="A5762" t="str">
            <v>SOCIAL CAPITAL - How often do you talk to your family?</v>
          </cell>
          <cell r="B5762" t="str">
            <v>Less than twice a year</v>
          </cell>
          <cell r="C5762" t="str">
            <v>Alpine (S)</v>
          </cell>
          <cell r="D5762" t="str">
            <v xml:space="preserve"> </v>
          </cell>
          <cell r="E5762" t="str">
            <v xml:space="preserve"> </v>
          </cell>
          <cell r="F5762" t="str">
            <v xml:space="preserve"> </v>
          </cell>
        </row>
        <row r="5763">
          <cell r="A5763" t="str">
            <v>SOCIAL CAPITAL - How often do you talk to your family?</v>
          </cell>
          <cell r="B5763" t="str">
            <v>Less than twice a year</v>
          </cell>
          <cell r="C5763" t="str">
            <v>Ararat (RC)</v>
          </cell>
          <cell r="D5763" t="str">
            <v xml:space="preserve"> </v>
          </cell>
          <cell r="E5763" t="str">
            <v xml:space="preserve"> </v>
          </cell>
          <cell r="F5763" t="str">
            <v xml:space="preserve"> </v>
          </cell>
        </row>
        <row r="5764">
          <cell r="A5764" t="str">
            <v>SOCIAL CAPITAL - How often do you talk to your family?</v>
          </cell>
          <cell r="B5764" t="str">
            <v>Less than twice a year</v>
          </cell>
          <cell r="C5764" t="str">
            <v>Ballarat (C)</v>
          </cell>
          <cell r="D5764" t="str">
            <v xml:space="preserve"> </v>
          </cell>
          <cell r="E5764" t="str">
            <v xml:space="preserve"> </v>
          </cell>
          <cell r="F5764" t="str">
            <v xml:space="preserve"> </v>
          </cell>
        </row>
        <row r="5765">
          <cell r="A5765" t="str">
            <v>SOCIAL CAPITAL - How often do you talk to your family?</v>
          </cell>
          <cell r="B5765" t="str">
            <v>Less than twice a year</v>
          </cell>
          <cell r="C5765" t="str">
            <v>Banyule (C)</v>
          </cell>
          <cell r="D5765" t="str">
            <v xml:space="preserve"> </v>
          </cell>
          <cell r="E5765" t="str">
            <v xml:space="preserve"> </v>
          </cell>
          <cell r="F5765" t="str">
            <v xml:space="preserve"> </v>
          </cell>
        </row>
        <row r="5766">
          <cell r="A5766" t="str">
            <v>SOCIAL CAPITAL - How often do you talk to your family?</v>
          </cell>
          <cell r="B5766" t="str">
            <v>Less than twice a year</v>
          </cell>
          <cell r="C5766" t="str">
            <v>Bass Coast (S)</v>
          </cell>
          <cell r="D5766" t="str">
            <v xml:space="preserve"> </v>
          </cell>
          <cell r="E5766" t="str">
            <v xml:space="preserve"> </v>
          </cell>
          <cell r="F5766" t="str">
            <v xml:space="preserve"> </v>
          </cell>
        </row>
        <row r="5767">
          <cell r="A5767" t="str">
            <v>SOCIAL CAPITAL - How often do you talk to your family?</v>
          </cell>
          <cell r="B5767" t="str">
            <v>Less than twice a year</v>
          </cell>
          <cell r="C5767" t="str">
            <v>Baw Baw (S)</v>
          </cell>
          <cell r="D5767">
            <v>1.1312009999999999</v>
          </cell>
          <cell r="E5767">
            <v>0.45527859999999998</v>
          </cell>
          <cell r="F5767">
            <v>2.782572</v>
          </cell>
        </row>
        <row r="5768">
          <cell r="A5768" t="str">
            <v>SOCIAL CAPITAL - How often do you talk to your family?</v>
          </cell>
          <cell r="B5768" t="str">
            <v>Less than twice a year</v>
          </cell>
          <cell r="C5768" t="str">
            <v>Bayside (C)</v>
          </cell>
          <cell r="D5768" t="str">
            <v xml:space="preserve"> </v>
          </cell>
          <cell r="E5768" t="str">
            <v xml:space="preserve"> </v>
          </cell>
          <cell r="F5768" t="str">
            <v xml:space="preserve"> </v>
          </cell>
        </row>
        <row r="5769">
          <cell r="A5769" t="str">
            <v>SOCIAL CAPITAL - How often do you talk to your family?</v>
          </cell>
          <cell r="B5769" t="str">
            <v>Less than twice a year</v>
          </cell>
          <cell r="C5769" t="str">
            <v>Benalla (RC)</v>
          </cell>
          <cell r="D5769" t="str">
            <v xml:space="preserve"> </v>
          </cell>
          <cell r="E5769" t="str">
            <v xml:space="preserve"> </v>
          </cell>
          <cell r="F5769" t="str">
            <v xml:space="preserve"> </v>
          </cell>
        </row>
        <row r="5770">
          <cell r="A5770" t="str">
            <v>SOCIAL CAPITAL - How often do you talk to your family?</v>
          </cell>
          <cell r="B5770" t="str">
            <v>Less than twice a year</v>
          </cell>
          <cell r="C5770" t="str">
            <v>Boroondara (C)</v>
          </cell>
          <cell r="D5770" t="str">
            <v xml:space="preserve"> </v>
          </cell>
          <cell r="E5770" t="str">
            <v xml:space="preserve"> </v>
          </cell>
          <cell r="F5770" t="str">
            <v xml:space="preserve"> </v>
          </cell>
        </row>
        <row r="5771">
          <cell r="A5771" t="str">
            <v>SOCIAL CAPITAL - How often do you talk to your family?</v>
          </cell>
          <cell r="B5771" t="str">
            <v>Less than twice a year</v>
          </cell>
          <cell r="C5771" t="str">
            <v>Brimbank (C)</v>
          </cell>
          <cell r="D5771">
            <v>1.1572720000000001</v>
          </cell>
          <cell r="E5771">
            <v>0.461669</v>
          </cell>
          <cell r="F5771">
            <v>2.8707250000000002</v>
          </cell>
        </row>
        <row r="5772">
          <cell r="A5772" t="str">
            <v>SOCIAL CAPITAL - How often do you talk to your family?</v>
          </cell>
          <cell r="B5772" t="str">
            <v>Less than twice a year</v>
          </cell>
          <cell r="C5772" t="str">
            <v>Buloke (S)</v>
          </cell>
          <cell r="D5772" t="str">
            <v xml:space="preserve"> </v>
          </cell>
          <cell r="E5772" t="str">
            <v xml:space="preserve"> </v>
          </cell>
          <cell r="F5772" t="str">
            <v xml:space="preserve"> </v>
          </cell>
        </row>
        <row r="5773">
          <cell r="A5773" t="str">
            <v>SOCIAL CAPITAL - How often do you talk to your family?</v>
          </cell>
          <cell r="B5773" t="str">
            <v>Less than twice a year</v>
          </cell>
          <cell r="C5773" t="str">
            <v>Campaspe (S)</v>
          </cell>
          <cell r="D5773" t="str">
            <v xml:space="preserve"> </v>
          </cell>
          <cell r="E5773" t="str">
            <v xml:space="preserve"> </v>
          </cell>
          <cell r="F5773" t="str">
            <v xml:space="preserve"> </v>
          </cell>
        </row>
        <row r="5774">
          <cell r="A5774" t="str">
            <v>SOCIAL CAPITAL - How often do you talk to your family?</v>
          </cell>
          <cell r="B5774" t="str">
            <v>Less than twice a year</v>
          </cell>
          <cell r="C5774" t="str">
            <v>Cardinia (S)</v>
          </cell>
          <cell r="D5774" t="str">
            <v xml:space="preserve"> </v>
          </cell>
          <cell r="E5774" t="str">
            <v xml:space="preserve"> </v>
          </cell>
          <cell r="F5774" t="str">
            <v xml:space="preserve"> </v>
          </cell>
        </row>
        <row r="5775">
          <cell r="A5775" t="str">
            <v>SOCIAL CAPITAL - How often do you talk to your family?</v>
          </cell>
          <cell r="B5775" t="str">
            <v>Less than twice a year</v>
          </cell>
          <cell r="C5775" t="str">
            <v>Casey (C)</v>
          </cell>
          <cell r="D5775" t="str">
            <v xml:space="preserve"> </v>
          </cell>
          <cell r="E5775" t="str">
            <v xml:space="preserve"> </v>
          </cell>
          <cell r="F5775" t="str">
            <v xml:space="preserve"> </v>
          </cell>
        </row>
        <row r="5776">
          <cell r="A5776" t="str">
            <v>SOCIAL CAPITAL - How often do you talk to your family?</v>
          </cell>
          <cell r="B5776" t="str">
            <v>Less than twice a year</v>
          </cell>
          <cell r="C5776" t="str">
            <v>Central Goldfields (S)</v>
          </cell>
          <cell r="D5776" t="str">
            <v xml:space="preserve"> </v>
          </cell>
          <cell r="E5776" t="str">
            <v xml:space="preserve"> </v>
          </cell>
          <cell r="F5776" t="str">
            <v xml:space="preserve"> </v>
          </cell>
        </row>
        <row r="5777">
          <cell r="A5777" t="str">
            <v>SOCIAL CAPITAL - How often do you talk to your family?</v>
          </cell>
          <cell r="B5777" t="str">
            <v>Less than twice a year</v>
          </cell>
          <cell r="C5777" t="str">
            <v>Colac-Otway (S)</v>
          </cell>
          <cell r="D5777" t="str">
            <v xml:space="preserve"> </v>
          </cell>
          <cell r="E5777" t="str">
            <v xml:space="preserve"> </v>
          </cell>
          <cell r="F5777" t="str">
            <v xml:space="preserve"> </v>
          </cell>
        </row>
        <row r="5778">
          <cell r="A5778" t="str">
            <v>SOCIAL CAPITAL - How often do you talk to your family?</v>
          </cell>
          <cell r="B5778" t="str">
            <v>Less than twice a year</v>
          </cell>
          <cell r="C5778" t="str">
            <v>Corangamite (S)</v>
          </cell>
          <cell r="D5778" t="str">
            <v xml:space="preserve"> </v>
          </cell>
          <cell r="E5778" t="str">
            <v xml:space="preserve"> </v>
          </cell>
          <cell r="F5778" t="str">
            <v xml:space="preserve"> </v>
          </cell>
        </row>
        <row r="5779">
          <cell r="A5779" t="str">
            <v>SOCIAL CAPITAL - How often do you talk to your family?</v>
          </cell>
          <cell r="B5779" t="str">
            <v>Less than twice a year</v>
          </cell>
          <cell r="C5779" t="str">
            <v>Darebin (C)</v>
          </cell>
          <cell r="D5779" t="str">
            <v xml:space="preserve"> </v>
          </cell>
          <cell r="E5779" t="str">
            <v xml:space="preserve"> </v>
          </cell>
          <cell r="F5779" t="str">
            <v xml:space="preserve"> </v>
          </cell>
        </row>
        <row r="5780">
          <cell r="A5780" t="str">
            <v>SOCIAL CAPITAL - How often do you talk to your family?</v>
          </cell>
          <cell r="B5780" t="str">
            <v>Less than twice a year</v>
          </cell>
          <cell r="C5780" t="str">
            <v>East Gippsland (S)</v>
          </cell>
          <cell r="D5780" t="str">
            <v xml:space="preserve"> </v>
          </cell>
          <cell r="E5780" t="str">
            <v xml:space="preserve"> </v>
          </cell>
          <cell r="F5780" t="str">
            <v xml:space="preserve"> </v>
          </cell>
        </row>
        <row r="5781">
          <cell r="A5781" t="str">
            <v>SOCIAL CAPITAL - How often do you talk to your family?</v>
          </cell>
          <cell r="B5781" t="str">
            <v>Less than twice a year</v>
          </cell>
          <cell r="C5781" t="str">
            <v>Frankston (C)</v>
          </cell>
          <cell r="D5781">
            <v>2.1685720000000002</v>
          </cell>
          <cell r="E5781">
            <v>0.95059539999999998</v>
          </cell>
          <cell r="F5781">
            <v>4.8703799999999999</v>
          </cell>
        </row>
        <row r="5782">
          <cell r="A5782" t="str">
            <v>SOCIAL CAPITAL - How often do you talk to your family?</v>
          </cell>
          <cell r="B5782" t="str">
            <v>Less than twice a year</v>
          </cell>
          <cell r="C5782" t="str">
            <v>Gannawarra (S)</v>
          </cell>
          <cell r="D5782" t="str">
            <v xml:space="preserve"> </v>
          </cell>
          <cell r="E5782" t="str">
            <v xml:space="preserve"> </v>
          </cell>
          <cell r="F5782" t="str">
            <v xml:space="preserve"> </v>
          </cell>
        </row>
        <row r="5783">
          <cell r="A5783" t="str">
            <v>SOCIAL CAPITAL - How often do you talk to your family?</v>
          </cell>
          <cell r="B5783" t="str">
            <v>Less than twice a year</v>
          </cell>
          <cell r="C5783" t="str">
            <v>Glen Eira (C)</v>
          </cell>
          <cell r="D5783" t="str">
            <v xml:space="preserve"> </v>
          </cell>
          <cell r="E5783" t="str">
            <v xml:space="preserve"> </v>
          </cell>
          <cell r="F5783" t="str">
            <v xml:space="preserve"> </v>
          </cell>
        </row>
        <row r="5784">
          <cell r="A5784" t="str">
            <v>SOCIAL CAPITAL - How often do you talk to your family?</v>
          </cell>
          <cell r="B5784" t="str">
            <v>Less than twice a year</v>
          </cell>
          <cell r="C5784" t="str">
            <v>Glenelg (S)</v>
          </cell>
          <cell r="D5784" t="str">
            <v xml:space="preserve"> </v>
          </cell>
          <cell r="E5784" t="str">
            <v xml:space="preserve"> </v>
          </cell>
          <cell r="F5784" t="str">
            <v xml:space="preserve"> </v>
          </cell>
        </row>
        <row r="5785">
          <cell r="A5785" t="str">
            <v>SOCIAL CAPITAL - How often do you talk to your family?</v>
          </cell>
          <cell r="B5785" t="str">
            <v>Less than twice a year</v>
          </cell>
          <cell r="C5785" t="str">
            <v>Golden Plains (S)</v>
          </cell>
          <cell r="D5785" t="str">
            <v xml:space="preserve"> </v>
          </cell>
          <cell r="E5785" t="str">
            <v xml:space="preserve"> </v>
          </cell>
          <cell r="F5785" t="str">
            <v xml:space="preserve"> </v>
          </cell>
        </row>
        <row r="5786">
          <cell r="A5786" t="str">
            <v>SOCIAL CAPITAL - How often do you talk to your family?</v>
          </cell>
          <cell r="B5786" t="str">
            <v>Less than twice a year</v>
          </cell>
          <cell r="C5786" t="str">
            <v>Greater Bendigo (C)</v>
          </cell>
          <cell r="D5786" t="str">
            <v xml:space="preserve"> </v>
          </cell>
          <cell r="E5786" t="str">
            <v xml:space="preserve"> </v>
          </cell>
          <cell r="F5786" t="str">
            <v xml:space="preserve"> </v>
          </cell>
        </row>
        <row r="5787">
          <cell r="A5787" t="str">
            <v>SOCIAL CAPITAL - How often do you talk to your family?</v>
          </cell>
          <cell r="B5787" t="str">
            <v>Less than twice a year</v>
          </cell>
          <cell r="C5787" t="str">
            <v>Greater Dandenong (C)</v>
          </cell>
          <cell r="D5787" t="str">
            <v xml:space="preserve"> </v>
          </cell>
          <cell r="E5787" t="str">
            <v xml:space="preserve"> </v>
          </cell>
          <cell r="F5787" t="str">
            <v xml:space="preserve"> </v>
          </cell>
        </row>
        <row r="5788">
          <cell r="A5788" t="str">
            <v>SOCIAL CAPITAL - How often do you talk to your family?</v>
          </cell>
          <cell r="B5788" t="str">
            <v>Less than twice a year</v>
          </cell>
          <cell r="C5788" t="str">
            <v>Greater Geelong (C)</v>
          </cell>
          <cell r="D5788" t="str">
            <v xml:space="preserve"> </v>
          </cell>
          <cell r="E5788" t="str">
            <v xml:space="preserve"> </v>
          </cell>
          <cell r="F5788" t="str">
            <v xml:space="preserve"> </v>
          </cell>
        </row>
        <row r="5789">
          <cell r="A5789" t="str">
            <v>SOCIAL CAPITAL - How often do you talk to your family?</v>
          </cell>
          <cell r="B5789" t="str">
            <v>Less than twice a year</v>
          </cell>
          <cell r="C5789" t="str">
            <v>Greater Shepparton (C)</v>
          </cell>
          <cell r="D5789">
            <v>2.6458789999999999</v>
          </cell>
          <cell r="E5789">
            <v>1.0854330000000001</v>
          </cell>
          <cell r="F5789">
            <v>6.3066310000000003</v>
          </cell>
        </row>
        <row r="5790">
          <cell r="A5790" t="str">
            <v>SOCIAL CAPITAL - How often do you talk to your family?</v>
          </cell>
          <cell r="B5790" t="str">
            <v>Less than twice a year</v>
          </cell>
          <cell r="C5790" t="str">
            <v>Hepburn (S)</v>
          </cell>
          <cell r="D5790">
            <v>2.4300709999999999</v>
          </cell>
          <cell r="E5790">
            <v>1.0429090000000001</v>
          </cell>
          <cell r="F5790">
            <v>5.5586409999999997</v>
          </cell>
        </row>
        <row r="5791">
          <cell r="A5791" t="str">
            <v>SOCIAL CAPITAL - How often do you talk to your family?</v>
          </cell>
          <cell r="B5791" t="str">
            <v>Less than twice a year</v>
          </cell>
          <cell r="C5791" t="str">
            <v>Hindmarsh (S)</v>
          </cell>
          <cell r="D5791" t="str">
            <v xml:space="preserve"> </v>
          </cell>
          <cell r="E5791" t="str">
            <v xml:space="preserve"> </v>
          </cell>
          <cell r="F5791" t="str">
            <v xml:space="preserve"> </v>
          </cell>
        </row>
        <row r="5792">
          <cell r="A5792" t="str">
            <v>SOCIAL CAPITAL - How often do you talk to your family?</v>
          </cell>
          <cell r="B5792" t="str">
            <v>Less than twice a year</v>
          </cell>
          <cell r="C5792" t="str">
            <v>Hobsons Bay (C)</v>
          </cell>
          <cell r="D5792" t="str">
            <v xml:space="preserve"> </v>
          </cell>
          <cell r="E5792" t="str">
            <v xml:space="preserve"> </v>
          </cell>
          <cell r="F5792" t="str">
            <v xml:space="preserve"> </v>
          </cell>
        </row>
        <row r="5793">
          <cell r="A5793" t="str">
            <v>SOCIAL CAPITAL - How often do you talk to your family?</v>
          </cell>
          <cell r="B5793" t="str">
            <v>Less than twice a year</v>
          </cell>
          <cell r="C5793" t="str">
            <v>Horsham (RC)</v>
          </cell>
          <cell r="D5793" t="str">
            <v xml:space="preserve"> </v>
          </cell>
          <cell r="E5793" t="str">
            <v xml:space="preserve"> </v>
          </cell>
          <cell r="F5793" t="str">
            <v xml:space="preserve"> </v>
          </cell>
        </row>
        <row r="5794">
          <cell r="A5794" t="str">
            <v>SOCIAL CAPITAL - How often do you talk to your family?</v>
          </cell>
          <cell r="B5794" t="str">
            <v>Less than twice a year</v>
          </cell>
          <cell r="C5794" t="str">
            <v>Hume (C)</v>
          </cell>
          <cell r="D5794" t="str">
            <v xml:space="preserve"> </v>
          </cell>
          <cell r="E5794" t="str">
            <v xml:space="preserve"> </v>
          </cell>
          <cell r="F5794" t="str">
            <v xml:space="preserve"> </v>
          </cell>
        </row>
        <row r="5795">
          <cell r="A5795" t="str">
            <v>SOCIAL CAPITAL - How often do you talk to your family?</v>
          </cell>
          <cell r="B5795" t="str">
            <v>Less than twice a year</v>
          </cell>
          <cell r="C5795" t="str">
            <v>Indigo (S)</v>
          </cell>
          <cell r="D5795" t="str">
            <v xml:space="preserve"> </v>
          </cell>
          <cell r="E5795" t="str">
            <v xml:space="preserve"> </v>
          </cell>
          <cell r="F5795" t="str">
            <v xml:space="preserve"> </v>
          </cell>
        </row>
        <row r="5796">
          <cell r="A5796" t="str">
            <v>SOCIAL CAPITAL - How often do you talk to your family?</v>
          </cell>
          <cell r="B5796" t="str">
            <v>Less than twice a year</v>
          </cell>
          <cell r="C5796" t="str">
            <v>Kingston (C)</v>
          </cell>
          <cell r="D5796" t="str">
            <v xml:space="preserve"> </v>
          </cell>
          <cell r="E5796" t="str">
            <v xml:space="preserve"> </v>
          </cell>
          <cell r="F5796" t="str">
            <v xml:space="preserve"> </v>
          </cell>
        </row>
        <row r="5797">
          <cell r="A5797" t="str">
            <v>SOCIAL CAPITAL - How often do you talk to your family?</v>
          </cell>
          <cell r="B5797" t="str">
            <v>Less than twice a year</v>
          </cell>
          <cell r="C5797" t="str">
            <v>Knox (C)</v>
          </cell>
          <cell r="D5797" t="str">
            <v xml:space="preserve"> </v>
          </cell>
          <cell r="E5797" t="str">
            <v xml:space="preserve"> </v>
          </cell>
          <cell r="F5797" t="str">
            <v xml:space="preserve"> </v>
          </cell>
        </row>
        <row r="5798">
          <cell r="A5798" t="str">
            <v>SOCIAL CAPITAL - How often do you talk to your family?</v>
          </cell>
          <cell r="B5798" t="str">
            <v>Less than twice a year</v>
          </cell>
          <cell r="C5798" t="str">
            <v>Latrobe (C)</v>
          </cell>
          <cell r="D5798">
            <v>3.7366190000000001</v>
          </cell>
          <cell r="E5798">
            <v>1.7385630000000001</v>
          </cell>
          <cell r="F5798">
            <v>7.8475659999999996</v>
          </cell>
        </row>
        <row r="5799">
          <cell r="A5799" t="str">
            <v>SOCIAL CAPITAL - How often do you talk to your family?</v>
          </cell>
          <cell r="B5799" t="str">
            <v>Less than twice a year</v>
          </cell>
          <cell r="C5799" t="str">
            <v>Loddon (S)</v>
          </cell>
          <cell r="D5799">
            <v>1.65151</v>
          </cell>
          <cell r="E5799">
            <v>0.67207629999999996</v>
          </cell>
          <cell r="F5799">
            <v>4.0008039999999996</v>
          </cell>
        </row>
        <row r="5800">
          <cell r="A5800" t="str">
            <v>SOCIAL CAPITAL - How often do you talk to your family?</v>
          </cell>
          <cell r="B5800" t="str">
            <v>Less than twice a year</v>
          </cell>
          <cell r="C5800" t="str">
            <v>Macedon Ranges (S)</v>
          </cell>
          <cell r="D5800" t="str">
            <v xml:space="preserve"> </v>
          </cell>
          <cell r="E5800" t="str">
            <v xml:space="preserve"> </v>
          </cell>
          <cell r="F5800" t="str">
            <v xml:space="preserve"> </v>
          </cell>
        </row>
        <row r="5801">
          <cell r="A5801" t="str">
            <v>SOCIAL CAPITAL - How often do you talk to your family?</v>
          </cell>
          <cell r="B5801" t="str">
            <v>Less than twice a year</v>
          </cell>
          <cell r="C5801" t="str">
            <v>Manningham (C)</v>
          </cell>
          <cell r="D5801" t="str">
            <v xml:space="preserve"> </v>
          </cell>
          <cell r="E5801" t="str">
            <v xml:space="preserve"> </v>
          </cell>
          <cell r="F5801" t="str">
            <v xml:space="preserve"> </v>
          </cell>
        </row>
        <row r="5802">
          <cell r="A5802" t="str">
            <v>SOCIAL CAPITAL - How often do you talk to your family?</v>
          </cell>
          <cell r="B5802" t="str">
            <v>Less than twice a year</v>
          </cell>
          <cell r="C5802" t="str">
            <v>Mansfield (S)</v>
          </cell>
          <cell r="D5802" t="str">
            <v xml:space="preserve"> </v>
          </cell>
          <cell r="E5802" t="str">
            <v xml:space="preserve"> </v>
          </cell>
          <cell r="F5802" t="str">
            <v xml:space="preserve"> </v>
          </cell>
        </row>
        <row r="5803">
          <cell r="A5803" t="str">
            <v>SOCIAL CAPITAL - How often do you talk to your family?</v>
          </cell>
          <cell r="B5803" t="str">
            <v>Less than twice a year</v>
          </cell>
          <cell r="C5803" t="str">
            <v>Maribyrnong (C)</v>
          </cell>
          <cell r="D5803" t="str">
            <v xml:space="preserve"> </v>
          </cell>
          <cell r="E5803" t="str">
            <v xml:space="preserve"> </v>
          </cell>
          <cell r="F5803" t="str">
            <v xml:space="preserve"> </v>
          </cell>
        </row>
        <row r="5804">
          <cell r="A5804" t="str">
            <v>SOCIAL CAPITAL - How often do you talk to your family?</v>
          </cell>
          <cell r="B5804" t="str">
            <v>Less than twice a year</v>
          </cell>
          <cell r="C5804" t="str">
            <v>Maroondah (C)</v>
          </cell>
          <cell r="D5804" t="str">
            <v xml:space="preserve"> </v>
          </cell>
          <cell r="E5804" t="str">
            <v xml:space="preserve"> </v>
          </cell>
          <cell r="F5804" t="str">
            <v xml:space="preserve"> </v>
          </cell>
        </row>
        <row r="5805">
          <cell r="A5805" t="str">
            <v>SOCIAL CAPITAL - How often do you talk to your family?</v>
          </cell>
          <cell r="B5805" t="str">
            <v>Less than twice a year</v>
          </cell>
          <cell r="C5805" t="str">
            <v>Melbourne (C)</v>
          </cell>
          <cell r="D5805" t="str">
            <v xml:space="preserve"> </v>
          </cell>
          <cell r="E5805" t="str">
            <v xml:space="preserve"> </v>
          </cell>
          <cell r="F5805" t="str">
            <v xml:space="preserve"> </v>
          </cell>
        </row>
        <row r="5806">
          <cell r="A5806" t="str">
            <v>SOCIAL CAPITAL - How often do you talk to your family?</v>
          </cell>
          <cell r="B5806" t="str">
            <v>Less than twice a year</v>
          </cell>
          <cell r="C5806" t="str">
            <v>Melton (S)</v>
          </cell>
          <cell r="D5806" t="str">
            <v xml:space="preserve"> </v>
          </cell>
          <cell r="E5806" t="str">
            <v xml:space="preserve"> </v>
          </cell>
          <cell r="F5806" t="str">
            <v xml:space="preserve"> </v>
          </cell>
        </row>
        <row r="5807">
          <cell r="A5807" t="str">
            <v>SOCIAL CAPITAL - How often do you talk to your family?</v>
          </cell>
          <cell r="B5807" t="str">
            <v>Less than twice a year</v>
          </cell>
          <cell r="C5807" t="str">
            <v>Mildura (RC)</v>
          </cell>
          <cell r="D5807" t="str">
            <v xml:space="preserve"> </v>
          </cell>
          <cell r="E5807" t="str">
            <v xml:space="preserve"> </v>
          </cell>
          <cell r="F5807" t="str">
            <v xml:space="preserve"> </v>
          </cell>
        </row>
        <row r="5808">
          <cell r="A5808" t="str">
            <v>SOCIAL CAPITAL - How often do you talk to your family?</v>
          </cell>
          <cell r="B5808" t="str">
            <v>Less than twice a year</v>
          </cell>
          <cell r="C5808" t="str">
            <v>Mitchell (S)</v>
          </cell>
          <cell r="D5808" t="str">
            <v xml:space="preserve"> </v>
          </cell>
          <cell r="E5808" t="str">
            <v xml:space="preserve"> </v>
          </cell>
          <cell r="F5808" t="str">
            <v xml:space="preserve"> </v>
          </cell>
        </row>
        <row r="5809">
          <cell r="A5809" t="str">
            <v>SOCIAL CAPITAL - How often do you talk to your family?</v>
          </cell>
          <cell r="B5809" t="str">
            <v>Less than twice a year</v>
          </cell>
          <cell r="C5809" t="str">
            <v>Moira (S)</v>
          </cell>
          <cell r="D5809">
            <v>2.3371330000000001</v>
          </cell>
          <cell r="E5809">
            <v>1.0175270000000001</v>
          </cell>
          <cell r="F5809">
            <v>5.2768670000000002</v>
          </cell>
        </row>
        <row r="5810">
          <cell r="A5810" t="str">
            <v>SOCIAL CAPITAL - How often do you talk to your family?</v>
          </cell>
          <cell r="B5810" t="str">
            <v>Less than twice a year</v>
          </cell>
          <cell r="C5810" t="str">
            <v>Monash (C)</v>
          </cell>
          <cell r="D5810" t="str">
            <v xml:space="preserve"> </v>
          </cell>
          <cell r="E5810" t="str">
            <v xml:space="preserve"> </v>
          </cell>
          <cell r="F5810" t="str">
            <v xml:space="preserve"> </v>
          </cell>
        </row>
        <row r="5811">
          <cell r="A5811" t="str">
            <v>SOCIAL CAPITAL - How often do you talk to your family?</v>
          </cell>
          <cell r="B5811" t="str">
            <v>Less than twice a year</v>
          </cell>
          <cell r="C5811" t="str">
            <v>Moonee Valley (C)</v>
          </cell>
          <cell r="D5811" t="str">
            <v xml:space="preserve"> </v>
          </cell>
          <cell r="E5811" t="str">
            <v xml:space="preserve"> </v>
          </cell>
          <cell r="F5811" t="str">
            <v xml:space="preserve"> </v>
          </cell>
        </row>
        <row r="5812">
          <cell r="A5812" t="str">
            <v>SOCIAL CAPITAL - How often do you talk to your family?</v>
          </cell>
          <cell r="B5812" t="str">
            <v>Less than twice a year</v>
          </cell>
          <cell r="C5812" t="str">
            <v>Moorabool (S)</v>
          </cell>
          <cell r="D5812" t="str">
            <v xml:space="preserve"> </v>
          </cell>
          <cell r="E5812" t="str">
            <v xml:space="preserve"> </v>
          </cell>
          <cell r="F5812" t="str">
            <v xml:space="preserve"> </v>
          </cell>
        </row>
        <row r="5813">
          <cell r="A5813" t="str">
            <v>SOCIAL CAPITAL - How often do you talk to your family?</v>
          </cell>
          <cell r="B5813" t="str">
            <v>Less than twice a year</v>
          </cell>
          <cell r="C5813" t="str">
            <v>Moreland (C)</v>
          </cell>
          <cell r="D5813" t="str">
            <v xml:space="preserve"> </v>
          </cell>
          <cell r="E5813" t="str">
            <v xml:space="preserve"> </v>
          </cell>
          <cell r="F5813" t="str">
            <v xml:space="preserve"> </v>
          </cell>
        </row>
        <row r="5814">
          <cell r="A5814" t="str">
            <v>SOCIAL CAPITAL - How often do you talk to your family?</v>
          </cell>
          <cell r="B5814" t="str">
            <v>Less than twice a year</v>
          </cell>
          <cell r="C5814" t="str">
            <v>Mornington Peninsula (S)</v>
          </cell>
          <cell r="D5814" t="str">
            <v xml:space="preserve"> </v>
          </cell>
          <cell r="E5814" t="str">
            <v xml:space="preserve"> </v>
          </cell>
          <cell r="F5814" t="str">
            <v xml:space="preserve"> </v>
          </cell>
        </row>
        <row r="5815">
          <cell r="A5815" t="str">
            <v>SOCIAL CAPITAL - How often do you talk to your family?</v>
          </cell>
          <cell r="B5815" t="str">
            <v>Less than twice a year</v>
          </cell>
          <cell r="C5815" t="str">
            <v>Mount Alexander (S)</v>
          </cell>
          <cell r="D5815" t="str">
            <v xml:space="preserve"> </v>
          </cell>
          <cell r="E5815" t="str">
            <v xml:space="preserve"> </v>
          </cell>
          <cell r="F5815" t="str">
            <v xml:space="preserve"> </v>
          </cell>
        </row>
        <row r="5816">
          <cell r="A5816" t="str">
            <v>SOCIAL CAPITAL - How often do you talk to your family?</v>
          </cell>
          <cell r="B5816" t="str">
            <v>Less than twice a year</v>
          </cell>
          <cell r="C5816" t="str">
            <v>Moyne (S)</v>
          </cell>
          <cell r="D5816" t="str">
            <v xml:space="preserve"> </v>
          </cell>
          <cell r="E5816" t="str">
            <v xml:space="preserve"> </v>
          </cell>
          <cell r="F5816" t="str">
            <v xml:space="preserve"> </v>
          </cell>
        </row>
        <row r="5817">
          <cell r="A5817" t="str">
            <v>SOCIAL CAPITAL - How often do you talk to your family?</v>
          </cell>
          <cell r="B5817" t="str">
            <v>Less than twice a year</v>
          </cell>
          <cell r="C5817" t="str">
            <v>Murrindindi (S)</v>
          </cell>
          <cell r="D5817" t="str">
            <v xml:space="preserve"> </v>
          </cell>
          <cell r="E5817" t="str">
            <v xml:space="preserve"> </v>
          </cell>
          <cell r="F5817" t="str">
            <v xml:space="preserve"> </v>
          </cell>
        </row>
        <row r="5818">
          <cell r="A5818" t="str">
            <v>SOCIAL CAPITAL - How often do you talk to your family?</v>
          </cell>
          <cell r="B5818" t="str">
            <v>Less than twice a year</v>
          </cell>
          <cell r="C5818" t="str">
            <v>Nillumbik (S)</v>
          </cell>
          <cell r="D5818" t="str">
            <v xml:space="preserve"> </v>
          </cell>
          <cell r="E5818" t="str">
            <v xml:space="preserve"> </v>
          </cell>
          <cell r="F5818" t="str">
            <v xml:space="preserve"> </v>
          </cell>
        </row>
        <row r="5819">
          <cell r="A5819" t="str">
            <v>SOCIAL CAPITAL - How often do you talk to your family?</v>
          </cell>
          <cell r="B5819" t="str">
            <v>Less than twice a year</v>
          </cell>
          <cell r="C5819" t="str">
            <v>Northern Grampians (S)</v>
          </cell>
          <cell r="D5819" t="str">
            <v xml:space="preserve"> </v>
          </cell>
          <cell r="E5819" t="str">
            <v xml:space="preserve"> </v>
          </cell>
          <cell r="F5819" t="str">
            <v xml:space="preserve"> </v>
          </cell>
        </row>
        <row r="5820">
          <cell r="A5820" t="str">
            <v>SOCIAL CAPITAL - How often do you talk to your family?</v>
          </cell>
          <cell r="B5820" t="str">
            <v>Less than twice a year</v>
          </cell>
          <cell r="C5820" t="str">
            <v>Port Phillip (C)</v>
          </cell>
          <cell r="D5820" t="str">
            <v xml:space="preserve"> </v>
          </cell>
          <cell r="E5820" t="str">
            <v xml:space="preserve"> </v>
          </cell>
          <cell r="F5820" t="str">
            <v xml:space="preserve"> </v>
          </cell>
        </row>
        <row r="5821">
          <cell r="A5821" t="str">
            <v>SOCIAL CAPITAL - How often do you talk to your family?</v>
          </cell>
          <cell r="B5821" t="str">
            <v>Less than twice a year</v>
          </cell>
          <cell r="C5821" t="str">
            <v>Pyrenees (S)</v>
          </cell>
          <cell r="D5821" t="str">
            <v xml:space="preserve"> </v>
          </cell>
          <cell r="E5821" t="str">
            <v xml:space="preserve"> </v>
          </cell>
          <cell r="F5821" t="str">
            <v xml:space="preserve"> </v>
          </cell>
        </row>
        <row r="5822">
          <cell r="A5822" t="str">
            <v>SOCIAL CAPITAL - How often do you talk to your family?</v>
          </cell>
          <cell r="B5822" t="str">
            <v>Less than twice a year</v>
          </cell>
          <cell r="C5822" t="str">
            <v>Queenscliffe (B)</v>
          </cell>
          <cell r="D5822" t="str">
            <v xml:space="preserve"> </v>
          </cell>
          <cell r="E5822" t="str">
            <v xml:space="preserve"> </v>
          </cell>
          <cell r="F5822" t="str">
            <v xml:space="preserve"> </v>
          </cell>
        </row>
        <row r="5823">
          <cell r="A5823" t="str">
            <v>SOCIAL CAPITAL - How often do you talk to your family?</v>
          </cell>
          <cell r="B5823" t="str">
            <v>Less than twice a year</v>
          </cell>
          <cell r="C5823" t="str">
            <v>South Gippsland (S)</v>
          </cell>
          <cell r="D5823" t="str">
            <v xml:space="preserve"> </v>
          </cell>
          <cell r="E5823" t="str">
            <v xml:space="preserve"> </v>
          </cell>
          <cell r="F5823" t="str">
            <v xml:space="preserve"> </v>
          </cell>
        </row>
        <row r="5824">
          <cell r="A5824" t="str">
            <v>SOCIAL CAPITAL - How often do you talk to your family?</v>
          </cell>
          <cell r="B5824" t="str">
            <v>Less than twice a year</v>
          </cell>
          <cell r="C5824" t="str">
            <v>Southern Grampians (S)</v>
          </cell>
          <cell r="D5824" t="str">
            <v xml:space="preserve"> </v>
          </cell>
          <cell r="E5824" t="str">
            <v xml:space="preserve"> </v>
          </cell>
          <cell r="F5824" t="str">
            <v xml:space="preserve"> </v>
          </cell>
        </row>
        <row r="5825">
          <cell r="A5825" t="str">
            <v>SOCIAL CAPITAL - How often do you talk to your family?</v>
          </cell>
          <cell r="B5825" t="str">
            <v>Less than twice a year</v>
          </cell>
          <cell r="C5825" t="str">
            <v>Stonnington (C)</v>
          </cell>
          <cell r="D5825">
            <v>1.370922</v>
          </cell>
          <cell r="E5825">
            <v>0.56674800000000003</v>
          </cell>
          <cell r="F5825">
            <v>3.2785380000000002</v>
          </cell>
        </row>
        <row r="5826">
          <cell r="A5826" t="str">
            <v>SOCIAL CAPITAL - How often do you talk to your family?</v>
          </cell>
          <cell r="B5826" t="str">
            <v>Less than twice a year</v>
          </cell>
          <cell r="C5826" t="str">
            <v>Strathbogie (S)</v>
          </cell>
          <cell r="D5826" t="str">
            <v xml:space="preserve"> </v>
          </cell>
          <cell r="E5826" t="str">
            <v xml:space="preserve"> </v>
          </cell>
          <cell r="F5826" t="str">
            <v xml:space="preserve"> </v>
          </cell>
        </row>
        <row r="5827">
          <cell r="A5827" t="str">
            <v>SOCIAL CAPITAL - How often do you talk to your family?</v>
          </cell>
          <cell r="B5827" t="str">
            <v>Less than twice a year</v>
          </cell>
          <cell r="C5827" t="str">
            <v>Surf Coast (S)</v>
          </cell>
          <cell r="D5827" t="str">
            <v xml:space="preserve"> </v>
          </cell>
          <cell r="E5827" t="str">
            <v xml:space="preserve"> </v>
          </cell>
          <cell r="F5827" t="str">
            <v xml:space="preserve"> </v>
          </cell>
        </row>
        <row r="5828">
          <cell r="A5828" t="str">
            <v>SOCIAL CAPITAL - How often do you talk to your family?</v>
          </cell>
          <cell r="B5828" t="str">
            <v>Less than twice a year</v>
          </cell>
          <cell r="C5828" t="str">
            <v>Swan Hill (RC)</v>
          </cell>
          <cell r="D5828" t="str">
            <v xml:space="preserve"> </v>
          </cell>
          <cell r="E5828" t="str">
            <v xml:space="preserve"> </v>
          </cell>
          <cell r="F5828" t="str">
            <v xml:space="preserve"> </v>
          </cell>
        </row>
        <row r="5829">
          <cell r="A5829" t="str">
            <v>SOCIAL CAPITAL - How often do you talk to your family?</v>
          </cell>
          <cell r="B5829" t="str">
            <v>Less than twice a year</v>
          </cell>
          <cell r="C5829" t="str">
            <v>Towong (S)</v>
          </cell>
          <cell r="D5829" t="str">
            <v xml:space="preserve"> </v>
          </cell>
          <cell r="E5829" t="str">
            <v xml:space="preserve"> </v>
          </cell>
          <cell r="F5829" t="str">
            <v xml:space="preserve"> </v>
          </cell>
        </row>
        <row r="5830">
          <cell r="A5830" t="str">
            <v>SOCIAL CAPITAL - How often do you talk to your family?</v>
          </cell>
          <cell r="B5830" t="str">
            <v>Less than twice a year</v>
          </cell>
          <cell r="C5830" t="str">
            <v>Wangaratta (RC)</v>
          </cell>
          <cell r="D5830" t="str">
            <v xml:space="preserve"> </v>
          </cell>
          <cell r="E5830" t="str">
            <v xml:space="preserve"> </v>
          </cell>
          <cell r="F5830" t="str">
            <v xml:space="preserve"> </v>
          </cell>
        </row>
        <row r="5831">
          <cell r="A5831" t="str">
            <v>SOCIAL CAPITAL - How often do you talk to your family?</v>
          </cell>
          <cell r="B5831" t="str">
            <v>Less than twice a year</v>
          </cell>
          <cell r="C5831" t="str">
            <v>Warrnambool (C)</v>
          </cell>
          <cell r="D5831" t="str">
            <v xml:space="preserve"> </v>
          </cell>
          <cell r="E5831" t="str">
            <v xml:space="preserve"> </v>
          </cell>
          <cell r="F5831" t="str">
            <v xml:space="preserve"> </v>
          </cell>
        </row>
        <row r="5832">
          <cell r="A5832" t="str">
            <v>SOCIAL CAPITAL - How often do you talk to your family?</v>
          </cell>
          <cell r="B5832" t="str">
            <v>Less than twice a year</v>
          </cell>
          <cell r="C5832" t="str">
            <v>Wellington (S)</v>
          </cell>
          <cell r="D5832" t="str">
            <v xml:space="preserve"> </v>
          </cell>
          <cell r="E5832" t="str">
            <v xml:space="preserve"> </v>
          </cell>
          <cell r="F5832" t="str">
            <v xml:space="preserve"> </v>
          </cell>
        </row>
        <row r="5833">
          <cell r="A5833" t="str">
            <v>SOCIAL CAPITAL - How often do you talk to your family?</v>
          </cell>
          <cell r="B5833" t="str">
            <v>Less than twice a year</v>
          </cell>
          <cell r="C5833" t="str">
            <v>West Wimmera (S)</v>
          </cell>
          <cell r="D5833" t="str">
            <v xml:space="preserve"> </v>
          </cell>
          <cell r="E5833" t="str">
            <v xml:space="preserve"> </v>
          </cell>
          <cell r="F5833" t="str">
            <v xml:space="preserve"> </v>
          </cell>
        </row>
        <row r="5834">
          <cell r="A5834" t="str">
            <v>SOCIAL CAPITAL - How often do you talk to your family?</v>
          </cell>
          <cell r="B5834" t="str">
            <v>Less than twice a year</v>
          </cell>
          <cell r="C5834" t="str">
            <v>Whitehorse (C)</v>
          </cell>
          <cell r="D5834">
            <v>3.4669620000000001</v>
          </cell>
          <cell r="E5834">
            <v>1.514669</v>
          </cell>
          <cell r="F5834">
            <v>7.7379030000000002</v>
          </cell>
        </row>
        <row r="5835">
          <cell r="A5835" t="str">
            <v>SOCIAL CAPITAL - How often do you talk to your family?</v>
          </cell>
          <cell r="B5835" t="str">
            <v>Less than twice a year</v>
          </cell>
          <cell r="C5835" t="str">
            <v>Whittlesea (C)</v>
          </cell>
          <cell r="D5835" t="str">
            <v xml:space="preserve"> </v>
          </cell>
          <cell r="E5835" t="str">
            <v xml:space="preserve"> </v>
          </cell>
          <cell r="F5835" t="str">
            <v xml:space="preserve"> </v>
          </cell>
        </row>
        <row r="5836">
          <cell r="A5836" t="str">
            <v>SOCIAL CAPITAL - How often do you talk to your family?</v>
          </cell>
          <cell r="B5836" t="str">
            <v>Less than twice a year</v>
          </cell>
          <cell r="C5836" t="str">
            <v>Wodonga (RC)</v>
          </cell>
          <cell r="D5836" t="str">
            <v xml:space="preserve"> </v>
          </cell>
          <cell r="E5836" t="str">
            <v xml:space="preserve"> </v>
          </cell>
          <cell r="F5836" t="str">
            <v xml:space="preserve"> </v>
          </cell>
        </row>
        <row r="5837">
          <cell r="A5837" t="str">
            <v>SOCIAL CAPITAL - How often do you talk to your family?</v>
          </cell>
          <cell r="B5837" t="str">
            <v>Less than twice a year</v>
          </cell>
          <cell r="C5837" t="str">
            <v>Wyndham (C)</v>
          </cell>
          <cell r="D5837" t="str">
            <v xml:space="preserve"> </v>
          </cell>
          <cell r="E5837" t="str">
            <v xml:space="preserve"> </v>
          </cell>
          <cell r="F5837" t="str">
            <v xml:space="preserve"> </v>
          </cell>
        </row>
        <row r="5838">
          <cell r="A5838" t="str">
            <v>SOCIAL CAPITAL - How often do you talk to your family?</v>
          </cell>
          <cell r="B5838" t="str">
            <v>Less than twice a year</v>
          </cell>
          <cell r="C5838" t="str">
            <v>Yarra (C)</v>
          </cell>
          <cell r="D5838" t="str">
            <v xml:space="preserve"> </v>
          </cell>
          <cell r="E5838" t="str">
            <v xml:space="preserve"> </v>
          </cell>
          <cell r="F5838" t="str">
            <v xml:space="preserve"> </v>
          </cell>
        </row>
        <row r="5839">
          <cell r="A5839" t="str">
            <v>SOCIAL CAPITAL - How often do you talk to your family?</v>
          </cell>
          <cell r="B5839" t="str">
            <v>Less than twice a year</v>
          </cell>
          <cell r="C5839" t="str">
            <v>Yarra Ranges (S)</v>
          </cell>
          <cell r="D5839" t="str">
            <v xml:space="preserve"> </v>
          </cell>
          <cell r="E5839" t="str">
            <v xml:space="preserve"> </v>
          </cell>
          <cell r="F5839" t="str">
            <v xml:space="preserve"> </v>
          </cell>
        </row>
        <row r="5840">
          <cell r="A5840" t="str">
            <v>SOCIAL CAPITAL - How often do you talk to your family?</v>
          </cell>
          <cell r="B5840" t="str">
            <v>Less than twice a year</v>
          </cell>
          <cell r="C5840" t="str">
            <v>Yarriambiack (S)</v>
          </cell>
          <cell r="D5840" t="str">
            <v xml:space="preserve"> </v>
          </cell>
          <cell r="E5840" t="str">
            <v xml:space="preserve"> </v>
          </cell>
          <cell r="F5840" t="str">
            <v xml:space="preserve"> </v>
          </cell>
        </row>
        <row r="5841">
          <cell r="A5841" t="str">
            <v>SOCIAL CAPITAL - How often do you talk to your family?</v>
          </cell>
          <cell r="B5841" t="str">
            <v>Less than twice a year</v>
          </cell>
          <cell r="C5841" t="str">
            <v>Victoria</v>
          </cell>
          <cell r="D5841">
            <v>1.2067829999999999</v>
          </cell>
          <cell r="E5841">
            <v>0.99902659999999999</v>
          </cell>
          <cell r="F5841">
            <v>1.4571080000000001</v>
          </cell>
        </row>
        <row r="5842">
          <cell r="A5842" t="str">
            <v>SOCIAL CAPITAL - How often do you talk to your family?</v>
          </cell>
          <cell r="B5842" t="str">
            <v>Never</v>
          </cell>
          <cell r="C5842" t="str">
            <v>Alpine (S)</v>
          </cell>
          <cell r="D5842" t="str">
            <v xml:space="preserve"> </v>
          </cell>
          <cell r="E5842" t="str">
            <v xml:space="preserve"> </v>
          </cell>
          <cell r="F5842" t="str">
            <v xml:space="preserve"> </v>
          </cell>
        </row>
        <row r="5843">
          <cell r="A5843" t="str">
            <v>SOCIAL CAPITAL - How often do you talk to your family?</v>
          </cell>
          <cell r="B5843" t="str">
            <v>Never</v>
          </cell>
          <cell r="C5843" t="str">
            <v>Ararat (RC)</v>
          </cell>
          <cell r="D5843" t="str">
            <v xml:space="preserve"> </v>
          </cell>
          <cell r="E5843" t="str">
            <v xml:space="preserve"> </v>
          </cell>
          <cell r="F5843" t="str">
            <v xml:space="preserve"> </v>
          </cell>
        </row>
        <row r="5844">
          <cell r="A5844" t="str">
            <v>SOCIAL CAPITAL - How often do you talk to your family?</v>
          </cell>
          <cell r="B5844" t="str">
            <v>Never</v>
          </cell>
          <cell r="C5844" t="str">
            <v>Ballarat (C)</v>
          </cell>
          <cell r="D5844">
            <v>1.9345699999999999</v>
          </cell>
          <cell r="E5844">
            <v>0.75929340000000001</v>
          </cell>
          <cell r="F5844">
            <v>4.8402810000000001</v>
          </cell>
        </row>
        <row r="5845">
          <cell r="A5845" t="str">
            <v>SOCIAL CAPITAL - How often do you talk to your family?</v>
          </cell>
          <cell r="B5845" t="str">
            <v>Never</v>
          </cell>
          <cell r="C5845" t="str">
            <v>Banyule (C)</v>
          </cell>
          <cell r="D5845" t="str">
            <v xml:space="preserve"> </v>
          </cell>
          <cell r="E5845" t="str">
            <v xml:space="preserve"> </v>
          </cell>
          <cell r="F5845" t="str">
            <v xml:space="preserve"> </v>
          </cell>
        </row>
        <row r="5846">
          <cell r="A5846" t="str">
            <v>SOCIAL CAPITAL - How often do you talk to your family?</v>
          </cell>
          <cell r="B5846" t="str">
            <v>Never</v>
          </cell>
          <cell r="C5846" t="str">
            <v>Bass Coast (S)</v>
          </cell>
          <cell r="D5846" t="str">
            <v xml:space="preserve"> </v>
          </cell>
          <cell r="E5846" t="str">
            <v xml:space="preserve"> </v>
          </cell>
          <cell r="F5846" t="str">
            <v xml:space="preserve"> </v>
          </cell>
        </row>
        <row r="5847">
          <cell r="A5847" t="str">
            <v>SOCIAL CAPITAL - How often do you talk to your family?</v>
          </cell>
          <cell r="B5847" t="str">
            <v>Never</v>
          </cell>
          <cell r="C5847" t="str">
            <v>Baw Baw (S)</v>
          </cell>
          <cell r="D5847" t="str">
            <v xml:space="preserve"> </v>
          </cell>
          <cell r="E5847" t="str">
            <v xml:space="preserve"> </v>
          </cell>
          <cell r="F5847" t="str">
            <v xml:space="preserve"> </v>
          </cell>
        </row>
        <row r="5848">
          <cell r="A5848" t="str">
            <v>SOCIAL CAPITAL - How often do you talk to your family?</v>
          </cell>
          <cell r="B5848" t="str">
            <v>Never</v>
          </cell>
          <cell r="C5848" t="str">
            <v>Bayside (C)</v>
          </cell>
          <cell r="D5848" t="str">
            <v xml:space="preserve"> </v>
          </cell>
          <cell r="E5848" t="str">
            <v xml:space="preserve"> </v>
          </cell>
          <cell r="F5848" t="str">
            <v xml:space="preserve"> </v>
          </cell>
        </row>
        <row r="5849">
          <cell r="A5849" t="str">
            <v>SOCIAL CAPITAL - How often do you talk to your family?</v>
          </cell>
          <cell r="B5849" t="str">
            <v>Never</v>
          </cell>
          <cell r="C5849" t="str">
            <v>Benalla (RC)</v>
          </cell>
          <cell r="D5849">
            <v>1.971452</v>
          </cell>
          <cell r="E5849">
            <v>0.88061540000000005</v>
          </cell>
          <cell r="F5849">
            <v>4.3541720000000002</v>
          </cell>
        </row>
        <row r="5850">
          <cell r="A5850" t="str">
            <v>SOCIAL CAPITAL - How often do you talk to your family?</v>
          </cell>
          <cell r="B5850" t="str">
            <v>Never</v>
          </cell>
          <cell r="C5850" t="str">
            <v>Boroondara (C)</v>
          </cell>
          <cell r="D5850" t="str">
            <v xml:space="preserve"> </v>
          </cell>
          <cell r="E5850" t="str">
            <v xml:space="preserve"> </v>
          </cell>
          <cell r="F5850" t="str">
            <v xml:space="preserve"> </v>
          </cell>
        </row>
        <row r="5851">
          <cell r="A5851" t="str">
            <v>SOCIAL CAPITAL - How often do you talk to your family?</v>
          </cell>
          <cell r="B5851" t="str">
            <v>Never</v>
          </cell>
          <cell r="C5851" t="str">
            <v>Brimbank (C)</v>
          </cell>
          <cell r="D5851" t="str">
            <v xml:space="preserve"> </v>
          </cell>
          <cell r="E5851" t="str">
            <v xml:space="preserve"> </v>
          </cell>
          <cell r="F5851" t="str">
            <v xml:space="preserve"> </v>
          </cell>
        </row>
        <row r="5852">
          <cell r="A5852" t="str">
            <v>SOCIAL CAPITAL - How often do you talk to your family?</v>
          </cell>
          <cell r="B5852" t="str">
            <v>Never</v>
          </cell>
          <cell r="C5852" t="str">
            <v>Buloke (S)</v>
          </cell>
          <cell r="D5852" t="str">
            <v xml:space="preserve"> </v>
          </cell>
          <cell r="E5852" t="str">
            <v xml:space="preserve"> </v>
          </cell>
          <cell r="F5852" t="str">
            <v xml:space="preserve"> </v>
          </cell>
        </row>
        <row r="5853">
          <cell r="A5853" t="str">
            <v>SOCIAL CAPITAL - How often do you talk to your family?</v>
          </cell>
          <cell r="B5853" t="str">
            <v>Never</v>
          </cell>
          <cell r="C5853" t="str">
            <v>Campaspe (S)</v>
          </cell>
          <cell r="D5853" t="str">
            <v xml:space="preserve"> </v>
          </cell>
          <cell r="E5853" t="str">
            <v xml:space="preserve"> </v>
          </cell>
          <cell r="F5853" t="str">
            <v xml:space="preserve"> </v>
          </cell>
        </row>
        <row r="5854">
          <cell r="A5854" t="str">
            <v>SOCIAL CAPITAL - How often do you talk to your family?</v>
          </cell>
          <cell r="B5854" t="str">
            <v>Never</v>
          </cell>
          <cell r="C5854" t="str">
            <v>Cardinia (S)</v>
          </cell>
          <cell r="D5854" t="str">
            <v xml:space="preserve"> </v>
          </cell>
          <cell r="E5854" t="str">
            <v xml:space="preserve"> </v>
          </cell>
          <cell r="F5854" t="str">
            <v xml:space="preserve"> </v>
          </cell>
        </row>
        <row r="5855">
          <cell r="A5855" t="str">
            <v>SOCIAL CAPITAL - How often do you talk to your family?</v>
          </cell>
          <cell r="B5855" t="str">
            <v>Never</v>
          </cell>
          <cell r="C5855" t="str">
            <v>Casey (C)</v>
          </cell>
          <cell r="D5855" t="str">
            <v xml:space="preserve"> </v>
          </cell>
          <cell r="E5855" t="str">
            <v xml:space="preserve"> </v>
          </cell>
          <cell r="F5855" t="str">
            <v xml:space="preserve"> </v>
          </cell>
        </row>
        <row r="5856">
          <cell r="A5856" t="str">
            <v>SOCIAL CAPITAL - How often do you talk to your family?</v>
          </cell>
          <cell r="B5856" t="str">
            <v>Never</v>
          </cell>
          <cell r="C5856" t="str">
            <v>Central Goldfields (S)</v>
          </cell>
          <cell r="D5856" t="str">
            <v xml:space="preserve"> </v>
          </cell>
          <cell r="E5856" t="str">
            <v xml:space="preserve"> </v>
          </cell>
          <cell r="F5856" t="str">
            <v xml:space="preserve"> </v>
          </cell>
        </row>
        <row r="5857">
          <cell r="A5857" t="str">
            <v>SOCIAL CAPITAL - How often do you talk to your family?</v>
          </cell>
          <cell r="B5857" t="str">
            <v>Never</v>
          </cell>
          <cell r="C5857" t="str">
            <v>Colac-Otway (S)</v>
          </cell>
          <cell r="D5857" t="str">
            <v xml:space="preserve"> </v>
          </cell>
          <cell r="E5857" t="str">
            <v xml:space="preserve"> </v>
          </cell>
          <cell r="F5857" t="str">
            <v xml:space="preserve"> </v>
          </cell>
        </row>
        <row r="5858">
          <cell r="A5858" t="str">
            <v>SOCIAL CAPITAL - How often do you talk to your family?</v>
          </cell>
          <cell r="B5858" t="str">
            <v>Never</v>
          </cell>
          <cell r="C5858" t="str">
            <v>Corangamite (S)</v>
          </cell>
          <cell r="D5858" t="str">
            <v xml:space="preserve"> </v>
          </cell>
          <cell r="E5858" t="str">
            <v xml:space="preserve"> </v>
          </cell>
          <cell r="F5858" t="str">
            <v xml:space="preserve"> </v>
          </cell>
        </row>
        <row r="5859">
          <cell r="A5859" t="str">
            <v>SOCIAL CAPITAL - How often do you talk to your family?</v>
          </cell>
          <cell r="B5859" t="str">
            <v>Never</v>
          </cell>
          <cell r="C5859" t="str">
            <v>Darebin (C)</v>
          </cell>
          <cell r="D5859" t="str">
            <v xml:space="preserve"> </v>
          </cell>
          <cell r="E5859" t="str">
            <v xml:space="preserve"> </v>
          </cell>
          <cell r="F5859" t="str">
            <v xml:space="preserve"> </v>
          </cell>
        </row>
        <row r="5860">
          <cell r="A5860" t="str">
            <v>SOCIAL CAPITAL - How often do you talk to your family?</v>
          </cell>
          <cell r="B5860" t="str">
            <v>Never</v>
          </cell>
          <cell r="C5860" t="str">
            <v>East Gippsland (S)</v>
          </cell>
          <cell r="D5860" t="str">
            <v xml:space="preserve"> </v>
          </cell>
          <cell r="E5860" t="str">
            <v xml:space="preserve"> </v>
          </cell>
          <cell r="F5860" t="str">
            <v xml:space="preserve"> </v>
          </cell>
        </row>
        <row r="5861">
          <cell r="A5861" t="str">
            <v>SOCIAL CAPITAL - How often do you talk to your family?</v>
          </cell>
          <cell r="B5861" t="str">
            <v>Never</v>
          </cell>
          <cell r="C5861" t="str">
            <v>Frankston (C)</v>
          </cell>
          <cell r="D5861" t="str">
            <v xml:space="preserve"> </v>
          </cell>
          <cell r="E5861" t="str">
            <v xml:space="preserve"> </v>
          </cell>
          <cell r="F5861" t="str">
            <v xml:space="preserve"> </v>
          </cell>
        </row>
        <row r="5862">
          <cell r="A5862" t="str">
            <v>SOCIAL CAPITAL - How often do you talk to your family?</v>
          </cell>
          <cell r="B5862" t="str">
            <v>Never</v>
          </cell>
          <cell r="C5862" t="str">
            <v>Gannawarra (S)</v>
          </cell>
          <cell r="D5862" t="str">
            <v xml:space="preserve"> </v>
          </cell>
          <cell r="E5862" t="str">
            <v xml:space="preserve"> </v>
          </cell>
          <cell r="F5862" t="str">
            <v xml:space="preserve"> </v>
          </cell>
        </row>
        <row r="5863">
          <cell r="A5863" t="str">
            <v>SOCIAL CAPITAL - How often do you talk to your family?</v>
          </cell>
          <cell r="B5863" t="str">
            <v>Never</v>
          </cell>
          <cell r="C5863" t="str">
            <v>Glen Eira (C)</v>
          </cell>
          <cell r="D5863" t="str">
            <v xml:space="preserve"> </v>
          </cell>
          <cell r="E5863" t="str">
            <v xml:space="preserve"> </v>
          </cell>
          <cell r="F5863" t="str">
            <v xml:space="preserve"> </v>
          </cell>
        </row>
        <row r="5864">
          <cell r="A5864" t="str">
            <v>SOCIAL CAPITAL - How often do you talk to your family?</v>
          </cell>
          <cell r="B5864" t="str">
            <v>Never</v>
          </cell>
          <cell r="C5864" t="str">
            <v>Glenelg (S)</v>
          </cell>
          <cell r="D5864" t="str">
            <v xml:space="preserve"> </v>
          </cell>
          <cell r="E5864" t="str">
            <v xml:space="preserve"> </v>
          </cell>
          <cell r="F5864" t="str">
            <v xml:space="preserve"> </v>
          </cell>
        </row>
        <row r="5865">
          <cell r="A5865" t="str">
            <v>SOCIAL CAPITAL - How often do you talk to your family?</v>
          </cell>
          <cell r="B5865" t="str">
            <v>Never</v>
          </cell>
          <cell r="C5865" t="str">
            <v>Golden Plains (S)</v>
          </cell>
          <cell r="D5865" t="str">
            <v xml:space="preserve"> </v>
          </cell>
          <cell r="E5865" t="str">
            <v xml:space="preserve"> </v>
          </cell>
          <cell r="F5865" t="str">
            <v xml:space="preserve"> </v>
          </cell>
        </row>
        <row r="5866">
          <cell r="A5866" t="str">
            <v>SOCIAL CAPITAL - How often do you talk to your family?</v>
          </cell>
          <cell r="B5866" t="str">
            <v>Never</v>
          </cell>
          <cell r="C5866" t="str">
            <v>Greater Bendigo (C)</v>
          </cell>
          <cell r="D5866" t="str">
            <v xml:space="preserve"> </v>
          </cell>
          <cell r="E5866" t="str">
            <v xml:space="preserve"> </v>
          </cell>
          <cell r="F5866" t="str">
            <v xml:space="preserve"> </v>
          </cell>
        </row>
        <row r="5867">
          <cell r="A5867" t="str">
            <v>SOCIAL CAPITAL - How often do you talk to your family?</v>
          </cell>
          <cell r="B5867" t="str">
            <v>Never</v>
          </cell>
          <cell r="C5867" t="str">
            <v>Greater Dandenong (C)</v>
          </cell>
          <cell r="D5867">
            <v>2.5096430000000001</v>
          </cell>
          <cell r="E5867">
            <v>1.0881810000000001</v>
          </cell>
          <cell r="F5867">
            <v>5.6812760000000004</v>
          </cell>
        </row>
        <row r="5868">
          <cell r="A5868" t="str">
            <v>SOCIAL CAPITAL - How often do you talk to your family?</v>
          </cell>
          <cell r="B5868" t="str">
            <v>Never</v>
          </cell>
          <cell r="C5868" t="str">
            <v>Greater Geelong (C)</v>
          </cell>
          <cell r="D5868" t="str">
            <v xml:space="preserve"> </v>
          </cell>
          <cell r="E5868" t="str">
            <v xml:space="preserve"> </v>
          </cell>
          <cell r="F5868" t="str">
            <v xml:space="preserve"> </v>
          </cell>
        </row>
        <row r="5869">
          <cell r="A5869" t="str">
            <v>SOCIAL CAPITAL - How often do you talk to your family?</v>
          </cell>
          <cell r="B5869" t="str">
            <v>Never</v>
          </cell>
          <cell r="C5869" t="str">
            <v>Greater Shepparton (C)</v>
          </cell>
          <cell r="D5869">
            <v>1.91526</v>
          </cell>
          <cell r="E5869">
            <v>0.82005340000000004</v>
          </cell>
          <cell r="F5869">
            <v>4.4081400000000004</v>
          </cell>
        </row>
        <row r="5870">
          <cell r="A5870" t="str">
            <v>SOCIAL CAPITAL - How often do you talk to your family?</v>
          </cell>
          <cell r="B5870" t="str">
            <v>Never</v>
          </cell>
          <cell r="C5870" t="str">
            <v>Hepburn (S)</v>
          </cell>
          <cell r="D5870" t="str">
            <v xml:space="preserve"> </v>
          </cell>
          <cell r="E5870" t="str">
            <v xml:space="preserve"> </v>
          </cell>
          <cell r="F5870" t="str">
            <v xml:space="preserve"> </v>
          </cell>
        </row>
        <row r="5871">
          <cell r="A5871" t="str">
            <v>SOCIAL CAPITAL - How often do you talk to your family?</v>
          </cell>
          <cell r="B5871" t="str">
            <v>Never</v>
          </cell>
          <cell r="C5871" t="str">
            <v>Hindmarsh (S)</v>
          </cell>
          <cell r="D5871" t="str">
            <v xml:space="preserve"> </v>
          </cell>
          <cell r="E5871" t="str">
            <v xml:space="preserve"> </v>
          </cell>
          <cell r="F5871" t="str">
            <v xml:space="preserve"> </v>
          </cell>
        </row>
        <row r="5872">
          <cell r="A5872" t="str">
            <v>SOCIAL CAPITAL - How often do you talk to your family?</v>
          </cell>
          <cell r="B5872" t="str">
            <v>Never</v>
          </cell>
          <cell r="C5872" t="str">
            <v>Hobsons Bay (C)</v>
          </cell>
          <cell r="D5872">
            <v>2.1467209999999999</v>
          </cell>
          <cell r="E5872">
            <v>0.85210280000000005</v>
          </cell>
          <cell r="F5872">
            <v>5.3030749999999998</v>
          </cell>
        </row>
        <row r="5873">
          <cell r="A5873" t="str">
            <v>SOCIAL CAPITAL - How often do you talk to your family?</v>
          </cell>
          <cell r="B5873" t="str">
            <v>Never</v>
          </cell>
          <cell r="C5873" t="str">
            <v>Horsham (RC)</v>
          </cell>
          <cell r="D5873" t="str">
            <v xml:space="preserve"> </v>
          </cell>
          <cell r="E5873" t="str">
            <v xml:space="preserve"> </v>
          </cell>
          <cell r="F5873" t="str">
            <v xml:space="preserve"> </v>
          </cell>
        </row>
        <row r="5874">
          <cell r="A5874" t="str">
            <v>SOCIAL CAPITAL - How often do you talk to your family?</v>
          </cell>
          <cell r="B5874" t="str">
            <v>Never</v>
          </cell>
          <cell r="C5874" t="str">
            <v>Hume (C)</v>
          </cell>
          <cell r="D5874">
            <v>1.7046140000000001</v>
          </cell>
          <cell r="E5874">
            <v>0.65085389999999999</v>
          </cell>
          <cell r="F5874">
            <v>4.389087</v>
          </cell>
        </row>
        <row r="5875">
          <cell r="A5875" t="str">
            <v>SOCIAL CAPITAL - How often do you talk to your family?</v>
          </cell>
          <cell r="B5875" t="str">
            <v>Never</v>
          </cell>
          <cell r="C5875" t="str">
            <v>Indigo (S)</v>
          </cell>
          <cell r="D5875" t="str">
            <v xml:space="preserve"> </v>
          </cell>
          <cell r="E5875" t="str">
            <v xml:space="preserve"> </v>
          </cell>
          <cell r="F5875" t="str">
            <v xml:space="preserve"> </v>
          </cell>
        </row>
        <row r="5876">
          <cell r="A5876" t="str">
            <v>SOCIAL CAPITAL - How often do you talk to your family?</v>
          </cell>
          <cell r="B5876" t="str">
            <v>Never</v>
          </cell>
          <cell r="C5876" t="str">
            <v>Kingston (C)</v>
          </cell>
          <cell r="D5876" t="str">
            <v xml:space="preserve"> </v>
          </cell>
          <cell r="E5876" t="str">
            <v xml:space="preserve"> </v>
          </cell>
          <cell r="F5876" t="str">
            <v xml:space="preserve"> </v>
          </cell>
        </row>
        <row r="5877">
          <cell r="A5877" t="str">
            <v>SOCIAL CAPITAL - How often do you talk to your family?</v>
          </cell>
          <cell r="B5877" t="str">
            <v>Never</v>
          </cell>
          <cell r="C5877" t="str">
            <v>Knox (C)</v>
          </cell>
          <cell r="D5877">
            <v>3.0385770000000001</v>
          </cell>
          <cell r="E5877">
            <v>1.3291390000000001</v>
          </cell>
          <cell r="F5877">
            <v>6.7951579999999998</v>
          </cell>
        </row>
        <row r="5878">
          <cell r="A5878" t="str">
            <v>SOCIAL CAPITAL - How often do you talk to your family?</v>
          </cell>
          <cell r="B5878" t="str">
            <v>Never</v>
          </cell>
          <cell r="C5878" t="str">
            <v>Latrobe (C)</v>
          </cell>
          <cell r="D5878" t="str">
            <v xml:space="preserve"> </v>
          </cell>
          <cell r="E5878" t="str">
            <v xml:space="preserve"> </v>
          </cell>
          <cell r="F5878" t="str">
            <v xml:space="preserve"> </v>
          </cell>
        </row>
        <row r="5879">
          <cell r="A5879" t="str">
            <v>SOCIAL CAPITAL - How often do you talk to your family?</v>
          </cell>
          <cell r="B5879" t="str">
            <v>Never</v>
          </cell>
          <cell r="C5879" t="str">
            <v>Loddon (S)</v>
          </cell>
          <cell r="D5879" t="str">
            <v xml:space="preserve"> </v>
          </cell>
          <cell r="E5879" t="str">
            <v xml:space="preserve"> </v>
          </cell>
          <cell r="F5879" t="str">
            <v xml:space="preserve"> </v>
          </cell>
        </row>
        <row r="5880">
          <cell r="A5880" t="str">
            <v>SOCIAL CAPITAL - How often do you talk to your family?</v>
          </cell>
          <cell r="B5880" t="str">
            <v>Never</v>
          </cell>
          <cell r="C5880" t="str">
            <v>Macedon Ranges (S)</v>
          </cell>
          <cell r="D5880" t="str">
            <v xml:space="preserve"> </v>
          </cell>
          <cell r="E5880" t="str">
            <v xml:space="preserve"> </v>
          </cell>
          <cell r="F5880" t="str">
            <v xml:space="preserve"> </v>
          </cell>
        </row>
        <row r="5881">
          <cell r="A5881" t="str">
            <v>SOCIAL CAPITAL - How often do you talk to your family?</v>
          </cell>
          <cell r="B5881" t="str">
            <v>Never</v>
          </cell>
          <cell r="C5881" t="str">
            <v>Manningham (C)</v>
          </cell>
          <cell r="D5881" t="str">
            <v xml:space="preserve"> </v>
          </cell>
          <cell r="E5881" t="str">
            <v xml:space="preserve"> </v>
          </cell>
          <cell r="F5881" t="str">
            <v xml:space="preserve"> </v>
          </cell>
        </row>
        <row r="5882">
          <cell r="A5882" t="str">
            <v>SOCIAL CAPITAL - How often do you talk to your family?</v>
          </cell>
          <cell r="B5882" t="str">
            <v>Never</v>
          </cell>
          <cell r="C5882" t="str">
            <v>Mansfield (S)</v>
          </cell>
          <cell r="D5882" t="str">
            <v xml:space="preserve"> </v>
          </cell>
          <cell r="E5882" t="str">
            <v xml:space="preserve"> </v>
          </cell>
          <cell r="F5882" t="str">
            <v xml:space="preserve"> </v>
          </cell>
        </row>
        <row r="5883">
          <cell r="A5883" t="str">
            <v>SOCIAL CAPITAL - How often do you talk to your family?</v>
          </cell>
          <cell r="B5883" t="str">
            <v>Never</v>
          </cell>
          <cell r="C5883" t="str">
            <v>Maribyrnong (C)</v>
          </cell>
          <cell r="D5883">
            <v>3.1868180000000002</v>
          </cell>
          <cell r="E5883">
            <v>1.3027439999999999</v>
          </cell>
          <cell r="F5883">
            <v>7.5862670000000003</v>
          </cell>
        </row>
        <row r="5884">
          <cell r="A5884" t="str">
            <v>SOCIAL CAPITAL - How often do you talk to your family?</v>
          </cell>
          <cell r="B5884" t="str">
            <v>Never</v>
          </cell>
          <cell r="C5884" t="str">
            <v>Maroondah (C)</v>
          </cell>
          <cell r="D5884" t="str">
            <v xml:space="preserve"> </v>
          </cell>
          <cell r="E5884" t="str">
            <v xml:space="preserve"> </v>
          </cell>
          <cell r="F5884" t="str">
            <v xml:space="preserve"> </v>
          </cell>
        </row>
        <row r="5885">
          <cell r="A5885" t="str">
            <v>SOCIAL CAPITAL - How often do you talk to your family?</v>
          </cell>
          <cell r="B5885" t="str">
            <v>Never</v>
          </cell>
          <cell r="C5885" t="str">
            <v>Melbourne (C)</v>
          </cell>
          <cell r="D5885" t="str">
            <v xml:space="preserve"> </v>
          </cell>
          <cell r="E5885" t="str">
            <v xml:space="preserve"> </v>
          </cell>
          <cell r="F5885" t="str">
            <v xml:space="preserve"> </v>
          </cell>
        </row>
        <row r="5886">
          <cell r="A5886" t="str">
            <v>SOCIAL CAPITAL - How often do you talk to your family?</v>
          </cell>
          <cell r="B5886" t="str">
            <v>Never</v>
          </cell>
          <cell r="C5886" t="str">
            <v>Melton (S)</v>
          </cell>
          <cell r="D5886" t="str">
            <v xml:space="preserve"> </v>
          </cell>
          <cell r="E5886" t="str">
            <v xml:space="preserve"> </v>
          </cell>
          <cell r="F5886" t="str">
            <v xml:space="preserve"> </v>
          </cell>
        </row>
        <row r="5887">
          <cell r="A5887" t="str">
            <v>SOCIAL CAPITAL - How often do you talk to your family?</v>
          </cell>
          <cell r="B5887" t="str">
            <v>Never</v>
          </cell>
          <cell r="C5887" t="str">
            <v>Mildura (RC)</v>
          </cell>
          <cell r="D5887" t="str">
            <v xml:space="preserve"> </v>
          </cell>
          <cell r="E5887" t="str">
            <v xml:space="preserve"> </v>
          </cell>
          <cell r="F5887" t="str">
            <v xml:space="preserve"> </v>
          </cell>
        </row>
        <row r="5888">
          <cell r="A5888" t="str">
            <v>SOCIAL CAPITAL - How often do you talk to your family?</v>
          </cell>
          <cell r="B5888" t="str">
            <v>Never</v>
          </cell>
          <cell r="C5888" t="str">
            <v>Mitchell (S)</v>
          </cell>
          <cell r="D5888">
            <v>4.0935519999999999</v>
          </cell>
          <cell r="E5888">
            <v>1.588997</v>
          </cell>
          <cell r="F5888">
            <v>10.13904</v>
          </cell>
        </row>
        <row r="5889">
          <cell r="A5889" t="str">
            <v>SOCIAL CAPITAL - How often do you talk to your family?</v>
          </cell>
          <cell r="B5889" t="str">
            <v>Never</v>
          </cell>
          <cell r="C5889" t="str">
            <v>Moira (S)</v>
          </cell>
          <cell r="D5889">
            <v>2.1817120000000001</v>
          </cell>
          <cell r="E5889">
            <v>0.91505939999999997</v>
          </cell>
          <cell r="F5889">
            <v>5.1112590000000004</v>
          </cell>
        </row>
        <row r="5890">
          <cell r="A5890" t="str">
            <v>SOCIAL CAPITAL - How often do you talk to your family?</v>
          </cell>
          <cell r="B5890" t="str">
            <v>Never</v>
          </cell>
          <cell r="C5890" t="str">
            <v>Monash (C)</v>
          </cell>
          <cell r="D5890">
            <v>1.4625999999999999</v>
          </cell>
          <cell r="E5890">
            <v>0.56180450000000004</v>
          </cell>
          <cell r="F5890">
            <v>3.7532130000000001</v>
          </cell>
        </row>
        <row r="5891">
          <cell r="A5891" t="str">
            <v>SOCIAL CAPITAL - How often do you talk to your family?</v>
          </cell>
          <cell r="B5891" t="str">
            <v>Never</v>
          </cell>
          <cell r="C5891" t="str">
            <v>Moonee Valley (C)</v>
          </cell>
          <cell r="D5891" t="str">
            <v xml:space="preserve"> </v>
          </cell>
          <cell r="E5891" t="str">
            <v xml:space="preserve"> </v>
          </cell>
          <cell r="F5891" t="str">
            <v xml:space="preserve"> </v>
          </cell>
        </row>
        <row r="5892">
          <cell r="A5892" t="str">
            <v>SOCIAL CAPITAL - How often do you talk to your family?</v>
          </cell>
          <cell r="B5892" t="str">
            <v>Never</v>
          </cell>
          <cell r="C5892" t="str">
            <v>Moorabool (S)</v>
          </cell>
          <cell r="D5892" t="str">
            <v xml:space="preserve"> </v>
          </cell>
          <cell r="E5892" t="str">
            <v xml:space="preserve"> </v>
          </cell>
          <cell r="F5892" t="str">
            <v xml:space="preserve"> </v>
          </cell>
        </row>
        <row r="5893">
          <cell r="A5893" t="str">
            <v>SOCIAL CAPITAL - How often do you talk to your family?</v>
          </cell>
          <cell r="B5893" t="str">
            <v>Never</v>
          </cell>
          <cell r="C5893" t="str">
            <v>Moreland (C)</v>
          </cell>
          <cell r="D5893">
            <v>2.1144569999999998</v>
          </cell>
          <cell r="E5893">
            <v>0.86518729999999999</v>
          </cell>
          <cell r="F5893">
            <v>5.0752360000000003</v>
          </cell>
        </row>
        <row r="5894">
          <cell r="A5894" t="str">
            <v>SOCIAL CAPITAL - How often do you talk to your family?</v>
          </cell>
          <cell r="B5894" t="str">
            <v>Never</v>
          </cell>
          <cell r="C5894" t="str">
            <v>Mornington Peninsula (S)</v>
          </cell>
          <cell r="D5894" t="str">
            <v xml:space="preserve"> </v>
          </cell>
          <cell r="E5894" t="str">
            <v xml:space="preserve"> </v>
          </cell>
          <cell r="F5894" t="str">
            <v xml:space="preserve"> </v>
          </cell>
        </row>
        <row r="5895">
          <cell r="A5895" t="str">
            <v>SOCIAL CAPITAL - How often do you talk to your family?</v>
          </cell>
          <cell r="B5895" t="str">
            <v>Never</v>
          </cell>
          <cell r="C5895" t="str">
            <v>Mount Alexander (S)</v>
          </cell>
          <cell r="D5895" t="str">
            <v xml:space="preserve"> </v>
          </cell>
          <cell r="E5895" t="str">
            <v xml:space="preserve"> </v>
          </cell>
          <cell r="F5895" t="str">
            <v xml:space="preserve"> </v>
          </cell>
        </row>
        <row r="5896">
          <cell r="A5896" t="str">
            <v>SOCIAL CAPITAL - How often do you talk to your family?</v>
          </cell>
          <cell r="B5896" t="str">
            <v>Never</v>
          </cell>
          <cell r="C5896" t="str">
            <v>Moyne (S)</v>
          </cell>
          <cell r="D5896" t="str">
            <v xml:space="preserve"> </v>
          </cell>
          <cell r="E5896" t="str">
            <v xml:space="preserve"> </v>
          </cell>
          <cell r="F5896" t="str">
            <v xml:space="preserve"> </v>
          </cell>
        </row>
        <row r="5897">
          <cell r="A5897" t="str">
            <v>SOCIAL CAPITAL - How often do you talk to your family?</v>
          </cell>
          <cell r="B5897" t="str">
            <v>Never</v>
          </cell>
          <cell r="C5897" t="str">
            <v>Murrindindi (S)</v>
          </cell>
          <cell r="D5897" t="str">
            <v xml:space="preserve"> </v>
          </cell>
          <cell r="E5897" t="str">
            <v xml:space="preserve"> </v>
          </cell>
          <cell r="F5897" t="str">
            <v xml:space="preserve"> </v>
          </cell>
        </row>
        <row r="5898">
          <cell r="A5898" t="str">
            <v>SOCIAL CAPITAL - How often do you talk to your family?</v>
          </cell>
          <cell r="B5898" t="str">
            <v>Never</v>
          </cell>
          <cell r="C5898" t="str">
            <v>Nillumbik (S)</v>
          </cell>
          <cell r="D5898" t="str">
            <v xml:space="preserve"> </v>
          </cell>
          <cell r="E5898" t="str">
            <v xml:space="preserve"> </v>
          </cell>
          <cell r="F5898" t="str">
            <v xml:space="preserve"> </v>
          </cell>
        </row>
        <row r="5899">
          <cell r="A5899" t="str">
            <v>SOCIAL CAPITAL - How often do you talk to your family?</v>
          </cell>
          <cell r="B5899" t="str">
            <v>Never</v>
          </cell>
          <cell r="C5899" t="str">
            <v>Northern Grampians (S)</v>
          </cell>
          <cell r="D5899" t="str">
            <v xml:space="preserve"> </v>
          </cell>
          <cell r="E5899" t="str">
            <v xml:space="preserve"> </v>
          </cell>
          <cell r="F5899" t="str">
            <v xml:space="preserve"> </v>
          </cell>
        </row>
        <row r="5900">
          <cell r="A5900" t="str">
            <v>SOCIAL CAPITAL - How often do you talk to your family?</v>
          </cell>
          <cell r="B5900" t="str">
            <v>Never</v>
          </cell>
          <cell r="C5900" t="str">
            <v>Port Phillip (C)</v>
          </cell>
          <cell r="D5900">
            <v>1.8939250000000001</v>
          </cell>
          <cell r="E5900">
            <v>0.80629510000000004</v>
          </cell>
          <cell r="F5900">
            <v>4.3838439999999999</v>
          </cell>
        </row>
        <row r="5901">
          <cell r="A5901" t="str">
            <v>SOCIAL CAPITAL - How often do you talk to your family?</v>
          </cell>
          <cell r="B5901" t="str">
            <v>Never</v>
          </cell>
          <cell r="C5901" t="str">
            <v>Pyrenees (S)</v>
          </cell>
          <cell r="D5901">
            <v>1.0719460000000001</v>
          </cell>
          <cell r="E5901">
            <v>0.50483140000000004</v>
          </cell>
          <cell r="F5901">
            <v>2.2616619999999998</v>
          </cell>
        </row>
        <row r="5902">
          <cell r="A5902" t="str">
            <v>SOCIAL CAPITAL - How often do you talk to your family?</v>
          </cell>
          <cell r="B5902" t="str">
            <v>Never</v>
          </cell>
          <cell r="C5902" t="str">
            <v>Queenscliffe (B)</v>
          </cell>
          <cell r="D5902" t="str">
            <v xml:space="preserve"> </v>
          </cell>
          <cell r="E5902" t="str">
            <v xml:space="preserve"> </v>
          </cell>
          <cell r="F5902" t="str">
            <v xml:space="preserve"> </v>
          </cell>
        </row>
        <row r="5903">
          <cell r="A5903" t="str">
            <v>SOCIAL CAPITAL - How often do you talk to your family?</v>
          </cell>
          <cell r="B5903" t="str">
            <v>Never</v>
          </cell>
          <cell r="C5903" t="str">
            <v>South Gippsland (S)</v>
          </cell>
          <cell r="D5903" t="str">
            <v xml:space="preserve"> </v>
          </cell>
          <cell r="E5903" t="str">
            <v xml:space="preserve"> </v>
          </cell>
          <cell r="F5903" t="str">
            <v xml:space="preserve"> </v>
          </cell>
        </row>
        <row r="5904">
          <cell r="A5904" t="str">
            <v>SOCIAL CAPITAL - How often do you talk to your family?</v>
          </cell>
          <cell r="B5904" t="str">
            <v>Never</v>
          </cell>
          <cell r="C5904" t="str">
            <v>Southern Grampians (S)</v>
          </cell>
          <cell r="D5904" t="str">
            <v xml:space="preserve"> </v>
          </cell>
          <cell r="E5904" t="str">
            <v xml:space="preserve"> </v>
          </cell>
          <cell r="F5904" t="str">
            <v xml:space="preserve"> </v>
          </cell>
        </row>
        <row r="5905">
          <cell r="A5905" t="str">
            <v>SOCIAL CAPITAL - How often do you talk to your family?</v>
          </cell>
          <cell r="B5905" t="str">
            <v>Never</v>
          </cell>
          <cell r="C5905" t="str">
            <v>Stonnington (C)</v>
          </cell>
          <cell r="D5905" t="str">
            <v xml:space="preserve"> </v>
          </cell>
          <cell r="E5905" t="str">
            <v xml:space="preserve"> </v>
          </cell>
          <cell r="F5905" t="str">
            <v xml:space="preserve"> </v>
          </cell>
        </row>
        <row r="5906">
          <cell r="A5906" t="str">
            <v>SOCIAL CAPITAL - How often do you talk to your family?</v>
          </cell>
          <cell r="B5906" t="str">
            <v>Never</v>
          </cell>
          <cell r="C5906" t="str">
            <v>Strathbogie (S)</v>
          </cell>
          <cell r="D5906">
            <v>5.5362910000000003</v>
          </cell>
          <cell r="E5906">
            <v>2.0893549999999999</v>
          </cell>
          <cell r="F5906">
            <v>13.864599999999999</v>
          </cell>
        </row>
        <row r="5907">
          <cell r="A5907" t="str">
            <v>SOCIAL CAPITAL - How often do you talk to your family?</v>
          </cell>
          <cell r="B5907" t="str">
            <v>Never</v>
          </cell>
          <cell r="C5907" t="str">
            <v>Surf Coast (S)</v>
          </cell>
          <cell r="D5907" t="str">
            <v xml:space="preserve"> </v>
          </cell>
          <cell r="E5907" t="str">
            <v xml:space="preserve"> </v>
          </cell>
          <cell r="F5907" t="str">
            <v xml:space="preserve"> </v>
          </cell>
        </row>
        <row r="5908">
          <cell r="A5908" t="str">
            <v>SOCIAL CAPITAL - How often do you talk to your family?</v>
          </cell>
          <cell r="B5908" t="str">
            <v>Never</v>
          </cell>
          <cell r="C5908" t="str">
            <v>Swan Hill (RC)</v>
          </cell>
          <cell r="D5908" t="str">
            <v xml:space="preserve"> </v>
          </cell>
          <cell r="E5908" t="str">
            <v xml:space="preserve"> </v>
          </cell>
          <cell r="F5908" t="str">
            <v xml:space="preserve"> </v>
          </cell>
        </row>
        <row r="5909">
          <cell r="A5909" t="str">
            <v>SOCIAL CAPITAL - How often do you talk to your family?</v>
          </cell>
          <cell r="B5909" t="str">
            <v>Never</v>
          </cell>
          <cell r="C5909" t="str">
            <v>Towong (S)</v>
          </cell>
          <cell r="D5909" t="str">
            <v xml:space="preserve"> </v>
          </cell>
          <cell r="E5909" t="str">
            <v xml:space="preserve"> </v>
          </cell>
          <cell r="F5909" t="str">
            <v xml:space="preserve"> </v>
          </cell>
        </row>
        <row r="5910">
          <cell r="A5910" t="str">
            <v>SOCIAL CAPITAL - How often do you talk to your family?</v>
          </cell>
          <cell r="B5910" t="str">
            <v>Never</v>
          </cell>
          <cell r="C5910" t="str">
            <v>Wangaratta (RC)</v>
          </cell>
          <cell r="D5910" t="str">
            <v xml:space="preserve"> </v>
          </cell>
          <cell r="E5910" t="str">
            <v xml:space="preserve"> </v>
          </cell>
          <cell r="F5910" t="str">
            <v xml:space="preserve"> </v>
          </cell>
        </row>
        <row r="5911">
          <cell r="A5911" t="str">
            <v>SOCIAL CAPITAL - How often do you talk to your family?</v>
          </cell>
          <cell r="B5911" t="str">
            <v>Never</v>
          </cell>
          <cell r="C5911" t="str">
            <v>Warrnambool (C)</v>
          </cell>
          <cell r="D5911" t="str">
            <v xml:space="preserve"> </v>
          </cell>
          <cell r="E5911" t="str">
            <v xml:space="preserve"> </v>
          </cell>
          <cell r="F5911" t="str">
            <v xml:space="preserve"> </v>
          </cell>
        </row>
        <row r="5912">
          <cell r="A5912" t="str">
            <v>SOCIAL CAPITAL - How often do you talk to your family?</v>
          </cell>
          <cell r="B5912" t="str">
            <v>Never</v>
          </cell>
          <cell r="C5912" t="str">
            <v>Wellington (S)</v>
          </cell>
          <cell r="D5912" t="str">
            <v xml:space="preserve"> </v>
          </cell>
          <cell r="E5912" t="str">
            <v xml:space="preserve"> </v>
          </cell>
          <cell r="F5912" t="str">
            <v xml:space="preserve"> </v>
          </cell>
        </row>
        <row r="5913">
          <cell r="A5913" t="str">
            <v>SOCIAL CAPITAL - How often do you talk to your family?</v>
          </cell>
          <cell r="B5913" t="str">
            <v>Never</v>
          </cell>
          <cell r="C5913" t="str">
            <v>West Wimmera (S)</v>
          </cell>
          <cell r="D5913" t="str">
            <v xml:space="preserve"> </v>
          </cell>
          <cell r="E5913" t="str">
            <v xml:space="preserve"> </v>
          </cell>
          <cell r="F5913" t="str">
            <v xml:space="preserve"> </v>
          </cell>
        </row>
        <row r="5914">
          <cell r="A5914" t="str">
            <v>SOCIAL CAPITAL - How often do you talk to your family?</v>
          </cell>
          <cell r="B5914" t="str">
            <v>Never</v>
          </cell>
          <cell r="C5914" t="str">
            <v>Whitehorse (C)</v>
          </cell>
          <cell r="D5914" t="str">
            <v xml:space="preserve"> </v>
          </cell>
          <cell r="E5914" t="str">
            <v xml:space="preserve"> </v>
          </cell>
          <cell r="F5914" t="str">
            <v xml:space="preserve"> </v>
          </cell>
        </row>
        <row r="5915">
          <cell r="A5915" t="str">
            <v>SOCIAL CAPITAL - How often do you talk to your family?</v>
          </cell>
          <cell r="B5915" t="str">
            <v>Never</v>
          </cell>
          <cell r="C5915" t="str">
            <v>Whittlesea (C)</v>
          </cell>
          <cell r="D5915" t="str">
            <v xml:space="preserve"> </v>
          </cell>
          <cell r="E5915" t="str">
            <v xml:space="preserve"> </v>
          </cell>
          <cell r="F5915" t="str">
            <v xml:space="preserve"> </v>
          </cell>
        </row>
        <row r="5916">
          <cell r="A5916" t="str">
            <v>SOCIAL CAPITAL - How often do you talk to your family?</v>
          </cell>
          <cell r="B5916" t="str">
            <v>Never</v>
          </cell>
          <cell r="C5916" t="str">
            <v>Wodonga (RC)</v>
          </cell>
          <cell r="D5916" t="str">
            <v xml:space="preserve"> </v>
          </cell>
          <cell r="E5916" t="str">
            <v xml:space="preserve"> </v>
          </cell>
          <cell r="F5916" t="str">
            <v xml:space="preserve"> </v>
          </cell>
        </row>
        <row r="5917">
          <cell r="A5917" t="str">
            <v>SOCIAL CAPITAL - How often do you talk to your family?</v>
          </cell>
          <cell r="B5917" t="str">
            <v>Never</v>
          </cell>
          <cell r="C5917" t="str">
            <v>Wyndham (C)</v>
          </cell>
          <cell r="D5917" t="str">
            <v xml:space="preserve"> </v>
          </cell>
          <cell r="E5917" t="str">
            <v xml:space="preserve"> </v>
          </cell>
          <cell r="F5917" t="str">
            <v xml:space="preserve"> </v>
          </cell>
        </row>
        <row r="5918">
          <cell r="A5918" t="str">
            <v>SOCIAL CAPITAL - How often do you talk to your family?</v>
          </cell>
          <cell r="B5918" t="str">
            <v>Never</v>
          </cell>
          <cell r="C5918" t="str">
            <v>Yarra (C)</v>
          </cell>
          <cell r="D5918">
            <v>1.6053269999999999</v>
          </cell>
          <cell r="E5918">
            <v>0.62014809999999998</v>
          </cell>
          <cell r="F5918">
            <v>4.0911499999999998</v>
          </cell>
        </row>
        <row r="5919">
          <cell r="A5919" t="str">
            <v>SOCIAL CAPITAL - How often do you talk to your family?</v>
          </cell>
          <cell r="B5919" t="str">
            <v>Never</v>
          </cell>
          <cell r="C5919" t="str">
            <v>Yarra Ranges (S)</v>
          </cell>
          <cell r="D5919" t="str">
            <v xml:space="preserve"> </v>
          </cell>
          <cell r="E5919" t="str">
            <v xml:space="preserve"> </v>
          </cell>
          <cell r="F5919" t="str">
            <v xml:space="preserve"> </v>
          </cell>
        </row>
        <row r="5920">
          <cell r="A5920" t="str">
            <v>SOCIAL CAPITAL - How often do you talk to your family?</v>
          </cell>
          <cell r="B5920" t="str">
            <v>Never</v>
          </cell>
          <cell r="C5920" t="str">
            <v>Yarriambiack (S)</v>
          </cell>
          <cell r="D5920">
            <v>1.166196</v>
          </cell>
          <cell r="E5920">
            <v>0.51088869999999997</v>
          </cell>
          <cell r="F5920">
            <v>2.6397499999999998</v>
          </cell>
        </row>
        <row r="5921">
          <cell r="A5921" t="str">
            <v>SOCIAL CAPITAL - How often do you talk to your family?</v>
          </cell>
          <cell r="B5921" t="str">
            <v>Never</v>
          </cell>
          <cell r="C5921" t="str">
            <v>Victoria</v>
          </cell>
          <cell r="D5921">
            <v>1.281863</v>
          </cell>
          <cell r="E5921">
            <v>1.048206</v>
          </cell>
          <cell r="F5921">
            <v>1.5667789999999999</v>
          </cell>
        </row>
        <row r="5922">
          <cell r="A5922" t="str">
            <v>SOCIAL CAPITAL - How often do you talk to your family?</v>
          </cell>
          <cell r="B5922" t="str">
            <v>Don't know</v>
          </cell>
          <cell r="C5922" t="str">
            <v>Alpine (S)</v>
          </cell>
          <cell r="D5922" t="str">
            <v xml:space="preserve"> </v>
          </cell>
          <cell r="E5922" t="str">
            <v xml:space="preserve"> </v>
          </cell>
          <cell r="F5922" t="str">
            <v xml:space="preserve"> </v>
          </cell>
        </row>
        <row r="5923">
          <cell r="A5923" t="str">
            <v>SOCIAL CAPITAL - How often do you talk to your family?</v>
          </cell>
          <cell r="B5923" t="str">
            <v>Don't know</v>
          </cell>
          <cell r="C5923" t="str">
            <v>Ararat (RC)</v>
          </cell>
          <cell r="D5923" t="str">
            <v xml:space="preserve"> </v>
          </cell>
          <cell r="E5923" t="str">
            <v xml:space="preserve"> </v>
          </cell>
          <cell r="F5923" t="str">
            <v xml:space="preserve"> </v>
          </cell>
        </row>
        <row r="5924">
          <cell r="A5924" t="str">
            <v>SOCIAL CAPITAL - How often do you talk to your family?</v>
          </cell>
          <cell r="B5924" t="str">
            <v>Don't know</v>
          </cell>
          <cell r="C5924" t="str">
            <v>Ballarat (C)</v>
          </cell>
          <cell r="D5924" t="str">
            <v xml:space="preserve"> </v>
          </cell>
          <cell r="E5924" t="str">
            <v xml:space="preserve"> </v>
          </cell>
          <cell r="F5924" t="str">
            <v xml:space="preserve"> </v>
          </cell>
        </row>
        <row r="5925">
          <cell r="A5925" t="str">
            <v>SOCIAL CAPITAL - How often do you talk to your family?</v>
          </cell>
          <cell r="B5925" t="str">
            <v>Don't know</v>
          </cell>
          <cell r="C5925" t="str">
            <v>Banyule (C)</v>
          </cell>
          <cell r="D5925" t="str">
            <v xml:space="preserve"> </v>
          </cell>
          <cell r="E5925" t="str">
            <v xml:space="preserve"> </v>
          </cell>
          <cell r="F5925" t="str">
            <v xml:space="preserve"> </v>
          </cell>
        </row>
        <row r="5926">
          <cell r="A5926" t="str">
            <v>SOCIAL CAPITAL - How often do you talk to your family?</v>
          </cell>
          <cell r="B5926" t="str">
            <v>Don't know</v>
          </cell>
          <cell r="C5926" t="str">
            <v>Bass Coast (S)</v>
          </cell>
          <cell r="D5926" t="str">
            <v xml:space="preserve"> </v>
          </cell>
          <cell r="E5926" t="str">
            <v xml:space="preserve"> </v>
          </cell>
          <cell r="F5926" t="str">
            <v xml:space="preserve"> </v>
          </cell>
        </row>
        <row r="5927">
          <cell r="A5927" t="str">
            <v>SOCIAL CAPITAL - How often do you talk to your family?</v>
          </cell>
          <cell r="B5927" t="str">
            <v>Don't know</v>
          </cell>
          <cell r="C5927" t="str">
            <v>Baw Baw (S)</v>
          </cell>
          <cell r="D5927" t="str">
            <v xml:space="preserve"> </v>
          </cell>
          <cell r="E5927" t="str">
            <v xml:space="preserve"> </v>
          </cell>
          <cell r="F5927" t="str">
            <v xml:space="preserve"> </v>
          </cell>
        </row>
        <row r="5928">
          <cell r="A5928" t="str">
            <v>SOCIAL CAPITAL - How often do you talk to your family?</v>
          </cell>
          <cell r="B5928" t="str">
            <v>Don't know</v>
          </cell>
          <cell r="C5928" t="str">
            <v>Bayside (C)</v>
          </cell>
          <cell r="D5928" t="str">
            <v xml:space="preserve"> </v>
          </cell>
          <cell r="E5928" t="str">
            <v xml:space="preserve"> </v>
          </cell>
          <cell r="F5928" t="str">
            <v xml:space="preserve"> </v>
          </cell>
        </row>
        <row r="5929">
          <cell r="A5929" t="str">
            <v>SOCIAL CAPITAL - How often do you talk to your family?</v>
          </cell>
          <cell r="B5929" t="str">
            <v>Don't know</v>
          </cell>
          <cell r="C5929" t="str">
            <v>Benalla (RC)</v>
          </cell>
          <cell r="D5929" t="str">
            <v xml:space="preserve"> </v>
          </cell>
          <cell r="E5929" t="str">
            <v xml:space="preserve"> </v>
          </cell>
          <cell r="F5929" t="str">
            <v xml:space="preserve"> </v>
          </cell>
        </row>
        <row r="5930">
          <cell r="A5930" t="str">
            <v>SOCIAL CAPITAL - How often do you talk to your family?</v>
          </cell>
          <cell r="B5930" t="str">
            <v>Don't know</v>
          </cell>
          <cell r="C5930" t="str">
            <v>Boroondara (C)</v>
          </cell>
          <cell r="D5930" t="str">
            <v xml:space="preserve"> </v>
          </cell>
          <cell r="E5930" t="str">
            <v xml:space="preserve"> </v>
          </cell>
          <cell r="F5930" t="str">
            <v xml:space="preserve"> </v>
          </cell>
        </row>
        <row r="5931">
          <cell r="A5931" t="str">
            <v>SOCIAL CAPITAL - How often do you talk to your family?</v>
          </cell>
          <cell r="B5931" t="str">
            <v>Don't know</v>
          </cell>
          <cell r="C5931" t="str">
            <v>Brimbank (C)</v>
          </cell>
          <cell r="D5931" t="str">
            <v xml:space="preserve"> </v>
          </cell>
          <cell r="E5931" t="str">
            <v xml:space="preserve"> </v>
          </cell>
          <cell r="F5931" t="str">
            <v xml:space="preserve"> </v>
          </cell>
        </row>
        <row r="5932">
          <cell r="A5932" t="str">
            <v>SOCIAL CAPITAL - How often do you talk to your family?</v>
          </cell>
          <cell r="B5932" t="str">
            <v>Don't know</v>
          </cell>
          <cell r="C5932" t="str">
            <v>Buloke (S)</v>
          </cell>
          <cell r="D5932" t="str">
            <v xml:space="preserve"> </v>
          </cell>
          <cell r="E5932" t="str">
            <v xml:space="preserve"> </v>
          </cell>
          <cell r="F5932" t="str">
            <v xml:space="preserve"> </v>
          </cell>
        </row>
        <row r="5933">
          <cell r="A5933" t="str">
            <v>SOCIAL CAPITAL - How often do you talk to your family?</v>
          </cell>
          <cell r="B5933" t="str">
            <v>Don't know</v>
          </cell>
          <cell r="C5933" t="str">
            <v>Campaspe (S)</v>
          </cell>
          <cell r="D5933" t="str">
            <v xml:space="preserve"> </v>
          </cell>
          <cell r="E5933" t="str">
            <v xml:space="preserve"> </v>
          </cell>
          <cell r="F5933" t="str">
            <v xml:space="preserve"> </v>
          </cell>
        </row>
        <row r="5934">
          <cell r="A5934" t="str">
            <v>SOCIAL CAPITAL - How often do you talk to your family?</v>
          </cell>
          <cell r="B5934" t="str">
            <v>Don't know</v>
          </cell>
          <cell r="C5934" t="str">
            <v>Cardinia (S)</v>
          </cell>
          <cell r="D5934" t="str">
            <v xml:space="preserve"> </v>
          </cell>
          <cell r="E5934" t="str">
            <v xml:space="preserve"> </v>
          </cell>
          <cell r="F5934" t="str">
            <v xml:space="preserve"> </v>
          </cell>
        </row>
        <row r="5935">
          <cell r="A5935" t="str">
            <v>SOCIAL CAPITAL - How often do you talk to your family?</v>
          </cell>
          <cell r="B5935" t="str">
            <v>Don't know</v>
          </cell>
          <cell r="C5935" t="str">
            <v>Casey (C)</v>
          </cell>
          <cell r="D5935" t="str">
            <v xml:space="preserve"> </v>
          </cell>
          <cell r="E5935" t="str">
            <v xml:space="preserve"> </v>
          </cell>
          <cell r="F5935" t="str">
            <v xml:space="preserve"> </v>
          </cell>
        </row>
        <row r="5936">
          <cell r="A5936" t="str">
            <v>SOCIAL CAPITAL - How often do you talk to your family?</v>
          </cell>
          <cell r="B5936" t="str">
            <v>Don't know</v>
          </cell>
          <cell r="C5936" t="str">
            <v>Central Goldfields (S)</v>
          </cell>
          <cell r="D5936" t="str">
            <v xml:space="preserve"> </v>
          </cell>
          <cell r="E5936" t="str">
            <v xml:space="preserve"> </v>
          </cell>
          <cell r="F5936" t="str">
            <v xml:space="preserve"> </v>
          </cell>
        </row>
        <row r="5937">
          <cell r="A5937" t="str">
            <v>SOCIAL CAPITAL - How often do you talk to your family?</v>
          </cell>
          <cell r="B5937" t="str">
            <v>Don't know</v>
          </cell>
          <cell r="C5937" t="str">
            <v>Colac-Otway (S)</v>
          </cell>
          <cell r="D5937" t="str">
            <v xml:space="preserve"> </v>
          </cell>
          <cell r="E5937" t="str">
            <v xml:space="preserve"> </v>
          </cell>
          <cell r="F5937" t="str">
            <v xml:space="preserve"> </v>
          </cell>
        </row>
        <row r="5938">
          <cell r="A5938" t="str">
            <v>SOCIAL CAPITAL - How often do you talk to your family?</v>
          </cell>
          <cell r="B5938" t="str">
            <v>Don't know</v>
          </cell>
          <cell r="C5938" t="str">
            <v>Corangamite (S)</v>
          </cell>
          <cell r="D5938" t="str">
            <v xml:space="preserve"> </v>
          </cell>
          <cell r="E5938" t="str">
            <v xml:space="preserve"> </v>
          </cell>
          <cell r="F5938" t="str">
            <v xml:space="preserve"> </v>
          </cell>
        </row>
        <row r="5939">
          <cell r="A5939" t="str">
            <v>SOCIAL CAPITAL - How often do you talk to your family?</v>
          </cell>
          <cell r="B5939" t="str">
            <v>Don't know</v>
          </cell>
          <cell r="C5939" t="str">
            <v>Darebin (C)</v>
          </cell>
          <cell r="D5939" t="str">
            <v xml:space="preserve"> </v>
          </cell>
          <cell r="E5939" t="str">
            <v xml:space="preserve"> </v>
          </cell>
          <cell r="F5939" t="str">
            <v xml:space="preserve"> </v>
          </cell>
        </row>
        <row r="5940">
          <cell r="A5940" t="str">
            <v>SOCIAL CAPITAL - How often do you talk to your family?</v>
          </cell>
          <cell r="B5940" t="str">
            <v>Don't know</v>
          </cell>
          <cell r="C5940" t="str">
            <v>East Gippsland (S)</v>
          </cell>
          <cell r="D5940" t="str">
            <v xml:space="preserve"> </v>
          </cell>
          <cell r="E5940" t="str">
            <v xml:space="preserve"> </v>
          </cell>
          <cell r="F5940" t="str">
            <v xml:space="preserve"> </v>
          </cell>
        </row>
        <row r="5941">
          <cell r="A5941" t="str">
            <v>SOCIAL CAPITAL - How often do you talk to your family?</v>
          </cell>
          <cell r="B5941" t="str">
            <v>Don't know</v>
          </cell>
          <cell r="C5941" t="str">
            <v>Frankston (C)</v>
          </cell>
          <cell r="D5941" t="str">
            <v xml:space="preserve"> </v>
          </cell>
          <cell r="E5941" t="str">
            <v xml:space="preserve"> </v>
          </cell>
          <cell r="F5941" t="str">
            <v xml:space="preserve"> </v>
          </cell>
        </row>
        <row r="5942">
          <cell r="A5942" t="str">
            <v>SOCIAL CAPITAL - How often do you talk to your family?</v>
          </cell>
          <cell r="B5942" t="str">
            <v>Don't know</v>
          </cell>
          <cell r="C5942" t="str">
            <v>Gannawarra (S)</v>
          </cell>
          <cell r="D5942" t="str">
            <v xml:space="preserve"> </v>
          </cell>
          <cell r="E5942" t="str">
            <v xml:space="preserve"> </v>
          </cell>
          <cell r="F5942" t="str">
            <v xml:space="preserve"> </v>
          </cell>
        </row>
        <row r="5943">
          <cell r="A5943" t="str">
            <v>SOCIAL CAPITAL - How often do you talk to your family?</v>
          </cell>
          <cell r="B5943" t="str">
            <v>Don't know</v>
          </cell>
          <cell r="C5943" t="str">
            <v>Glen Eira (C)</v>
          </cell>
          <cell r="D5943" t="str">
            <v xml:space="preserve"> </v>
          </cell>
          <cell r="E5943" t="str">
            <v xml:space="preserve"> </v>
          </cell>
          <cell r="F5943" t="str">
            <v xml:space="preserve"> </v>
          </cell>
        </row>
        <row r="5944">
          <cell r="A5944" t="str">
            <v>SOCIAL CAPITAL - How often do you talk to your family?</v>
          </cell>
          <cell r="B5944" t="str">
            <v>Don't know</v>
          </cell>
          <cell r="C5944" t="str">
            <v>Glenelg (S)</v>
          </cell>
          <cell r="D5944" t="str">
            <v xml:space="preserve"> </v>
          </cell>
          <cell r="E5944" t="str">
            <v xml:space="preserve"> </v>
          </cell>
          <cell r="F5944" t="str">
            <v xml:space="preserve"> </v>
          </cell>
        </row>
        <row r="5945">
          <cell r="A5945" t="str">
            <v>SOCIAL CAPITAL - How often do you talk to your family?</v>
          </cell>
          <cell r="B5945" t="str">
            <v>Don't know</v>
          </cell>
          <cell r="C5945" t="str">
            <v>Golden Plains (S)</v>
          </cell>
          <cell r="D5945" t="str">
            <v xml:space="preserve"> </v>
          </cell>
          <cell r="E5945" t="str">
            <v xml:space="preserve"> </v>
          </cell>
          <cell r="F5945" t="str">
            <v xml:space="preserve"> </v>
          </cell>
        </row>
        <row r="5946">
          <cell r="A5946" t="str">
            <v>SOCIAL CAPITAL - How often do you talk to your family?</v>
          </cell>
          <cell r="B5946" t="str">
            <v>Don't know</v>
          </cell>
          <cell r="C5946" t="str">
            <v>Greater Bendigo (C)</v>
          </cell>
          <cell r="D5946" t="str">
            <v xml:space="preserve"> </v>
          </cell>
          <cell r="E5946" t="str">
            <v xml:space="preserve"> </v>
          </cell>
          <cell r="F5946" t="str">
            <v xml:space="preserve"> </v>
          </cell>
        </row>
        <row r="5947">
          <cell r="A5947" t="str">
            <v>SOCIAL CAPITAL - How often do you talk to your family?</v>
          </cell>
          <cell r="B5947" t="str">
            <v>Don't know</v>
          </cell>
          <cell r="C5947" t="str">
            <v>Greater Dandenong (C)</v>
          </cell>
          <cell r="D5947" t="str">
            <v xml:space="preserve"> </v>
          </cell>
          <cell r="E5947" t="str">
            <v xml:space="preserve"> </v>
          </cell>
          <cell r="F5947" t="str">
            <v xml:space="preserve"> </v>
          </cell>
        </row>
        <row r="5948">
          <cell r="A5948" t="str">
            <v>SOCIAL CAPITAL - How often do you talk to your family?</v>
          </cell>
          <cell r="B5948" t="str">
            <v>Don't know</v>
          </cell>
          <cell r="C5948" t="str">
            <v>Greater Geelong (C)</v>
          </cell>
          <cell r="D5948" t="str">
            <v xml:space="preserve"> </v>
          </cell>
          <cell r="E5948" t="str">
            <v xml:space="preserve"> </v>
          </cell>
          <cell r="F5948" t="str">
            <v xml:space="preserve"> </v>
          </cell>
        </row>
        <row r="5949">
          <cell r="A5949" t="str">
            <v>SOCIAL CAPITAL - How often do you talk to your family?</v>
          </cell>
          <cell r="B5949" t="str">
            <v>Don't know</v>
          </cell>
          <cell r="C5949" t="str">
            <v>Greater Shepparton (C)</v>
          </cell>
          <cell r="D5949" t="str">
            <v xml:space="preserve"> </v>
          </cell>
          <cell r="E5949" t="str">
            <v xml:space="preserve"> </v>
          </cell>
          <cell r="F5949" t="str">
            <v xml:space="preserve"> </v>
          </cell>
        </row>
        <row r="5950">
          <cell r="A5950" t="str">
            <v>SOCIAL CAPITAL - How often do you talk to your family?</v>
          </cell>
          <cell r="B5950" t="str">
            <v>Don't know</v>
          </cell>
          <cell r="C5950" t="str">
            <v>Hepburn (S)</v>
          </cell>
          <cell r="D5950" t="str">
            <v xml:space="preserve"> </v>
          </cell>
          <cell r="E5950" t="str">
            <v xml:space="preserve"> </v>
          </cell>
          <cell r="F5950" t="str">
            <v xml:space="preserve"> </v>
          </cell>
        </row>
        <row r="5951">
          <cell r="A5951" t="str">
            <v>SOCIAL CAPITAL - How often do you talk to your family?</v>
          </cell>
          <cell r="B5951" t="str">
            <v>Don't know</v>
          </cell>
          <cell r="C5951" t="str">
            <v>Hindmarsh (S)</v>
          </cell>
          <cell r="D5951" t="str">
            <v xml:space="preserve"> </v>
          </cell>
          <cell r="E5951" t="str">
            <v xml:space="preserve"> </v>
          </cell>
          <cell r="F5951" t="str">
            <v xml:space="preserve"> </v>
          </cell>
        </row>
        <row r="5952">
          <cell r="A5952" t="str">
            <v>SOCIAL CAPITAL - How often do you talk to your family?</v>
          </cell>
          <cell r="B5952" t="str">
            <v>Don't know</v>
          </cell>
          <cell r="C5952" t="str">
            <v>Hobsons Bay (C)</v>
          </cell>
          <cell r="D5952" t="str">
            <v xml:space="preserve"> </v>
          </cell>
          <cell r="E5952" t="str">
            <v xml:space="preserve"> </v>
          </cell>
          <cell r="F5952" t="str">
            <v xml:space="preserve"> </v>
          </cell>
        </row>
        <row r="5953">
          <cell r="A5953" t="str">
            <v>SOCIAL CAPITAL - How often do you talk to your family?</v>
          </cell>
          <cell r="B5953" t="str">
            <v>Don't know</v>
          </cell>
          <cell r="C5953" t="str">
            <v>Horsham (RC)</v>
          </cell>
          <cell r="D5953" t="str">
            <v xml:space="preserve"> </v>
          </cell>
          <cell r="E5953" t="str">
            <v xml:space="preserve"> </v>
          </cell>
          <cell r="F5953" t="str">
            <v xml:space="preserve"> </v>
          </cell>
        </row>
        <row r="5954">
          <cell r="A5954" t="str">
            <v>SOCIAL CAPITAL - How often do you talk to your family?</v>
          </cell>
          <cell r="B5954" t="str">
            <v>Don't know</v>
          </cell>
          <cell r="C5954" t="str">
            <v>Hume (C)</v>
          </cell>
          <cell r="D5954" t="str">
            <v xml:space="preserve"> </v>
          </cell>
          <cell r="E5954" t="str">
            <v xml:space="preserve"> </v>
          </cell>
          <cell r="F5954" t="str">
            <v xml:space="preserve"> </v>
          </cell>
        </row>
        <row r="5955">
          <cell r="A5955" t="str">
            <v>SOCIAL CAPITAL - How often do you talk to your family?</v>
          </cell>
          <cell r="B5955" t="str">
            <v>Don't know</v>
          </cell>
          <cell r="C5955" t="str">
            <v>Indigo (S)</v>
          </cell>
          <cell r="D5955" t="str">
            <v xml:space="preserve"> </v>
          </cell>
          <cell r="E5955" t="str">
            <v xml:space="preserve"> </v>
          </cell>
          <cell r="F5955" t="str">
            <v xml:space="preserve"> </v>
          </cell>
        </row>
        <row r="5956">
          <cell r="A5956" t="str">
            <v>SOCIAL CAPITAL - How often do you talk to your family?</v>
          </cell>
          <cell r="B5956" t="str">
            <v>Don't know</v>
          </cell>
          <cell r="C5956" t="str">
            <v>Kingston (C)</v>
          </cell>
          <cell r="D5956" t="str">
            <v xml:space="preserve"> </v>
          </cell>
          <cell r="E5956" t="str">
            <v xml:space="preserve"> </v>
          </cell>
          <cell r="F5956" t="str">
            <v xml:space="preserve"> </v>
          </cell>
        </row>
        <row r="5957">
          <cell r="A5957" t="str">
            <v>SOCIAL CAPITAL - How often do you talk to your family?</v>
          </cell>
          <cell r="B5957" t="str">
            <v>Don't know</v>
          </cell>
          <cell r="C5957" t="str">
            <v>Knox (C)</v>
          </cell>
          <cell r="D5957" t="str">
            <v xml:space="preserve"> </v>
          </cell>
          <cell r="E5957" t="str">
            <v xml:space="preserve"> </v>
          </cell>
          <cell r="F5957" t="str">
            <v xml:space="preserve"> </v>
          </cell>
        </row>
        <row r="5958">
          <cell r="A5958" t="str">
            <v>SOCIAL CAPITAL - How often do you talk to your family?</v>
          </cell>
          <cell r="B5958" t="str">
            <v>Don't know</v>
          </cell>
          <cell r="C5958" t="str">
            <v>Latrobe (C)</v>
          </cell>
          <cell r="D5958" t="str">
            <v xml:space="preserve"> </v>
          </cell>
          <cell r="E5958" t="str">
            <v xml:space="preserve"> </v>
          </cell>
          <cell r="F5958" t="str">
            <v xml:space="preserve"> </v>
          </cell>
        </row>
        <row r="5959">
          <cell r="A5959" t="str">
            <v>SOCIAL CAPITAL - How often do you talk to your family?</v>
          </cell>
          <cell r="B5959" t="str">
            <v>Don't know</v>
          </cell>
          <cell r="C5959" t="str">
            <v>Loddon (S)</v>
          </cell>
          <cell r="D5959" t="str">
            <v xml:space="preserve"> </v>
          </cell>
          <cell r="E5959" t="str">
            <v xml:space="preserve"> </v>
          </cell>
          <cell r="F5959" t="str">
            <v xml:space="preserve"> </v>
          </cell>
        </row>
        <row r="5960">
          <cell r="A5960" t="str">
            <v>SOCIAL CAPITAL - How often do you talk to your family?</v>
          </cell>
          <cell r="B5960" t="str">
            <v>Don't know</v>
          </cell>
          <cell r="C5960" t="str">
            <v>Macedon Ranges (S)</v>
          </cell>
          <cell r="D5960" t="str">
            <v xml:space="preserve"> </v>
          </cell>
          <cell r="E5960" t="str">
            <v xml:space="preserve"> </v>
          </cell>
          <cell r="F5960" t="str">
            <v xml:space="preserve"> </v>
          </cell>
        </row>
        <row r="5961">
          <cell r="A5961" t="str">
            <v>SOCIAL CAPITAL - How often do you talk to your family?</v>
          </cell>
          <cell r="B5961" t="str">
            <v>Don't know</v>
          </cell>
          <cell r="C5961" t="str">
            <v>Manningham (C)</v>
          </cell>
          <cell r="D5961" t="str">
            <v xml:space="preserve"> </v>
          </cell>
          <cell r="E5961" t="str">
            <v xml:space="preserve"> </v>
          </cell>
          <cell r="F5961" t="str">
            <v xml:space="preserve"> </v>
          </cell>
        </row>
        <row r="5962">
          <cell r="A5962" t="str">
            <v>SOCIAL CAPITAL - How often do you talk to your family?</v>
          </cell>
          <cell r="B5962" t="str">
            <v>Don't know</v>
          </cell>
          <cell r="C5962" t="str">
            <v>Mansfield (S)</v>
          </cell>
          <cell r="D5962" t="str">
            <v xml:space="preserve"> </v>
          </cell>
          <cell r="E5962" t="str">
            <v xml:space="preserve"> </v>
          </cell>
          <cell r="F5962" t="str">
            <v xml:space="preserve"> </v>
          </cell>
        </row>
        <row r="5963">
          <cell r="A5963" t="str">
            <v>SOCIAL CAPITAL - How often do you talk to your family?</v>
          </cell>
          <cell r="B5963" t="str">
            <v>Don't know</v>
          </cell>
          <cell r="C5963" t="str">
            <v>Maribyrnong (C)</v>
          </cell>
          <cell r="D5963" t="str">
            <v xml:space="preserve"> </v>
          </cell>
          <cell r="E5963" t="str">
            <v xml:space="preserve"> </v>
          </cell>
          <cell r="F5963" t="str">
            <v xml:space="preserve"> </v>
          </cell>
        </row>
        <row r="5964">
          <cell r="A5964" t="str">
            <v>SOCIAL CAPITAL - How often do you talk to your family?</v>
          </cell>
          <cell r="B5964" t="str">
            <v>Don't know</v>
          </cell>
          <cell r="C5964" t="str">
            <v>Maroondah (C)</v>
          </cell>
          <cell r="D5964" t="str">
            <v xml:space="preserve"> </v>
          </cell>
          <cell r="E5964" t="str">
            <v xml:space="preserve"> </v>
          </cell>
          <cell r="F5964" t="str">
            <v xml:space="preserve"> </v>
          </cell>
        </row>
        <row r="5965">
          <cell r="A5965" t="str">
            <v>SOCIAL CAPITAL - How often do you talk to your family?</v>
          </cell>
          <cell r="B5965" t="str">
            <v>Don't know</v>
          </cell>
          <cell r="C5965" t="str">
            <v>Melbourne (C)</v>
          </cell>
          <cell r="D5965" t="str">
            <v xml:space="preserve"> </v>
          </cell>
          <cell r="E5965" t="str">
            <v xml:space="preserve"> </v>
          </cell>
          <cell r="F5965" t="str">
            <v xml:space="preserve"> </v>
          </cell>
        </row>
        <row r="5966">
          <cell r="A5966" t="str">
            <v>SOCIAL CAPITAL - How often do you talk to your family?</v>
          </cell>
          <cell r="B5966" t="str">
            <v>Don't know</v>
          </cell>
          <cell r="C5966" t="str">
            <v>Melton (S)</v>
          </cell>
          <cell r="D5966" t="str">
            <v xml:space="preserve"> </v>
          </cell>
          <cell r="E5966" t="str">
            <v xml:space="preserve"> </v>
          </cell>
          <cell r="F5966" t="str">
            <v xml:space="preserve"> </v>
          </cell>
        </row>
        <row r="5967">
          <cell r="A5967" t="str">
            <v>SOCIAL CAPITAL - How often do you talk to your family?</v>
          </cell>
          <cell r="B5967" t="str">
            <v>Don't know</v>
          </cell>
          <cell r="C5967" t="str">
            <v>Mildura (RC)</v>
          </cell>
          <cell r="D5967" t="str">
            <v xml:space="preserve"> </v>
          </cell>
          <cell r="E5967" t="str">
            <v xml:space="preserve"> </v>
          </cell>
          <cell r="F5967" t="str">
            <v xml:space="preserve"> </v>
          </cell>
        </row>
        <row r="5968">
          <cell r="A5968" t="str">
            <v>SOCIAL CAPITAL - How often do you talk to your family?</v>
          </cell>
          <cell r="B5968" t="str">
            <v>Don't know</v>
          </cell>
          <cell r="C5968" t="str">
            <v>Mitchell (S)</v>
          </cell>
          <cell r="D5968" t="str">
            <v xml:space="preserve"> </v>
          </cell>
          <cell r="E5968" t="str">
            <v xml:space="preserve"> </v>
          </cell>
          <cell r="F5968" t="str">
            <v xml:space="preserve"> </v>
          </cell>
        </row>
        <row r="5969">
          <cell r="A5969" t="str">
            <v>SOCIAL CAPITAL - How often do you talk to your family?</v>
          </cell>
          <cell r="B5969" t="str">
            <v>Don't know</v>
          </cell>
          <cell r="C5969" t="str">
            <v>Moira (S)</v>
          </cell>
          <cell r="D5969" t="str">
            <v xml:space="preserve"> </v>
          </cell>
          <cell r="E5969" t="str">
            <v xml:space="preserve"> </v>
          </cell>
          <cell r="F5969" t="str">
            <v xml:space="preserve"> </v>
          </cell>
        </row>
        <row r="5970">
          <cell r="A5970" t="str">
            <v>SOCIAL CAPITAL - How often do you talk to your family?</v>
          </cell>
          <cell r="B5970" t="str">
            <v>Don't know</v>
          </cell>
          <cell r="C5970" t="str">
            <v>Monash (C)</v>
          </cell>
          <cell r="D5970" t="str">
            <v xml:space="preserve"> </v>
          </cell>
          <cell r="E5970" t="str">
            <v xml:space="preserve"> </v>
          </cell>
          <cell r="F5970" t="str">
            <v xml:space="preserve"> </v>
          </cell>
        </row>
        <row r="5971">
          <cell r="A5971" t="str">
            <v>SOCIAL CAPITAL - How often do you talk to your family?</v>
          </cell>
          <cell r="B5971" t="str">
            <v>Don't know</v>
          </cell>
          <cell r="C5971" t="str">
            <v>Moonee Valley (C)</v>
          </cell>
          <cell r="D5971" t="str">
            <v xml:space="preserve"> </v>
          </cell>
          <cell r="E5971" t="str">
            <v xml:space="preserve"> </v>
          </cell>
          <cell r="F5971" t="str">
            <v xml:space="preserve"> </v>
          </cell>
        </row>
        <row r="5972">
          <cell r="A5972" t="str">
            <v>SOCIAL CAPITAL - How often do you talk to your family?</v>
          </cell>
          <cell r="B5972" t="str">
            <v>Don't know</v>
          </cell>
          <cell r="C5972" t="str">
            <v>Moorabool (S)</v>
          </cell>
          <cell r="D5972" t="str">
            <v xml:space="preserve"> </v>
          </cell>
          <cell r="E5972" t="str">
            <v xml:space="preserve"> </v>
          </cell>
          <cell r="F5972" t="str">
            <v xml:space="preserve"> </v>
          </cell>
        </row>
        <row r="5973">
          <cell r="A5973" t="str">
            <v>SOCIAL CAPITAL - How often do you talk to your family?</v>
          </cell>
          <cell r="B5973" t="str">
            <v>Don't know</v>
          </cell>
          <cell r="C5973" t="str">
            <v>Moreland (C)</v>
          </cell>
          <cell r="D5973" t="str">
            <v xml:space="preserve"> </v>
          </cell>
          <cell r="E5973" t="str">
            <v xml:space="preserve"> </v>
          </cell>
          <cell r="F5973" t="str">
            <v xml:space="preserve"> </v>
          </cell>
        </row>
        <row r="5974">
          <cell r="A5974" t="str">
            <v>SOCIAL CAPITAL - How often do you talk to your family?</v>
          </cell>
          <cell r="B5974" t="str">
            <v>Don't know</v>
          </cell>
          <cell r="C5974" t="str">
            <v>Mornington Peninsula (S)</v>
          </cell>
          <cell r="D5974" t="str">
            <v xml:space="preserve"> </v>
          </cell>
          <cell r="E5974" t="str">
            <v xml:space="preserve"> </v>
          </cell>
          <cell r="F5974" t="str">
            <v xml:space="preserve"> </v>
          </cell>
        </row>
        <row r="5975">
          <cell r="A5975" t="str">
            <v>SOCIAL CAPITAL - How often do you talk to your family?</v>
          </cell>
          <cell r="B5975" t="str">
            <v>Don't know</v>
          </cell>
          <cell r="C5975" t="str">
            <v>Mount Alexander (S)</v>
          </cell>
          <cell r="D5975">
            <v>1.140074</v>
          </cell>
          <cell r="E5975">
            <v>0.4655049</v>
          </cell>
          <cell r="F5975">
            <v>2.7650139999999999</v>
          </cell>
        </row>
        <row r="5976">
          <cell r="A5976" t="str">
            <v>SOCIAL CAPITAL - How often do you talk to your family?</v>
          </cell>
          <cell r="B5976" t="str">
            <v>Don't know</v>
          </cell>
          <cell r="C5976" t="str">
            <v>Moyne (S)</v>
          </cell>
          <cell r="D5976" t="str">
            <v xml:space="preserve"> </v>
          </cell>
          <cell r="E5976" t="str">
            <v xml:space="preserve"> </v>
          </cell>
          <cell r="F5976" t="str">
            <v xml:space="preserve"> </v>
          </cell>
        </row>
        <row r="5977">
          <cell r="A5977" t="str">
            <v>SOCIAL CAPITAL - How often do you talk to your family?</v>
          </cell>
          <cell r="B5977" t="str">
            <v>Don't know</v>
          </cell>
          <cell r="C5977" t="str">
            <v>Murrindindi (S)</v>
          </cell>
          <cell r="D5977" t="str">
            <v xml:space="preserve"> </v>
          </cell>
          <cell r="E5977" t="str">
            <v xml:space="preserve"> </v>
          </cell>
          <cell r="F5977" t="str">
            <v xml:space="preserve"> </v>
          </cell>
        </row>
        <row r="5978">
          <cell r="A5978" t="str">
            <v>SOCIAL CAPITAL - How often do you talk to your family?</v>
          </cell>
          <cell r="B5978" t="str">
            <v>Don't know</v>
          </cell>
          <cell r="C5978" t="str">
            <v>Nillumbik (S)</v>
          </cell>
          <cell r="D5978" t="str">
            <v xml:space="preserve"> </v>
          </cell>
          <cell r="E5978" t="str">
            <v xml:space="preserve"> </v>
          </cell>
          <cell r="F5978" t="str">
            <v xml:space="preserve"> </v>
          </cell>
        </row>
        <row r="5979">
          <cell r="A5979" t="str">
            <v>SOCIAL CAPITAL - How often do you talk to your family?</v>
          </cell>
          <cell r="B5979" t="str">
            <v>Don't know</v>
          </cell>
          <cell r="C5979" t="str">
            <v>Northern Grampians (S)</v>
          </cell>
          <cell r="D5979" t="str">
            <v xml:space="preserve"> </v>
          </cell>
          <cell r="E5979" t="str">
            <v xml:space="preserve"> </v>
          </cell>
          <cell r="F5979" t="str">
            <v xml:space="preserve"> </v>
          </cell>
        </row>
        <row r="5980">
          <cell r="A5980" t="str">
            <v>SOCIAL CAPITAL - How often do you talk to your family?</v>
          </cell>
          <cell r="B5980" t="str">
            <v>Don't know</v>
          </cell>
          <cell r="C5980" t="str">
            <v>Port Phillip (C)</v>
          </cell>
          <cell r="D5980" t="str">
            <v xml:space="preserve"> </v>
          </cell>
          <cell r="E5980" t="str">
            <v xml:space="preserve"> </v>
          </cell>
          <cell r="F5980" t="str">
            <v xml:space="preserve"> </v>
          </cell>
        </row>
        <row r="5981">
          <cell r="A5981" t="str">
            <v>SOCIAL CAPITAL - How often do you talk to your family?</v>
          </cell>
          <cell r="B5981" t="str">
            <v>Don't know</v>
          </cell>
          <cell r="C5981" t="str">
            <v>Pyrenees (S)</v>
          </cell>
          <cell r="D5981" t="str">
            <v xml:space="preserve"> </v>
          </cell>
          <cell r="E5981" t="str">
            <v xml:space="preserve"> </v>
          </cell>
          <cell r="F5981" t="str">
            <v xml:space="preserve"> </v>
          </cell>
        </row>
        <row r="5982">
          <cell r="A5982" t="str">
            <v>SOCIAL CAPITAL - How often do you talk to your family?</v>
          </cell>
          <cell r="B5982" t="str">
            <v>Don't know</v>
          </cell>
          <cell r="C5982" t="str">
            <v>Queenscliffe (B)</v>
          </cell>
          <cell r="D5982" t="str">
            <v xml:space="preserve"> </v>
          </cell>
          <cell r="E5982" t="str">
            <v xml:space="preserve"> </v>
          </cell>
          <cell r="F5982" t="str">
            <v xml:space="preserve"> </v>
          </cell>
        </row>
        <row r="5983">
          <cell r="A5983" t="str">
            <v>SOCIAL CAPITAL - How often do you talk to your family?</v>
          </cell>
          <cell r="B5983" t="str">
            <v>Don't know</v>
          </cell>
          <cell r="C5983" t="str">
            <v>South Gippsland (S)</v>
          </cell>
          <cell r="D5983" t="str">
            <v xml:space="preserve"> </v>
          </cell>
          <cell r="E5983" t="str">
            <v xml:space="preserve"> </v>
          </cell>
          <cell r="F5983" t="str">
            <v xml:space="preserve"> </v>
          </cell>
        </row>
        <row r="5984">
          <cell r="A5984" t="str">
            <v>SOCIAL CAPITAL - How often do you talk to your family?</v>
          </cell>
          <cell r="B5984" t="str">
            <v>Don't know</v>
          </cell>
          <cell r="C5984" t="str">
            <v>Southern Grampians (S)</v>
          </cell>
          <cell r="D5984" t="str">
            <v xml:space="preserve"> </v>
          </cell>
          <cell r="E5984" t="str">
            <v xml:space="preserve"> </v>
          </cell>
          <cell r="F5984" t="str">
            <v xml:space="preserve"> </v>
          </cell>
        </row>
        <row r="5985">
          <cell r="A5985" t="str">
            <v>SOCIAL CAPITAL - How often do you talk to your family?</v>
          </cell>
          <cell r="B5985" t="str">
            <v>Don't know</v>
          </cell>
          <cell r="C5985" t="str">
            <v>Stonnington (C)</v>
          </cell>
          <cell r="D5985" t="str">
            <v xml:space="preserve"> </v>
          </cell>
          <cell r="E5985" t="str">
            <v xml:space="preserve"> </v>
          </cell>
          <cell r="F5985" t="str">
            <v xml:space="preserve"> </v>
          </cell>
        </row>
        <row r="5986">
          <cell r="A5986" t="str">
            <v>SOCIAL CAPITAL - How often do you talk to your family?</v>
          </cell>
          <cell r="B5986" t="str">
            <v>Don't know</v>
          </cell>
          <cell r="C5986" t="str">
            <v>Strathbogie (S)</v>
          </cell>
          <cell r="D5986" t="str">
            <v xml:space="preserve"> </v>
          </cell>
          <cell r="E5986" t="str">
            <v xml:space="preserve"> </v>
          </cell>
          <cell r="F5986" t="str">
            <v xml:space="preserve"> </v>
          </cell>
        </row>
        <row r="5987">
          <cell r="A5987" t="str">
            <v>SOCIAL CAPITAL - How often do you talk to your family?</v>
          </cell>
          <cell r="B5987" t="str">
            <v>Don't know</v>
          </cell>
          <cell r="C5987" t="str">
            <v>Surf Coast (S)</v>
          </cell>
          <cell r="D5987" t="str">
            <v xml:space="preserve"> </v>
          </cell>
          <cell r="E5987" t="str">
            <v xml:space="preserve"> </v>
          </cell>
          <cell r="F5987" t="str">
            <v xml:space="preserve"> </v>
          </cell>
        </row>
        <row r="5988">
          <cell r="A5988" t="str">
            <v>SOCIAL CAPITAL - How often do you talk to your family?</v>
          </cell>
          <cell r="B5988" t="str">
            <v>Don't know</v>
          </cell>
          <cell r="C5988" t="str">
            <v>Swan Hill (RC)</v>
          </cell>
          <cell r="D5988" t="str">
            <v xml:space="preserve"> </v>
          </cell>
          <cell r="E5988" t="str">
            <v xml:space="preserve"> </v>
          </cell>
          <cell r="F5988" t="str">
            <v xml:space="preserve"> </v>
          </cell>
        </row>
        <row r="5989">
          <cell r="A5989" t="str">
            <v>SOCIAL CAPITAL - How often do you talk to your family?</v>
          </cell>
          <cell r="B5989" t="str">
            <v>Don't know</v>
          </cell>
          <cell r="C5989" t="str">
            <v>Towong (S)</v>
          </cell>
          <cell r="D5989" t="str">
            <v xml:space="preserve"> </v>
          </cell>
          <cell r="E5989" t="str">
            <v xml:space="preserve"> </v>
          </cell>
          <cell r="F5989" t="str">
            <v xml:space="preserve"> </v>
          </cell>
        </row>
        <row r="5990">
          <cell r="A5990" t="str">
            <v>SOCIAL CAPITAL - How often do you talk to your family?</v>
          </cell>
          <cell r="B5990" t="str">
            <v>Don't know</v>
          </cell>
          <cell r="C5990" t="str">
            <v>Wangaratta (RC)</v>
          </cell>
          <cell r="D5990" t="str">
            <v xml:space="preserve"> </v>
          </cell>
          <cell r="E5990" t="str">
            <v xml:space="preserve"> </v>
          </cell>
          <cell r="F5990" t="str">
            <v xml:space="preserve"> </v>
          </cell>
        </row>
        <row r="5991">
          <cell r="A5991" t="str">
            <v>SOCIAL CAPITAL - How often do you talk to your family?</v>
          </cell>
          <cell r="B5991" t="str">
            <v>Don't know</v>
          </cell>
          <cell r="C5991" t="str">
            <v>Warrnambool (C)</v>
          </cell>
          <cell r="D5991" t="str">
            <v xml:space="preserve"> </v>
          </cell>
          <cell r="E5991" t="str">
            <v xml:space="preserve"> </v>
          </cell>
          <cell r="F5991" t="str">
            <v xml:space="preserve"> </v>
          </cell>
        </row>
        <row r="5992">
          <cell r="A5992" t="str">
            <v>SOCIAL CAPITAL - How often do you talk to your family?</v>
          </cell>
          <cell r="B5992" t="str">
            <v>Don't know</v>
          </cell>
          <cell r="C5992" t="str">
            <v>Wellington (S)</v>
          </cell>
          <cell r="D5992" t="str">
            <v xml:space="preserve"> </v>
          </cell>
          <cell r="E5992" t="str">
            <v xml:space="preserve"> </v>
          </cell>
          <cell r="F5992" t="str">
            <v xml:space="preserve"> </v>
          </cell>
        </row>
        <row r="5993">
          <cell r="A5993" t="str">
            <v>SOCIAL CAPITAL - How often do you talk to your family?</v>
          </cell>
          <cell r="B5993" t="str">
            <v>Don't know</v>
          </cell>
          <cell r="C5993" t="str">
            <v>West Wimmera (S)</v>
          </cell>
          <cell r="D5993" t="str">
            <v xml:space="preserve"> </v>
          </cell>
          <cell r="E5993" t="str">
            <v xml:space="preserve"> </v>
          </cell>
          <cell r="F5993" t="str">
            <v xml:space="preserve"> </v>
          </cell>
        </row>
        <row r="5994">
          <cell r="A5994" t="str">
            <v>SOCIAL CAPITAL - How often do you talk to your family?</v>
          </cell>
          <cell r="B5994" t="str">
            <v>Don't know</v>
          </cell>
          <cell r="C5994" t="str">
            <v>Whitehorse (C)</v>
          </cell>
          <cell r="D5994" t="str">
            <v xml:space="preserve"> </v>
          </cell>
          <cell r="E5994" t="str">
            <v xml:space="preserve"> </v>
          </cell>
          <cell r="F5994" t="str">
            <v xml:space="preserve"> </v>
          </cell>
        </row>
        <row r="5995">
          <cell r="A5995" t="str">
            <v>SOCIAL CAPITAL - How often do you talk to your family?</v>
          </cell>
          <cell r="B5995" t="str">
            <v>Don't know</v>
          </cell>
          <cell r="C5995" t="str">
            <v>Whittlesea (C)</v>
          </cell>
          <cell r="D5995" t="str">
            <v xml:space="preserve"> </v>
          </cell>
          <cell r="E5995" t="str">
            <v xml:space="preserve"> </v>
          </cell>
          <cell r="F5995" t="str">
            <v xml:space="preserve"> </v>
          </cell>
        </row>
        <row r="5996">
          <cell r="A5996" t="str">
            <v>SOCIAL CAPITAL - How often do you talk to your family?</v>
          </cell>
          <cell r="B5996" t="str">
            <v>Don't know</v>
          </cell>
          <cell r="C5996" t="str">
            <v>Wodonga (RC)</v>
          </cell>
          <cell r="D5996" t="str">
            <v xml:space="preserve"> </v>
          </cell>
          <cell r="E5996" t="str">
            <v xml:space="preserve"> </v>
          </cell>
          <cell r="F5996" t="str">
            <v xml:space="preserve"> </v>
          </cell>
        </row>
        <row r="5997">
          <cell r="A5997" t="str">
            <v>SOCIAL CAPITAL - How often do you talk to your family?</v>
          </cell>
          <cell r="B5997" t="str">
            <v>Don't know</v>
          </cell>
          <cell r="C5997" t="str">
            <v>Wyndham (C)</v>
          </cell>
          <cell r="D5997" t="str">
            <v xml:space="preserve"> </v>
          </cell>
          <cell r="E5997" t="str">
            <v xml:space="preserve"> </v>
          </cell>
          <cell r="F5997" t="str">
            <v xml:space="preserve"> </v>
          </cell>
        </row>
        <row r="5998">
          <cell r="A5998" t="str">
            <v>SOCIAL CAPITAL - How often do you talk to your family?</v>
          </cell>
          <cell r="B5998" t="str">
            <v>Don't know</v>
          </cell>
          <cell r="C5998" t="str">
            <v>Yarra (C)</v>
          </cell>
          <cell r="D5998" t="str">
            <v xml:space="preserve"> </v>
          </cell>
          <cell r="E5998" t="str">
            <v xml:space="preserve"> </v>
          </cell>
          <cell r="F5998" t="str">
            <v xml:space="preserve"> </v>
          </cell>
        </row>
        <row r="5999">
          <cell r="A5999" t="str">
            <v>SOCIAL CAPITAL - How often do you talk to your family?</v>
          </cell>
          <cell r="B5999" t="str">
            <v>Don't know</v>
          </cell>
          <cell r="C5999" t="str">
            <v>Yarra Ranges (S)</v>
          </cell>
          <cell r="D5999" t="str">
            <v xml:space="preserve"> </v>
          </cell>
          <cell r="E5999" t="str">
            <v xml:space="preserve"> </v>
          </cell>
          <cell r="F5999" t="str">
            <v xml:space="preserve"> </v>
          </cell>
        </row>
        <row r="6000">
          <cell r="A6000" t="str">
            <v>SOCIAL CAPITAL - How often do you talk to your family?</v>
          </cell>
          <cell r="B6000" t="str">
            <v>Don't know</v>
          </cell>
          <cell r="C6000" t="str">
            <v>Yarriambiack (S)</v>
          </cell>
          <cell r="D6000" t="str">
            <v xml:space="preserve"> </v>
          </cell>
          <cell r="E6000" t="str">
            <v xml:space="preserve"> </v>
          </cell>
          <cell r="F6000" t="str">
            <v xml:space="preserve"> </v>
          </cell>
        </row>
        <row r="6001">
          <cell r="A6001" t="str">
            <v>SOCIAL CAPITAL - How often do you talk to your family?</v>
          </cell>
          <cell r="B6001" t="str">
            <v>Don't know</v>
          </cell>
          <cell r="C6001" t="str">
            <v>Victoria</v>
          </cell>
          <cell r="D6001">
            <v>0.29672609999999999</v>
          </cell>
          <cell r="E6001">
            <v>0.20836379999999999</v>
          </cell>
          <cell r="F6001">
            <v>0.4224021</v>
          </cell>
        </row>
        <row r="6002">
          <cell r="A6002" t="str">
            <v>SOCIAL CAPITAL - How often do you talk to your family?</v>
          </cell>
          <cell r="B6002" t="str">
            <v>Refused</v>
          </cell>
          <cell r="C6002" t="str">
            <v>Alpine (S)</v>
          </cell>
          <cell r="D6002" t="str">
            <v xml:space="preserve"> </v>
          </cell>
          <cell r="E6002" t="str">
            <v xml:space="preserve"> </v>
          </cell>
          <cell r="F6002" t="str">
            <v xml:space="preserve"> </v>
          </cell>
        </row>
        <row r="6003">
          <cell r="A6003" t="str">
            <v>SOCIAL CAPITAL - How often do you talk to your family?</v>
          </cell>
          <cell r="B6003" t="str">
            <v>Refused</v>
          </cell>
          <cell r="C6003" t="str">
            <v>Ararat (RC)</v>
          </cell>
          <cell r="D6003" t="str">
            <v xml:space="preserve"> </v>
          </cell>
          <cell r="E6003" t="str">
            <v xml:space="preserve"> </v>
          </cell>
          <cell r="F6003" t="str">
            <v xml:space="preserve"> </v>
          </cell>
        </row>
        <row r="6004">
          <cell r="A6004" t="str">
            <v>SOCIAL CAPITAL - How often do you talk to your family?</v>
          </cell>
          <cell r="B6004" t="str">
            <v>Refused</v>
          </cell>
          <cell r="C6004" t="str">
            <v>Ballarat (C)</v>
          </cell>
          <cell r="D6004" t="str">
            <v xml:space="preserve"> </v>
          </cell>
          <cell r="E6004" t="str">
            <v xml:space="preserve"> </v>
          </cell>
          <cell r="F6004" t="str">
            <v xml:space="preserve"> </v>
          </cell>
        </row>
        <row r="6005">
          <cell r="A6005" t="str">
            <v>SOCIAL CAPITAL - How often do you talk to your family?</v>
          </cell>
          <cell r="B6005" t="str">
            <v>Refused</v>
          </cell>
          <cell r="C6005" t="str">
            <v>Banyule (C)</v>
          </cell>
          <cell r="D6005" t="str">
            <v xml:space="preserve"> </v>
          </cell>
          <cell r="E6005" t="str">
            <v xml:space="preserve"> </v>
          </cell>
          <cell r="F6005" t="str">
            <v xml:space="preserve"> </v>
          </cell>
        </row>
        <row r="6006">
          <cell r="A6006" t="str">
            <v>SOCIAL CAPITAL - How often do you talk to your family?</v>
          </cell>
          <cell r="B6006" t="str">
            <v>Refused</v>
          </cell>
          <cell r="C6006" t="str">
            <v>Bass Coast (S)</v>
          </cell>
          <cell r="D6006" t="str">
            <v xml:space="preserve"> </v>
          </cell>
          <cell r="E6006" t="str">
            <v xml:space="preserve"> </v>
          </cell>
          <cell r="F6006" t="str">
            <v xml:space="preserve"> </v>
          </cell>
        </row>
        <row r="6007">
          <cell r="A6007" t="str">
            <v>SOCIAL CAPITAL - How often do you talk to your family?</v>
          </cell>
          <cell r="B6007" t="str">
            <v>Refused</v>
          </cell>
          <cell r="C6007" t="str">
            <v>Baw Baw (S)</v>
          </cell>
          <cell r="D6007" t="str">
            <v xml:space="preserve"> </v>
          </cell>
          <cell r="E6007" t="str">
            <v xml:space="preserve"> </v>
          </cell>
          <cell r="F6007" t="str">
            <v xml:space="preserve"> </v>
          </cell>
        </row>
        <row r="6008">
          <cell r="A6008" t="str">
            <v>SOCIAL CAPITAL - How often do you talk to your family?</v>
          </cell>
          <cell r="B6008" t="str">
            <v>Refused</v>
          </cell>
          <cell r="C6008" t="str">
            <v>Bayside (C)</v>
          </cell>
          <cell r="D6008" t="str">
            <v xml:space="preserve"> </v>
          </cell>
          <cell r="E6008" t="str">
            <v xml:space="preserve"> </v>
          </cell>
          <cell r="F6008" t="str">
            <v xml:space="preserve"> </v>
          </cell>
        </row>
        <row r="6009">
          <cell r="A6009" t="str">
            <v>SOCIAL CAPITAL - How often do you talk to your family?</v>
          </cell>
          <cell r="B6009" t="str">
            <v>Refused</v>
          </cell>
          <cell r="C6009" t="str">
            <v>Benalla (RC)</v>
          </cell>
          <cell r="D6009" t="str">
            <v xml:space="preserve"> </v>
          </cell>
          <cell r="E6009" t="str">
            <v xml:space="preserve"> </v>
          </cell>
          <cell r="F6009" t="str">
            <v xml:space="preserve"> </v>
          </cell>
        </row>
        <row r="6010">
          <cell r="A6010" t="str">
            <v>SOCIAL CAPITAL - How often do you talk to your family?</v>
          </cell>
          <cell r="B6010" t="str">
            <v>Refused</v>
          </cell>
          <cell r="C6010" t="str">
            <v>Boroondara (C)</v>
          </cell>
          <cell r="D6010" t="str">
            <v xml:space="preserve"> </v>
          </cell>
          <cell r="E6010" t="str">
            <v xml:space="preserve"> </v>
          </cell>
          <cell r="F6010" t="str">
            <v xml:space="preserve"> </v>
          </cell>
        </row>
        <row r="6011">
          <cell r="A6011" t="str">
            <v>SOCIAL CAPITAL - How often do you talk to your family?</v>
          </cell>
          <cell r="B6011" t="str">
            <v>Refused</v>
          </cell>
          <cell r="C6011" t="str">
            <v>Brimbank (C)</v>
          </cell>
          <cell r="D6011" t="str">
            <v xml:space="preserve"> </v>
          </cell>
          <cell r="E6011" t="str">
            <v xml:space="preserve"> </v>
          </cell>
          <cell r="F6011" t="str">
            <v xml:space="preserve"> </v>
          </cell>
        </row>
        <row r="6012">
          <cell r="A6012" t="str">
            <v>SOCIAL CAPITAL - How often do you talk to your family?</v>
          </cell>
          <cell r="B6012" t="str">
            <v>Refused</v>
          </cell>
          <cell r="C6012" t="str">
            <v>Buloke (S)</v>
          </cell>
          <cell r="D6012" t="str">
            <v xml:space="preserve"> </v>
          </cell>
          <cell r="E6012" t="str">
            <v xml:space="preserve"> </v>
          </cell>
          <cell r="F6012" t="str">
            <v xml:space="preserve"> </v>
          </cell>
        </row>
        <row r="6013">
          <cell r="A6013" t="str">
            <v>SOCIAL CAPITAL - How often do you talk to your family?</v>
          </cell>
          <cell r="B6013" t="str">
            <v>Refused</v>
          </cell>
          <cell r="C6013" t="str">
            <v>Campaspe (S)</v>
          </cell>
          <cell r="D6013" t="str">
            <v xml:space="preserve"> </v>
          </cell>
          <cell r="E6013" t="str">
            <v xml:space="preserve"> </v>
          </cell>
          <cell r="F6013" t="str">
            <v xml:space="preserve"> </v>
          </cell>
        </row>
        <row r="6014">
          <cell r="A6014" t="str">
            <v>SOCIAL CAPITAL - How often do you talk to your family?</v>
          </cell>
          <cell r="B6014" t="str">
            <v>Refused</v>
          </cell>
          <cell r="C6014" t="str">
            <v>Cardinia (S)</v>
          </cell>
          <cell r="D6014" t="str">
            <v xml:space="preserve"> </v>
          </cell>
          <cell r="E6014" t="str">
            <v xml:space="preserve"> </v>
          </cell>
          <cell r="F6014" t="str">
            <v xml:space="preserve"> </v>
          </cell>
        </row>
        <row r="6015">
          <cell r="A6015" t="str">
            <v>SOCIAL CAPITAL - How often do you talk to your family?</v>
          </cell>
          <cell r="B6015" t="str">
            <v>Refused</v>
          </cell>
          <cell r="C6015" t="str">
            <v>Casey (C)</v>
          </cell>
          <cell r="D6015" t="str">
            <v xml:space="preserve"> </v>
          </cell>
          <cell r="E6015" t="str">
            <v xml:space="preserve"> </v>
          </cell>
          <cell r="F6015" t="str">
            <v xml:space="preserve"> </v>
          </cell>
        </row>
        <row r="6016">
          <cell r="A6016" t="str">
            <v>SOCIAL CAPITAL - How often do you talk to your family?</v>
          </cell>
          <cell r="B6016" t="str">
            <v>Refused</v>
          </cell>
          <cell r="C6016" t="str">
            <v>Central Goldfields (S)</v>
          </cell>
          <cell r="D6016" t="str">
            <v xml:space="preserve"> </v>
          </cell>
          <cell r="E6016" t="str">
            <v xml:space="preserve"> </v>
          </cell>
          <cell r="F6016" t="str">
            <v xml:space="preserve"> </v>
          </cell>
        </row>
        <row r="6017">
          <cell r="A6017" t="str">
            <v>SOCIAL CAPITAL - How often do you talk to your family?</v>
          </cell>
          <cell r="B6017" t="str">
            <v>Refused</v>
          </cell>
          <cell r="C6017" t="str">
            <v>Colac-Otway (S)</v>
          </cell>
          <cell r="D6017" t="str">
            <v xml:space="preserve"> </v>
          </cell>
          <cell r="E6017" t="str">
            <v xml:space="preserve"> </v>
          </cell>
          <cell r="F6017" t="str">
            <v xml:space="preserve"> </v>
          </cell>
        </row>
        <row r="6018">
          <cell r="A6018" t="str">
            <v>SOCIAL CAPITAL - How often do you talk to your family?</v>
          </cell>
          <cell r="B6018" t="str">
            <v>Refused</v>
          </cell>
          <cell r="C6018" t="str">
            <v>Corangamite (S)</v>
          </cell>
          <cell r="D6018" t="str">
            <v xml:space="preserve"> </v>
          </cell>
          <cell r="E6018" t="str">
            <v xml:space="preserve"> </v>
          </cell>
          <cell r="F6018" t="str">
            <v xml:space="preserve"> </v>
          </cell>
        </row>
        <row r="6019">
          <cell r="A6019" t="str">
            <v>SOCIAL CAPITAL - How often do you talk to your family?</v>
          </cell>
          <cell r="B6019" t="str">
            <v>Refused</v>
          </cell>
          <cell r="C6019" t="str">
            <v>Darebin (C)</v>
          </cell>
          <cell r="D6019" t="str">
            <v xml:space="preserve"> </v>
          </cell>
          <cell r="E6019" t="str">
            <v xml:space="preserve"> </v>
          </cell>
          <cell r="F6019" t="str">
            <v xml:space="preserve"> </v>
          </cell>
        </row>
        <row r="6020">
          <cell r="A6020" t="str">
            <v>SOCIAL CAPITAL - How often do you talk to your family?</v>
          </cell>
          <cell r="B6020" t="str">
            <v>Refused</v>
          </cell>
          <cell r="C6020" t="str">
            <v>East Gippsland (S)</v>
          </cell>
          <cell r="D6020" t="str">
            <v xml:space="preserve"> </v>
          </cell>
          <cell r="E6020" t="str">
            <v xml:space="preserve"> </v>
          </cell>
          <cell r="F6020" t="str">
            <v xml:space="preserve"> </v>
          </cell>
        </row>
        <row r="6021">
          <cell r="A6021" t="str">
            <v>SOCIAL CAPITAL - How often do you talk to your family?</v>
          </cell>
          <cell r="B6021" t="str">
            <v>Refused</v>
          </cell>
          <cell r="C6021" t="str">
            <v>Frankston (C)</v>
          </cell>
          <cell r="D6021" t="str">
            <v xml:space="preserve"> </v>
          </cell>
          <cell r="E6021" t="str">
            <v xml:space="preserve"> </v>
          </cell>
          <cell r="F6021" t="str">
            <v xml:space="preserve"> </v>
          </cell>
        </row>
        <row r="6022">
          <cell r="A6022" t="str">
            <v>SOCIAL CAPITAL - How often do you talk to your family?</v>
          </cell>
          <cell r="B6022" t="str">
            <v>Refused</v>
          </cell>
          <cell r="C6022" t="str">
            <v>Gannawarra (S)</v>
          </cell>
          <cell r="D6022" t="str">
            <v xml:space="preserve"> </v>
          </cell>
          <cell r="E6022" t="str">
            <v xml:space="preserve"> </v>
          </cell>
          <cell r="F6022" t="str">
            <v xml:space="preserve"> </v>
          </cell>
        </row>
        <row r="6023">
          <cell r="A6023" t="str">
            <v>SOCIAL CAPITAL - How often do you talk to your family?</v>
          </cell>
          <cell r="B6023" t="str">
            <v>Refused</v>
          </cell>
          <cell r="C6023" t="str">
            <v>Glen Eira (C)</v>
          </cell>
          <cell r="D6023" t="str">
            <v xml:space="preserve"> </v>
          </cell>
          <cell r="E6023" t="str">
            <v xml:space="preserve"> </v>
          </cell>
          <cell r="F6023" t="str">
            <v xml:space="preserve"> </v>
          </cell>
        </row>
        <row r="6024">
          <cell r="A6024" t="str">
            <v>SOCIAL CAPITAL - How often do you talk to your family?</v>
          </cell>
          <cell r="B6024" t="str">
            <v>Refused</v>
          </cell>
          <cell r="C6024" t="str">
            <v>Glenelg (S)</v>
          </cell>
          <cell r="D6024" t="str">
            <v xml:space="preserve"> </v>
          </cell>
          <cell r="E6024" t="str">
            <v xml:space="preserve"> </v>
          </cell>
          <cell r="F6024" t="str">
            <v xml:space="preserve"> </v>
          </cell>
        </row>
        <row r="6025">
          <cell r="A6025" t="str">
            <v>SOCIAL CAPITAL - How often do you talk to your family?</v>
          </cell>
          <cell r="B6025" t="str">
            <v>Refused</v>
          </cell>
          <cell r="C6025" t="str">
            <v>Golden Plains (S)</v>
          </cell>
          <cell r="D6025" t="str">
            <v xml:space="preserve"> </v>
          </cell>
          <cell r="E6025" t="str">
            <v xml:space="preserve"> </v>
          </cell>
          <cell r="F6025" t="str">
            <v xml:space="preserve"> </v>
          </cell>
        </row>
        <row r="6026">
          <cell r="A6026" t="str">
            <v>SOCIAL CAPITAL - How often do you talk to your family?</v>
          </cell>
          <cell r="B6026" t="str">
            <v>Refused</v>
          </cell>
          <cell r="C6026" t="str">
            <v>Greater Bendigo (C)</v>
          </cell>
          <cell r="D6026" t="str">
            <v xml:space="preserve"> </v>
          </cell>
          <cell r="E6026" t="str">
            <v xml:space="preserve"> </v>
          </cell>
          <cell r="F6026" t="str">
            <v xml:space="preserve"> </v>
          </cell>
        </row>
        <row r="6027">
          <cell r="A6027" t="str">
            <v>SOCIAL CAPITAL - How often do you talk to your family?</v>
          </cell>
          <cell r="B6027" t="str">
            <v>Refused</v>
          </cell>
          <cell r="C6027" t="str">
            <v>Greater Dandenong (C)</v>
          </cell>
          <cell r="D6027" t="str">
            <v xml:space="preserve"> </v>
          </cell>
          <cell r="E6027" t="str">
            <v xml:space="preserve"> </v>
          </cell>
          <cell r="F6027" t="str">
            <v xml:space="preserve"> </v>
          </cell>
        </row>
        <row r="6028">
          <cell r="A6028" t="str">
            <v>SOCIAL CAPITAL - How often do you talk to your family?</v>
          </cell>
          <cell r="B6028" t="str">
            <v>Refused</v>
          </cell>
          <cell r="C6028" t="str">
            <v>Greater Geelong (C)</v>
          </cell>
          <cell r="D6028" t="str">
            <v xml:space="preserve"> </v>
          </cell>
          <cell r="E6028" t="str">
            <v xml:space="preserve"> </v>
          </cell>
          <cell r="F6028" t="str">
            <v xml:space="preserve"> </v>
          </cell>
        </row>
        <row r="6029">
          <cell r="A6029" t="str">
            <v>SOCIAL CAPITAL - How often do you talk to your family?</v>
          </cell>
          <cell r="B6029" t="str">
            <v>Refused</v>
          </cell>
          <cell r="C6029" t="str">
            <v>Greater Shepparton (C)</v>
          </cell>
          <cell r="D6029" t="str">
            <v xml:space="preserve"> </v>
          </cell>
          <cell r="E6029" t="str">
            <v xml:space="preserve"> </v>
          </cell>
          <cell r="F6029" t="str">
            <v xml:space="preserve"> </v>
          </cell>
        </row>
        <row r="6030">
          <cell r="A6030" t="str">
            <v>SOCIAL CAPITAL - How often do you talk to your family?</v>
          </cell>
          <cell r="B6030" t="str">
            <v>Refused</v>
          </cell>
          <cell r="C6030" t="str">
            <v>Hepburn (S)</v>
          </cell>
          <cell r="D6030" t="str">
            <v xml:space="preserve"> </v>
          </cell>
          <cell r="E6030" t="str">
            <v xml:space="preserve"> </v>
          </cell>
          <cell r="F6030" t="str">
            <v xml:space="preserve"> </v>
          </cell>
        </row>
        <row r="6031">
          <cell r="A6031" t="str">
            <v>SOCIAL CAPITAL - How often do you talk to your family?</v>
          </cell>
          <cell r="B6031" t="str">
            <v>Refused</v>
          </cell>
          <cell r="C6031" t="str">
            <v>Hindmarsh (S)</v>
          </cell>
          <cell r="D6031" t="str">
            <v xml:space="preserve"> </v>
          </cell>
          <cell r="E6031" t="str">
            <v xml:space="preserve"> </v>
          </cell>
          <cell r="F6031" t="str">
            <v xml:space="preserve"> </v>
          </cell>
        </row>
        <row r="6032">
          <cell r="A6032" t="str">
            <v>SOCIAL CAPITAL - How often do you talk to your family?</v>
          </cell>
          <cell r="B6032" t="str">
            <v>Refused</v>
          </cell>
          <cell r="C6032" t="str">
            <v>Hobsons Bay (C)</v>
          </cell>
          <cell r="D6032" t="str">
            <v xml:space="preserve"> </v>
          </cell>
          <cell r="E6032" t="str">
            <v xml:space="preserve"> </v>
          </cell>
          <cell r="F6032" t="str">
            <v xml:space="preserve"> </v>
          </cell>
        </row>
        <row r="6033">
          <cell r="A6033" t="str">
            <v>SOCIAL CAPITAL - How often do you talk to your family?</v>
          </cell>
          <cell r="B6033" t="str">
            <v>Refused</v>
          </cell>
          <cell r="C6033" t="str">
            <v>Horsham (RC)</v>
          </cell>
          <cell r="D6033" t="str">
            <v xml:space="preserve"> </v>
          </cell>
          <cell r="E6033" t="str">
            <v xml:space="preserve"> </v>
          </cell>
          <cell r="F6033" t="str">
            <v xml:space="preserve"> </v>
          </cell>
        </row>
        <row r="6034">
          <cell r="A6034" t="str">
            <v>SOCIAL CAPITAL - How often do you talk to your family?</v>
          </cell>
          <cell r="B6034" t="str">
            <v>Refused</v>
          </cell>
          <cell r="C6034" t="str">
            <v>Hume (C)</v>
          </cell>
          <cell r="D6034" t="str">
            <v xml:space="preserve"> </v>
          </cell>
          <cell r="E6034" t="str">
            <v xml:space="preserve"> </v>
          </cell>
          <cell r="F6034" t="str">
            <v xml:space="preserve"> </v>
          </cell>
        </row>
        <row r="6035">
          <cell r="A6035" t="str">
            <v>SOCIAL CAPITAL - How often do you talk to your family?</v>
          </cell>
          <cell r="B6035" t="str">
            <v>Refused</v>
          </cell>
          <cell r="C6035" t="str">
            <v>Indigo (S)</v>
          </cell>
          <cell r="D6035" t="str">
            <v xml:space="preserve"> </v>
          </cell>
          <cell r="E6035" t="str">
            <v xml:space="preserve"> </v>
          </cell>
          <cell r="F6035" t="str">
            <v xml:space="preserve"> </v>
          </cell>
        </row>
        <row r="6036">
          <cell r="A6036" t="str">
            <v>SOCIAL CAPITAL - How often do you talk to your family?</v>
          </cell>
          <cell r="B6036" t="str">
            <v>Refused</v>
          </cell>
          <cell r="C6036" t="str">
            <v>Kingston (C)</v>
          </cell>
          <cell r="D6036" t="str">
            <v xml:space="preserve"> </v>
          </cell>
          <cell r="E6036" t="str">
            <v xml:space="preserve"> </v>
          </cell>
          <cell r="F6036" t="str">
            <v xml:space="preserve"> </v>
          </cell>
        </row>
        <row r="6037">
          <cell r="A6037" t="str">
            <v>SOCIAL CAPITAL - How often do you talk to your family?</v>
          </cell>
          <cell r="B6037" t="str">
            <v>Refused</v>
          </cell>
          <cell r="C6037" t="str">
            <v>Knox (C)</v>
          </cell>
          <cell r="D6037" t="str">
            <v xml:space="preserve"> </v>
          </cell>
          <cell r="E6037" t="str">
            <v xml:space="preserve"> </v>
          </cell>
          <cell r="F6037" t="str">
            <v xml:space="preserve"> </v>
          </cell>
        </row>
        <row r="6038">
          <cell r="A6038" t="str">
            <v>SOCIAL CAPITAL - How often do you talk to your family?</v>
          </cell>
          <cell r="B6038" t="str">
            <v>Refused</v>
          </cell>
          <cell r="C6038" t="str">
            <v>Latrobe (C)</v>
          </cell>
          <cell r="D6038" t="str">
            <v xml:space="preserve"> </v>
          </cell>
          <cell r="E6038" t="str">
            <v xml:space="preserve"> </v>
          </cell>
          <cell r="F6038" t="str">
            <v xml:space="preserve"> </v>
          </cell>
        </row>
        <row r="6039">
          <cell r="A6039" t="str">
            <v>SOCIAL CAPITAL - How often do you talk to your family?</v>
          </cell>
          <cell r="B6039" t="str">
            <v>Refused</v>
          </cell>
          <cell r="C6039" t="str">
            <v>Loddon (S)</v>
          </cell>
          <cell r="D6039" t="str">
            <v xml:space="preserve"> </v>
          </cell>
          <cell r="E6039" t="str">
            <v xml:space="preserve"> </v>
          </cell>
          <cell r="F6039" t="str">
            <v xml:space="preserve"> </v>
          </cell>
        </row>
        <row r="6040">
          <cell r="A6040" t="str">
            <v>SOCIAL CAPITAL - How often do you talk to your family?</v>
          </cell>
          <cell r="B6040" t="str">
            <v>Refused</v>
          </cell>
          <cell r="C6040" t="str">
            <v>Macedon Ranges (S)</v>
          </cell>
          <cell r="D6040" t="str">
            <v xml:space="preserve"> </v>
          </cell>
          <cell r="E6040" t="str">
            <v xml:space="preserve"> </v>
          </cell>
          <cell r="F6040" t="str">
            <v xml:space="preserve"> </v>
          </cell>
        </row>
        <row r="6041">
          <cell r="A6041" t="str">
            <v>SOCIAL CAPITAL - How often do you talk to your family?</v>
          </cell>
          <cell r="B6041" t="str">
            <v>Refused</v>
          </cell>
          <cell r="C6041" t="str">
            <v>Manningham (C)</v>
          </cell>
          <cell r="D6041" t="str">
            <v xml:space="preserve"> </v>
          </cell>
          <cell r="E6041" t="str">
            <v xml:space="preserve"> </v>
          </cell>
          <cell r="F6041" t="str">
            <v xml:space="preserve"> </v>
          </cell>
        </row>
        <row r="6042">
          <cell r="A6042" t="str">
            <v>SOCIAL CAPITAL - How often do you talk to your family?</v>
          </cell>
          <cell r="B6042" t="str">
            <v>Refused</v>
          </cell>
          <cell r="C6042" t="str">
            <v>Mansfield (S)</v>
          </cell>
          <cell r="D6042" t="str">
            <v xml:space="preserve"> </v>
          </cell>
          <cell r="E6042" t="str">
            <v xml:space="preserve"> </v>
          </cell>
          <cell r="F6042" t="str">
            <v xml:space="preserve"> </v>
          </cell>
        </row>
        <row r="6043">
          <cell r="A6043" t="str">
            <v>SOCIAL CAPITAL - How often do you talk to your family?</v>
          </cell>
          <cell r="B6043" t="str">
            <v>Refused</v>
          </cell>
          <cell r="C6043" t="str">
            <v>Maribyrnong (C)</v>
          </cell>
          <cell r="D6043" t="str">
            <v xml:space="preserve"> </v>
          </cell>
          <cell r="E6043" t="str">
            <v xml:space="preserve"> </v>
          </cell>
          <cell r="F6043" t="str">
            <v xml:space="preserve"> </v>
          </cell>
        </row>
        <row r="6044">
          <cell r="A6044" t="str">
            <v>SOCIAL CAPITAL - How often do you talk to your family?</v>
          </cell>
          <cell r="B6044" t="str">
            <v>Refused</v>
          </cell>
          <cell r="C6044" t="str">
            <v>Maroondah (C)</v>
          </cell>
          <cell r="D6044" t="str">
            <v xml:space="preserve"> </v>
          </cell>
          <cell r="E6044" t="str">
            <v xml:space="preserve"> </v>
          </cell>
          <cell r="F6044" t="str">
            <v xml:space="preserve"> </v>
          </cell>
        </row>
        <row r="6045">
          <cell r="A6045" t="str">
            <v>SOCIAL CAPITAL - How often do you talk to your family?</v>
          </cell>
          <cell r="B6045" t="str">
            <v>Refused</v>
          </cell>
          <cell r="C6045" t="str">
            <v>Melbourne (C)</v>
          </cell>
          <cell r="D6045" t="str">
            <v xml:space="preserve"> </v>
          </cell>
          <cell r="E6045" t="str">
            <v xml:space="preserve"> </v>
          </cell>
          <cell r="F6045" t="str">
            <v xml:space="preserve"> </v>
          </cell>
        </row>
        <row r="6046">
          <cell r="A6046" t="str">
            <v>SOCIAL CAPITAL - How often do you talk to your family?</v>
          </cell>
          <cell r="B6046" t="str">
            <v>Refused</v>
          </cell>
          <cell r="C6046" t="str">
            <v>Melton (S)</v>
          </cell>
          <cell r="D6046" t="str">
            <v xml:space="preserve"> </v>
          </cell>
          <cell r="E6046" t="str">
            <v xml:space="preserve"> </v>
          </cell>
          <cell r="F6046" t="str">
            <v xml:space="preserve"> </v>
          </cell>
        </row>
        <row r="6047">
          <cell r="A6047" t="str">
            <v>SOCIAL CAPITAL - How often do you talk to your family?</v>
          </cell>
          <cell r="B6047" t="str">
            <v>Refused</v>
          </cell>
          <cell r="C6047" t="str">
            <v>Mildura (RC)</v>
          </cell>
          <cell r="D6047" t="str">
            <v xml:space="preserve"> </v>
          </cell>
          <cell r="E6047" t="str">
            <v xml:space="preserve"> </v>
          </cell>
          <cell r="F6047" t="str">
            <v xml:space="preserve"> </v>
          </cell>
        </row>
        <row r="6048">
          <cell r="A6048" t="str">
            <v>SOCIAL CAPITAL - How often do you talk to your family?</v>
          </cell>
          <cell r="B6048" t="str">
            <v>Refused</v>
          </cell>
          <cell r="C6048" t="str">
            <v>Mitchell (S)</v>
          </cell>
          <cell r="D6048" t="str">
            <v xml:space="preserve"> </v>
          </cell>
          <cell r="E6048" t="str">
            <v xml:space="preserve"> </v>
          </cell>
          <cell r="F6048" t="str">
            <v xml:space="preserve"> </v>
          </cell>
        </row>
        <row r="6049">
          <cell r="A6049" t="str">
            <v>SOCIAL CAPITAL - How often do you talk to your family?</v>
          </cell>
          <cell r="B6049" t="str">
            <v>Refused</v>
          </cell>
          <cell r="C6049" t="str">
            <v>Moira (S)</v>
          </cell>
          <cell r="D6049" t="str">
            <v xml:space="preserve"> </v>
          </cell>
          <cell r="E6049" t="str">
            <v xml:space="preserve"> </v>
          </cell>
          <cell r="F6049" t="str">
            <v xml:space="preserve"> </v>
          </cell>
        </row>
        <row r="6050">
          <cell r="A6050" t="str">
            <v>SOCIAL CAPITAL - How often do you talk to your family?</v>
          </cell>
          <cell r="B6050" t="str">
            <v>Refused</v>
          </cell>
          <cell r="C6050" t="str">
            <v>Monash (C)</v>
          </cell>
          <cell r="D6050" t="str">
            <v xml:space="preserve"> </v>
          </cell>
          <cell r="E6050" t="str">
            <v xml:space="preserve"> </v>
          </cell>
          <cell r="F6050" t="str">
            <v xml:space="preserve"> </v>
          </cell>
        </row>
        <row r="6051">
          <cell r="A6051" t="str">
            <v>SOCIAL CAPITAL - How often do you talk to your family?</v>
          </cell>
          <cell r="B6051" t="str">
            <v>Refused</v>
          </cell>
          <cell r="C6051" t="str">
            <v>Moonee Valley (C)</v>
          </cell>
          <cell r="D6051" t="str">
            <v xml:space="preserve"> </v>
          </cell>
          <cell r="E6051" t="str">
            <v xml:space="preserve"> </v>
          </cell>
          <cell r="F6051" t="str">
            <v xml:space="preserve"> </v>
          </cell>
        </row>
        <row r="6052">
          <cell r="A6052" t="str">
            <v>SOCIAL CAPITAL - How often do you talk to your family?</v>
          </cell>
          <cell r="B6052" t="str">
            <v>Refused</v>
          </cell>
          <cell r="C6052" t="str">
            <v>Moorabool (S)</v>
          </cell>
          <cell r="D6052" t="str">
            <v xml:space="preserve"> </v>
          </cell>
          <cell r="E6052" t="str">
            <v xml:space="preserve"> </v>
          </cell>
          <cell r="F6052" t="str">
            <v xml:space="preserve"> </v>
          </cell>
        </row>
        <row r="6053">
          <cell r="A6053" t="str">
            <v>SOCIAL CAPITAL - How often do you talk to your family?</v>
          </cell>
          <cell r="B6053" t="str">
            <v>Refused</v>
          </cell>
          <cell r="C6053" t="str">
            <v>Moreland (C)</v>
          </cell>
          <cell r="D6053" t="str">
            <v xml:space="preserve"> </v>
          </cell>
          <cell r="E6053" t="str">
            <v xml:space="preserve"> </v>
          </cell>
          <cell r="F6053" t="str">
            <v xml:space="preserve"> </v>
          </cell>
        </row>
        <row r="6054">
          <cell r="A6054" t="str">
            <v>SOCIAL CAPITAL - How often do you talk to your family?</v>
          </cell>
          <cell r="B6054" t="str">
            <v>Refused</v>
          </cell>
          <cell r="C6054" t="str">
            <v>Mornington Peninsula (S)</v>
          </cell>
          <cell r="D6054" t="str">
            <v xml:space="preserve"> </v>
          </cell>
          <cell r="E6054" t="str">
            <v xml:space="preserve"> </v>
          </cell>
          <cell r="F6054" t="str">
            <v xml:space="preserve"> </v>
          </cell>
        </row>
        <row r="6055">
          <cell r="A6055" t="str">
            <v>SOCIAL CAPITAL - How often do you talk to your family?</v>
          </cell>
          <cell r="B6055" t="str">
            <v>Refused</v>
          </cell>
          <cell r="C6055" t="str">
            <v>Mount Alexander (S)</v>
          </cell>
          <cell r="D6055" t="str">
            <v xml:space="preserve"> </v>
          </cell>
          <cell r="E6055" t="str">
            <v xml:space="preserve"> </v>
          </cell>
          <cell r="F6055" t="str">
            <v xml:space="preserve"> </v>
          </cell>
        </row>
        <row r="6056">
          <cell r="A6056" t="str">
            <v>SOCIAL CAPITAL - How often do you talk to your family?</v>
          </cell>
          <cell r="B6056" t="str">
            <v>Refused</v>
          </cell>
          <cell r="C6056" t="str">
            <v>Moyne (S)</v>
          </cell>
          <cell r="D6056" t="str">
            <v xml:space="preserve"> </v>
          </cell>
          <cell r="E6056" t="str">
            <v xml:space="preserve"> </v>
          </cell>
          <cell r="F6056" t="str">
            <v xml:space="preserve"> </v>
          </cell>
        </row>
        <row r="6057">
          <cell r="A6057" t="str">
            <v>SOCIAL CAPITAL - How often do you talk to your family?</v>
          </cell>
          <cell r="B6057" t="str">
            <v>Refused</v>
          </cell>
          <cell r="C6057" t="str">
            <v>Murrindindi (S)</v>
          </cell>
          <cell r="D6057" t="str">
            <v xml:space="preserve"> </v>
          </cell>
          <cell r="E6057" t="str">
            <v xml:space="preserve"> </v>
          </cell>
          <cell r="F6057" t="str">
            <v xml:space="preserve"> </v>
          </cell>
        </row>
        <row r="6058">
          <cell r="A6058" t="str">
            <v>SOCIAL CAPITAL - How often do you talk to your family?</v>
          </cell>
          <cell r="B6058" t="str">
            <v>Refused</v>
          </cell>
          <cell r="C6058" t="str">
            <v>Nillumbik (S)</v>
          </cell>
          <cell r="D6058" t="str">
            <v xml:space="preserve"> </v>
          </cell>
          <cell r="E6058" t="str">
            <v xml:space="preserve"> </v>
          </cell>
          <cell r="F6058" t="str">
            <v xml:space="preserve"> </v>
          </cell>
        </row>
        <row r="6059">
          <cell r="A6059" t="str">
            <v>SOCIAL CAPITAL - How often do you talk to your family?</v>
          </cell>
          <cell r="B6059" t="str">
            <v>Refused</v>
          </cell>
          <cell r="C6059" t="str">
            <v>Northern Grampians (S)</v>
          </cell>
          <cell r="D6059" t="str">
            <v xml:space="preserve"> </v>
          </cell>
          <cell r="E6059" t="str">
            <v xml:space="preserve"> </v>
          </cell>
          <cell r="F6059" t="str">
            <v xml:space="preserve"> </v>
          </cell>
        </row>
        <row r="6060">
          <cell r="A6060" t="str">
            <v>SOCIAL CAPITAL - How often do you talk to your family?</v>
          </cell>
          <cell r="B6060" t="str">
            <v>Refused</v>
          </cell>
          <cell r="C6060" t="str">
            <v>Port Phillip (C)</v>
          </cell>
          <cell r="D6060" t="str">
            <v xml:space="preserve"> </v>
          </cell>
          <cell r="E6060" t="str">
            <v xml:space="preserve"> </v>
          </cell>
          <cell r="F6060" t="str">
            <v xml:space="preserve"> </v>
          </cell>
        </row>
        <row r="6061">
          <cell r="A6061" t="str">
            <v>SOCIAL CAPITAL - How often do you talk to your family?</v>
          </cell>
          <cell r="B6061" t="str">
            <v>Refused</v>
          </cell>
          <cell r="C6061" t="str">
            <v>Pyrenees (S)</v>
          </cell>
          <cell r="D6061" t="str">
            <v xml:space="preserve"> </v>
          </cell>
          <cell r="E6061" t="str">
            <v xml:space="preserve"> </v>
          </cell>
          <cell r="F6061" t="str">
            <v xml:space="preserve"> </v>
          </cell>
        </row>
        <row r="6062">
          <cell r="A6062" t="str">
            <v>SOCIAL CAPITAL - How often do you talk to your family?</v>
          </cell>
          <cell r="B6062" t="str">
            <v>Refused</v>
          </cell>
          <cell r="C6062" t="str">
            <v>Queenscliffe (B)</v>
          </cell>
          <cell r="D6062" t="str">
            <v xml:space="preserve"> </v>
          </cell>
          <cell r="E6062" t="str">
            <v xml:space="preserve"> </v>
          </cell>
          <cell r="F6062" t="str">
            <v xml:space="preserve"> </v>
          </cell>
        </row>
        <row r="6063">
          <cell r="A6063" t="str">
            <v>SOCIAL CAPITAL - How often do you talk to your family?</v>
          </cell>
          <cell r="B6063" t="str">
            <v>Refused</v>
          </cell>
          <cell r="C6063" t="str">
            <v>South Gippsland (S)</v>
          </cell>
          <cell r="D6063" t="str">
            <v xml:space="preserve"> </v>
          </cell>
          <cell r="E6063" t="str">
            <v xml:space="preserve"> </v>
          </cell>
          <cell r="F6063" t="str">
            <v xml:space="preserve"> </v>
          </cell>
        </row>
        <row r="6064">
          <cell r="A6064" t="str">
            <v>SOCIAL CAPITAL - How often do you talk to your family?</v>
          </cell>
          <cell r="B6064" t="str">
            <v>Refused</v>
          </cell>
          <cell r="C6064" t="str">
            <v>Southern Grampians (S)</v>
          </cell>
          <cell r="D6064" t="str">
            <v xml:space="preserve"> </v>
          </cell>
          <cell r="E6064" t="str">
            <v xml:space="preserve"> </v>
          </cell>
          <cell r="F6064" t="str">
            <v xml:space="preserve"> </v>
          </cell>
        </row>
        <row r="6065">
          <cell r="A6065" t="str">
            <v>SOCIAL CAPITAL - How often do you talk to your family?</v>
          </cell>
          <cell r="B6065" t="str">
            <v>Refused</v>
          </cell>
          <cell r="C6065" t="str">
            <v>Stonnington (C)</v>
          </cell>
          <cell r="D6065" t="str">
            <v xml:space="preserve"> </v>
          </cell>
          <cell r="E6065" t="str">
            <v xml:space="preserve"> </v>
          </cell>
          <cell r="F6065" t="str">
            <v xml:space="preserve"> </v>
          </cell>
        </row>
        <row r="6066">
          <cell r="A6066" t="str">
            <v>SOCIAL CAPITAL - How often do you talk to your family?</v>
          </cell>
          <cell r="B6066" t="str">
            <v>Refused</v>
          </cell>
          <cell r="C6066" t="str">
            <v>Strathbogie (S)</v>
          </cell>
          <cell r="D6066" t="str">
            <v xml:space="preserve"> </v>
          </cell>
          <cell r="E6066" t="str">
            <v xml:space="preserve"> </v>
          </cell>
          <cell r="F6066" t="str">
            <v xml:space="preserve"> </v>
          </cell>
        </row>
        <row r="6067">
          <cell r="A6067" t="str">
            <v>SOCIAL CAPITAL - How often do you talk to your family?</v>
          </cell>
          <cell r="B6067" t="str">
            <v>Refused</v>
          </cell>
          <cell r="C6067" t="str">
            <v>Surf Coast (S)</v>
          </cell>
          <cell r="D6067" t="str">
            <v xml:space="preserve"> </v>
          </cell>
          <cell r="E6067" t="str">
            <v xml:space="preserve"> </v>
          </cell>
          <cell r="F6067" t="str">
            <v xml:space="preserve"> </v>
          </cell>
        </row>
        <row r="6068">
          <cell r="A6068" t="str">
            <v>SOCIAL CAPITAL - How often do you talk to your family?</v>
          </cell>
          <cell r="B6068" t="str">
            <v>Refused</v>
          </cell>
          <cell r="C6068" t="str">
            <v>Swan Hill (RC)</v>
          </cell>
          <cell r="D6068" t="str">
            <v xml:space="preserve"> </v>
          </cell>
          <cell r="E6068" t="str">
            <v xml:space="preserve"> </v>
          </cell>
          <cell r="F6068" t="str">
            <v xml:space="preserve"> </v>
          </cell>
        </row>
        <row r="6069">
          <cell r="A6069" t="str">
            <v>SOCIAL CAPITAL - How often do you talk to your family?</v>
          </cell>
          <cell r="B6069" t="str">
            <v>Refused</v>
          </cell>
          <cell r="C6069" t="str">
            <v>Towong (S)</v>
          </cell>
          <cell r="D6069" t="str">
            <v xml:space="preserve"> </v>
          </cell>
          <cell r="E6069" t="str">
            <v xml:space="preserve"> </v>
          </cell>
          <cell r="F6069" t="str">
            <v xml:space="preserve"> </v>
          </cell>
        </row>
        <row r="6070">
          <cell r="A6070" t="str">
            <v>SOCIAL CAPITAL - How often do you talk to your family?</v>
          </cell>
          <cell r="B6070" t="str">
            <v>Refused</v>
          </cell>
          <cell r="C6070" t="str">
            <v>Wangaratta (RC)</v>
          </cell>
          <cell r="D6070" t="str">
            <v xml:space="preserve"> </v>
          </cell>
          <cell r="E6070" t="str">
            <v xml:space="preserve"> </v>
          </cell>
          <cell r="F6070" t="str">
            <v xml:space="preserve"> </v>
          </cell>
        </row>
        <row r="6071">
          <cell r="A6071" t="str">
            <v>SOCIAL CAPITAL - How often do you talk to your family?</v>
          </cell>
          <cell r="B6071" t="str">
            <v>Refused</v>
          </cell>
          <cell r="C6071" t="str">
            <v>Warrnambool (C)</v>
          </cell>
          <cell r="D6071" t="str">
            <v xml:space="preserve"> </v>
          </cell>
          <cell r="E6071" t="str">
            <v xml:space="preserve"> </v>
          </cell>
          <cell r="F6071" t="str">
            <v xml:space="preserve"> </v>
          </cell>
        </row>
        <row r="6072">
          <cell r="A6072" t="str">
            <v>SOCIAL CAPITAL - How often do you talk to your family?</v>
          </cell>
          <cell r="B6072" t="str">
            <v>Refused</v>
          </cell>
          <cell r="C6072" t="str">
            <v>Wellington (S)</v>
          </cell>
          <cell r="D6072" t="str">
            <v xml:space="preserve"> </v>
          </cell>
          <cell r="E6072" t="str">
            <v xml:space="preserve"> </v>
          </cell>
          <cell r="F6072" t="str">
            <v xml:space="preserve"> </v>
          </cell>
        </row>
        <row r="6073">
          <cell r="A6073" t="str">
            <v>SOCIAL CAPITAL - How often do you talk to your family?</v>
          </cell>
          <cell r="B6073" t="str">
            <v>Refused</v>
          </cell>
          <cell r="C6073" t="str">
            <v>West Wimmera (S)</v>
          </cell>
          <cell r="D6073" t="str">
            <v xml:space="preserve"> </v>
          </cell>
          <cell r="E6073" t="str">
            <v xml:space="preserve"> </v>
          </cell>
          <cell r="F6073" t="str">
            <v xml:space="preserve"> </v>
          </cell>
        </row>
        <row r="6074">
          <cell r="A6074" t="str">
            <v>SOCIAL CAPITAL - How often do you talk to your family?</v>
          </cell>
          <cell r="B6074" t="str">
            <v>Refused</v>
          </cell>
          <cell r="C6074" t="str">
            <v>Whitehorse (C)</v>
          </cell>
          <cell r="D6074" t="str">
            <v xml:space="preserve"> </v>
          </cell>
          <cell r="E6074" t="str">
            <v xml:space="preserve"> </v>
          </cell>
          <cell r="F6074" t="str">
            <v xml:space="preserve"> </v>
          </cell>
        </row>
        <row r="6075">
          <cell r="A6075" t="str">
            <v>SOCIAL CAPITAL - How often do you talk to your family?</v>
          </cell>
          <cell r="B6075" t="str">
            <v>Refused</v>
          </cell>
          <cell r="C6075" t="str">
            <v>Whittlesea (C)</v>
          </cell>
          <cell r="D6075" t="str">
            <v xml:space="preserve"> </v>
          </cell>
          <cell r="E6075" t="str">
            <v xml:space="preserve"> </v>
          </cell>
          <cell r="F6075" t="str">
            <v xml:space="preserve"> </v>
          </cell>
        </row>
        <row r="6076">
          <cell r="A6076" t="str">
            <v>SOCIAL CAPITAL - How often do you talk to your family?</v>
          </cell>
          <cell r="B6076" t="str">
            <v>Refused</v>
          </cell>
          <cell r="C6076" t="str">
            <v>Wodonga (RC)</v>
          </cell>
          <cell r="D6076" t="str">
            <v xml:space="preserve"> </v>
          </cell>
          <cell r="E6076" t="str">
            <v xml:space="preserve"> </v>
          </cell>
          <cell r="F6076" t="str">
            <v xml:space="preserve"> </v>
          </cell>
        </row>
        <row r="6077">
          <cell r="A6077" t="str">
            <v>SOCIAL CAPITAL - How often do you talk to your family?</v>
          </cell>
          <cell r="B6077" t="str">
            <v>Refused</v>
          </cell>
          <cell r="C6077" t="str">
            <v>Wyndham (C)</v>
          </cell>
          <cell r="D6077" t="str">
            <v xml:space="preserve"> </v>
          </cell>
          <cell r="E6077" t="str">
            <v xml:space="preserve"> </v>
          </cell>
          <cell r="F6077" t="str">
            <v xml:space="preserve"> </v>
          </cell>
        </row>
        <row r="6078">
          <cell r="A6078" t="str">
            <v>SOCIAL CAPITAL - How often do you talk to your family?</v>
          </cell>
          <cell r="B6078" t="str">
            <v>Refused</v>
          </cell>
          <cell r="C6078" t="str">
            <v>Yarra (C)</v>
          </cell>
          <cell r="D6078" t="str">
            <v xml:space="preserve"> </v>
          </cell>
          <cell r="E6078" t="str">
            <v xml:space="preserve"> </v>
          </cell>
          <cell r="F6078" t="str">
            <v xml:space="preserve"> </v>
          </cell>
        </row>
        <row r="6079">
          <cell r="A6079" t="str">
            <v>SOCIAL CAPITAL - How often do you talk to your family?</v>
          </cell>
          <cell r="B6079" t="str">
            <v>Refused</v>
          </cell>
          <cell r="C6079" t="str">
            <v>Yarra Ranges (S)</v>
          </cell>
          <cell r="D6079" t="str">
            <v xml:space="preserve"> </v>
          </cell>
          <cell r="E6079" t="str">
            <v xml:space="preserve"> </v>
          </cell>
          <cell r="F6079" t="str">
            <v xml:space="preserve"> </v>
          </cell>
        </row>
        <row r="6080">
          <cell r="A6080" t="str">
            <v>SOCIAL CAPITAL - How often do you talk to your family?</v>
          </cell>
          <cell r="B6080" t="str">
            <v>Refused</v>
          </cell>
          <cell r="C6080" t="str">
            <v>Yarriambiack (S)</v>
          </cell>
          <cell r="D6080" t="str">
            <v xml:space="preserve"> </v>
          </cell>
          <cell r="E6080" t="str">
            <v xml:space="preserve"> </v>
          </cell>
          <cell r="F6080" t="str">
            <v xml:space="preserve"> </v>
          </cell>
        </row>
        <row r="6081">
          <cell r="A6081" t="str">
            <v>SOCIAL CAPITAL - How often do you talk to your family?</v>
          </cell>
          <cell r="B6081" t="str">
            <v>Refused</v>
          </cell>
          <cell r="C6081" t="str">
            <v>Victoria</v>
          </cell>
          <cell r="D6081">
            <v>0.20011029999999999</v>
          </cell>
          <cell r="E6081">
            <v>0.13174520000000001</v>
          </cell>
          <cell r="F6081">
            <v>0.30384339999999999</v>
          </cell>
        </row>
        <row r="6082">
          <cell r="A6082" t="str">
            <v>POVERTY - Ran out of money to buy food in last 12 months</v>
          </cell>
          <cell r="B6082" t="str">
            <v>Ran out of money to buy food in last 12 months</v>
          </cell>
          <cell r="C6082" t="str">
            <v>Alpine (S)</v>
          </cell>
          <cell r="D6082">
            <v>7.5698410000000003</v>
          </cell>
          <cell r="E6082">
            <v>3.7382080000000002</v>
          </cell>
          <cell r="F6082">
            <v>14.727980000000001</v>
          </cell>
        </row>
        <row r="6083">
          <cell r="A6083" t="str">
            <v>POVERTY - Ran out of money to buy food in last 12 months</v>
          </cell>
          <cell r="B6083" t="str">
            <v>Ran out of money to buy food in last 12 months</v>
          </cell>
          <cell r="C6083" t="str">
            <v>Ararat (RC)</v>
          </cell>
          <cell r="D6083">
            <v>2.085013</v>
          </cell>
          <cell r="E6083">
            <v>0.88341630000000004</v>
          </cell>
          <cell r="F6083">
            <v>4.8411590000000002</v>
          </cell>
        </row>
        <row r="6084">
          <cell r="A6084" t="str">
            <v>POVERTY - Ran out of money to buy food in last 12 months</v>
          </cell>
          <cell r="B6084" t="str">
            <v>Ran out of money to buy food in last 12 months</v>
          </cell>
          <cell r="C6084" t="str">
            <v>Ballarat (C)</v>
          </cell>
          <cell r="D6084">
            <v>4.5486209999999998</v>
          </cell>
          <cell r="E6084">
            <v>2.379013</v>
          </cell>
          <cell r="F6084">
            <v>8.5240930000000006</v>
          </cell>
        </row>
        <row r="6085">
          <cell r="A6085" t="str">
            <v>POVERTY - Ran out of money to buy food in last 12 months</v>
          </cell>
          <cell r="B6085" t="str">
            <v>Ran out of money to buy food in last 12 months</v>
          </cell>
          <cell r="C6085" t="str">
            <v>Banyule (C)</v>
          </cell>
          <cell r="D6085">
            <v>4.5703940000000003</v>
          </cell>
          <cell r="E6085">
            <v>2.3906369999999999</v>
          </cell>
          <cell r="F6085">
            <v>8.5632699999999993</v>
          </cell>
        </row>
        <row r="6086">
          <cell r="A6086" t="str">
            <v>POVERTY - Ran out of money to buy food in last 12 months</v>
          </cell>
          <cell r="B6086" t="str">
            <v>Ran out of money to buy food in last 12 months</v>
          </cell>
          <cell r="C6086" t="str">
            <v>Bass Coast (S)</v>
          </cell>
          <cell r="D6086">
            <v>4.199694</v>
          </cell>
          <cell r="E6086">
            <v>1.8885179999999999</v>
          </cell>
          <cell r="F6086">
            <v>9.0776020000000006</v>
          </cell>
        </row>
        <row r="6087">
          <cell r="A6087" t="str">
            <v>POVERTY - Ran out of money to buy food in last 12 months</v>
          </cell>
          <cell r="B6087" t="str">
            <v>Ran out of money to buy food in last 12 months</v>
          </cell>
          <cell r="C6087" t="str">
            <v>Baw Baw (S)</v>
          </cell>
          <cell r="D6087">
            <v>6.2350099999999999</v>
          </cell>
          <cell r="E6087">
            <v>3.2932640000000002</v>
          </cell>
          <cell r="F6087">
            <v>11.492240000000001</v>
          </cell>
        </row>
        <row r="6088">
          <cell r="A6088" t="str">
            <v>POVERTY - Ran out of money to buy food in last 12 months</v>
          </cell>
          <cell r="B6088" t="str">
            <v>Ran out of money to buy food in last 12 months</v>
          </cell>
          <cell r="C6088" t="str">
            <v>Bayside (C)</v>
          </cell>
          <cell r="D6088">
            <v>2.4023319999999999</v>
          </cell>
          <cell r="E6088">
            <v>1.0903590000000001</v>
          </cell>
          <cell r="F6088">
            <v>5.2097850000000001</v>
          </cell>
        </row>
        <row r="6089">
          <cell r="A6089" t="str">
            <v>POVERTY - Ran out of money to buy food in last 12 months</v>
          </cell>
          <cell r="B6089" t="str">
            <v>Ran out of money to buy food in last 12 months</v>
          </cell>
          <cell r="C6089" t="str">
            <v>Benalla (RC)</v>
          </cell>
          <cell r="D6089">
            <v>5.1342499999999998</v>
          </cell>
          <cell r="E6089">
            <v>2.1714790000000002</v>
          </cell>
          <cell r="F6089">
            <v>11.657719999999999</v>
          </cell>
        </row>
        <row r="6090">
          <cell r="A6090" t="str">
            <v>POVERTY - Ran out of money to buy food in last 12 months</v>
          </cell>
          <cell r="B6090" t="str">
            <v>Ran out of money to buy food in last 12 months</v>
          </cell>
          <cell r="C6090" t="str">
            <v>Boroondara (C)</v>
          </cell>
          <cell r="D6090">
            <v>3.0194290000000001</v>
          </cell>
          <cell r="E6090">
            <v>1.433819</v>
          </cell>
          <cell r="F6090">
            <v>6.2473700000000001</v>
          </cell>
        </row>
        <row r="6091">
          <cell r="A6091" t="str">
            <v>POVERTY - Ran out of money to buy food in last 12 months</v>
          </cell>
          <cell r="B6091" t="str">
            <v>Ran out of money to buy food in last 12 months</v>
          </cell>
          <cell r="C6091" t="str">
            <v>Brimbank (C)</v>
          </cell>
          <cell r="D6091">
            <v>10.39044</v>
          </cell>
          <cell r="E6091">
            <v>6.9699410000000004</v>
          </cell>
          <cell r="F6091">
            <v>15.215009999999999</v>
          </cell>
        </row>
        <row r="6092">
          <cell r="A6092" t="str">
            <v>POVERTY - Ran out of money to buy food in last 12 months</v>
          </cell>
          <cell r="B6092" t="str">
            <v>Ran out of money to buy food in last 12 months</v>
          </cell>
          <cell r="C6092" t="str">
            <v>Buloke (S)</v>
          </cell>
          <cell r="D6092">
            <v>10.96522</v>
          </cell>
          <cell r="E6092">
            <v>5.261565</v>
          </cell>
          <cell r="F6092">
            <v>21.45176</v>
          </cell>
        </row>
        <row r="6093">
          <cell r="A6093" t="str">
            <v>POVERTY - Ran out of money to buy food in last 12 months</v>
          </cell>
          <cell r="B6093" t="str">
            <v>Ran out of money to buy food in last 12 months</v>
          </cell>
          <cell r="C6093" t="str">
            <v>Campaspe (S)</v>
          </cell>
          <cell r="D6093">
            <v>7.4372720000000001</v>
          </cell>
          <cell r="E6093">
            <v>4.3872080000000002</v>
          </cell>
          <cell r="F6093">
            <v>12.334250000000001</v>
          </cell>
        </row>
        <row r="6094">
          <cell r="A6094" t="str">
            <v>POVERTY - Ran out of money to buy food in last 12 months</v>
          </cell>
          <cell r="B6094" t="str">
            <v>Ran out of money to buy food in last 12 months</v>
          </cell>
          <cell r="C6094" t="str">
            <v>Cardinia (S)</v>
          </cell>
          <cell r="D6094">
            <v>5.6866250000000003</v>
          </cell>
          <cell r="E6094">
            <v>3.3258519999999998</v>
          </cell>
          <cell r="F6094">
            <v>9.5574650000000005</v>
          </cell>
        </row>
        <row r="6095">
          <cell r="A6095" t="str">
            <v>POVERTY - Ran out of money to buy food in last 12 months</v>
          </cell>
          <cell r="B6095" t="str">
            <v>Ran out of money to buy food in last 12 months</v>
          </cell>
          <cell r="C6095" t="str">
            <v>Casey (C)</v>
          </cell>
          <cell r="D6095">
            <v>4.3087580000000001</v>
          </cell>
          <cell r="E6095">
            <v>2.3935840000000002</v>
          </cell>
          <cell r="F6095">
            <v>7.6364280000000004</v>
          </cell>
        </row>
        <row r="6096">
          <cell r="A6096" t="str">
            <v>POVERTY - Ran out of money to buy food in last 12 months</v>
          </cell>
          <cell r="B6096" t="str">
            <v>Ran out of money to buy food in last 12 months</v>
          </cell>
          <cell r="C6096" t="str">
            <v>Central Goldfields (S)</v>
          </cell>
          <cell r="D6096">
            <v>13.21505</v>
          </cell>
          <cell r="E6096">
            <v>8.1321180000000002</v>
          </cell>
          <cell r="F6096">
            <v>20.757200000000001</v>
          </cell>
        </row>
        <row r="6097">
          <cell r="A6097" t="str">
            <v>POVERTY - Ran out of money to buy food in last 12 months</v>
          </cell>
          <cell r="B6097" t="str">
            <v>Ran out of money to buy food in last 12 months</v>
          </cell>
          <cell r="C6097" t="str">
            <v>Colac-Otway (S)</v>
          </cell>
          <cell r="D6097">
            <v>9.2325309999999998</v>
          </cell>
          <cell r="E6097">
            <v>5.6469589999999998</v>
          </cell>
          <cell r="F6097">
            <v>14.739140000000001</v>
          </cell>
        </row>
        <row r="6098">
          <cell r="A6098" t="str">
            <v>POVERTY - Ran out of money to buy food in last 12 months</v>
          </cell>
          <cell r="B6098" t="str">
            <v>Ran out of money to buy food in last 12 months</v>
          </cell>
          <cell r="C6098" t="str">
            <v>Corangamite (S)</v>
          </cell>
          <cell r="D6098">
            <v>3.2851710000000001</v>
          </cell>
          <cell r="E6098">
            <v>1.5949770000000001</v>
          </cell>
          <cell r="F6098">
            <v>6.6455039999999999</v>
          </cell>
        </row>
        <row r="6099">
          <cell r="A6099" t="str">
            <v>POVERTY - Ran out of money to buy food in last 12 months</v>
          </cell>
          <cell r="B6099" t="str">
            <v>Ran out of money to buy food in last 12 months</v>
          </cell>
          <cell r="C6099" t="str">
            <v>Darebin (C)</v>
          </cell>
          <cell r="D6099">
            <v>4.5050749999999997</v>
          </cell>
          <cell r="E6099">
            <v>2.391883</v>
          </cell>
          <cell r="F6099">
            <v>8.3259880000000006</v>
          </cell>
        </row>
        <row r="6100">
          <cell r="A6100" t="str">
            <v>POVERTY - Ran out of money to buy food in last 12 months</v>
          </cell>
          <cell r="B6100" t="str">
            <v>Ran out of money to buy food in last 12 months</v>
          </cell>
          <cell r="C6100" t="str">
            <v>East Gippsland (S)</v>
          </cell>
          <cell r="D6100">
            <v>7.0049210000000004</v>
          </cell>
          <cell r="E6100">
            <v>3.3849879999999999</v>
          </cell>
          <cell r="F6100">
            <v>13.93759</v>
          </cell>
        </row>
        <row r="6101">
          <cell r="A6101" t="str">
            <v>POVERTY - Ran out of money to buy food in last 12 months</v>
          </cell>
          <cell r="B6101" t="str">
            <v>Ran out of money to buy food in last 12 months</v>
          </cell>
          <cell r="C6101" t="str">
            <v>Frankston (C)</v>
          </cell>
          <cell r="D6101">
            <v>7.610125</v>
          </cell>
          <cell r="E6101">
            <v>5.0350320000000002</v>
          </cell>
          <cell r="F6101">
            <v>11.34488</v>
          </cell>
        </row>
        <row r="6102">
          <cell r="A6102" t="str">
            <v>POVERTY - Ran out of money to buy food in last 12 months</v>
          </cell>
          <cell r="B6102" t="str">
            <v>Ran out of money to buy food in last 12 months</v>
          </cell>
          <cell r="C6102" t="str">
            <v>Gannawarra (S)</v>
          </cell>
          <cell r="D6102">
            <v>4.7195580000000001</v>
          </cell>
          <cell r="E6102">
            <v>2.3369849999999999</v>
          </cell>
          <cell r="F6102">
            <v>9.2998779999999996</v>
          </cell>
        </row>
        <row r="6103">
          <cell r="A6103" t="str">
            <v>POVERTY - Ran out of money to buy food in last 12 months</v>
          </cell>
          <cell r="B6103" t="str">
            <v>Ran out of money to buy food in last 12 months</v>
          </cell>
          <cell r="C6103" t="str">
            <v>Glen Eira (C)</v>
          </cell>
          <cell r="D6103" t="str">
            <v xml:space="preserve"> </v>
          </cell>
          <cell r="E6103" t="str">
            <v xml:space="preserve"> </v>
          </cell>
          <cell r="F6103" t="str">
            <v xml:space="preserve"> </v>
          </cell>
        </row>
        <row r="6104">
          <cell r="A6104" t="str">
            <v>POVERTY - Ran out of money to buy food in last 12 months</v>
          </cell>
          <cell r="B6104" t="str">
            <v>Ran out of money to buy food in last 12 months</v>
          </cell>
          <cell r="C6104" t="str">
            <v>Glenelg (S)</v>
          </cell>
          <cell r="D6104">
            <v>3.9417369999999998</v>
          </cell>
          <cell r="E6104">
            <v>1.6170599999999999</v>
          </cell>
          <cell r="F6104">
            <v>9.2926939999999991</v>
          </cell>
        </row>
        <row r="6105">
          <cell r="A6105" t="str">
            <v>POVERTY - Ran out of money to buy food in last 12 months</v>
          </cell>
          <cell r="B6105" t="str">
            <v>Ran out of money to buy food in last 12 months</v>
          </cell>
          <cell r="C6105" t="str">
            <v>Golden Plains (S)</v>
          </cell>
          <cell r="D6105">
            <v>9.9435939999999992</v>
          </cell>
          <cell r="E6105">
            <v>4.6757960000000001</v>
          </cell>
          <cell r="F6105">
            <v>19.906780000000001</v>
          </cell>
        </row>
        <row r="6106">
          <cell r="A6106" t="str">
            <v>POVERTY - Ran out of money to buy food in last 12 months</v>
          </cell>
          <cell r="B6106" t="str">
            <v>Ran out of money to buy food in last 12 months</v>
          </cell>
          <cell r="C6106" t="str">
            <v>Greater Bendigo (C)</v>
          </cell>
          <cell r="D6106">
            <v>10.56264</v>
          </cell>
          <cell r="E6106">
            <v>6.6063859999999996</v>
          </cell>
          <cell r="F6106">
            <v>16.470279999999999</v>
          </cell>
        </row>
        <row r="6107">
          <cell r="A6107" t="str">
            <v>POVERTY - Ran out of money to buy food in last 12 months</v>
          </cell>
          <cell r="B6107" t="str">
            <v>Ran out of money to buy food in last 12 months</v>
          </cell>
          <cell r="C6107" t="str">
            <v>Greater Dandenong (C)</v>
          </cell>
          <cell r="D6107">
            <v>12.93365</v>
          </cell>
          <cell r="E6107">
            <v>9.0321440000000006</v>
          </cell>
          <cell r="F6107">
            <v>18.18356</v>
          </cell>
        </row>
        <row r="6108">
          <cell r="A6108" t="str">
            <v>POVERTY - Ran out of money to buy food in last 12 months</v>
          </cell>
          <cell r="B6108" t="str">
            <v>Ran out of money to buy food in last 12 months</v>
          </cell>
          <cell r="C6108" t="str">
            <v>Greater Geelong (C)</v>
          </cell>
          <cell r="D6108">
            <v>4.204161</v>
          </cell>
          <cell r="E6108">
            <v>2.2743449999999998</v>
          </cell>
          <cell r="F6108">
            <v>7.643383</v>
          </cell>
        </row>
        <row r="6109">
          <cell r="A6109" t="str">
            <v>POVERTY - Ran out of money to buy food in last 12 months</v>
          </cell>
          <cell r="B6109" t="str">
            <v>Ran out of money to buy food in last 12 months</v>
          </cell>
          <cell r="C6109" t="str">
            <v>Greater Shepparton (C)</v>
          </cell>
          <cell r="D6109">
            <v>10.038690000000001</v>
          </cell>
          <cell r="E6109">
            <v>6.5964910000000003</v>
          </cell>
          <cell r="F6109">
            <v>14.988849999999999</v>
          </cell>
        </row>
        <row r="6110">
          <cell r="A6110" t="str">
            <v>POVERTY - Ran out of money to buy food in last 12 months</v>
          </cell>
          <cell r="B6110" t="str">
            <v>Ran out of money to buy food in last 12 months</v>
          </cell>
          <cell r="C6110" t="str">
            <v>Hepburn (S)</v>
          </cell>
          <cell r="D6110">
            <v>6.1345359999999998</v>
          </cell>
          <cell r="E6110">
            <v>3.1832509999999998</v>
          </cell>
          <cell r="F6110">
            <v>11.497109999999999</v>
          </cell>
        </row>
        <row r="6111">
          <cell r="A6111" t="str">
            <v>POVERTY - Ran out of money to buy food in last 12 months</v>
          </cell>
          <cell r="B6111" t="str">
            <v>Ran out of money to buy food in last 12 months</v>
          </cell>
          <cell r="C6111" t="str">
            <v>Hindmarsh (S)</v>
          </cell>
          <cell r="D6111">
            <v>4.8038559999999997</v>
          </cell>
          <cell r="E6111">
            <v>2.156514</v>
          </cell>
          <cell r="F6111">
            <v>10.35707</v>
          </cell>
        </row>
        <row r="6112">
          <cell r="A6112" t="str">
            <v>POVERTY - Ran out of money to buy food in last 12 months</v>
          </cell>
          <cell r="B6112" t="str">
            <v>Ran out of money to buy food in last 12 months</v>
          </cell>
          <cell r="C6112" t="str">
            <v>Hobsons Bay (C)</v>
          </cell>
          <cell r="D6112">
            <v>5.6829520000000002</v>
          </cell>
          <cell r="E6112">
            <v>3.1716600000000001</v>
          </cell>
          <cell r="F6112">
            <v>9.9777660000000008</v>
          </cell>
        </row>
        <row r="6113">
          <cell r="A6113" t="str">
            <v>POVERTY - Ran out of money to buy food in last 12 months</v>
          </cell>
          <cell r="B6113" t="str">
            <v>Ran out of money to buy food in last 12 months</v>
          </cell>
          <cell r="C6113" t="str">
            <v>Horsham (RC)</v>
          </cell>
          <cell r="D6113">
            <v>4.2147480000000002</v>
          </cell>
          <cell r="E6113">
            <v>2.1717599999999999</v>
          </cell>
          <cell r="F6113">
            <v>8.0219930000000002</v>
          </cell>
        </row>
        <row r="6114">
          <cell r="A6114" t="str">
            <v>POVERTY - Ran out of money to buy food in last 12 months</v>
          </cell>
          <cell r="B6114" t="str">
            <v>Ran out of money to buy food in last 12 months</v>
          </cell>
          <cell r="C6114" t="str">
            <v>Hume (C)</v>
          </cell>
          <cell r="D6114">
            <v>5.2169239999999997</v>
          </cell>
          <cell r="E6114">
            <v>3.0159959999999999</v>
          </cell>
          <cell r="F6114">
            <v>8.8769729999999996</v>
          </cell>
        </row>
        <row r="6115">
          <cell r="A6115" t="str">
            <v>POVERTY - Ran out of money to buy food in last 12 months</v>
          </cell>
          <cell r="B6115" t="str">
            <v>Ran out of money to buy food in last 12 months</v>
          </cell>
          <cell r="C6115" t="str">
            <v>Indigo (S)</v>
          </cell>
          <cell r="D6115">
            <v>5.8064629999999999</v>
          </cell>
          <cell r="E6115">
            <v>2.3356720000000002</v>
          </cell>
          <cell r="F6115">
            <v>13.71077</v>
          </cell>
        </row>
        <row r="6116">
          <cell r="A6116" t="str">
            <v>POVERTY - Ran out of money to buy food in last 12 months</v>
          </cell>
          <cell r="B6116" t="str">
            <v>Ran out of money to buy food in last 12 months</v>
          </cell>
          <cell r="C6116" t="str">
            <v>Kingston (C)</v>
          </cell>
          <cell r="D6116">
            <v>3.5409869999999999</v>
          </cell>
          <cell r="E6116">
            <v>1.591323</v>
          </cell>
          <cell r="F6116">
            <v>7.6926220000000001</v>
          </cell>
        </row>
        <row r="6117">
          <cell r="A6117" t="str">
            <v>POVERTY - Ran out of money to buy food in last 12 months</v>
          </cell>
          <cell r="B6117" t="str">
            <v>Ran out of money to buy food in last 12 months</v>
          </cell>
          <cell r="C6117" t="str">
            <v>Knox (C)</v>
          </cell>
          <cell r="D6117">
            <v>5.6134519999999997</v>
          </cell>
          <cell r="E6117">
            <v>3.3076729999999999</v>
          </cell>
          <cell r="F6117">
            <v>9.3708159999999996</v>
          </cell>
        </row>
        <row r="6118">
          <cell r="A6118" t="str">
            <v>POVERTY - Ran out of money to buy food in last 12 months</v>
          </cell>
          <cell r="B6118" t="str">
            <v>Ran out of money to buy food in last 12 months</v>
          </cell>
          <cell r="C6118" t="str">
            <v>Latrobe (C)</v>
          </cell>
          <cell r="D6118">
            <v>11.33325</v>
          </cell>
          <cell r="E6118">
            <v>7.0659289999999997</v>
          </cell>
          <cell r="F6118">
            <v>17.687239999999999</v>
          </cell>
        </row>
        <row r="6119">
          <cell r="A6119" t="str">
            <v>POVERTY - Ran out of money to buy food in last 12 months</v>
          </cell>
          <cell r="B6119" t="str">
            <v>Ran out of money to buy food in last 12 months</v>
          </cell>
          <cell r="C6119" t="str">
            <v>Loddon (S)</v>
          </cell>
          <cell r="D6119">
            <v>8.3681370000000008</v>
          </cell>
          <cell r="E6119">
            <v>3.470478</v>
          </cell>
          <cell r="F6119">
            <v>18.829319999999999</v>
          </cell>
        </row>
        <row r="6120">
          <cell r="A6120" t="str">
            <v>POVERTY - Ran out of money to buy food in last 12 months</v>
          </cell>
          <cell r="B6120" t="str">
            <v>Ran out of money to buy food in last 12 months</v>
          </cell>
          <cell r="C6120" t="str">
            <v>Macedon Ranges (S)</v>
          </cell>
          <cell r="D6120" t="str">
            <v xml:space="preserve"> </v>
          </cell>
          <cell r="E6120" t="str">
            <v xml:space="preserve"> </v>
          </cell>
          <cell r="F6120" t="str">
            <v xml:space="preserve"> </v>
          </cell>
        </row>
        <row r="6121">
          <cell r="A6121" t="str">
            <v>POVERTY - Ran out of money to buy food in last 12 months</v>
          </cell>
          <cell r="B6121" t="str">
            <v>Ran out of money to buy food in last 12 months</v>
          </cell>
          <cell r="C6121" t="str">
            <v>Manningham (C)</v>
          </cell>
          <cell r="D6121">
            <v>3.712933</v>
          </cell>
          <cell r="E6121">
            <v>1.7629170000000001</v>
          </cell>
          <cell r="F6121">
            <v>7.6519110000000001</v>
          </cell>
        </row>
        <row r="6122">
          <cell r="A6122" t="str">
            <v>POVERTY - Ran out of money to buy food in last 12 months</v>
          </cell>
          <cell r="B6122" t="str">
            <v>Ran out of money to buy food in last 12 months</v>
          </cell>
          <cell r="C6122" t="str">
            <v>Mansfield (S)</v>
          </cell>
          <cell r="D6122">
            <v>5.0828730000000002</v>
          </cell>
          <cell r="E6122">
            <v>2.1232039999999999</v>
          </cell>
          <cell r="F6122">
            <v>11.67605</v>
          </cell>
        </row>
        <row r="6123">
          <cell r="A6123" t="str">
            <v>POVERTY - Ran out of money to buy food in last 12 months</v>
          </cell>
          <cell r="B6123" t="str">
            <v>Ran out of money to buy food in last 12 months</v>
          </cell>
          <cell r="C6123" t="str">
            <v>Maribyrnong (C)</v>
          </cell>
          <cell r="D6123">
            <v>7.9768879999999998</v>
          </cell>
          <cell r="E6123">
            <v>5.0224000000000002</v>
          </cell>
          <cell r="F6123">
            <v>12.44172</v>
          </cell>
        </row>
        <row r="6124">
          <cell r="A6124" t="str">
            <v>POVERTY - Ran out of money to buy food in last 12 months</v>
          </cell>
          <cell r="B6124" t="str">
            <v>Ran out of money to buy food in last 12 months</v>
          </cell>
          <cell r="C6124" t="str">
            <v>Maroondah (C)</v>
          </cell>
          <cell r="D6124">
            <v>4.0732169999999996</v>
          </cell>
          <cell r="E6124">
            <v>2.0590619999999999</v>
          </cell>
          <cell r="F6124">
            <v>7.8987059999999998</v>
          </cell>
        </row>
        <row r="6125">
          <cell r="A6125" t="str">
            <v>POVERTY - Ran out of money to buy food in last 12 months</v>
          </cell>
          <cell r="B6125" t="str">
            <v>Ran out of money to buy food in last 12 months</v>
          </cell>
          <cell r="C6125" t="str">
            <v>Melbourne (C)</v>
          </cell>
          <cell r="D6125">
            <v>5.2457399999999996</v>
          </cell>
          <cell r="E6125">
            <v>3.0165700000000002</v>
          </cell>
          <cell r="F6125">
            <v>8.9698519999999995</v>
          </cell>
        </row>
        <row r="6126">
          <cell r="A6126" t="str">
            <v>POVERTY - Ran out of money to buy food in last 12 months</v>
          </cell>
          <cell r="B6126" t="str">
            <v>Ran out of money to buy food in last 12 months</v>
          </cell>
          <cell r="C6126" t="str">
            <v>Melton (S)</v>
          </cell>
          <cell r="D6126">
            <v>7.0520500000000004</v>
          </cell>
          <cell r="E6126">
            <v>4.3554459999999997</v>
          </cell>
          <cell r="F6126">
            <v>11.22232</v>
          </cell>
        </row>
        <row r="6127">
          <cell r="A6127" t="str">
            <v>POVERTY - Ran out of money to buy food in last 12 months</v>
          </cell>
          <cell r="B6127" t="str">
            <v>Ran out of money to buy food in last 12 months</v>
          </cell>
          <cell r="C6127" t="str">
            <v>Mildura (RC)</v>
          </cell>
          <cell r="D6127">
            <v>6.7385120000000001</v>
          </cell>
          <cell r="E6127">
            <v>3.905446</v>
          </cell>
          <cell r="F6127">
            <v>11.38327</v>
          </cell>
        </row>
        <row r="6128">
          <cell r="A6128" t="str">
            <v>POVERTY - Ran out of money to buy food in last 12 months</v>
          </cell>
          <cell r="B6128" t="str">
            <v>Ran out of money to buy food in last 12 months</v>
          </cell>
          <cell r="C6128" t="str">
            <v>Mitchell (S)</v>
          </cell>
          <cell r="D6128">
            <v>5.8927529999999999</v>
          </cell>
          <cell r="E6128">
            <v>3.3040150000000001</v>
          </cell>
          <cell r="F6128">
            <v>10.29388</v>
          </cell>
        </row>
        <row r="6129">
          <cell r="A6129" t="str">
            <v>POVERTY - Ran out of money to buy food in last 12 months</v>
          </cell>
          <cell r="B6129" t="str">
            <v>Ran out of money to buy food in last 12 months</v>
          </cell>
          <cell r="C6129" t="str">
            <v>Moira (S)</v>
          </cell>
          <cell r="D6129">
            <v>9.345402</v>
          </cell>
          <cell r="E6129">
            <v>5.1217769999999998</v>
          </cell>
          <cell r="F6129">
            <v>16.44819</v>
          </cell>
        </row>
        <row r="6130">
          <cell r="A6130" t="str">
            <v>POVERTY - Ran out of money to buy food in last 12 months</v>
          </cell>
          <cell r="B6130" t="str">
            <v>Ran out of money to buy food in last 12 months</v>
          </cell>
          <cell r="C6130" t="str">
            <v>Monash (C)</v>
          </cell>
          <cell r="D6130">
            <v>5.263979</v>
          </cell>
          <cell r="E6130">
            <v>2.884941</v>
          </cell>
          <cell r="F6130">
            <v>9.4146769999999993</v>
          </cell>
        </row>
        <row r="6131">
          <cell r="A6131" t="str">
            <v>POVERTY - Ran out of money to buy food in last 12 months</v>
          </cell>
          <cell r="B6131" t="str">
            <v>Ran out of money to buy food in last 12 months</v>
          </cell>
          <cell r="C6131" t="str">
            <v>Moonee Valley (C)</v>
          </cell>
          <cell r="D6131">
            <v>6.7213450000000003</v>
          </cell>
          <cell r="E6131">
            <v>3.9477159999999998</v>
          </cell>
          <cell r="F6131">
            <v>11.216139999999999</v>
          </cell>
        </row>
        <row r="6132">
          <cell r="A6132" t="str">
            <v>POVERTY - Ran out of money to buy food in last 12 months</v>
          </cell>
          <cell r="B6132" t="str">
            <v>Ran out of money to buy food in last 12 months</v>
          </cell>
          <cell r="C6132" t="str">
            <v>Moorabool (S)</v>
          </cell>
          <cell r="D6132">
            <v>5.667497</v>
          </cell>
          <cell r="E6132">
            <v>2.38903</v>
          </cell>
          <cell r="F6132">
            <v>12.85261</v>
          </cell>
        </row>
        <row r="6133">
          <cell r="A6133" t="str">
            <v>POVERTY - Ran out of money to buy food in last 12 months</v>
          </cell>
          <cell r="B6133" t="str">
            <v>Ran out of money to buy food in last 12 months</v>
          </cell>
          <cell r="C6133" t="str">
            <v>Moreland (C)</v>
          </cell>
          <cell r="D6133">
            <v>5.180663</v>
          </cell>
          <cell r="E6133">
            <v>2.779379</v>
          </cell>
          <cell r="F6133">
            <v>9.4548109999999994</v>
          </cell>
        </row>
        <row r="6134">
          <cell r="A6134" t="str">
            <v>POVERTY - Ran out of money to buy food in last 12 months</v>
          </cell>
          <cell r="B6134" t="str">
            <v>Ran out of money to buy food in last 12 months</v>
          </cell>
          <cell r="C6134" t="str">
            <v>Mornington Peninsula (S)</v>
          </cell>
          <cell r="D6134">
            <v>6.8680260000000004</v>
          </cell>
          <cell r="E6134">
            <v>3.7768950000000001</v>
          </cell>
          <cell r="F6134">
            <v>12.169090000000001</v>
          </cell>
        </row>
        <row r="6135">
          <cell r="A6135" t="str">
            <v>POVERTY - Ran out of money to buy food in last 12 months</v>
          </cell>
          <cell r="B6135" t="str">
            <v>Ran out of money to buy food in last 12 months</v>
          </cell>
          <cell r="C6135" t="str">
            <v>Mount Alexander (S)</v>
          </cell>
          <cell r="D6135">
            <v>8.2627980000000001</v>
          </cell>
          <cell r="E6135">
            <v>3.2727979999999999</v>
          </cell>
          <cell r="F6135">
            <v>19.3398</v>
          </cell>
        </row>
        <row r="6136">
          <cell r="A6136" t="str">
            <v>POVERTY - Ran out of money to buy food in last 12 months</v>
          </cell>
          <cell r="B6136" t="str">
            <v>Ran out of money to buy food in last 12 months</v>
          </cell>
          <cell r="C6136" t="str">
            <v>Moyne (S)</v>
          </cell>
          <cell r="D6136">
            <v>7.5162199999999997</v>
          </cell>
          <cell r="E6136">
            <v>3.793221</v>
          </cell>
          <cell r="F6136">
            <v>14.348319999999999</v>
          </cell>
        </row>
        <row r="6137">
          <cell r="A6137" t="str">
            <v>POVERTY - Ran out of money to buy food in last 12 months</v>
          </cell>
          <cell r="B6137" t="str">
            <v>Ran out of money to buy food in last 12 months</v>
          </cell>
          <cell r="C6137" t="str">
            <v>Murrindindi (S)</v>
          </cell>
          <cell r="D6137">
            <v>6.0110919999999997</v>
          </cell>
          <cell r="E6137">
            <v>2.6138720000000002</v>
          </cell>
          <cell r="F6137">
            <v>13.224080000000001</v>
          </cell>
        </row>
        <row r="6138">
          <cell r="A6138" t="str">
            <v>POVERTY - Ran out of money to buy food in last 12 months</v>
          </cell>
          <cell r="B6138" t="str">
            <v>Ran out of money to buy food in last 12 months</v>
          </cell>
          <cell r="C6138" t="str">
            <v>Nillumbik (S)</v>
          </cell>
          <cell r="D6138">
            <v>4.0406040000000001</v>
          </cell>
          <cell r="E6138">
            <v>1.950067</v>
          </cell>
          <cell r="F6138">
            <v>8.1851789999999998</v>
          </cell>
        </row>
        <row r="6139">
          <cell r="A6139" t="str">
            <v>POVERTY - Ran out of money to buy food in last 12 months</v>
          </cell>
          <cell r="B6139" t="str">
            <v>Ran out of money to buy food in last 12 months</v>
          </cell>
          <cell r="C6139" t="str">
            <v>Northern Grampians (S)</v>
          </cell>
          <cell r="D6139">
            <v>5.0148539999999997</v>
          </cell>
          <cell r="E6139">
            <v>2.1176439999999999</v>
          </cell>
          <cell r="F6139">
            <v>11.41362</v>
          </cell>
        </row>
        <row r="6140">
          <cell r="A6140" t="str">
            <v>POVERTY - Ran out of money to buy food in last 12 months</v>
          </cell>
          <cell r="B6140" t="str">
            <v>Ran out of money to buy food in last 12 months</v>
          </cell>
          <cell r="C6140" t="str">
            <v>Port Phillip (C)</v>
          </cell>
          <cell r="D6140">
            <v>7.703284</v>
          </cell>
          <cell r="E6140">
            <v>4.9062150000000004</v>
          </cell>
          <cell r="F6140">
            <v>11.89551</v>
          </cell>
        </row>
        <row r="6141">
          <cell r="A6141" t="str">
            <v>POVERTY - Ran out of money to buy food in last 12 months</v>
          </cell>
          <cell r="B6141" t="str">
            <v>Ran out of money to buy food in last 12 months</v>
          </cell>
          <cell r="C6141" t="str">
            <v>Pyrenees (S)</v>
          </cell>
          <cell r="D6141">
            <v>1.393726</v>
          </cell>
          <cell r="E6141">
            <v>0.65118209999999999</v>
          </cell>
          <cell r="F6141">
            <v>2.9577849999999999</v>
          </cell>
        </row>
        <row r="6142">
          <cell r="A6142" t="str">
            <v>POVERTY - Ran out of money to buy food in last 12 months</v>
          </cell>
          <cell r="B6142" t="str">
            <v>Ran out of money to buy food in last 12 months</v>
          </cell>
          <cell r="C6142" t="str">
            <v>Queenscliffe (B)</v>
          </cell>
          <cell r="D6142" t="str">
            <v xml:space="preserve"> </v>
          </cell>
          <cell r="E6142" t="str">
            <v xml:space="preserve"> </v>
          </cell>
          <cell r="F6142" t="str">
            <v xml:space="preserve"> </v>
          </cell>
        </row>
        <row r="6143">
          <cell r="A6143" t="str">
            <v>POVERTY - Ran out of money to buy food in last 12 months</v>
          </cell>
          <cell r="B6143" t="str">
            <v>Ran out of money to buy food in last 12 months</v>
          </cell>
          <cell r="C6143" t="str">
            <v>South Gippsland (S)</v>
          </cell>
          <cell r="D6143" t="str">
            <v xml:space="preserve"> </v>
          </cell>
          <cell r="E6143" t="str">
            <v xml:space="preserve"> </v>
          </cell>
          <cell r="F6143" t="str">
            <v xml:space="preserve"> </v>
          </cell>
        </row>
        <row r="6144">
          <cell r="A6144" t="str">
            <v>POVERTY - Ran out of money to buy food in last 12 months</v>
          </cell>
          <cell r="B6144" t="str">
            <v>Ran out of money to buy food in last 12 months</v>
          </cell>
          <cell r="C6144" t="str">
            <v>Southern Grampians (S)</v>
          </cell>
          <cell r="D6144">
            <v>4.8130620000000004</v>
          </cell>
          <cell r="E6144">
            <v>2.285031</v>
          </cell>
          <cell r="F6144">
            <v>9.8558660000000007</v>
          </cell>
        </row>
        <row r="6145">
          <cell r="A6145" t="str">
            <v>POVERTY - Ran out of money to buy food in last 12 months</v>
          </cell>
          <cell r="B6145" t="str">
            <v>Ran out of money to buy food in last 12 months</v>
          </cell>
          <cell r="C6145" t="str">
            <v>Stonnington (C)</v>
          </cell>
          <cell r="D6145" t="str">
            <v xml:space="preserve"> </v>
          </cell>
          <cell r="E6145" t="str">
            <v xml:space="preserve"> </v>
          </cell>
          <cell r="F6145" t="str">
            <v xml:space="preserve"> </v>
          </cell>
        </row>
        <row r="6146">
          <cell r="A6146" t="str">
            <v>POVERTY - Ran out of money to buy food in last 12 months</v>
          </cell>
          <cell r="B6146" t="str">
            <v>Ran out of money to buy food in last 12 months</v>
          </cell>
          <cell r="C6146" t="str">
            <v>Strathbogie (S)</v>
          </cell>
          <cell r="D6146">
            <v>7.5314610000000002</v>
          </cell>
          <cell r="E6146">
            <v>3.5667620000000002</v>
          </cell>
          <cell r="F6146">
            <v>15.208170000000001</v>
          </cell>
        </row>
        <row r="6147">
          <cell r="A6147" t="str">
            <v>POVERTY - Ran out of money to buy food in last 12 months</v>
          </cell>
          <cell r="B6147" t="str">
            <v>Ran out of money to buy food in last 12 months</v>
          </cell>
          <cell r="C6147" t="str">
            <v>Surf Coast (S)</v>
          </cell>
          <cell r="D6147" t="str">
            <v xml:space="preserve"> </v>
          </cell>
          <cell r="E6147" t="str">
            <v xml:space="preserve"> </v>
          </cell>
          <cell r="F6147" t="str">
            <v xml:space="preserve"> </v>
          </cell>
        </row>
        <row r="6148">
          <cell r="A6148" t="str">
            <v>POVERTY - Ran out of money to buy food in last 12 months</v>
          </cell>
          <cell r="B6148" t="str">
            <v>Ran out of money to buy food in last 12 months</v>
          </cell>
          <cell r="C6148" t="str">
            <v>Swan Hill (RC)</v>
          </cell>
          <cell r="D6148">
            <v>7.9467059999999998</v>
          </cell>
          <cell r="E6148">
            <v>4.2209630000000002</v>
          </cell>
          <cell r="F6148">
            <v>14.46443</v>
          </cell>
        </row>
        <row r="6149">
          <cell r="A6149" t="str">
            <v>POVERTY - Ran out of money to buy food in last 12 months</v>
          </cell>
          <cell r="B6149" t="str">
            <v>Ran out of money to buy food in last 12 months</v>
          </cell>
          <cell r="C6149" t="str">
            <v>Towong (S)</v>
          </cell>
          <cell r="D6149">
            <v>2.7371270000000001</v>
          </cell>
          <cell r="E6149">
            <v>1.0248079999999999</v>
          </cell>
          <cell r="F6149">
            <v>7.105118</v>
          </cell>
        </row>
        <row r="6150">
          <cell r="A6150" t="str">
            <v>POVERTY - Ran out of money to buy food in last 12 months</v>
          </cell>
          <cell r="B6150" t="str">
            <v>Ran out of money to buy food in last 12 months</v>
          </cell>
          <cell r="C6150" t="str">
            <v>Wangaratta (RC)</v>
          </cell>
          <cell r="D6150">
            <v>6.3349019999999996</v>
          </cell>
          <cell r="E6150">
            <v>2.7876460000000001</v>
          </cell>
          <cell r="F6150">
            <v>13.75722</v>
          </cell>
        </row>
        <row r="6151">
          <cell r="A6151" t="str">
            <v>POVERTY - Ran out of money to buy food in last 12 months</v>
          </cell>
          <cell r="B6151" t="str">
            <v>Ran out of money to buy food in last 12 months</v>
          </cell>
          <cell r="C6151" t="str">
            <v>Warrnambool (C)</v>
          </cell>
          <cell r="D6151">
            <v>6.5802370000000003</v>
          </cell>
          <cell r="E6151">
            <v>3.4086419999999999</v>
          </cell>
          <cell r="F6151">
            <v>12.326280000000001</v>
          </cell>
        </row>
        <row r="6152">
          <cell r="A6152" t="str">
            <v>POVERTY - Ran out of money to buy food in last 12 months</v>
          </cell>
          <cell r="B6152" t="str">
            <v>Ran out of money to buy food in last 12 months</v>
          </cell>
          <cell r="C6152" t="str">
            <v>Wellington (S)</v>
          </cell>
          <cell r="D6152">
            <v>8.7251089999999998</v>
          </cell>
          <cell r="E6152">
            <v>4.941878</v>
          </cell>
          <cell r="F6152">
            <v>14.9491</v>
          </cell>
        </row>
        <row r="6153">
          <cell r="A6153" t="str">
            <v>POVERTY - Ran out of money to buy food in last 12 months</v>
          </cell>
          <cell r="B6153" t="str">
            <v>Ran out of money to buy food in last 12 months</v>
          </cell>
          <cell r="C6153" t="str">
            <v>West Wimmera (S)</v>
          </cell>
          <cell r="D6153" t="str">
            <v xml:space="preserve"> </v>
          </cell>
          <cell r="E6153" t="str">
            <v xml:space="preserve"> </v>
          </cell>
          <cell r="F6153" t="str">
            <v xml:space="preserve"> </v>
          </cell>
        </row>
        <row r="6154">
          <cell r="A6154" t="str">
            <v>POVERTY - Ran out of money to buy food in last 12 months</v>
          </cell>
          <cell r="B6154" t="str">
            <v>Ran out of money to buy food in last 12 months</v>
          </cell>
          <cell r="C6154" t="str">
            <v>Whitehorse (C)</v>
          </cell>
          <cell r="D6154">
            <v>3.0581070000000001</v>
          </cell>
          <cell r="E6154">
            <v>1.425637</v>
          </cell>
          <cell r="F6154">
            <v>6.4378019999999996</v>
          </cell>
        </row>
        <row r="6155">
          <cell r="A6155" t="str">
            <v>POVERTY - Ran out of money to buy food in last 12 months</v>
          </cell>
          <cell r="B6155" t="str">
            <v>Ran out of money to buy food in last 12 months</v>
          </cell>
          <cell r="C6155" t="str">
            <v>Whittlesea (C)</v>
          </cell>
          <cell r="D6155">
            <v>10.01473</v>
          </cell>
          <cell r="E6155">
            <v>6.6816370000000003</v>
          </cell>
          <cell r="F6155">
            <v>14.74774</v>
          </cell>
        </row>
        <row r="6156">
          <cell r="A6156" t="str">
            <v>POVERTY - Ran out of money to buy food in last 12 months</v>
          </cell>
          <cell r="B6156" t="str">
            <v>Ran out of money to buy food in last 12 months</v>
          </cell>
          <cell r="C6156" t="str">
            <v>Wodonga (RC)</v>
          </cell>
          <cell r="D6156">
            <v>10.96768</v>
          </cell>
          <cell r="E6156">
            <v>6.7762289999999998</v>
          </cell>
          <cell r="F6156">
            <v>17.271429999999999</v>
          </cell>
        </row>
        <row r="6157">
          <cell r="A6157" t="str">
            <v>POVERTY - Ran out of money to buy food in last 12 months</v>
          </cell>
          <cell r="B6157" t="str">
            <v>Ran out of money to buy food in last 12 months</v>
          </cell>
          <cell r="C6157" t="str">
            <v>Wyndham (C)</v>
          </cell>
          <cell r="D6157">
            <v>4.9962150000000003</v>
          </cell>
          <cell r="E6157">
            <v>2.9374340000000001</v>
          </cell>
          <cell r="F6157">
            <v>8.3734680000000008</v>
          </cell>
        </row>
        <row r="6158">
          <cell r="A6158" t="str">
            <v>POVERTY - Ran out of money to buy food in last 12 months</v>
          </cell>
          <cell r="B6158" t="str">
            <v>Ran out of money to buy food in last 12 months</v>
          </cell>
          <cell r="C6158" t="str">
            <v>Yarra (C)</v>
          </cell>
          <cell r="D6158">
            <v>5.3319460000000003</v>
          </cell>
          <cell r="E6158">
            <v>3.0910519999999999</v>
          </cell>
          <cell r="F6158">
            <v>9.0457599999999996</v>
          </cell>
        </row>
        <row r="6159">
          <cell r="A6159" t="str">
            <v>POVERTY - Ran out of money to buy food in last 12 months</v>
          </cell>
          <cell r="B6159" t="str">
            <v>Ran out of money to buy food in last 12 months</v>
          </cell>
          <cell r="C6159" t="str">
            <v>Yarra Ranges (S)</v>
          </cell>
          <cell r="D6159">
            <v>7.9971880000000004</v>
          </cell>
          <cell r="E6159">
            <v>4.8261149999999997</v>
          </cell>
          <cell r="F6159">
            <v>12.96796</v>
          </cell>
        </row>
        <row r="6160">
          <cell r="A6160" t="str">
            <v>POVERTY - Ran out of money to buy food in last 12 months</v>
          </cell>
          <cell r="B6160" t="str">
            <v>Ran out of money to buy food in last 12 months</v>
          </cell>
          <cell r="C6160" t="str">
            <v>Yarriambiack (S)</v>
          </cell>
          <cell r="D6160">
            <v>5.6600229999999998</v>
          </cell>
          <cell r="E6160">
            <v>2.9403510000000002</v>
          </cell>
          <cell r="F6160">
            <v>10.620010000000001</v>
          </cell>
        </row>
        <row r="6161">
          <cell r="A6161" t="str">
            <v>POVERTY - Ran out of money to buy food in last 12 months</v>
          </cell>
          <cell r="B6161" t="str">
            <v>Ran out of money to buy food in last 12 months</v>
          </cell>
          <cell r="C6161" t="str">
            <v>Victoria</v>
          </cell>
          <cell r="D6161">
            <v>5.8654599999999997</v>
          </cell>
          <cell r="E6161">
            <v>5.3928010000000004</v>
          </cell>
          <cell r="F6161">
            <v>6.3767550000000002</v>
          </cell>
        </row>
        <row r="6162">
          <cell r="A6162" t="str">
            <v>POVERTY - Ran out of money to buy food in last 12 months</v>
          </cell>
          <cell r="B6162" t="str">
            <v>No</v>
          </cell>
          <cell r="C6162" t="str">
            <v>Alpine (S)</v>
          </cell>
          <cell r="D6162">
            <v>92.430160000000001</v>
          </cell>
          <cell r="E6162">
            <v>85.272019999999998</v>
          </cell>
          <cell r="F6162">
            <v>96.261790000000005</v>
          </cell>
        </row>
        <row r="6163">
          <cell r="A6163" t="str">
            <v>POVERTY - Ran out of money to buy food in last 12 months</v>
          </cell>
          <cell r="B6163" t="str">
            <v>No</v>
          </cell>
          <cell r="C6163" t="str">
            <v>Ararat (RC)</v>
          </cell>
          <cell r="D6163">
            <v>97.914990000000003</v>
          </cell>
          <cell r="E6163">
            <v>95.158839999999998</v>
          </cell>
          <cell r="F6163">
            <v>99.116579999999999</v>
          </cell>
        </row>
        <row r="6164">
          <cell r="A6164" t="str">
            <v>POVERTY - Ran out of money to buy food in last 12 months</v>
          </cell>
          <cell r="B6164" t="str">
            <v>No</v>
          </cell>
          <cell r="C6164" t="str">
            <v>Ballarat (C)</v>
          </cell>
          <cell r="D6164">
            <v>95.45138</v>
          </cell>
          <cell r="E6164">
            <v>91.475909999999999</v>
          </cell>
          <cell r="F6164">
            <v>97.620990000000006</v>
          </cell>
        </row>
        <row r="6165">
          <cell r="A6165" t="str">
            <v>POVERTY - Ran out of money to buy food in last 12 months</v>
          </cell>
          <cell r="B6165" t="str">
            <v>No</v>
          </cell>
          <cell r="C6165" t="str">
            <v>Banyule (C)</v>
          </cell>
          <cell r="D6165">
            <v>95.429609999999997</v>
          </cell>
          <cell r="E6165">
            <v>91.436729999999997</v>
          </cell>
          <cell r="F6165">
            <v>97.609359999999995</v>
          </cell>
        </row>
        <row r="6166">
          <cell r="A6166" t="str">
            <v>POVERTY - Ran out of money to buy food in last 12 months</v>
          </cell>
          <cell r="B6166" t="str">
            <v>No</v>
          </cell>
          <cell r="C6166" t="str">
            <v>Bass Coast (S)</v>
          </cell>
          <cell r="D6166">
            <v>95.726259999999996</v>
          </cell>
          <cell r="E6166">
            <v>90.877780000000001</v>
          </cell>
          <cell r="F6166">
            <v>98.052980000000005</v>
          </cell>
        </row>
        <row r="6167">
          <cell r="A6167" t="str">
            <v>POVERTY - Ran out of money to buy food in last 12 months</v>
          </cell>
          <cell r="B6167" t="str">
            <v>No</v>
          </cell>
          <cell r="C6167" t="str">
            <v>Baw Baw (S)</v>
          </cell>
          <cell r="D6167">
            <v>93.087599999999995</v>
          </cell>
          <cell r="E6167">
            <v>87.831729999999993</v>
          </cell>
          <cell r="F6167">
            <v>96.172229999999999</v>
          </cell>
        </row>
        <row r="6168">
          <cell r="A6168" t="str">
            <v>POVERTY - Ran out of money to buy food in last 12 months</v>
          </cell>
          <cell r="B6168" t="str">
            <v>No</v>
          </cell>
          <cell r="C6168" t="str">
            <v>Bayside (C)</v>
          </cell>
          <cell r="D6168">
            <v>97.597669999999994</v>
          </cell>
          <cell r="E6168">
            <v>94.790210000000002</v>
          </cell>
          <cell r="F6168">
            <v>98.909639999999996</v>
          </cell>
        </row>
        <row r="6169">
          <cell r="A6169" t="str">
            <v>POVERTY - Ran out of money to buy food in last 12 months</v>
          </cell>
          <cell r="B6169" t="str">
            <v>No</v>
          </cell>
          <cell r="C6169" t="str">
            <v>Benalla (RC)</v>
          </cell>
          <cell r="D6169">
            <v>94.865750000000006</v>
          </cell>
          <cell r="E6169">
            <v>88.342280000000002</v>
          </cell>
          <cell r="F6169">
            <v>97.828519999999997</v>
          </cell>
        </row>
        <row r="6170">
          <cell r="A6170" t="str">
            <v>POVERTY - Ran out of money to buy food in last 12 months</v>
          </cell>
          <cell r="B6170" t="str">
            <v>No</v>
          </cell>
          <cell r="C6170" t="str">
            <v>Boroondara (C)</v>
          </cell>
          <cell r="D6170">
            <v>96.340670000000003</v>
          </cell>
          <cell r="E6170">
            <v>92.807869999999994</v>
          </cell>
          <cell r="F6170">
            <v>98.172319999999999</v>
          </cell>
        </row>
        <row r="6171">
          <cell r="A6171" t="str">
            <v>POVERTY - Ran out of money to buy food in last 12 months</v>
          </cell>
          <cell r="B6171" t="str">
            <v>No</v>
          </cell>
          <cell r="C6171" t="str">
            <v>Brimbank (C)</v>
          </cell>
          <cell r="D6171">
            <v>89.609560000000002</v>
          </cell>
          <cell r="E6171">
            <v>84.784989999999993</v>
          </cell>
          <cell r="F6171">
            <v>93.030060000000006</v>
          </cell>
        </row>
        <row r="6172">
          <cell r="A6172" t="str">
            <v>POVERTY - Ran out of money to buy food in last 12 months</v>
          </cell>
          <cell r="B6172" t="str">
            <v>No</v>
          </cell>
          <cell r="C6172" t="str">
            <v>Buloke (S)</v>
          </cell>
          <cell r="D6172">
            <v>88.320689999999999</v>
          </cell>
          <cell r="E6172">
            <v>77.917749999999998</v>
          </cell>
          <cell r="F6172">
            <v>94.18835</v>
          </cell>
        </row>
        <row r="6173">
          <cell r="A6173" t="str">
            <v>POVERTY - Ran out of money to buy food in last 12 months</v>
          </cell>
          <cell r="B6173" t="str">
            <v>No</v>
          </cell>
          <cell r="C6173" t="str">
            <v>Campaspe (S)</v>
          </cell>
          <cell r="D6173">
            <v>92.562730000000002</v>
          </cell>
          <cell r="E6173">
            <v>87.665750000000003</v>
          </cell>
          <cell r="F6173">
            <v>95.612790000000004</v>
          </cell>
        </row>
        <row r="6174">
          <cell r="A6174" t="str">
            <v>POVERTY - Ran out of money to buy food in last 12 months</v>
          </cell>
          <cell r="B6174" t="str">
            <v>No</v>
          </cell>
          <cell r="C6174" t="str">
            <v>Cardinia (S)</v>
          </cell>
          <cell r="D6174">
            <v>94.115489999999994</v>
          </cell>
          <cell r="E6174">
            <v>90.252409999999998</v>
          </cell>
          <cell r="F6174">
            <v>96.506839999999997</v>
          </cell>
        </row>
        <row r="6175">
          <cell r="A6175" t="str">
            <v>POVERTY - Ran out of money to buy food in last 12 months</v>
          </cell>
          <cell r="B6175" t="str">
            <v>No</v>
          </cell>
          <cell r="C6175" t="str">
            <v>Casey (C)</v>
          </cell>
          <cell r="D6175">
            <v>95.281859999999995</v>
          </cell>
          <cell r="E6175">
            <v>91.838980000000006</v>
          </cell>
          <cell r="F6175">
            <v>97.314760000000007</v>
          </cell>
        </row>
        <row r="6176">
          <cell r="A6176" t="str">
            <v>POVERTY - Ran out of money to buy food in last 12 months</v>
          </cell>
          <cell r="B6176" t="str">
            <v>No</v>
          </cell>
          <cell r="C6176" t="str">
            <v>Central Goldfields (S)</v>
          </cell>
          <cell r="D6176">
            <v>86.497050000000002</v>
          </cell>
          <cell r="E6176">
            <v>78.976820000000004</v>
          </cell>
          <cell r="F6176">
            <v>91.612880000000004</v>
          </cell>
        </row>
        <row r="6177">
          <cell r="A6177" t="str">
            <v>POVERTY - Ran out of money to buy food in last 12 months</v>
          </cell>
          <cell r="B6177" t="str">
            <v>No</v>
          </cell>
          <cell r="C6177" t="str">
            <v>Colac-Otway (S)</v>
          </cell>
          <cell r="D6177">
            <v>90.767470000000003</v>
          </cell>
          <cell r="E6177">
            <v>85.260859999999994</v>
          </cell>
          <cell r="F6177">
            <v>94.353039999999993</v>
          </cell>
        </row>
        <row r="6178">
          <cell r="A6178" t="str">
            <v>POVERTY - Ran out of money to buy food in last 12 months</v>
          </cell>
          <cell r="B6178" t="str">
            <v>No</v>
          </cell>
          <cell r="C6178" t="str">
            <v>Corangamite (S)</v>
          </cell>
          <cell r="D6178">
            <v>96.714830000000006</v>
          </cell>
          <cell r="E6178">
            <v>93.354500000000002</v>
          </cell>
          <cell r="F6178">
            <v>98.405019999999993</v>
          </cell>
        </row>
        <row r="6179">
          <cell r="A6179" t="str">
            <v>POVERTY - Ran out of money to buy food in last 12 months</v>
          </cell>
          <cell r="B6179" t="str">
            <v>No</v>
          </cell>
          <cell r="C6179" t="str">
            <v>Darebin (C)</v>
          </cell>
          <cell r="D6179">
            <v>94.467849999999999</v>
          </cell>
          <cell r="E6179">
            <v>89.947860000000006</v>
          </cell>
          <cell r="F6179">
            <v>97.022679999999994</v>
          </cell>
        </row>
        <row r="6180">
          <cell r="A6180" t="str">
            <v>POVERTY - Ran out of money to buy food in last 12 months</v>
          </cell>
          <cell r="B6180" t="str">
            <v>No</v>
          </cell>
          <cell r="C6180" t="str">
            <v>East Gippsland (S)</v>
          </cell>
          <cell r="D6180">
            <v>92.995080000000002</v>
          </cell>
          <cell r="E6180">
            <v>86.06241</v>
          </cell>
          <cell r="F6180">
            <v>96.615009999999998</v>
          </cell>
        </row>
        <row r="6181">
          <cell r="A6181" t="str">
            <v>POVERTY - Ran out of money to buy food in last 12 months</v>
          </cell>
          <cell r="B6181" t="str">
            <v>No</v>
          </cell>
          <cell r="C6181" t="str">
            <v>Frankston (C)</v>
          </cell>
          <cell r="D6181">
            <v>92.389880000000005</v>
          </cell>
          <cell r="E6181">
            <v>88.655119999999997</v>
          </cell>
          <cell r="F6181">
            <v>94.964969999999994</v>
          </cell>
        </row>
        <row r="6182">
          <cell r="A6182" t="str">
            <v>POVERTY - Ran out of money to buy food in last 12 months</v>
          </cell>
          <cell r="B6182" t="str">
            <v>No</v>
          </cell>
          <cell r="C6182" t="str">
            <v>Gannawarra (S)</v>
          </cell>
          <cell r="D6182">
            <v>95.280439999999999</v>
          </cell>
          <cell r="E6182">
            <v>90.700119999999998</v>
          </cell>
          <cell r="F6182">
            <v>97.663020000000003</v>
          </cell>
        </row>
        <row r="6183">
          <cell r="A6183" t="str">
            <v>POVERTY - Ran out of money to buy food in last 12 months</v>
          </cell>
          <cell r="B6183" t="str">
            <v>No</v>
          </cell>
          <cell r="C6183" t="str">
            <v>Glen Eira (C)</v>
          </cell>
          <cell r="D6183">
            <v>98.19699</v>
          </cell>
          <cell r="E6183">
            <v>95.125479999999996</v>
          </cell>
          <cell r="F6183">
            <v>99.34639</v>
          </cell>
        </row>
        <row r="6184">
          <cell r="A6184" t="str">
            <v>POVERTY - Ran out of money to buy food in last 12 months</v>
          </cell>
          <cell r="B6184" t="str">
            <v>No</v>
          </cell>
          <cell r="C6184" t="str">
            <v>Glenelg (S)</v>
          </cell>
          <cell r="D6184">
            <v>95.297439999999995</v>
          </cell>
          <cell r="E6184">
            <v>89.886470000000003</v>
          </cell>
          <cell r="F6184">
            <v>97.881640000000004</v>
          </cell>
        </row>
        <row r="6185">
          <cell r="A6185" t="str">
            <v>POVERTY - Ran out of money to buy food in last 12 months</v>
          </cell>
          <cell r="B6185" t="str">
            <v>No</v>
          </cell>
          <cell r="C6185" t="str">
            <v>Golden Plains (S)</v>
          </cell>
          <cell r="D6185">
            <v>90.05641</v>
          </cell>
          <cell r="E6185">
            <v>80.093220000000002</v>
          </cell>
          <cell r="F6185">
            <v>95.324200000000005</v>
          </cell>
        </row>
        <row r="6186">
          <cell r="A6186" t="str">
            <v>POVERTY - Ran out of money to buy food in last 12 months</v>
          </cell>
          <cell r="B6186" t="str">
            <v>No</v>
          </cell>
          <cell r="C6186" t="str">
            <v>Greater Bendigo (C)</v>
          </cell>
          <cell r="D6186">
            <v>89.437359999999998</v>
          </cell>
          <cell r="E6186">
            <v>83.529719999999998</v>
          </cell>
          <cell r="F6186">
            <v>93.393609999999995</v>
          </cell>
        </row>
        <row r="6187">
          <cell r="A6187" t="str">
            <v>POVERTY - Ran out of money to buy food in last 12 months</v>
          </cell>
          <cell r="B6187" t="str">
            <v>No</v>
          </cell>
          <cell r="C6187" t="str">
            <v>Greater Dandenong (C)</v>
          </cell>
          <cell r="D6187">
            <v>86.429029999999997</v>
          </cell>
          <cell r="E6187">
            <v>81.139020000000002</v>
          </cell>
          <cell r="F6187">
            <v>90.410679999999999</v>
          </cell>
        </row>
        <row r="6188">
          <cell r="A6188" t="str">
            <v>POVERTY - Ran out of money to buy food in last 12 months</v>
          </cell>
          <cell r="B6188" t="str">
            <v>No</v>
          </cell>
          <cell r="C6188" t="str">
            <v>Greater Geelong (C)</v>
          </cell>
          <cell r="D6188">
            <v>95.795839999999998</v>
          </cell>
          <cell r="E6188">
            <v>92.356620000000007</v>
          </cell>
          <cell r="F6188">
            <v>97.725650000000002</v>
          </cell>
        </row>
        <row r="6189">
          <cell r="A6189" t="str">
            <v>POVERTY - Ran out of money to buy food in last 12 months</v>
          </cell>
          <cell r="B6189" t="str">
            <v>No</v>
          </cell>
          <cell r="C6189" t="str">
            <v>Greater Shepparton (C)</v>
          </cell>
          <cell r="D6189">
            <v>89.961309999999997</v>
          </cell>
          <cell r="E6189">
            <v>85.011150000000001</v>
          </cell>
          <cell r="F6189">
            <v>93.403509999999997</v>
          </cell>
        </row>
        <row r="6190">
          <cell r="A6190" t="str">
            <v>POVERTY - Ran out of money to buy food in last 12 months</v>
          </cell>
          <cell r="B6190" t="str">
            <v>No</v>
          </cell>
          <cell r="C6190" t="str">
            <v>Hepburn (S)</v>
          </cell>
          <cell r="D6190">
            <v>93.865459999999999</v>
          </cell>
          <cell r="E6190">
            <v>88.502889999999994</v>
          </cell>
          <cell r="F6190">
            <v>96.816749999999999</v>
          </cell>
        </row>
        <row r="6191">
          <cell r="A6191" t="str">
            <v>POVERTY - Ran out of money to buy food in last 12 months</v>
          </cell>
          <cell r="B6191" t="str">
            <v>No</v>
          </cell>
          <cell r="C6191" t="str">
            <v>Hindmarsh (S)</v>
          </cell>
          <cell r="D6191">
            <v>93.961039999999997</v>
          </cell>
          <cell r="E6191">
            <v>87.869129999999998</v>
          </cell>
          <cell r="F6191">
            <v>97.094840000000005</v>
          </cell>
        </row>
        <row r="6192">
          <cell r="A6192" t="str">
            <v>POVERTY - Ran out of money to buy food in last 12 months</v>
          </cell>
          <cell r="B6192" t="str">
            <v>No</v>
          </cell>
          <cell r="C6192" t="str">
            <v>Hobsons Bay (C)</v>
          </cell>
          <cell r="D6192">
            <v>93.565610000000007</v>
          </cell>
          <cell r="E6192">
            <v>88.999570000000006</v>
          </cell>
          <cell r="F6192">
            <v>96.314859999999996</v>
          </cell>
        </row>
        <row r="6193">
          <cell r="A6193" t="str">
            <v>POVERTY - Ran out of money to buy food in last 12 months</v>
          </cell>
          <cell r="B6193" t="str">
            <v>No</v>
          </cell>
          <cell r="C6193" t="str">
            <v>Horsham (RC)</v>
          </cell>
          <cell r="D6193">
            <v>95.785250000000005</v>
          </cell>
          <cell r="E6193">
            <v>91.978009999999998</v>
          </cell>
          <cell r="F6193">
            <v>97.828239999999994</v>
          </cell>
        </row>
        <row r="6194">
          <cell r="A6194" t="str">
            <v>POVERTY - Ran out of money to buy food in last 12 months</v>
          </cell>
          <cell r="B6194" t="str">
            <v>No</v>
          </cell>
          <cell r="C6194" t="str">
            <v>Hume (C)</v>
          </cell>
          <cell r="D6194">
            <v>94.699250000000006</v>
          </cell>
          <cell r="E6194">
            <v>91.049199999999999</v>
          </cell>
          <cell r="F6194">
            <v>96.911339999999996</v>
          </cell>
        </row>
        <row r="6195">
          <cell r="A6195" t="str">
            <v>POVERTY - Ran out of money to buy food in last 12 months</v>
          </cell>
          <cell r="B6195" t="str">
            <v>No</v>
          </cell>
          <cell r="C6195" t="str">
            <v>Indigo (S)</v>
          </cell>
          <cell r="D6195">
            <v>94.193539999999999</v>
          </cell>
          <cell r="E6195">
            <v>86.289230000000003</v>
          </cell>
          <cell r="F6195">
            <v>97.664330000000007</v>
          </cell>
        </row>
        <row r="6196">
          <cell r="A6196" t="str">
            <v>POVERTY - Ran out of money to buy food in last 12 months</v>
          </cell>
          <cell r="B6196" t="str">
            <v>No</v>
          </cell>
          <cell r="C6196" t="str">
            <v>Kingston (C)</v>
          </cell>
          <cell r="D6196">
            <v>96.459010000000006</v>
          </cell>
          <cell r="E6196">
            <v>92.307379999999995</v>
          </cell>
          <cell r="F6196">
            <v>98.408680000000004</v>
          </cell>
        </row>
        <row r="6197">
          <cell r="A6197" t="str">
            <v>POVERTY - Ran out of money to buy food in last 12 months</v>
          </cell>
          <cell r="B6197" t="str">
            <v>No</v>
          </cell>
          <cell r="C6197" t="str">
            <v>Knox (C)</v>
          </cell>
          <cell r="D6197">
            <v>94.38655</v>
          </cell>
          <cell r="E6197">
            <v>90.629180000000005</v>
          </cell>
          <cell r="F6197">
            <v>96.692329999999998</v>
          </cell>
        </row>
        <row r="6198">
          <cell r="A6198" t="str">
            <v>POVERTY - Ran out of money to buy food in last 12 months</v>
          </cell>
          <cell r="B6198" t="str">
            <v>No</v>
          </cell>
          <cell r="C6198" t="str">
            <v>Latrobe (C)</v>
          </cell>
          <cell r="D6198">
            <v>88.666749999999993</v>
          </cell>
          <cell r="E6198">
            <v>82.312759999999997</v>
          </cell>
          <cell r="F6198">
            <v>92.934070000000006</v>
          </cell>
        </row>
        <row r="6199">
          <cell r="A6199" t="str">
            <v>POVERTY - Ran out of money to buy food in last 12 months</v>
          </cell>
          <cell r="B6199" t="str">
            <v>No</v>
          </cell>
          <cell r="C6199" t="str">
            <v>Loddon (S)</v>
          </cell>
          <cell r="D6199">
            <v>91.454719999999995</v>
          </cell>
          <cell r="E6199">
            <v>81.080690000000004</v>
          </cell>
          <cell r="F6199">
            <v>96.393389999999997</v>
          </cell>
        </row>
        <row r="6200">
          <cell r="A6200" t="str">
            <v>POVERTY - Ran out of money to buy food in last 12 months</v>
          </cell>
          <cell r="B6200" t="str">
            <v>No</v>
          </cell>
          <cell r="C6200" t="str">
            <v>Macedon Ranges (S)</v>
          </cell>
          <cell r="D6200">
            <v>96.583600000000004</v>
          </cell>
          <cell r="E6200">
            <v>89.515540000000001</v>
          </cell>
          <cell r="F6200">
            <v>98.943020000000004</v>
          </cell>
        </row>
        <row r="6201">
          <cell r="A6201" t="str">
            <v>POVERTY - Ran out of money to buy food in last 12 months</v>
          </cell>
          <cell r="B6201" t="str">
            <v>No</v>
          </cell>
          <cell r="C6201" t="str">
            <v>Manningham (C)</v>
          </cell>
          <cell r="D6201">
            <v>96.28707</v>
          </cell>
          <cell r="E6201">
            <v>92.348089999999999</v>
          </cell>
          <cell r="F6201">
            <v>98.237080000000006</v>
          </cell>
        </row>
        <row r="6202">
          <cell r="A6202" t="str">
            <v>POVERTY - Ran out of money to buy food in last 12 months</v>
          </cell>
          <cell r="B6202" t="str">
            <v>No</v>
          </cell>
          <cell r="C6202" t="str">
            <v>Mansfield (S)</v>
          </cell>
          <cell r="D6202">
            <v>94.91713</v>
          </cell>
          <cell r="E6202">
            <v>88.323949999999996</v>
          </cell>
          <cell r="F6202">
            <v>97.876800000000003</v>
          </cell>
        </row>
        <row r="6203">
          <cell r="A6203" t="str">
            <v>POVERTY - Ran out of money to buy food in last 12 months</v>
          </cell>
          <cell r="B6203" t="str">
            <v>No</v>
          </cell>
          <cell r="C6203" t="str">
            <v>Maribyrnong (C)</v>
          </cell>
          <cell r="D6203">
            <v>91.555750000000003</v>
          </cell>
          <cell r="E6203">
            <v>87.013400000000004</v>
          </cell>
          <cell r="F6203">
            <v>94.607770000000002</v>
          </cell>
        </row>
        <row r="6204">
          <cell r="A6204" t="str">
            <v>POVERTY - Ran out of money to buy food in last 12 months</v>
          </cell>
          <cell r="B6204" t="str">
            <v>No</v>
          </cell>
          <cell r="C6204" t="str">
            <v>Maroondah (C)</v>
          </cell>
          <cell r="D6204">
            <v>95.104600000000005</v>
          </cell>
          <cell r="E6204">
            <v>90.890879999999996</v>
          </cell>
          <cell r="F6204">
            <v>97.424359999999993</v>
          </cell>
        </row>
        <row r="6205">
          <cell r="A6205" t="str">
            <v>POVERTY - Ran out of money to buy food in last 12 months</v>
          </cell>
          <cell r="B6205" t="str">
            <v>No</v>
          </cell>
          <cell r="C6205" t="str">
            <v>Melbourne (C)</v>
          </cell>
          <cell r="D6205">
            <v>93.942260000000005</v>
          </cell>
          <cell r="E6205">
            <v>89.878129999999999</v>
          </cell>
          <cell r="F6205">
            <v>96.439210000000003</v>
          </cell>
        </row>
        <row r="6206">
          <cell r="A6206" t="str">
            <v>POVERTY - Ran out of money to buy food in last 12 months</v>
          </cell>
          <cell r="B6206" t="str">
            <v>No</v>
          </cell>
          <cell r="C6206" t="str">
            <v>Melton (S)</v>
          </cell>
          <cell r="D6206">
            <v>92.947950000000006</v>
          </cell>
          <cell r="E6206">
            <v>88.777680000000004</v>
          </cell>
          <cell r="F6206">
            <v>95.644549999999995</v>
          </cell>
        </row>
        <row r="6207">
          <cell r="A6207" t="str">
            <v>POVERTY - Ran out of money to buy food in last 12 months</v>
          </cell>
          <cell r="B6207" t="str">
            <v>No</v>
          </cell>
          <cell r="C6207" t="str">
            <v>Mildura (RC)</v>
          </cell>
          <cell r="D6207">
            <v>93.100120000000004</v>
          </cell>
          <cell r="E6207">
            <v>88.465729999999994</v>
          </cell>
          <cell r="F6207">
            <v>95.957530000000006</v>
          </cell>
        </row>
        <row r="6208">
          <cell r="A6208" t="str">
            <v>POVERTY - Ran out of money to buy food in last 12 months</v>
          </cell>
          <cell r="B6208" t="str">
            <v>No</v>
          </cell>
          <cell r="C6208" t="str">
            <v>Mitchell (S)</v>
          </cell>
          <cell r="D6208">
            <v>94.107249999999993</v>
          </cell>
          <cell r="E6208">
            <v>89.706119999999999</v>
          </cell>
          <cell r="F6208">
            <v>96.695980000000006</v>
          </cell>
        </row>
        <row r="6209">
          <cell r="A6209" t="str">
            <v>POVERTY - Ran out of money to buy food in last 12 months</v>
          </cell>
          <cell r="B6209" t="str">
            <v>No</v>
          </cell>
          <cell r="C6209" t="str">
            <v>Moira (S)</v>
          </cell>
          <cell r="D6209">
            <v>90.593000000000004</v>
          </cell>
          <cell r="E6209">
            <v>83.502210000000005</v>
          </cell>
          <cell r="F6209">
            <v>94.825019999999995</v>
          </cell>
        </row>
        <row r="6210">
          <cell r="A6210" t="str">
            <v>POVERTY - Ran out of money to buy food in last 12 months</v>
          </cell>
          <cell r="B6210" t="str">
            <v>No</v>
          </cell>
          <cell r="C6210" t="str">
            <v>Monash (C)</v>
          </cell>
          <cell r="D6210">
            <v>94.736019999999996</v>
          </cell>
          <cell r="E6210">
            <v>90.585319999999996</v>
          </cell>
          <cell r="F6210">
            <v>97.11506</v>
          </cell>
        </row>
        <row r="6211">
          <cell r="A6211" t="str">
            <v>POVERTY - Ran out of money to buy food in last 12 months</v>
          </cell>
          <cell r="B6211" t="str">
            <v>No</v>
          </cell>
          <cell r="C6211" t="str">
            <v>Moonee Valley (C)</v>
          </cell>
          <cell r="D6211">
            <v>91.45729</v>
          </cell>
          <cell r="E6211">
            <v>86.520989999999998</v>
          </cell>
          <cell r="F6211">
            <v>94.696619999999996</v>
          </cell>
        </row>
        <row r="6212">
          <cell r="A6212" t="str">
            <v>POVERTY - Ran out of money to buy food in last 12 months</v>
          </cell>
          <cell r="B6212" t="str">
            <v>No</v>
          </cell>
          <cell r="C6212" t="str">
            <v>Moorabool (S)</v>
          </cell>
          <cell r="D6212">
            <v>93.643519999999995</v>
          </cell>
          <cell r="E6212">
            <v>86.466369999999998</v>
          </cell>
          <cell r="F6212">
            <v>97.140360000000001</v>
          </cell>
        </row>
        <row r="6213">
          <cell r="A6213" t="str">
            <v>POVERTY - Ran out of money to buy food in last 12 months</v>
          </cell>
          <cell r="B6213" t="str">
            <v>No</v>
          </cell>
          <cell r="C6213" t="str">
            <v>Moreland (C)</v>
          </cell>
          <cell r="D6213">
            <v>94.819339999999997</v>
          </cell>
          <cell r="E6213">
            <v>90.545190000000005</v>
          </cell>
          <cell r="F6213">
            <v>97.220619999999997</v>
          </cell>
        </row>
        <row r="6214">
          <cell r="A6214" t="str">
            <v>POVERTY - Ran out of money to buy food in last 12 months</v>
          </cell>
          <cell r="B6214" t="str">
            <v>No</v>
          </cell>
          <cell r="C6214" t="str">
            <v>Mornington Peninsula (S)</v>
          </cell>
          <cell r="D6214">
            <v>92.80986</v>
          </cell>
          <cell r="E6214">
            <v>87.546599999999998</v>
          </cell>
          <cell r="F6214">
            <v>95.951539999999994</v>
          </cell>
        </row>
        <row r="6215">
          <cell r="A6215" t="str">
            <v>POVERTY - Ran out of money to buy food in last 12 months</v>
          </cell>
          <cell r="B6215" t="str">
            <v>No</v>
          </cell>
          <cell r="C6215" t="str">
            <v>Mount Alexander (S)</v>
          </cell>
          <cell r="D6215">
            <v>91.390540000000001</v>
          </cell>
          <cell r="E6215">
            <v>80.48845</v>
          </cell>
          <cell r="F6215">
            <v>96.468360000000004</v>
          </cell>
        </row>
        <row r="6216">
          <cell r="A6216" t="str">
            <v>POVERTY - Ran out of money to buy food in last 12 months</v>
          </cell>
          <cell r="B6216" t="str">
            <v>No</v>
          </cell>
          <cell r="C6216" t="str">
            <v>Moyne (S)</v>
          </cell>
          <cell r="D6216">
            <v>92.483779999999996</v>
          </cell>
          <cell r="E6216">
            <v>85.651679999999999</v>
          </cell>
          <cell r="F6216">
            <v>96.206779999999995</v>
          </cell>
        </row>
        <row r="6217">
          <cell r="A6217" t="str">
            <v>POVERTY - Ran out of money to buy food in last 12 months</v>
          </cell>
          <cell r="B6217" t="str">
            <v>No</v>
          </cell>
          <cell r="C6217" t="str">
            <v>Murrindindi (S)</v>
          </cell>
          <cell r="D6217">
            <v>93.449709999999996</v>
          </cell>
          <cell r="E6217">
            <v>86.35754</v>
          </cell>
          <cell r="F6217">
            <v>96.983720000000005</v>
          </cell>
        </row>
        <row r="6218">
          <cell r="A6218" t="str">
            <v>POVERTY - Ran out of money to buy food in last 12 months</v>
          </cell>
          <cell r="B6218" t="str">
            <v>No</v>
          </cell>
          <cell r="C6218" t="str">
            <v>Nillumbik (S)</v>
          </cell>
          <cell r="D6218">
            <v>95.959400000000002</v>
          </cell>
          <cell r="E6218">
            <v>91.814819999999997</v>
          </cell>
          <cell r="F6218">
            <v>98.049930000000003</v>
          </cell>
        </row>
        <row r="6219">
          <cell r="A6219" t="str">
            <v>POVERTY - Ran out of money to buy food in last 12 months</v>
          </cell>
          <cell r="B6219" t="str">
            <v>No</v>
          </cell>
          <cell r="C6219" t="str">
            <v>Northern Grampians (S)</v>
          </cell>
          <cell r="D6219">
            <v>94.57817</v>
          </cell>
          <cell r="E6219">
            <v>88.271460000000005</v>
          </cell>
          <cell r="F6219">
            <v>97.586349999999996</v>
          </cell>
        </row>
        <row r="6220">
          <cell r="A6220" t="str">
            <v>POVERTY - Ran out of money to buy food in last 12 months</v>
          </cell>
          <cell r="B6220" t="str">
            <v>No</v>
          </cell>
          <cell r="C6220" t="str">
            <v>Port Phillip (C)</v>
          </cell>
          <cell r="D6220">
            <v>91.780349999999999</v>
          </cell>
          <cell r="E6220">
            <v>87.460250000000002</v>
          </cell>
          <cell r="F6220">
            <v>94.702280000000002</v>
          </cell>
        </row>
        <row r="6221">
          <cell r="A6221" t="str">
            <v>POVERTY - Ran out of money to buy food in last 12 months</v>
          </cell>
          <cell r="B6221" t="str">
            <v>No</v>
          </cell>
          <cell r="C6221" t="str">
            <v>Pyrenees (S)</v>
          </cell>
          <cell r="D6221">
            <v>98.606269999999995</v>
          </cell>
          <cell r="E6221">
            <v>97.04222</v>
          </cell>
          <cell r="F6221">
            <v>99.348820000000003</v>
          </cell>
        </row>
        <row r="6222">
          <cell r="A6222" t="str">
            <v>POVERTY - Ran out of money to buy food in last 12 months</v>
          </cell>
          <cell r="B6222" t="str">
            <v>No</v>
          </cell>
          <cell r="C6222" t="str">
            <v>Queenscliffe (B)</v>
          </cell>
          <cell r="D6222">
            <v>97.605170000000001</v>
          </cell>
          <cell r="E6222">
            <v>81.284549999999996</v>
          </cell>
          <cell r="F6222">
            <v>99.739220000000003</v>
          </cell>
        </row>
        <row r="6223">
          <cell r="A6223" t="str">
            <v>POVERTY - Ran out of money to buy food in last 12 months</v>
          </cell>
          <cell r="B6223" t="str">
            <v>No</v>
          </cell>
          <cell r="C6223" t="str">
            <v>South Gippsland (S)</v>
          </cell>
          <cell r="D6223">
            <v>96.810969999999998</v>
          </cell>
          <cell r="E6223">
            <v>92.210610000000003</v>
          </cell>
          <cell r="F6223">
            <v>98.731759999999994</v>
          </cell>
        </row>
        <row r="6224">
          <cell r="A6224" t="str">
            <v>POVERTY - Ran out of money to buy food in last 12 months</v>
          </cell>
          <cell r="B6224" t="str">
            <v>No</v>
          </cell>
          <cell r="C6224" t="str">
            <v>Southern Grampians (S)</v>
          </cell>
          <cell r="D6224">
            <v>94.859110000000001</v>
          </cell>
          <cell r="E6224">
            <v>89.84348</v>
          </cell>
          <cell r="F6224">
            <v>97.467669999999998</v>
          </cell>
        </row>
        <row r="6225">
          <cell r="A6225" t="str">
            <v>POVERTY - Ran out of money to buy food in last 12 months</v>
          </cell>
          <cell r="B6225" t="str">
            <v>No</v>
          </cell>
          <cell r="C6225" t="str">
            <v>Stonnington (C)</v>
          </cell>
          <cell r="D6225">
            <v>98.841930000000005</v>
          </cell>
          <cell r="E6225">
            <v>96.287310000000005</v>
          </cell>
          <cell r="F6225">
            <v>99.645250000000004</v>
          </cell>
        </row>
        <row r="6226">
          <cell r="A6226" t="str">
            <v>POVERTY - Ran out of money to buy food in last 12 months</v>
          </cell>
          <cell r="B6226" t="str">
            <v>No</v>
          </cell>
          <cell r="C6226" t="str">
            <v>Strathbogie (S)</v>
          </cell>
          <cell r="D6226">
            <v>92.468540000000004</v>
          </cell>
          <cell r="E6226">
            <v>84.791830000000004</v>
          </cell>
          <cell r="F6226">
            <v>96.433239999999998</v>
          </cell>
        </row>
        <row r="6227">
          <cell r="A6227" t="str">
            <v>POVERTY - Ran out of money to buy food in last 12 months</v>
          </cell>
          <cell r="B6227" t="str">
            <v>No</v>
          </cell>
          <cell r="C6227" t="str">
            <v>Surf Coast (S)</v>
          </cell>
          <cell r="D6227">
            <v>96.575699999999998</v>
          </cell>
          <cell r="E6227">
            <v>89.155550000000005</v>
          </cell>
          <cell r="F6227">
            <v>98.976979999999998</v>
          </cell>
        </row>
        <row r="6228">
          <cell r="A6228" t="str">
            <v>POVERTY - Ran out of money to buy food in last 12 months</v>
          </cell>
          <cell r="B6228" t="str">
            <v>No</v>
          </cell>
          <cell r="C6228" t="str">
            <v>Swan Hill (RC)</v>
          </cell>
          <cell r="D6228">
            <v>90.854280000000003</v>
          </cell>
          <cell r="E6228">
            <v>84.176950000000005</v>
          </cell>
          <cell r="F6228">
            <v>94.885009999999994</v>
          </cell>
        </row>
        <row r="6229">
          <cell r="A6229" t="str">
            <v>POVERTY - Ran out of money to buy food in last 12 months</v>
          </cell>
          <cell r="B6229" t="str">
            <v>No</v>
          </cell>
          <cell r="C6229" t="str">
            <v>Towong (S)</v>
          </cell>
          <cell r="D6229">
            <v>97.262870000000007</v>
          </cell>
          <cell r="E6229">
            <v>92.894880000000001</v>
          </cell>
          <cell r="F6229">
            <v>98.975189999999998</v>
          </cell>
        </row>
        <row r="6230">
          <cell r="A6230" t="str">
            <v>POVERTY - Ran out of money to buy food in last 12 months</v>
          </cell>
          <cell r="B6230" t="str">
            <v>No</v>
          </cell>
          <cell r="C6230" t="str">
            <v>Wangaratta (RC)</v>
          </cell>
          <cell r="D6230">
            <v>93.539969999999997</v>
          </cell>
          <cell r="E6230">
            <v>86.167990000000003</v>
          </cell>
          <cell r="F6230">
            <v>97.114509999999996</v>
          </cell>
        </row>
        <row r="6231">
          <cell r="A6231" t="str">
            <v>POVERTY - Ran out of money to buy food in last 12 months</v>
          </cell>
          <cell r="B6231" t="str">
            <v>No</v>
          </cell>
          <cell r="C6231" t="str">
            <v>Warrnambool (C)</v>
          </cell>
          <cell r="D6231">
            <v>93.419759999999997</v>
          </cell>
          <cell r="E6231">
            <v>87.673720000000003</v>
          </cell>
          <cell r="F6231">
            <v>96.591359999999995</v>
          </cell>
        </row>
        <row r="6232">
          <cell r="A6232" t="str">
            <v>POVERTY - Ran out of money to buy food in last 12 months</v>
          </cell>
          <cell r="B6232" t="str">
            <v>No</v>
          </cell>
          <cell r="C6232" t="str">
            <v>Wellington (S)</v>
          </cell>
          <cell r="D6232">
            <v>89.862830000000002</v>
          </cell>
          <cell r="E6232">
            <v>83.191680000000005</v>
          </cell>
          <cell r="F6232">
            <v>94.074809999999999</v>
          </cell>
        </row>
        <row r="6233">
          <cell r="A6233" t="str">
            <v>POVERTY - Ran out of money to buy food in last 12 months</v>
          </cell>
          <cell r="B6233" t="str">
            <v>No</v>
          </cell>
          <cell r="C6233" t="str">
            <v>West Wimmera (S)</v>
          </cell>
          <cell r="D6233">
            <v>97.309700000000007</v>
          </cell>
          <cell r="E6233">
            <v>89.749440000000007</v>
          </cell>
          <cell r="F6233">
            <v>99.335220000000007</v>
          </cell>
        </row>
        <row r="6234">
          <cell r="A6234" t="str">
            <v>POVERTY - Ran out of money to buy food in last 12 months</v>
          </cell>
          <cell r="B6234" t="str">
            <v>No</v>
          </cell>
          <cell r="C6234" t="str">
            <v>Whitehorse (C)</v>
          </cell>
          <cell r="D6234">
            <v>96.941890000000001</v>
          </cell>
          <cell r="E6234">
            <v>93.562200000000004</v>
          </cell>
          <cell r="F6234">
            <v>98.574359999999999</v>
          </cell>
        </row>
        <row r="6235">
          <cell r="A6235" t="str">
            <v>POVERTY - Ran out of money to buy food in last 12 months</v>
          </cell>
          <cell r="B6235" t="str">
            <v>No</v>
          </cell>
          <cell r="C6235" t="str">
            <v>Whittlesea (C)</v>
          </cell>
          <cell r="D6235">
            <v>89.055040000000005</v>
          </cell>
          <cell r="E6235">
            <v>84.189310000000006</v>
          </cell>
          <cell r="F6235">
            <v>92.555750000000003</v>
          </cell>
        </row>
        <row r="6236">
          <cell r="A6236" t="str">
            <v>POVERTY - Ran out of money to buy food in last 12 months</v>
          </cell>
          <cell r="B6236" t="str">
            <v>No</v>
          </cell>
          <cell r="C6236" t="str">
            <v>Wodonga (RC)</v>
          </cell>
          <cell r="D6236">
            <v>89.032319999999999</v>
          </cell>
          <cell r="E6236">
            <v>82.728570000000005</v>
          </cell>
          <cell r="F6236">
            <v>93.223770000000002</v>
          </cell>
        </row>
        <row r="6237">
          <cell r="A6237" t="str">
            <v>POVERTY - Ran out of money to buy food in last 12 months</v>
          </cell>
          <cell r="B6237" t="str">
            <v>No</v>
          </cell>
          <cell r="C6237" t="str">
            <v>Wyndham (C)</v>
          </cell>
          <cell r="D6237">
            <v>92.436660000000003</v>
          </cell>
          <cell r="E6237">
            <v>88.32226</v>
          </cell>
          <cell r="F6237">
            <v>95.180539999999993</v>
          </cell>
        </row>
        <row r="6238">
          <cell r="A6238" t="str">
            <v>POVERTY - Ran out of money to buy food in last 12 months</v>
          </cell>
          <cell r="B6238" t="str">
            <v>No</v>
          </cell>
          <cell r="C6238" t="str">
            <v>Yarra (C)</v>
          </cell>
          <cell r="D6238">
            <v>94.668049999999994</v>
          </cell>
          <cell r="E6238">
            <v>90.954239999999999</v>
          </cell>
          <cell r="F6238">
            <v>96.908950000000004</v>
          </cell>
        </row>
        <row r="6239">
          <cell r="A6239" t="str">
            <v>POVERTY - Ran out of money to buy food in last 12 months</v>
          </cell>
          <cell r="B6239" t="str">
            <v>No</v>
          </cell>
          <cell r="C6239" t="str">
            <v>Yarra Ranges (S)</v>
          </cell>
          <cell r="D6239">
            <v>91.574820000000003</v>
          </cell>
          <cell r="E6239">
            <v>86.554929999999999</v>
          </cell>
          <cell r="F6239">
            <v>94.832369999999997</v>
          </cell>
        </row>
        <row r="6240">
          <cell r="A6240" t="str">
            <v>POVERTY - Ran out of money to buy food in last 12 months</v>
          </cell>
          <cell r="B6240" t="str">
            <v>No</v>
          </cell>
          <cell r="C6240" t="str">
            <v>Yarriambiack (S)</v>
          </cell>
          <cell r="D6240">
            <v>94.339979999999997</v>
          </cell>
          <cell r="E6240">
            <v>89.379990000000006</v>
          </cell>
          <cell r="F6240">
            <v>97.059650000000005</v>
          </cell>
        </row>
        <row r="6241">
          <cell r="A6241" t="str">
            <v>POVERTY - Ran out of money to buy food in last 12 months</v>
          </cell>
          <cell r="B6241" t="str">
            <v>No</v>
          </cell>
          <cell r="C6241" t="str">
            <v>Victoria</v>
          </cell>
          <cell r="D6241">
            <v>93.784509999999997</v>
          </cell>
          <cell r="E6241">
            <v>93.257469999999998</v>
          </cell>
          <cell r="F6241">
            <v>94.272880000000001</v>
          </cell>
        </row>
        <row r="6242">
          <cell r="A6242" t="str">
            <v>POVERTY - Ran out of money to buy food in last 12 months</v>
          </cell>
          <cell r="B6242" t="str">
            <v>Don't know/Refused to answer</v>
          </cell>
          <cell r="C6242" t="str">
            <v>Alpine (S)</v>
          </cell>
          <cell r="D6242" t="str">
            <v xml:space="preserve"> </v>
          </cell>
          <cell r="E6242" t="str">
            <v xml:space="preserve"> </v>
          </cell>
          <cell r="F6242" t="str">
            <v xml:space="preserve"> </v>
          </cell>
        </row>
        <row r="6243">
          <cell r="A6243" t="str">
            <v>POVERTY - Ran out of money to buy food in last 12 months</v>
          </cell>
          <cell r="B6243" t="str">
            <v>Don't know/Refused to answer</v>
          </cell>
          <cell r="C6243" t="str">
            <v>Ararat (RC)</v>
          </cell>
          <cell r="D6243" t="str">
            <v xml:space="preserve"> </v>
          </cell>
          <cell r="E6243" t="str">
            <v xml:space="preserve"> </v>
          </cell>
          <cell r="F6243" t="str">
            <v xml:space="preserve"> </v>
          </cell>
        </row>
        <row r="6244">
          <cell r="A6244" t="str">
            <v>POVERTY - Ran out of money to buy food in last 12 months</v>
          </cell>
          <cell r="B6244" t="str">
            <v>Don't know/Refused to answer</v>
          </cell>
          <cell r="C6244" t="str">
            <v>Ballarat (C)</v>
          </cell>
          <cell r="D6244" t="str">
            <v xml:space="preserve"> </v>
          </cell>
          <cell r="E6244" t="str">
            <v xml:space="preserve"> </v>
          </cell>
          <cell r="F6244" t="str">
            <v xml:space="preserve"> </v>
          </cell>
        </row>
        <row r="6245">
          <cell r="A6245" t="str">
            <v>POVERTY - Ran out of money to buy food in last 12 months</v>
          </cell>
          <cell r="B6245" t="str">
            <v>Don't know/Refused to answer</v>
          </cell>
          <cell r="C6245" t="str">
            <v>Banyule (C)</v>
          </cell>
          <cell r="D6245" t="str">
            <v xml:space="preserve"> </v>
          </cell>
          <cell r="E6245" t="str">
            <v xml:space="preserve"> </v>
          </cell>
          <cell r="F6245" t="str">
            <v xml:space="preserve"> </v>
          </cell>
        </row>
        <row r="6246">
          <cell r="A6246" t="str">
            <v>POVERTY - Ran out of money to buy food in last 12 months</v>
          </cell>
          <cell r="B6246" t="str">
            <v>Don't know/Refused to answer</v>
          </cell>
          <cell r="C6246" t="str">
            <v>Bass Coast (S)</v>
          </cell>
          <cell r="D6246" t="str">
            <v xml:space="preserve"> </v>
          </cell>
          <cell r="E6246" t="str">
            <v xml:space="preserve"> </v>
          </cell>
          <cell r="F6246" t="str">
            <v xml:space="preserve"> </v>
          </cell>
        </row>
        <row r="6247">
          <cell r="A6247" t="str">
            <v>POVERTY - Ran out of money to buy food in last 12 months</v>
          </cell>
          <cell r="B6247" t="str">
            <v>Don't know/Refused to answer</v>
          </cell>
          <cell r="C6247" t="str">
            <v>Baw Baw (S)</v>
          </cell>
          <cell r="D6247" t="str">
            <v xml:space="preserve"> </v>
          </cell>
          <cell r="E6247" t="str">
            <v xml:space="preserve"> </v>
          </cell>
          <cell r="F6247" t="str">
            <v xml:space="preserve"> </v>
          </cell>
        </row>
        <row r="6248">
          <cell r="A6248" t="str">
            <v>POVERTY - Ran out of money to buy food in last 12 months</v>
          </cell>
          <cell r="B6248" t="str">
            <v>Don't know/Refused to answer</v>
          </cell>
          <cell r="C6248" t="str">
            <v>Bayside (C)</v>
          </cell>
          <cell r="D6248" t="str">
            <v xml:space="preserve"> </v>
          </cell>
          <cell r="E6248" t="str">
            <v xml:space="preserve"> </v>
          </cell>
          <cell r="F6248" t="str">
            <v xml:space="preserve"> </v>
          </cell>
        </row>
        <row r="6249">
          <cell r="A6249" t="str">
            <v>POVERTY - Ran out of money to buy food in last 12 months</v>
          </cell>
          <cell r="B6249" t="str">
            <v>Don't know/Refused to answer</v>
          </cell>
          <cell r="C6249" t="str">
            <v>Benalla (RC)</v>
          </cell>
          <cell r="D6249" t="str">
            <v xml:space="preserve"> </v>
          </cell>
          <cell r="E6249" t="str">
            <v xml:space="preserve"> </v>
          </cell>
          <cell r="F6249" t="str">
            <v xml:space="preserve"> </v>
          </cell>
        </row>
        <row r="6250">
          <cell r="A6250" t="str">
            <v>POVERTY - Ran out of money to buy food in last 12 months</v>
          </cell>
          <cell r="B6250" t="str">
            <v>Don't know/Refused to answer</v>
          </cell>
          <cell r="C6250" t="str">
            <v>Boroondara (C)</v>
          </cell>
          <cell r="D6250" t="str">
            <v xml:space="preserve"> </v>
          </cell>
          <cell r="E6250" t="str">
            <v xml:space="preserve"> </v>
          </cell>
          <cell r="F6250" t="str">
            <v xml:space="preserve"> </v>
          </cell>
        </row>
        <row r="6251">
          <cell r="A6251" t="str">
            <v>POVERTY - Ran out of money to buy food in last 12 months</v>
          </cell>
          <cell r="B6251" t="str">
            <v>Don't know/Refused to answer</v>
          </cell>
          <cell r="C6251" t="str">
            <v>Brimbank (C)</v>
          </cell>
          <cell r="D6251" t="str">
            <v xml:space="preserve"> </v>
          </cell>
          <cell r="E6251" t="str">
            <v xml:space="preserve"> </v>
          </cell>
          <cell r="F6251" t="str">
            <v xml:space="preserve"> </v>
          </cell>
        </row>
        <row r="6252">
          <cell r="A6252" t="str">
            <v>POVERTY - Ran out of money to buy food in last 12 months</v>
          </cell>
          <cell r="B6252" t="str">
            <v>Don't know/Refused to answer</v>
          </cell>
          <cell r="C6252" t="str">
            <v>Buloke (S)</v>
          </cell>
          <cell r="D6252" t="str">
            <v xml:space="preserve"> </v>
          </cell>
          <cell r="E6252" t="str">
            <v xml:space="preserve"> </v>
          </cell>
          <cell r="F6252" t="str">
            <v xml:space="preserve"> </v>
          </cell>
        </row>
        <row r="6253">
          <cell r="A6253" t="str">
            <v>POVERTY - Ran out of money to buy food in last 12 months</v>
          </cell>
          <cell r="B6253" t="str">
            <v>Don't know/Refused to answer</v>
          </cell>
          <cell r="C6253" t="str">
            <v>Campaspe (S)</v>
          </cell>
          <cell r="D6253" t="str">
            <v xml:space="preserve"> </v>
          </cell>
          <cell r="E6253" t="str">
            <v xml:space="preserve"> </v>
          </cell>
          <cell r="F6253" t="str">
            <v xml:space="preserve"> </v>
          </cell>
        </row>
        <row r="6254">
          <cell r="A6254" t="str">
            <v>POVERTY - Ran out of money to buy food in last 12 months</v>
          </cell>
          <cell r="B6254" t="str">
            <v>Don't know/Refused to answer</v>
          </cell>
          <cell r="C6254" t="str">
            <v>Cardinia (S)</v>
          </cell>
          <cell r="D6254" t="str">
            <v xml:space="preserve"> </v>
          </cell>
          <cell r="E6254" t="str">
            <v xml:space="preserve"> </v>
          </cell>
          <cell r="F6254" t="str">
            <v xml:space="preserve"> </v>
          </cell>
        </row>
        <row r="6255">
          <cell r="A6255" t="str">
            <v>POVERTY - Ran out of money to buy food in last 12 months</v>
          </cell>
          <cell r="B6255" t="str">
            <v>Don't know/Refused to answer</v>
          </cell>
          <cell r="C6255" t="str">
            <v>Casey (C)</v>
          </cell>
          <cell r="D6255" t="str">
            <v xml:space="preserve"> </v>
          </cell>
          <cell r="E6255" t="str">
            <v xml:space="preserve"> </v>
          </cell>
          <cell r="F6255" t="str">
            <v xml:space="preserve"> </v>
          </cell>
        </row>
        <row r="6256">
          <cell r="A6256" t="str">
            <v>POVERTY - Ran out of money to buy food in last 12 months</v>
          </cell>
          <cell r="B6256" t="str">
            <v>Don't know/Refused to answer</v>
          </cell>
          <cell r="C6256" t="str">
            <v>Central Goldfields (S)</v>
          </cell>
          <cell r="D6256" t="str">
            <v xml:space="preserve"> </v>
          </cell>
          <cell r="E6256" t="str">
            <v xml:space="preserve"> </v>
          </cell>
          <cell r="F6256" t="str">
            <v xml:space="preserve"> </v>
          </cell>
        </row>
        <row r="6257">
          <cell r="A6257" t="str">
            <v>POVERTY - Ran out of money to buy food in last 12 months</v>
          </cell>
          <cell r="B6257" t="str">
            <v>Don't know/Refused to answer</v>
          </cell>
          <cell r="C6257" t="str">
            <v>Colac-Otway (S)</v>
          </cell>
          <cell r="D6257" t="str">
            <v xml:space="preserve"> </v>
          </cell>
          <cell r="E6257" t="str">
            <v xml:space="preserve"> </v>
          </cell>
          <cell r="F6257" t="str">
            <v xml:space="preserve"> </v>
          </cell>
        </row>
        <row r="6258">
          <cell r="A6258" t="str">
            <v>POVERTY - Ran out of money to buy food in last 12 months</v>
          </cell>
          <cell r="B6258" t="str">
            <v>Don't know/Refused to answer</v>
          </cell>
          <cell r="C6258" t="str">
            <v>Corangamite (S)</v>
          </cell>
          <cell r="D6258" t="str">
            <v xml:space="preserve"> </v>
          </cell>
          <cell r="E6258" t="str">
            <v xml:space="preserve"> </v>
          </cell>
          <cell r="F6258" t="str">
            <v xml:space="preserve"> </v>
          </cell>
        </row>
        <row r="6259">
          <cell r="A6259" t="str">
            <v>POVERTY - Ran out of money to buy food in last 12 months</v>
          </cell>
          <cell r="B6259" t="str">
            <v>Don't know/Refused to answer</v>
          </cell>
          <cell r="C6259" t="str">
            <v>Darebin (C)</v>
          </cell>
          <cell r="D6259" t="str">
            <v xml:space="preserve"> </v>
          </cell>
          <cell r="E6259" t="str">
            <v xml:space="preserve"> </v>
          </cell>
          <cell r="F6259" t="str">
            <v xml:space="preserve"> </v>
          </cell>
        </row>
        <row r="6260">
          <cell r="A6260" t="str">
            <v>POVERTY - Ran out of money to buy food in last 12 months</v>
          </cell>
          <cell r="B6260" t="str">
            <v>Don't know/Refused to answer</v>
          </cell>
          <cell r="C6260" t="str">
            <v>East Gippsland (S)</v>
          </cell>
          <cell r="D6260" t="str">
            <v xml:space="preserve"> </v>
          </cell>
          <cell r="E6260" t="str">
            <v xml:space="preserve"> </v>
          </cell>
          <cell r="F6260" t="str">
            <v xml:space="preserve"> </v>
          </cell>
        </row>
        <row r="6261">
          <cell r="A6261" t="str">
            <v>POVERTY - Ran out of money to buy food in last 12 months</v>
          </cell>
          <cell r="B6261" t="str">
            <v>Don't know/Refused to answer</v>
          </cell>
          <cell r="C6261" t="str">
            <v>Frankston (C)</v>
          </cell>
          <cell r="D6261" t="str">
            <v xml:space="preserve"> </v>
          </cell>
          <cell r="E6261" t="str">
            <v xml:space="preserve"> </v>
          </cell>
          <cell r="F6261" t="str">
            <v xml:space="preserve"> </v>
          </cell>
        </row>
        <row r="6262">
          <cell r="A6262" t="str">
            <v>POVERTY - Ran out of money to buy food in last 12 months</v>
          </cell>
          <cell r="B6262" t="str">
            <v>Don't know/Refused to answer</v>
          </cell>
          <cell r="C6262" t="str">
            <v>Gannawarra (S)</v>
          </cell>
          <cell r="D6262" t="str">
            <v xml:space="preserve"> </v>
          </cell>
          <cell r="E6262" t="str">
            <v xml:space="preserve"> </v>
          </cell>
          <cell r="F6262" t="str">
            <v xml:space="preserve"> </v>
          </cell>
        </row>
        <row r="6263">
          <cell r="A6263" t="str">
            <v>POVERTY - Ran out of money to buy food in last 12 months</v>
          </cell>
          <cell r="B6263" t="str">
            <v>Don't know/Refused to answer</v>
          </cell>
          <cell r="C6263" t="str">
            <v>Glen Eira (C)</v>
          </cell>
          <cell r="D6263" t="str">
            <v xml:space="preserve"> </v>
          </cell>
          <cell r="E6263" t="str">
            <v xml:space="preserve"> </v>
          </cell>
          <cell r="F6263" t="str">
            <v xml:space="preserve"> </v>
          </cell>
        </row>
        <row r="6264">
          <cell r="A6264" t="str">
            <v>POVERTY - Ran out of money to buy food in last 12 months</v>
          </cell>
          <cell r="B6264" t="str">
            <v>Don't know/Refused to answer</v>
          </cell>
          <cell r="C6264" t="str">
            <v>Glenelg (S)</v>
          </cell>
          <cell r="D6264" t="str">
            <v xml:space="preserve"> </v>
          </cell>
          <cell r="E6264" t="str">
            <v xml:space="preserve"> </v>
          </cell>
          <cell r="F6264" t="str">
            <v xml:space="preserve"> </v>
          </cell>
        </row>
        <row r="6265">
          <cell r="A6265" t="str">
            <v>POVERTY - Ran out of money to buy food in last 12 months</v>
          </cell>
          <cell r="B6265" t="str">
            <v>Don't know/Refused to answer</v>
          </cell>
          <cell r="C6265" t="str">
            <v>Golden Plains (S)</v>
          </cell>
          <cell r="D6265" t="str">
            <v xml:space="preserve"> </v>
          </cell>
          <cell r="E6265" t="str">
            <v xml:space="preserve"> </v>
          </cell>
          <cell r="F6265" t="str">
            <v xml:space="preserve"> </v>
          </cell>
        </row>
        <row r="6266">
          <cell r="A6266" t="str">
            <v>POVERTY - Ran out of money to buy food in last 12 months</v>
          </cell>
          <cell r="B6266" t="str">
            <v>Don't know/Refused to answer</v>
          </cell>
          <cell r="C6266" t="str">
            <v>Greater Bendigo (C)</v>
          </cell>
          <cell r="D6266" t="str">
            <v xml:space="preserve"> </v>
          </cell>
          <cell r="E6266" t="str">
            <v xml:space="preserve"> </v>
          </cell>
          <cell r="F6266" t="str">
            <v xml:space="preserve"> </v>
          </cell>
        </row>
        <row r="6267">
          <cell r="A6267" t="str">
            <v>POVERTY - Ran out of money to buy food in last 12 months</v>
          </cell>
          <cell r="B6267" t="str">
            <v>Don't know/Refused to answer</v>
          </cell>
          <cell r="C6267" t="str">
            <v>Greater Dandenong (C)</v>
          </cell>
          <cell r="D6267" t="str">
            <v xml:space="preserve"> </v>
          </cell>
          <cell r="E6267" t="str">
            <v xml:space="preserve"> </v>
          </cell>
          <cell r="F6267" t="str">
            <v xml:space="preserve"> </v>
          </cell>
        </row>
        <row r="6268">
          <cell r="A6268" t="str">
            <v>POVERTY - Ran out of money to buy food in last 12 months</v>
          </cell>
          <cell r="B6268" t="str">
            <v>Don't know/Refused to answer</v>
          </cell>
          <cell r="C6268" t="str">
            <v>Greater Geelong (C)</v>
          </cell>
          <cell r="D6268" t="str">
            <v xml:space="preserve"> </v>
          </cell>
          <cell r="E6268" t="str">
            <v xml:space="preserve"> </v>
          </cell>
          <cell r="F6268" t="str">
            <v xml:space="preserve"> </v>
          </cell>
        </row>
        <row r="6269">
          <cell r="A6269" t="str">
            <v>POVERTY - Ran out of money to buy food in last 12 months</v>
          </cell>
          <cell r="B6269" t="str">
            <v>Don't know/Refused to answer</v>
          </cell>
          <cell r="C6269" t="str">
            <v>Greater Shepparton (C)</v>
          </cell>
          <cell r="D6269" t="str">
            <v xml:space="preserve"> </v>
          </cell>
          <cell r="E6269" t="str">
            <v xml:space="preserve"> </v>
          </cell>
          <cell r="F6269" t="str">
            <v xml:space="preserve"> </v>
          </cell>
        </row>
        <row r="6270">
          <cell r="A6270" t="str">
            <v>POVERTY - Ran out of money to buy food in last 12 months</v>
          </cell>
          <cell r="B6270" t="str">
            <v>Don't know/Refused to answer</v>
          </cell>
          <cell r="C6270" t="str">
            <v>Hepburn (S)</v>
          </cell>
          <cell r="D6270" t="str">
            <v xml:space="preserve"> </v>
          </cell>
          <cell r="E6270" t="str">
            <v xml:space="preserve"> </v>
          </cell>
          <cell r="F6270" t="str">
            <v xml:space="preserve"> </v>
          </cell>
        </row>
        <row r="6271">
          <cell r="A6271" t="str">
            <v>POVERTY - Ran out of money to buy food in last 12 months</v>
          </cell>
          <cell r="B6271" t="str">
            <v>Don't know/Refused to answer</v>
          </cell>
          <cell r="C6271" t="str">
            <v>Hindmarsh (S)</v>
          </cell>
          <cell r="D6271" t="str">
            <v xml:space="preserve"> </v>
          </cell>
          <cell r="E6271" t="str">
            <v xml:space="preserve"> </v>
          </cell>
          <cell r="F6271" t="str">
            <v xml:space="preserve"> </v>
          </cell>
        </row>
        <row r="6272">
          <cell r="A6272" t="str">
            <v>POVERTY - Ran out of money to buy food in last 12 months</v>
          </cell>
          <cell r="B6272" t="str">
            <v>Don't know/Refused to answer</v>
          </cell>
          <cell r="C6272" t="str">
            <v>Hobsons Bay (C)</v>
          </cell>
          <cell r="D6272" t="str">
            <v xml:space="preserve"> </v>
          </cell>
          <cell r="E6272" t="str">
            <v xml:space="preserve"> </v>
          </cell>
          <cell r="F6272" t="str">
            <v xml:space="preserve"> </v>
          </cell>
        </row>
        <row r="6273">
          <cell r="A6273" t="str">
            <v>POVERTY - Ran out of money to buy food in last 12 months</v>
          </cell>
          <cell r="B6273" t="str">
            <v>Don't know/Refused to answer</v>
          </cell>
          <cell r="C6273" t="str">
            <v>Horsham (RC)</v>
          </cell>
          <cell r="D6273" t="str">
            <v xml:space="preserve"> </v>
          </cell>
          <cell r="E6273" t="str">
            <v xml:space="preserve"> </v>
          </cell>
          <cell r="F6273" t="str">
            <v xml:space="preserve"> </v>
          </cell>
        </row>
        <row r="6274">
          <cell r="A6274" t="str">
            <v>POVERTY - Ran out of money to buy food in last 12 months</v>
          </cell>
          <cell r="B6274" t="str">
            <v>Don't know/Refused to answer</v>
          </cell>
          <cell r="C6274" t="str">
            <v>Hume (C)</v>
          </cell>
          <cell r="D6274" t="str">
            <v xml:space="preserve"> </v>
          </cell>
          <cell r="E6274" t="str">
            <v xml:space="preserve"> </v>
          </cell>
          <cell r="F6274" t="str">
            <v xml:space="preserve"> </v>
          </cell>
        </row>
        <row r="6275">
          <cell r="A6275" t="str">
            <v>POVERTY - Ran out of money to buy food in last 12 months</v>
          </cell>
          <cell r="B6275" t="str">
            <v>Don't know/Refused to answer</v>
          </cell>
          <cell r="C6275" t="str">
            <v>Indigo (S)</v>
          </cell>
          <cell r="D6275" t="str">
            <v xml:space="preserve"> </v>
          </cell>
          <cell r="E6275" t="str">
            <v xml:space="preserve"> </v>
          </cell>
          <cell r="F6275" t="str">
            <v xml:space="preserve"> </v>
          </cell>
        </row>
        <row r="6276">
          <cell r="A6276" t="str">
            <v>POVERTY - Ran out of money to buy food in last 12 months</v>
          </cell>
          <cell r="B6276" t="str">
            <v>Don't know/Refused to answer</v>
          </cell>
          <cell r="C6276" t="str">
            <v>Kingston (C)</v>
          </cell>
          <cell r="D6276" t="str">
            <v xml:space="preserve"> </v>
          </cell>
          <cell r="E6276" t="str">
            <v xml:space="preserve"> </v>
          </cell>
          <cell r="F6276" t="str">
            <v xml:space="preserve"> </v>
          </cell>
        </row>
        <row r="6277">
          <cell r="A6277" t="str">
            <v>POVERTY - Ran out of money to buy food in last 12 months</v>
          </cell>
          <cell r="B6277" t="str">
            <v>Don't know/Refused to answer</v>
          </cell>
          <cell r="C6277" t="str">
            <v>Knox (C)</v>
          </cell>
          <cell r="D6277" t="str">
            <v xml:space="preserve"> </v>
          </cell>
          <cell r="E6277" t="str">
            <v xml:space="preserve"> </v>
          </cell>
          <cell r="F6277" t="str">
            <v xml:space="preserve"> </v>
          </cell>
        </row>
        <row r="6278">
          <cell r="A6278" t="str">
            <v>POVERTY - Ran out of money to buy food in last 12 months</v>
          </cell>
          <cell r="B6278" t="str">
            <v>Don't know/Refused to answer</v>
          </cell>
          <cell r="C6278" t="str">
            <v>Latrobe (C)</v>
          </cell>
          <cell r="D6278" t="str">
            <v xml:space="preserve"> </v>
          </cell>
          <cell r="E6278" t="str">
            <v xml:space="preserve"> </v>
          </cell>
          <cell r="F6278" t="str">
            <v xml:space="preserve"> </v>
          </cell>
        </row>
        <row r="6279">
          <cell r="A6279" t="str">
            <v>POVERTY - Ran out of money to buy food in last 12 months</v>
          </cell>
          <cell r="B6279" t="str">
            <v>Don't know/Refused to answer</v>
          </cell>
          <cell r="C6279" t="str">
            <v>Loddon (S)</v>
          </cell>
          <cell r="D6279" t="str">
            <v xml:space="preserve"> </v>
          </cell>
          <cell r="E6279" t="str">
            <v xml:space="preserve"> </v>
          </cell>
          <cell r="F6279" t="str">
            <v xml:space="preserve"> </v>
          </cell>
        </row>
        <row r="6280">
          <cell r="A6280" t="str">
            <v>POVERTY - Ran out of money to buy food in last 12 months</v>
          </cell>
          <cell r="B6280" t="str">
            <v>Don't know/Refused to answer</v>
          </cell>
          <cell r="C6280" t="str">
            <v>Macedon Ranges (S)</v>
          </cell>
          <cell r="D6280" t="str">
            <v xml:space="preserve"> </v>
          </cell>
          <cell r="E6280" t="str">
            <v xml:space="preserve"> </v>
          </cell>
          <cell r="F6280" t="str">
            <v xml:space="preserve"> </v>
          </cell>
        </row>
        <row r="6281">
          <cell r="A6281" t="str">
            <v>POVERTY - Ran out of money to buy food in last 12 months</v>
          </cell>
          <cell r="B6281" t="str">
            <v>Don't know/Refused to answer</v>
          </cell>
          <cell r="C6281" t="str">
            <v>Manningham (C)</v>
          </cell>
          <cell r="D6281" t="str">
            <v xml:space="preserve"> </v>
          </cell>
          <cell r="E6281" t="str">
            <v xml:space="preserve"> </v>
          </cell>
          <cell r="F6281" t="str">
            <v xml:space="preserve"> </v>
          </cell>
        </row>
        <row r="6282">
          <cell r="A6282" t="str">
            <v>POVERTY - Ran out of money to buy food in last 12 months</v>
          </cell>
          <cell r="B6282" t="str">
            <v>Don't know/Refused to answer</v>
          </cell>
          <cell r="C6282" t="str">
            <v>Mansfield (S)</v>
          </cell>
          <cell r="D6282" t="str">
            <v xml:space="preserve"> </v>
          </cell>
          <cell r="E6282" t="str">
            <v xml:space="preserve"> </v>
          </cell>
          <cell r="F6282" t="str">
            <v xml:space="preserve"> </v>
          </cell>
        </row>
        <row r="6283">
          <cell r="A6283" t="str">
            <v>POVERTY - Ran out of money to buy food in last 12 months</v>
          </cell>
          <cell r="B6283" t="str">
            <v>Don't know/Refused to answer</v>
          </cell>
          <cell r="C6283" t="str">
            <v>Maribyrnong (C)</v>
          </cell>
          <cell r="D6283" t="str">
            <v xml:space="preserve"> </v>
          </cell>
          <cell r="E6283" t="str">
            <v xml:space="preserve"> </v>
          </cell>
          <cell r="F6283" t="str">
            <v xml:space="preserve"> </v>
          </cell>
        </row>
        <row r="6284">
          <cell r="A6284" t="str">
            <v>POVERTY - Ran out of money to buy food in last 12 months</v>
          </cell>
          <cell r="B6284" t="str">
            <v>Don't know/Refused to answer</v>
          </cell>
          <cell r="C6284" t="str">
            <v>Maroondah (C)</v>
          </cell>
          <cell r="D6284" t="str">
            <v xml:space="preserve"> </v>
          </cell>
          <cell r="E6284" t="str">
            <v xml:space="preserve"> </v>
          </cell>
          <cell r="F6284" t="str">
            <v xml:space="preserve"> </v>
          </cell>
        </row>
        <row r="6285">
          <cell r="A6285" t="str">
            <v>POVERTY - Ran out of money to buy food in last 12 months</v>
          </cell>
          <cell r="B6285" t="str">
            <v>Don't know/Refused to answer</v>
          </cell>
          <cell r="C6285" t="str">
            <v>Melbourne (C)</v>
          </cell>
          <cell r="D6285" t="str">
            <v xml:space="preserve"> </v>
          </cell>
          <cell r="E6285" t="str">
            <v xml:space="preserve"> </v>
          </cell>
          <cell r="F6285" t="str">
            <v xml:space="preserve"> </v>
          </cell>
        </row>
        <row r="6286">
          <cell r="A6286" t="str">
            <v>POVERTY - Ran out of money to buy food in last 12 months</v>
          </cell>
          <cell r="B6286" t="str">
            <v>Don't know/Refused to answer</v>
          </cell>
          <cell r="C6286" t="str">
            <v>Melton (S)</v>
          </cell>
          <cell r="D6286" t="str">
            <v xml:space="preserve"> </v>
          </cell>
          <cell r="E6286" t="str">
            <v xml:space="preserve"> </v>
          </cell>
          <cell r="F6286" t="str">
            <v xml:space="preserve"> </v>
          </cell>
        </row>
        <row r="6287">
          <cell r="A6287" t="str">
            <v>POVERTY - Ran out of money to buy food in last 12 months</v>
          </cell>
          <cell r="B6287" t="str">
            <v>Don't know/Refused to answer</v>
          </cell>
          <cell r="C6287" t="str">
            <v>Mildura (RC)</v>
          </cell>
          <cell r="D6287" t="str">
            <v xml:space="preserve"> </v>
          </cell>
          <cell r="E6287" t="str">
            <v xml:space="preserve"> </v>
          </cell>
          <cell r="F6287" t="str">
            <v xml:space="preserve"> </v>
          </cell>
        </row>
        <row r="6288">
          <cell r="A6288" t="str">
            <v>POVERTY - Ran out of money to buy food in last 12 months</v>
          </cell>
          <cell r="B6288" t="str">
            <v>Don't know/Refused to answer</v>
          </cell>
          <cell r="C6288" t="str">
            <v>Mitchell (S)</v>
          </cell>
          <cell r="D6288" t="str">
            <v xml:space="preserve"> </v>
          </cell>
          <cell r="E6288" t="str">
            <v xml:space="preserve"> </v>
          </cell>
          <cell r="F6288" t="str">
            <v xml:space="preserve"> </v>
          </cell>
        </row>
        <row r="6289">
          <cell r="A6289" t="str">
            <v>POVERTY - Ran out of money to buy food in last 12 months</v>
          </cell>
          <cell r="B6289" t="str">
            <v>Don't know/Refused to answer</v>
          </cell>
          <cell r="C6289" t="str">
            <v>Moira (S)</v>
          </cell>
          <cell r="D6289" t="str">
            <v xml:space="preserve"> </v>
          </cell>
          <cell r="E6289" t="str">
            <v xml:space="preserve"> </v>
          </cell>
          <cell r="F6289" t="str">
            <v xml:space="preserve"> </v>
          </cell>
        </row>
        <row r="6290">
          <cell r="A6290" t="str">
            <v>POVERTY - Ran out of money to buy food in last 12 months</v>
          </cell>
          <cell r="B6290" t="str">
            <v>Don't know/Refused to answer</v>
          </cell>
          <cell r="C6290" t="str">
            <v>Monash (C)</v>
          </cell>
          <cell r="D6290" t="str">
            <v xml:space="preserve"> </v>
          </cell>
          <cell r="E6290" t="str">
            <v xml:space="preserve"> </v>
          </cell>
          <cell r="F6290" t="str">
            <v xml:space="preserve"> </v>
          </cell>
        </row>
        <row r="6291">
          <cell r="A6291" t="str">
            <v>POVERTY - Ran out of money to buy food in last 12 months</v>
          </cell>
          <cell r="B6291" t="str">
            <v>Don't know/Refused to answer</v>
          </cell>
          <cell r="C6291" t="str">
            <v>Moonee Valley (C)</v>
          </cell>
          <cell r="D6291" t="str">
            <v xml:space="preserve"> </v>
          </cell>
          <cell r="E6291" t="str">
            <v xml:space="preserve"> </v>
          </cell>
          <cell r="F6291" t="str">
            <v xml:space="preserve"> </v>
          </cell>
        </row>
        <row r="6292">
          <cell r="A6292" t="str">
            <v>POVERTY - Ran out of money to buy food in last 12 months</v>
          </cell>
          <cell r="B6292" t="str">
            <v>Don't know/Refused to answer</v>
          </cell>
          <cell r="C6292" t="str">
            <v>Moorabool (S)</v>
          </cell>
          <cell r="D6292" t="str">
            <v xml:space="preserve"> </v>
          </cell>
          <cell r="E6292" t="str">
            <v xml:space="preserve"> </v>
          </cell>
          <cell r="F6292" t="str">
            <v xml:space="preserve"> </v>
          </cell>
        </row>
        <row r="6293">
          <cell r="A6293" t="str">
            <v>POVERTY - Ran out of money to buy food in last 12 months</v>
          </cell>
          <cell r="B6293" t="str">
            <v>Don't know/Refused to answer</v>
          </cell>
          <cell r="C6293" t="str">
            <v>Moreland (C)</v>
          </cell>
          <cell r="D6293" t="str">
            <v xml:space="preserve"> </v>
          </cell>
          <cell r="E6293" t="str">
            <v xml:space="preserve"> </v>
          </cell>
          <cell r="F6293" t="str">
            <v xml:space="preserve"> </v>
          </cell>
        </row>
        <row r="6294">
          <cell r="A6294" t="str">
            <v>POVERTY - Ran out of money to buy food in last 12 months</v>
          </cell>
          <cell r="B6294" t="str">
            <v>Don't know/Refused to answer</v>
          </cell>
          <cell r="C6294" t="str">
            <v>Mornington Peninsula (S)</v>
          </cell>
          <cell r="D6294" t="str">
            <v xml:space="preserve"> </v>
          </cell>
          <cell r="E6294" t="str">
            <v xml:space="preserve"> </v>
          </cell>
          <cell r="F6294" t="str">
            <v xml:space="preserve"> </v>
          </cell>
        </row>
        <row r="6295">
          <cell r="A6295" t="str">
            <v>POVERTY - Ran out of money to buy food in last 12 months</v>
          </cell>
          <cell r="B6295" t="str">
            <v>Don't know/Refused to answer</v>
          </cell>
          <cell r="C6295" t="str">
            <v>Mount Alexander (S)</v>
          </cell>
          <cell r="D6295" t="str">
            <v xml:space="preserve"> </v>
          </cell>
          <cell r="E6295" t="str">
            <v xml:space="preserve"> </v>
          </cell>
          <cell r="F6295" t="str">
            <v xml:space="preserve"> </v>
          </cell>
        </row>
        <row r="6296">
          <cell r="A6296" t="str">
            <v>POVERTY - Ran out of money to buy food in last 12 months</v>
          </cell>
          <cell r="B6296" t="str">
            <v>Don't know/Refused to answer</v>
          </cell>
          <cell r="C6296" t="str">
            <v>Moyne (S)</v>
          </cell>
          <cell r="D6296" t="str">
            <v xml:space="preserve"> </v>
          </cell>
          <cell r="E6296" t="str">
            <v xml:space="preserve"> </v>
          </cell>
          <cell r="F6296" t="str">
            <v xml:space="preserve"> </v>
          </cell>
        </row>
        <row r="6297">
          <cell r="A6297" t="str">
            <v>POVERTY - Ran out of money to buy food in last 12 months</v>
          </cell>
          <cell r="B6297" t="str">
            <v>Don't know/Refused to answer</v>
          </cell>
          <cell r="C6297" t="str">
            <v>Murrindindi (S)</v>
          </cell>
          <cell r="D6297" t="str">
            <v xml:space="preserve"> </v>
          </cell>
          <cell r="E6297" t="str">
            <v xml:space="preserve"> </v>
          </cell>
          <cell r="F6297" t="str">
            <v xml:space="preserve"> </v>
          </cell>
        </row>
        <row r="6298">
          <cell r="A6298" t="str">
            <v>POVERTY - Ran out of money to buy food in last 12 months</v>
          </cell>
          <cell r="B6298" t="str">
            <v>Don't know/Refused to answer</v>
          </cell>
          <cell r="C6298" t="str">
            <v>Nillumbik (S)</v>
          </cell>
          <cell r="D6298" t="str">
            <v xml:space="preserve"> </v>
          </cell>
          <cell r="E6298" t="str">
            <v xml:space="preserve"> </v>
          </cell>
          <cell r="F6298" t="str">
            <v xml:space="preserve"> </v>
          </cell>
        </row>
        <row r="6299">
          <cell r="A6299" t="str">
            <v>POVERTY - Ran out of money to buy food in last 12 months</v>
          </cell>
          <cell r="B6299" t="str">
            <v>Don't know/Refused to answer</v>
          </cell>
          <cell r="C6299" t="str">
            <v>Northern Grampians (S)</v>
          </cell>
          <cell r="D6299" t="str">
            <v xml:space="preserve"> </v>
          </cell>
          <cell r="E6299" t="str">
            <v xml:space="preserve"> </v>
          </cell>
          <cell r="F6299" t="str">
            <v xml:space="preserve"> </v>
          </cell>
        </row>
        <row r="6300">
          <cell r="A6300" t="str">
            <v>POVERTY - Ran out of money to buy food in last 12 months</v>
          </cell>
          <cell r="B6300" t="str">
            <v>Don't know/Refused to answer</v>
          </cell>
          <cell r="C6300" t="str">
            <v>Port Phillip (C)</v>
          </cell>
          <cell r="D6300" t="str">
            <v xml:space="preserve"> </v>
          </cell>
          <cell r="E6300" t="str">
            <v xml:space="preserve"> </v>
          </cell>
          <cell r="F6300" t="str">
            <v xml:space="preserve"> </v>
          </cell>
        </row>
        <row r="6301">
          <cell r="A6301" t="str">
            <v>POVERTY - Ran out of money to buy food in last 12 months</v>
          </cell>
          <cell r="B6301" t="str">
            <v>Don't know/Refused to answer</v>
          </cell>
          <cell r="C6301" t="str">
            <v>Pyrenees (S)</v>
          </cell>
          <cell r="D6301" t="str">
            <v xml:space="preserve"> </v>
          </cell>
          <cell r="E6301" t="str">
            <v xml:space="preserve"> </v>
          </cell>
          <cell r="F6301" t="str">
            <v xml:space="preserve"> </v>
          </cell>
        </row>
        <row r="6302">
          <cell r="A6302" t="str">
            <v>POVERTY - Ran out of money to buy food in last 12 months</v>
          </cell>
          <cell r="B6302" t="str">
            <v>Don't know/Refused to answer</v>
          </cell>
          <cell r="C6302" t="str">
            <v>Queenscliffe (B)</v>
          </cell>
          <cell r="D6302" t="str">
            <v xml:space="preserve"> </v>
          </cell>
          <cell r="E6302" t="str">
            <v xml:space="preserve"> </v>
          </cell>
          <cell r="F6302" t="str">
            <v xml:space="preserve"> </v>
          </cell>
        </row>
        <row r="6303">
          <cell r="A6303" t="str">
            <v>POVERTY - Ran out of money to buy food in last 12 months</v>
          </cell>
          <cell r="B6303" t="str">
            <v>Don't know/Refused to answer</v>
          </cell>
          <cell r="C6303" t="str">
            <v>South Gippsland (S)</v>
          </cell>
          <cell r="D6303" t="str">
            <v xml:space="preserve"> </v>
          </cell>
          <cell r="E6303" t="str">
            <v xml:space="preserve"> </v>
          </cell>
          <cell r="F6303" t="str">
            <v xml:space="preserve"> </v>
          </cell>
        </row>
        <row r="6304">
          <cell r="A6304" t="str">
            <v>POVERTY - Ran out of money to buy food in last 12 months</v>
          </cell>
          <cell r="B6304" t="str">
            <v>Don't know/Refused to answer</v>
          </cell>
          <cell r="C6304" t="str">
            <v>Southern Grampians (S)</v>
          </cell>
          <cell r="D6304" t="str">
            <v xml:space="preserve"> </v>
          </cell>
          <cell r="E6304" t="str">
            <v xml:space="preserve"> </v>
          </cell>
          <cell r="F6304" t="str">
            <v xml:space="preserve"> </v>
          </cell>
        </row>
        <row r="6305">
          <cell r="A6305" t="str">
            <v>POVERTY - Ran out of money to buy food in last 12 months</v>
          </cell>
          <cell r="B6305" t="str">
            <v>Don't know/Refused to answer</v>
          </cell>
          <cell r="C6305" t="str">
            <v>Stonnington (C)</v>
          </cell>
          <cell r="D6305" t="str">
            <v xml:space="preserve"> </v>
          </cell>
          <cell r="E6305" t="str">
            <v xml:space="preserve"> </v>
          </cell>
          <cell r="F6305" t="str">
            <v xml:space="preserve"> </v>
          </cell>
        </row>
        <row r="6306">
          <cell r="A6306" t="str">
            <v>POVERTY - Ran out of money to buy food in last 12 months</v>
          </cell>
          <cell r="B6306" t="str">
            <v>Don't know/Refused to answer</v>
          </cell>
          <cell r="C6306" t="str">
            <v>Strathbogie (S)</v>
          </cell>
          <cell r="D6306" t="str">
            <v xml:space="preserve"> </v>
          </cell>
          <cell r="E6306" t="str">
            <v xml:space="preserve"> </v>
          </cell>
          <cell r="F6306" t="str">
            <v xml:space="preserve"> </v>
          </cell>
        </row>
        <row r="6307">
          <cell r="A6307" t="str">
            <v>POVERTY - Ran out of money to buy food in last 12 months</v>
          </cell>
          <cell r="B6307" t="str">
            <v>Don't know/Refused to answer</v>
          </cell>
          <cell r="C6307" t="str">
            <v>Surf Coast (S)</v>
          </cell>
          <cell r="D6307" t="str">
            <v xml:space="preserve"> </v>
          </cell>
          <cell r="E6307" t="str">
            <v xml:space="preserve"> </v>
          </cell>
          <cell r="F6307" t="str">
            <v xml:space="preserve"> </v>
          </cell>
        </row>
        <row r="6308">
          <cell r="A6308" t="str">
            <v>POVERTY - Ran out of money to buy food in last 12 months</v>
          </cell>
          <cell r="B6308" t="str">
            <v>Don't know/Refused to answer</v>
          </cell>
          <cell r="C6308" t="str">
            <v>Swan Hill (RC)</v>
          </cell>
          <cell r="D6308" t="str">
            <v xml:space="preserve"> </v>
          </cell>
          <cell r="E6308" t="str">
            <v xml:space="preserve"> </v>
          </cell>
          <cell r="F6308" t="str">
            <v xml:space="preserve"> </v>
          </cell>
        </row>
        <row r="6309">
          <cell r="A6309" t="str">
            <v>POVERTY - Ran out of money to buy food in last 12 months</v>
          </cell>
          <cell r="B6309" t="str">
            <v>Don't know/Refused to answer</v>
          </cell>
          <cell r="C6309" t="str">
            <v>Towong (S)</v>
          </cell>
          <cell r="D6309" t="str">
            <v xml:space="preserve"> </v>
          </cell>
          <cell r="E6309" t="str">
            <v xml:space="preserve"> </v>
          </cell>
          <cell r="F6309" t="str">
            <v xml:space="preserve"> </v>
          </cell>
        </row>
        <row r="6310">
          <cell r="A6310" t="str">
            <v>POVERTY - Ran out of money to buy food in last 12 months</v>
          </cell>
          <cell r="B6310" t="str">
            <v>Don't know/Refused to answer</v>
          </cell>
          <cell r="C6310" t="str">
            <v>Wangaratta (RC)</v>
          </cell>
          <cell r="D6310" t="str">
            <v xml:space="preserve"> </v>
          </cell>
          <cell r="E6310" t="str">
            <v xml:space="preserve"> </v>
          </cell>
          <cell r="F6310" t="str">
            <v xml:space="preserve"> </v>
          </cell>
        </row>
        <row r="6311">
          <cell r="A6311" t="str">
            <v>POVERTY - Ran out of money to buy food in last 12 months</v>
          </cell>
          <cell r="B6311" t="str">
            <v>Don't know/Refused to answer</v>
          </cell>
          <cell r="C6311" t="str">
            <v>Warrnambool (C)</v>
          </cell>
          <cell r="D6311" t="str">
            <v xml:space="preserve"> </v>
          </cell>
          <cell r="E6311" t="str">
            <v xml:space="preserve"> </v>
          </cell>
          <cell r="F6311" t="str">
            <v xml:space="preserve"> </v>
          </cell>
        </row>
        <row r="6312">
          <cell r="A6312" t="str">
            <v>POVERTY - Ran out of money to buy food in last 12 months</v>
          </cell>
          <cell r="B6312" t="str">
            <v>Don't know/Refused to answer</v>
          </cell>
          <cell r="C6312" t="str">
            <v>Wellington (S)</v>
          </cell>
          <cell r="D6312" t="str">
            <v xml:space="preserve"> </v>
          </cell>
          <cell r="E6312" t="str">
            <v xml:space="preserve"> </v>
          </cell>
          <cell r="F6312" t="str">
            <v xml:space="preserve"> </v>
          </cell>
        </row>
        <row r="6313">
          <cell r="A6313" t="str">
            <v>POVERTY - Ran out of money to buy food in last 12 months</v>
          </cell>
          <cell r="B6313" t="str">
            <v>Don't know/Refused to answer</v>
          </cell>
          <cell r="C6313" t="str">
            <v>West Wimmera (S)</v>
          </cell>
          <cell r="D6313" t="str">
            <v xml:space="preserve"> </v>
          </cell>
          <cell r="E6313" t="str">
            <v xml:space="preserve"> </v>
          </cell>
          <cell r="F6313" t="str">
            <v xml:space="preserve"> </v>
          </cell>
        </row>
        <row r="6314">
          <cell r="A6314" t="str">
            <v>POVERTY - Ran out of money to buy food in last 12 months</v>
          </cell>
          <cell r="B6314" t="str">
            <v>Don't know/Refused to answer</v>
          </cell>
          <cell r="C6314" t="str">
            <v>Whitehorse (C)</v>
          </cell>
          <cell r="D6314" t="str">
            <v xml:space="preserve"> </v>
          </cell>
          <cell r="E6314" t="str">
            <v xml:space="preserve"> </v>
          </cell>
          <cell r="F6314" t="str">
            <v xml:space="preserve"> </v>
          </cell>
        </row>
        <row r="6315">
          <cell r="A6315" t="str">
            <v>POVERTY - Ran out of money to buy food in last 12 months</v>
          </cell>
          <cell r="B6315" t="str">
            <v>Don't know/Refused to answer</v>
          </cell>
          <cell r="C6315" t="str">
            <v>Whittlesea (C)</v>
          </cell>
          <cell r="D6315" t="str">
            <v xml:space="preserve"> </v>
          </cell>
          <cell r="E6315" t="str">
            <v xml:space="preserve"> </v>
          </cell>
          <cell r="F6315" t="str">
            <v xml:space="preserve"> </v>
          </cell>
        </row>
        <row r="6316">
          <cell r="A6316" t="str">
            <v>POVERTY - Ran out of money to buy food in last 12 months</v>
          </cell>
          <cell r="B6316" t="str">
            <v>Don't know/Refused to answer</v>
          </cell>
          <cell r="C6316" t="str">
            <v>Wodonga (RC)</v>
          </cell>
          <cell r="D6316" t="str">
            <v xml:space="preserve"> </v>
          </cell>
          <cell r="E6316" t="str">
            <v xml:space="preserve"> </v>
          </cell>
          <cell r="F6316" t="str">
            <v xml:space="preserve"> </v>
          </cell>
        </row>
        <row r="6317">
          <cell r="A6317" t="str">
            <v>POVERTY - Ran out of money to buy food in last 12 months</v>
          </cell>
          <cell r="B6317" t="str">
            <v>Don't know/Refused to answer</v>
          </cell>
          <cell r="C6317" t="str">
            <v>Wyndham (C)</v>
          </cell>
          <cell r="D6317">
            <v>2.5671270000000002</v>
          </cell>
          <cell r="E6317">
            <v>1.0832850000000001</v>
          </cell>
          <cell r="F6317">
            <v>5.960998</v>
          </cell>
        </row>
        <row r="6318">
          <cell r="A6318" t="str">
            <v>POVERTY - Ran out of money to buy food in last 12 months</v>
          </cell>
          <cell r="B6318" t="str">
            <v>Don't know/Refused to answer</v>
          </cell>
          <cell r="C6318" t="str">
            <v>Yarra (C)</v>
          </cell>
          <cell r="D6318" t="str">
            <v xml:space="preserve"> </v>
          </cell>
          <cell r="E6318" t="str">
            <v xml:space="preserve"> </v>
          </cell>
          <cell r="F6318" t="str">
            <v xml:space="preserve"> </v>
          </cell>
        </row>
        <row r="6319">
          <cell r="A6319" t="str">
            <v>POVERTY - Ran out of money to buy food in last 12 months</v>
          </cell>
          <cell r="B6319" t="str">
            <v>Don't know/Refused to answer</v>
          </cell>
          <cell r="C6319" t="str">
            <v>Yarra Ranges (S)</v>
          </cell>
          <cell r="D6319" t="str">
            <v xml:space="preserve"> </v>
          </cell>
          <cell r="E6319" t="str">
            <v xml:space="preserve"> </v>
          </cell>
          <cell r="F6319" t="str">
            <v xml:space="preserve"> </v>
          </cell>
        </row>
        <row r="6320">
          <cell r="A6320" t="str">
            <v>POVERTY - Ran out of money to buy food in last 12 months</v>
          </cell>
          <cell r="B6320" t="str">
            <v>Don't know/Refused to answer</v>
          </cell>
          <cell r="C6320" t="str">
            <v>Yarriambiack (S)</v>
          </cell>
          <cell r="D6320" t="str">
            <v xml:space="preserve"> </v>
          </cell>
          <cell r="E6320" t="str">
            <v xml:space="preserve"> </v>
          </cell>
          <cell r="F6320" t="str">
            <v xml:space="preserve"> </v>
          </cell>
        </row>
        <row r="6321">
          <cell r="A6321" t="str">
            <v>POVERTY - Ran out of money to buy food in last 12 months</v>
          </cell>
          <cell r="B6321" t="str">
            <v>Don't know/Refused to answer</v>
          </cell>
          <cell r="C6321" t="str">
            <v>Victoria</v>
          </cell>
          <cell r="D6321">
            <v>0.3500315</v>
          </cell>
          <cell r="E6321">
            <v>0.23836740000000001</v>
          </cell>
          <cell r="F6321">
            <v>0.51373559999999996</v>
          </cell>
        </row>
        <row r="6322">
          <cell r="A6322" t="str">
            <v>OBESITY - BMI</v>
          </cell>
          <cell r="B6322" t="str">
            <v>Underweight (BMI &lt; 18.5)</v>
          </cell>
          <cell r="C6322" t="str">
            <v>Hume Moreland Area</v>
          </cell>
          <cell r="D6322">
            <v>2.613032</v>
          </cell>
          <cell r="E6322">
            <v>1.3688089999999999</v>
          </cell>
          <cell r="F6322">
            <v>4.9316820000000003</v>
          </cell>
        </row>
        <row r="6323">
          <cell r="A6323" t="str">
            <v>OBESITY - BMI</v>
          </cell>
          <cell r="B6323" t="str">
            <v>Underweight (BMI &lt; 18.5)</v>
          </cell>
          <cell r="C6323" t="str">
            <v>Loddon Area</v>
          </cell>
          <cell r="D6323">
            <v>0.64774920000000002</v>
          </cell>
          <cell r="E6323">
            <v>0.32087460000000001</v>
          </cell>
          <cell r="F6323">
            <v>1.3032570000000001</v>
          </cell>
        </row>
        <row r="6324">
          <cell r="A6324" t="str">
            <v>OBESITY - BMI</v>
          </cell>
          <cell r="B6324" t="str">
            <v>Underweight (BMI &lt; 18.5)</v>
          </cell>
          <cell r="C6324" t="str">
            <v>Mallee Area</v>
          </cell>
          <cell r="D6324">
            <v>0.95119980000000004</v>
          </cell>
          <cell r="E6324">
            <v>0.3681915</v>
          </cell>
          <cell r="F6324">
            <v>2.4348049999999999</v>
          </cell>
        </row>
        <row r="6325">
          <cell r="A6325" t="str">
            <v>OBESITY - BMI</v>
          </cell>
          <cell r="B6325" t="str">
            <v>Underweight (BMI &lt; 18.5)</v>
          </cell>
          <cell r="C6325" t="str">
            <v>North Eastern Melbourne Area</v>
          </cell>
          <cell r="D6325">
            <v>1.5192429999999999</v>
          </cell>
          <cell r="E6325">
            <v>0.88176520000000003</v>
          </cell>
          <cell r="F6325">
            <v>2.6054740000000001</v>
          </cell>
        </row>
        <row r="6326">
          <cell r="A6326" t="str">
            <v>OBESITY - BMI</v>
          </cell>
          <cell r="B6326" t="str">
            <v>Normal weight (18.5 ≥ BMI &lt; 25)</v>
          </cell>
          <cell r="C6326" t="str">
            <v>Hume Moreland Area</v>
          </cell>
          <cell r="D6326">
            <v>32.7881</v>
          </cell>
          <cell r="E6326">
            <v>28.501660000000001</v>
          </cell>
          <cell r="F6326">
            <v>37.382150000000003</v>
          </cell>
        </row>
        <row r="6327">
          <cell r="A6327" t="str">
            <v>OBESITY - BMI</v>
          </cell>
          <cell r="B6327" t="str">
            <v>Normal weight (18.5 ≥ BMI &lt; 25)</v>
          </cell>
          <cell r="C6327" t="str">
            <v>Loddon Area</v>
          </cell>
          <cell r="D6327">
            <v>24.82377</v>
          </cell>
          <cell r="E6327">
            <v>21.406389999999998</v>
          </cell>
          <cell r="F6327">
            <v>28.588270000000001</v>
          </cell>
        </row>
        <row r="6328">
          <cell r="A6328" t="str">
            <v>OBESITY - BMI</v>
          </cell>
          <cell r="B6328" t="str">
            <v>Normal weight (18.5 ≥ BMI &lt; 25)</v>
          </cell>
          <cell r="C6328" t="str">
            <v>Mallee Area</v>
          </cell>
          <cell r="D6328">
            <v>25.561530000000001</v>
          </cell>
          <cell r="E6328">
            <v>21.38766</v>
          </cell>
          <cell r="F6328">
            <v>30.236630000000002</v>
          </cell>
        </row>
        <row r="6329">
          <cell r="A6329" t="str">
            <v>OBESITY - BMI</v>
          </cell>
          <cell r="B6329" t="str">
            <v>Normal weight (18.5 ≥ BMI &lt; 25)</v>
          </cell>
          <cell r="C6329" t="str">
            <v>North Eastern Melbourne Area</v>
          </cell>
          <cell r="D6329">
            <v>42.468829999999997</v>
          </cell>
          <cell r="E6329">
            <v>39.32405</v>
          </cell>
          <cell r="F6329">
            <v>45.675789999999999</v>
          </cell>
        </row>
        <row r="6330">
          <cell r="A6330" t="str">
            <v>OBESITY - BMI</v>
          </cell>
          <cell r="B6330" t="str">
            <v>Overweight, but not obese (25 ≥ BMI &lt; 30)</v>
          </cell>
          <cell r="C6330" t="str">
            <v>Hume Moreland Area</v>
          </cell>
          <cell r="D6330">
            <v>31.203990000000001</v>
          </cell>
          <cell r="E6330">
            <v>26.86382</v>
          </cell>
          <cell r="F6330">
            <v>35.901159999999997</v>
          </cell>
        </row>
        <row r="6331">
          <cell r="A6331" t="str">
            <v>OBESITY - BMI</v>
          </cell>
          <cell r="B6331" t="str">
            <v>Overweight, but not obese (25 ≥ BMI &lt; 30)</v>
          </cell>
          <cell r="C6331" t="str">
            <v>Loddon Area</v>
          </cell>
          <cell r="D6331">
            <v>33.433909999999997</v>
          </cell>
          <cell r="E6331">
            <v>29.48265</v>
          </cell>
          <cell r="F6331">
            <v>37.63212</v>
          </cell>
        </row>
        <row r="6332">
          <cell r="A6332" t="str">
            <v>OBESITY - BMI</v>
          </cell>
          <cell r="B6332" t="str">
            <v>Overweight, but not obese (25 ≥ BMI &lt; 30)</v>
          </cell>
          <cell r="C6332" t="str">
            <v>Mallee Area</v>
          </cell>
          <cell r="D6332">
            <v>34.116909999999997</v>
          </cell>
          <cell r="E6332">
            <v>29.607489999999999</v>
          </cell>
          <cell r="F6332">
            <v>38.93327</v>
          </cell>
        </row>
        <row r="6333">
          <cell r="A6333" t="str">
            <v>OBESITY - BMI</v>
          </cell>
          <cell r="B6333" t="str">
            <v>Overweight, but not obese (25 ≥ BMI &lt; 30)</v>
          </cell>
          <cell r="C6333" t="str">
            <v>North Eastern Melbourne Area</v>
          </cell>
          <cell r="D6333">
            <v>29.840679999999999</v>
          </cell>
          <cell r="E6333">
            <v>26.877130000000001</v>
          </cell>
          <cell r="F6333">
            <v>32.983600000000003</v>
          </cell>
        </row>
        <row r="6334">
          <cell r="A6334" t="str">
            <v>OBESITY - BMI</v>
          </cell>
          <cell r="B6334" t="str">
            <v>Obese (BMI  ≥ 30)</v>
          </cell>
          <cell r="C6334" t="str">
            <v>Hume Moreland Area</v>
          </cell>
          <cell r="D6334">
            <v>24.4938</v>
          </cell>
          <cell r="E6334">
            <v>20.585370000000001</v>
          </cell>
          <cell r="F6334">
            <v>28.874500000000001</v>
          </cell>
        </row>
        <row r="6335">
          <cell r="A6335" t="str">
            <v>OBESITY - BMI</v>
          </cell>
          <cell r="B6335" t="str">
            <v>Obese (BMI  ≥ 30)</v>
          </cell>
          <cell r="C6335" t="str">
            <v>Loddon Area</v>
          </cell>
          <cell r="D6335">
            <v>27.88232</v>
          </cell>
          <cell r="E6335">
            <v>24.32255</v>
          </cell>
          <cell r="F6335">
            <v>31.744540000000001</v>
          </cell>
        </row>
        <row r="6336">
          <cell r="A6336" t="str">
            <v>OBESITY - BMI</v>
          </cell>
          <cell r="B6336" t="str">
            <v>Obese (BMI  ≥ 30)</v>
          </cell>
          <cell r="C6336" t="str">
            <v>Mallee Area</v>
          </cell>
          <cell r="D6336">
            <v>28.10811</v>
          </cell>
          <cell r="E6336">
            <v>24.075430000000001</v>
          </cell>
          <cell r="F6336">
            <v>32.526879999999998</v>
          </cell>
        </row>
        <row r="6337">
          <cell r="A6337" t="str">
            <v>OBESITY - BMI</v>
          </cell>
          <cell r="B6337" t="str">
            <v>Obese (BMI  ≥ 30)</v>
          </cell>
          <cell r="C6337" t="str">
            <v>North Eastern Melbourne Area</v>
          </cell>
          <cell r="D6337">
            <v>17.71067</v>
          </cell>
          <cell r="E6337">
            <v>15.24356</v>
          </cell>
          <cell r="F6337">
            <v>20.48058</v>
          </cell>
        </row>
        <row r="6338">
          <cell r="A6338" t="str">
            <v>OBESITY - BMI</v>
          </cell>
          <cell r="B6338" t="str">
            <v>Underweight (BMI &lt; 18.5)</v>
          </cell>
          <cell r="C6338" t="str">
            <v>North Division</v>
          </cell>
          <cell r="D6338">
            <v>1.756847</v>
          </cell>
          <cell r="E6338">
            <v>1.187079</v>
          </cell>
          <cell r="F6338">
            <v>2.5929139999999999</v>
          </cell>
        </row>
        <row r="6339">
          <cell r="A6339" t="str">
            <v>OBESITY - BMI</v>
          </cell>
          <cell r="B6339" t="str">
            <v>Normal weight (18.5 ≥ BMI &lt; 25)</v>
          </cell>
          <cell r="C6339" t="str">
            <v>North Division</v>
          </cell>
          <cell r="D6339">
            <v>36.001019999999997</v>
          </cell>
          <cell r="E6339">
            <v>33.942830000000001</v>
          </cell>
          <cell r="F6339">
            <v>38.112000000000002</v>
          </cell>
        </row>
        <row r="6340">
          <cell r="A6340" t="str">
            <v>OBESITY - BMI</v>
          </cell>
          <cell r="B6340" t="str">
            <v>Overweight, but not obese (25 ≥ BMI &lt; 30)</v>
          </cell>
          <cell r="C6340" t="str">
            <v>North Division</v>
          </cell>
          <cell r="D6340">
            <v>30.79955</v>
          </cell>
          <cell r="E6340">
            <v>28.802499999999998</v>
          </cell>
          <cell r="F6340">
            <v>32.871139999999997</v>
          </cell>
        </row>
        <row r="6341">
          <cell r="A6341" t="str">
            <v>OBESITY - BMI</v>
          </cell>
          <cell r="B6341" t="str">
            <v>Obese (BMI  ≥ 30)</v>
          </cell>
          <cell r="C6341" t="str">
            <v>North Division</v>
          </cell>
          <cell r="D6341">
            <v>21.91461</v>
          </cell>
          <cell r="E6341">
            <v>20.14705</v>
          </cell>
          <cell r="F6341">
            <v>23.791060000000002</v>
          </cell>
        </row>
        <row r="6342">
          <cell r="A6342" t="str">
            <v>OBESITY - BMI</v>
          </cell>
          <cell r="B6342" t="str">
            <v>Underweight (BMI &lt; 18.5)</v>
          </cell>
          <cell r="C6342" t="str">
            <v>Bayside Peninsula Area</v>
          </cell>
          <cell r="D6342">
            <v>2.128206</v>
          </cell>
          <cell r="E6342">
            <v>1.472906</v>
          </cell>
          <cell r="F6342">
            <v>3.065979</v>
          </cell>
        </row>
        <row r="6343">
          <cell r="A6343" t="str">
            <v>OBESITY - BMI</v>
          </cell>
          <cell r="B6343" t="str">
            <v>Underweight (BMI &lt; 18.5)</v>
          </cell>
          <cell r="C6343" t="str">
            <v>Inner Gippsland Area</v>
          </cell>
          <cell r="D6343">
            <v>0.56919790000000003</v>
          </cell>
          <cell r="E6343">
            <v>0.243503</v>
          </cell>
          <cell r="F6343">
            <v>1.324738</v>
          </cell>
        </row>
        <row r="6344">
          <cell r="A6344" t="str">
            <v>OBESITY - BMI</v>
          </cell>
          <cell r="B6344" t="str">
            <v>Underweight (BMI &lt; 18.5)</v>
          </cell>
          <cell r="C6344" t="str">
            <v>Outer Gippsland Area</v>
          </cell>
          <cell r="D6344" t="str">
            <v xml:space="preserve"> </v>
          </cell>
          <cell r="E6344" t="str">
            <v xml:space="preserve"> </v>
          </cell>
          <cell r="F6344" t="str">
            <v xml:space="preserve"> </v>
          </cell>
        </row>
        <row r="6345">
          <cell r="A6345" t="str">
            <v>OBESITY - BMI</v>
          </cell>
          <cell r="B6345" t="str">
            <v>Underweight (BMI &lt; 18.5)</v>
          </cell>
          <cell r="C6345" t="str">
            <v>Southern Melbourne Area</v>
          </cell>
          <cell r="D6345">
            <v>2.0183710000000001</v>
          </cell>
          <cell r="E6345">
            <v>1.105245</v>
          </cell>
          <cell r="F6345">
            <v>3.6579950000000001</v>
          </cell>
        </row>
        <row r="6346">
          <cell r="A6346" t="str">
            <v>OBESITY - BMI</v>
          </cell>
          <cell r="B6346" t="str">
            <v>Normal weight (18.5 ≥ BMI &lt; 25)</v>
          </cell>
          <cell r="C6346" t="str">
            <v>Bayside Peninsula Area</v>
          </cell>
          <cell r="D6346">
            <v>40.496540000000003</v>
          </cell>
          <cell r="E6346">
            <v>38.138669999999998</v>
          </cell>
          <cell r="F6346">
            <v>42.899099999999997</v>
          </cell>
        </row>
        <row r="6347">
          <cell r="A6347" t="str">
            <v>OBESITY - BMI</v>
          </cell>
          <cell r="B6347" t="str">
            <v>Normal weight (18.5 ≥ BMI &lt; 25)</v>
          </cell>
          <cell r="C6347" t="str">
            <v>Inner Gippsland Area</v>
          </cell>
          <cell r="D6347">
            <v>29.119630000000001</v>
          </cell>
          <cell r="E6347">
            <v>25.475750000000001</v>
          </cell>
          <cell r="F6347">
            <v>33.053550000000001</v>
          </cell>
        </row>
        <row r="6348">
          <cell r="A6348" t="str">
            <v>OBESITY - BMI</v>
          </cell>
          <cell r="B6348" t="str">
            <v>Normal weight (18.5 ≥ BMI &lt; 25)</v>
          </cell>
          <cell r="C6348" t="str">
            <v>Outer Gippsland Area</v>
          </cell>
          <cell r="D6348">
            <v>25.705410000000001</v>
          </cell>
          <cell r="E6348">
            <v>20.847059999999999</v>
          </cell>
          <cell r="F6348">
            <v>31.248989999999999</v>
          </cell>
        </row>
        <row r="6349">
          <cell r="A6349" t="str">
            <v>OBESITY - BMI</v>
          </cell>
          <cell r="B6349" t="str">
            <v>Normal weight (18.5 ≥ BMI &lt; 25)</v>
          </cell>
          <cell r="C6349" t="str">
            <v>Southern Melbourne Area</v>
          </cell>
          <cell r="D6349">
            <v>32.678339999999999</v>
          </cell>
          <cell r="E6349">
            <v>28.959569999999999</v>
          </cell>
          <cell r="F6349">
            <v>36.628439999999998</v>
          </cell>
        </row>
        <row r="6350">
          <cell r="A6350" t="str">
            <v>OBESITY - BMI</v>
          </cell>
          <cell r="B6350" t="str">
            <v>Overweight, but not obese (25 ≥ BMI &lt; 30)</v>
          </cell>
          <cell r="C6350" t="str">
            <v>Bayside Peninsula Area</v>
          </cell>
          <cell r="D6350">
            <v>29.72691</v>
          </cell>
          <cell r="E6350">
            <v>27.566759999999999</v>
          </cell>
          <cell r="F6350">
            <v>31.981580000000001</v>
          </cell>
        </row>
        <row r="6351">
          <cell r="A6351" t="str">
            <v>OBESITY - BMI</v>
          </cell>
          <cell r="B6351" t="str">
            <v>Overweight, but not obese (25 ≥ BMI &lt; 30)</v>
          </cell>
          <cell r="C6351" t="str">
            <v>Inner Gippsland Area</v>
          </cell>
          <cell r="D6351">
            <v>29.539760000000001</v>
          </cell>
          <cell r="E6351">
            <v>26.14762</v>
          </cell>
          <cell r="F6351">
            <v>33.174289999999999</v>
          </cell>
        </row>
        <row r="6352">
          <cell r="A6352" t="str">
            <v>OBESITY - BMI</v>
          </cell>
          <cell r="B6352" t="str">
            <v>Overweight, but not obese (25 ≥ BMI &lt; 30)</v>
          </cell>
          <cell r="C6352" t="str">
            <v>Outer Gippsland Area</v>
          </cell>
          <cell r="D6352">
            <v>30.54532</v>
          </cell>
          <cell r="E6352">
            <v>25.727879999999999</v>
          </cell>
          <cell r="F6352">
            <v>35.829639999999998</v>
          </cell>
        </row>
        <row r="6353">
          <cell r="A6353" t="str">
            <v>OBESITY - BMI</v>
          </cell>
          <cell r="B6353" t="str">
            <v>Overweight, but not obese (25 ≥ BMI &lt; 30)</v>
          </cell>
          <cell r="C6353" t="str">
            <v>Southern Melbourne Area</v>
          </cell>
          <cell r="D6353">
            <v>31.215140000000002</v>
          </cell>
          <cell r="E6353">
            <v>27.6525</v>
          </cell>
          <cell r="F6353">
            <v>35.01464</v>
          </cell>
        </row>
        <row r="6354">
          <cell r="A6354" t="str">
            <v>OBESITY - BMI</v>
          </cell>
          <cell r="B6354" t="str">
            <v>Obese (BMI  ≥ 30)</v>
          </cell>
          <cell r="C6354" t="str">
            <v>Bayside Peninsula Area</v>
          </cell>
          <cell r="D6354">
            <v>17.600239999999999</v>
          </cell>
          <cell r="E6354">
            <v>15.82762</v>
          </cell>
          <cell r="F6354">
            <v>19.52534</v>
          </cell>
        </row>
        <row r="6355">
          <cell r="A6355" t="str">
            <v>OBESITY - BMI</v>
          </cell>
          <cell r="B6355" t="str">
            <v>Obese (BMI  ≥ 30)</v>
          </cell>
          <cell r="C6355" t="str">
            <v>Inner Gippsland Area</v>
          </cell>
          <cell r="D6355">
            <v>28.289809999999999</v>
          </cell>
          <cell r="E6355">
            <v>24.917929999999998</v>
          </cell>
          <cell r="F6355">
            <v>31.923960000000001</v>
          </cell>
        </row>
        <row r="6356">
          <cell r="A6356" t="str">
            <v>OBESITY - BMI</v>
          </cell>
          <cell r="B6356" t="str">
            <v>Obese (BMI  ≥ 30)</v>
          </cell>
          <cell r="C6356" t="str">
            <v>Outer Gippsland Area</v>
          </cell>
          <cell r="D6356">
            <v>30.43066</v>
          </cell>
          <cell r="E6356">
            <v>25.152010000000001</v>
          </cell>
          <cell r="F6356">
            <v>36.280160000000002</v>
          </cell>
        </row>
        <row r="6357">
          <cell r="A6357" t="str">
            <v>OBESITY - BMI</v>
          </cell>
          <cell r="B6357" t="str">
            <v>Obese (BMI  ≥ 30)</v>
          </cell>
          <cell r="C6357" t="str">
            <v>Southern Melbourne Area</v>
          </cell>
          <cell r="D6357">
            <v>24.26201</v>
          </cell>
          <cell r="E6357">
            <v>20.93085</v>
          </cell>
          <cell r="F6357">
            <v>27.936</v>
          </cell>
        </row>
        <row r="6358">
          <cell r="A6358" t="str">
            <v>OBESITY - BMI</v>
          </cell>
          <cell r="B6358" t="str">
            <v>Underweight (BMI &lt; 18.5)</v>
          </cell>
          <cell r="C6358" t="str">
            <v>South Division</v>
          </cell>
          <cell r="D6358">
            <v>1.961746</v>
          </cell>
          <cell r="E6358">
            <v>1.4405730000000001</v>
          </cell>
          <cell r="F6358">
            <v>2.6663679999999998</v>
          </cell>
        </row>
        <row r="6359">
          <cell r="A6359" t="str">
            <v>OBESITY - BMI</v>
          </cell>
          <cell r="B6359" t="str">
            <v>Normal weight (18.5 ≥ BMI &lt; 25)</v>
          </cell>
          <cell r="C6359" t="str">
            <v>South Division</v>
          </cell>
          <cell r="D6359">
            <v>35.976480000000002</v>
          </cell>
          <cell r="E6359">
            <v>34.156140000000001</v>
          </cell>
          <cell r="F6359">
            <v>37.838090000000001</v>
          </cell>
        </row>
        <row r="6360">
          <cell r="A6360" t="str">
            <v>OBESITY - BMI</v>
          </cell>
          <cell r="B6360" t="str">
            <v>Overweight, but not obese (25 ≥ BMI &lt; 30)</v>
          </cell>
          <cell r="C6360" t="str">
            <v>South Division</v>
          </cell>
          <cell r="D6360">
            <v>30.383610000000001</v>
          </cell>
          <cell r="E6360">
            <v>28.666129999999999</v>
          </cell>
          <cell r="F6360">
            <v>32.157600000000002</v>
          </cell>
        </row>
        <row r="6361">
          <cell r="A6361" t="str">
            <v>OBESITY - BMI</v>
          </cell>
          <cell r="B6361" t="str">
            <v>Obese (BMI  ≥ 30)</v>
          </cell>
          <cell r="C6361" t="str">
            <v>South Division</v>
          </cell>
          <cell r="D6361">
            <v>21.408429999999999</v>
          </cell>
          <cell r="E6361">
            <v>19.885960000000001</v>
          </cell>
          <cell r="F6361">
            <v>23.01398</v>
          </cell>
        </row>
        <row r="6362">
          <cell r="A6362" t="str">
            <v>OBESITY - BMI</v>
          </cell>
          <cell r="B6362" t="str">
            <v>Underweight (BMI &lt; 18.5)</v>
          </cell>
          <cell r="C6362" t="str">
            <v>Goulburn Area</v>
          </cell>
          <cell r="D6362" t="str">
            <v xml:space="preserve"> </v>
          </cell>
          <cell r="E6362" t="str">
            <v xml:space="preserve"> </v>
          </cell>
          <cell r="F6362" t="str">
            <v xml:space="preserve"> </v>
          </cell>
        </row>
        <row r="6363">
          <cell r="A6363" t="str">
            <v>OBESITY - BMI</v>
          </cell>
          <cell r="B6363" t="str">
            <v>Underweight (BMI &lt; 18.5)</v>
          </cell>
          <cell r="C6363" t="str">
            <v>Inner Eastern Melbourne Area</v>
          </cell>
          <cell r="D6363">
            <v>2.753987</v>
          </cell>
          <cell r="E6363">
            <v>1.8021720000000001</v>
          </cell>
          <cell r="F6363">
            <v>4.1870669999999999</v>
          </cell>
        </row>
        <row r="6364">
          <cell r="A6364" t="str">
            <v>OBESITY - BMI</v>
          </cell>
          <cell r="B6364" t="str">
            <v>Underweight (BMI &lt; 18.5)</v>
          </cell>
          <cell r="C6364" t="str">
            <v>Outer Eastern Melbourne Area</v>
          </cell>
          <cell r="D6364">
            <v>2.1798980000000001</v>
          </cell>
          <cell r="E6364">
            <v>1.251436</v>
          </cell>
          <cell r="F6364">
            <v>3.770896</v>
          </cell>
        </row>
        <row r="6365">
          <cell r="A6365" t="str">
            <v>OBESITY - BMI</v>
          </cell>
          <cell r="B6365" t="str">
            <v>Underweight (BMI &lt; 18.5)</v>
          </cell>
          <cell r="C6365" t="str">
            <v>Ovens Murray Area</v>
          </cell>
          <cell r="D6365">
            <v>0.94124039999999998</v>
          </cell>
          <cell r="E6365">
            <v>0.47787059999999998</v>
          </cell>
          <cell r="F6365">
            <v>1.8455870000000001</v>
          </cell>
        </row>
        <row r="6366">
          <cell r="A6366" t="str">
            <v>OBESITY - BMI</v>
          </cell>
          <cell r="B6366" t="str">
            <v>Normal weight (18.5 ≥ BMI &lt; 25)</v>
          </cell>
          <cell r="C6366" t="str">
            <v>Goulburn Area</v>
          </cell>
          <cell r="D6366">
            <v>25.83596</v>
          </cell>
          <cell r="E6366">
            <v>22.53304</v>
          </cell>
          <cell r="F6366">
            <v>29.439039999999999</v>
          </cell>
        </row>
        <row r="6367">
          <cell r="A6367" t="str">
            <v>OBESITY - BMI</v>
          </cell>
          <cell r="B6367" t="str">
            <v>Normal weight (18.5 ≥ BMI &lt; 25)</v>
          </cell>
          <cell r="C6367" t="str">
            <v>Inner Eastern Melbourne Area</v>
          </cell>
          <cell r="D6367">
            <v>45.738979999999998</v>
          </cell>
          <cell r="E6367">
            <v>42.440170000000002</v>
          </cell>
          <cell r="F6367">
            <v>49.075589999999998</v>
          </cell>
        </row>
        <row r="6368">
          <cell r="A6368" t="str">
            <v>OBESITY - BMI</v>
          </cell>
          <cell r="B6368" t="str">
            <v>Normal weight (18.5 ≥ BMI &lt; 25)</v>
          </cell>
          <cell r="C6368" t="str">
            <v>Outer Eastern Melbourne Area</v>
          </cell>
          <cell r="D6368">
            <v>37.025590000000001</v>
          </cell>
          <cell r="E6368">
            <v>33.422199999999997</v>
          </cell>
          <cell r="F6368">
            <v>40.779530000000001</v>
          </cell>
        </row>
        <row r="6369">
          <cell r="A6369" t="str">
            <v>OBESITY - BMI</v>
          </cell>
          <cell r="B6369" t="str">
            <v>Normal weight (18.5 ≥ BMI &lt; 25)</v>
          </cell>
          <cell r="C6369" t="str">
            <v>Ovens Murray Area</v>
          </cell>
          <cell r="D6369">
            <v>28.96735</v>
          </cell>
          <cell r="E6369">
            <v>25.462759999999999</v>
          </cell>
          <cell r="F6369">
            <v>32.742400000000004</v>
          </cell>
        </row>
        <row r="6370">
          <cell r="A6370" t="str">
            <v>OBESITY - BMI</v>
          </cell>
          <cell r="B6370" t="str">
            <v>Overweight, but not obese (25 ≥ BMI &lt; 30)</v>
          </cell>
          <cell r="C6370" t="str">
            <v>Goulburn Area</v>
          </cell>
          <cell r="D6370">
            <v>30.49203</v>
          </cell>
          <cell r="E6370">
            <v>27.203779999999998</v>
          </cell>
          <cell r="F6370">
            <v>33.992139999999999</v>
          </cell>
        </row>
        <row r="6371">
          <cell r="A6371" t="str">
            <v>OBESITY - BMI</v>
          </cell>
          <cell r="B6371" t="str">
            <v>Overweight, but not obese (25 ≥ BMI &lt; 30)</v>
          </cell>
          <cell r="C6371" t="str">
            <v>Inner Eastern Melbourne Area</v>
          </cell>
          <cell r="D6371">
            <v>30.101420000000001</v>
          </cell>
          <cell r="E6371">
            <v>27.028670000000002</v>
          </cell>
          <cell r="F6371">
            <v>33.363779999999998</v>
          </cell>
        </row>
        <row r="6372">
          <cell r="A6372" t="str">
            <v>OBESITY - BMI</v>
          </cell>
          <cell r="B6372" t="str">
            <v>Overweight, but not obese (25 ≥ BMI &lt; 30)</v>
          </cell>
          <cell r="C6372" t="str">
            <v>Outer Eastern Melbourne Area</v>
          </cell>
          <cell r="D6372">
            <v>29.769639999999999</v>
          </cell>
          <cell r="E6372">
            <v>26.507059999999999</v>
          </cell>
          <cell r="F6372">
            <v>33.252099999999999</v>
          </cell>
        </row>
        <row r="6373">
          <cell r="A6373" t="str">
            <v>OBESITY - BMI</v>
          </cell>
          <cell r="B6373" t="str">
            <v>Overweight, but not obese (25 ≥ BMI &lt; 30)</v>
          </cell>
          <cell r="C6373" t="str">
            <v>Ovens Murray Area</v>
          </cell>
          <cell r="D6373">
            <v>29.358409999999999</v>
          </cell>
          <cell r="E6373">
            <v>26.345970000000001</v>
          </cell>
          <cell r="F6373">
            <v>32.563020000000002</v>
          </cell>
        </row>
        <row r="6374">
          <cell r="A6374" t="str">
            <v>OBESITY - BMI</v>
          </cell>
          <cell r="B6374" t="str">
            <v>Obese (BMI  ≥ 30)</v>
          </cell>
          <cell r="C6374" t="str">
            <v>Goulburn Area</v>
          </cell>
          <cell r="D6374">
            <v>33.279319999999998</v>
          </cell>
          <cell r="E6374">
            <v>29.897960000000001</v>
          </cell>
          <cell r="F6374">
            <v>36.842129999999997</v>
          </cell>
        </row>
        <row r="6375">
          <cell r="A6375" t="str">
            <v>OBESITY - BMI</v>
          </cell>
          <cell r="B6375" t="str">
            <v>Obese (BMI  ≥ 30)</v>
          </cell>
          <cell r="C6375" t="str">
            <v>Inner Eastern Melbourne Area</v>
          </cell>
          <cell r="D6375">
            <v>13.3142</v>
          </cell>
          <cell r="E6375">
            <v>11.18685</v>
          </cell>
          <cell r="F6375">
            <v>15.77425</v>
          </cell>
        </row>
        <row r="6376">
          <cell r="A6376" t="str">
            <v>OBESITY - BMI</v>
          </cell>
          <cell r="B6376" t="str">
            <v>Obese (BMI  ≥ 30)</v>
          </cell>
          <cell r="C6376" t="str">
            <v>Outer Eastern Melbourne Area</v>
          </cell>
          <cell r="D6376">
            <v>19.25037</v>
          </cell>
          <cell r="E6376">
            <v>16.40493</v>
          </cell>
          <cell r="F6376">
            <v>22.456759999999999</v>
          </cell>
        </row>
        <row r="6377">
          <cell r="A6377" t="str">
            <v>OBESITY - BMI</v>
          </cell>
          <cell r="B6377" t="str">
            <v>Obese (BMI  ≥ 30)</v>
          </cell>
          <cell r="C6377" t="str">
            <v>Ovens Murray Area</v>
          </cell>
          <cell r="D6377">
            <v>28.507989999999999</v>
          </cell>
          <cell r="E6377">
            <v>25.13815</v>
          </cell>
          <cell r="F6377">
            <v>32.135649999999998</v>
          </cell>
        </row>
        <row r="6378">
          <cell r="A6378" t="str">
            <v>OBESITY - BMI</v>
          </cell>
          <cell r="B6378" t="str">
            <v>Underweight (BMI &lt; 18.5)</v>
          </cell>
          <cell r="C6378" t="str">
            <v>East Division</v>
          </cell>
          <cell r="D6378">
            <v>2.2160039999999999</v>
          </cell>
          <cell r="E6378">
            <v>1.611151</v>
          </cell>
          <cell r="F6378">
            <v>3.0409090000000001</v>
          </cell>
        </row>
        <row r="6379">
          <cell r="A6379" t="str">
            <v>OBESITY - BMI</v>
          </cell>
          <cell r="B6379" t="str">
            <v>Normal weight (18.5 ≥ BMI &lt; 25)</v>
          </cell>
          <cell r="C6379" t="str">
            <v>East Division</v>
          </cell>
          <cell r="D6379">
            <v>39.495809999999999</v>
          </cell>
          <cell r="E6379">
            <v>37.458300000000001</v>
          </cell>
          <cell r="F6379">
            <v>41.570480000000003</v>
          </cell>
        </row>
        <row r="6380">
          <cell r="A6380" t="str">
            <v>OBESITY - BMI</v>
          </cell>
          <cell r="B6380" t="str">
            <v>Overweight, but not obese (25 ≥ BMI &lt; 30)</v>
          </cell>
          <cell r="C6380" t="str">
            <v>East Division</v>
          </cell>
          <cell r="D6380">
            <v>29.91075</v>
          </cell>
          <cell r="E6380">
            <v>28.013159999999999</v>
          </cell>
          <cell r="F6380">
            <v>31.879960000000001</v>
          </cell>
        </row>
        <row r="6381">
          <cell r="A6381" t="str">
            <v>OBESITY - BMI</v>
          </cell>
          <cell r="B6381" t="str">
            <v>Obese (BMI  ≥ 30)</v>
          </cell>
          <cell r="C6381" t="str">
            <v>East Division</v>
          </cell>
          <cell r="D6381">
            <v>18.75582</v>
          </cell>
          <cell r="E6381">
            <v>17.27206</v>
          </cell>
          <cell r="F6381">
            <v>20.335719999999998</v>
          </cell>
        </row>
        <row r="6382">
          <cell r="A6382" t="str">
            <v>OBESITY - BMI</v>
          </cell>
          <cell r="B6382" t="str">
            <v>Underweight (BMI &lt; 18.5)</v>
          </cell>
          <cell r="C6382" t="str">
            <v>Barwon Area</v>
          </cell>
          <cell r="D6382">
            <v>2.8512050000000002</v>
          </cell>
          <cell r="E6382">
            <v>1.388064</v>
          </cell>
          <cell r="F6382">
            <v>5.7664410000000004</v>
          </cell>
        </row>
        <row r="6383">
          <cell r="A6383" t="str">
            <v>OBESITY - BMI</v>
          </cell>
          <cell r="B6383" t="str">
            <v>Underweight (BMI &lt; 18.5)</v>
          </cell>
          <cell r="C6383" t="str">
            <v>Brimbank Melton Area</v>
          </cell>
          <cell r="D6383">
            <v>1.284931</v>
          </cell>
          <cell r="E6383">
            <v>0.52464250000000001</v>
          </cell>
          <cell r="F6383">
            <v>3.1125240000000001</v>
          </cell>
        </row>
        <row r="6384">
          <cell r="A6384" t="str">
            <v>OBESITY - BMI</v>
          </cell>
          <cell r="B6384" t="str">
            <v>Underweight (BMI &lt; 18.5)</v>
          </cell>
          <cell r="C6384" t="str">
            <v>Central Highlands Area</v>
          </cell>
          <cell r="D6384">
            <v>1.3669169999999999</v>
          </cell>
          <cell r="E6384">
            <v>0.67614189999999996</v>
          </cell>
          <cell r="F6384">
            <v>2.7439209999999998</v>
          </cell>
        </row>
        <row r="6385">
          <cell r="A6385" t="str">
            <v>OBESITY - BMI</v>
          </cell>
          <cell r="B6385" t="str">
            <v>Underweight (BMI &lt; 18.5)</v>
          </cell>
          <cell r="C6385" t="str">
            <v>Western District Area</v>
          </cell>
          <cell r="D6385">
            <v>0.67082779999999997</v>
          </cell>
          <cell r="E6385">
            <v>0.34481270000000003</v>
          </cell>
          <cell r="F6385">
            <v>1.301061</v>
          </cell>
        </row>
        <row r="6386">
          <cell r="A6386" t="str">
            <v>OBESITY - BMI</v>
          </cell>
          <cell r="B6386" t="str">
            <v>Underweight (BMI &lt; 18.5)</v>
          </cell>
          <cell r="C6386" t="str">
            <v>Western Melbourne Area</v>
          </cell>
          <cell r="D6386">
            <v>2.9173239999999998</v>
          </cell>
          <cell r="E6386">
            <v>2.087234</v>
          </cell>
          <cell r="F6386">
            <v>4.0638379999999996</v>
          </cell>
        </row>
        <row r="6387">
          <cell r="A6387" t="str">
            <v>OBESITY - BMI</v>
          </cell>
          <cell r="B6387" t="str">
            <v>Normal weight (18.5 ≥ BMI &lt; 25)</v>
          </cell>
          <cell r="C6387" t="str">
            <v>Barwon Area</v>
          </cell>
          <cell r="D6387">
            <v>34.02431</v>
          </cell>
          <cell r="E6387">
            <v>28.998819999999998</v>
          </cell>
          <cell r="F6387">
            <v>39.436990000000002</v>
          </cell>
        </row>
        <row r="6388">
          <cell r="A6388" t="str">
            <v>OBESITY - BMI</v>
          </cell>
          <cell r="B6388" t="str">
            <v>Normal weight (18.5 ≥ BMI &lt; 25)</v>
          </cell>
          <cell r="C6388" t="str">
            <v>Brimbank Melton Area</v>
          </cell>
          <cell r="D6388">
            <v>29.9817</v>
          </cell>
          <cell r="E6388">
            <v>25.963200000000001</v>
          </cell>
          <cell r="F6388">
            <v>34.333739999999999</v>
          </cell>
        </row>
        <row r="6389">
          <cell r="A6389" t="str">
            <v>OBESITY - BMI</v>
          </cell>
          <cell r="B6389" t="str">
            <v>Normal weight (18.5 ≥ BMI &lt; 25)</v>
          </cell>
          <cell r="C6389" t="str">
            <v>Central Highlands Area</v>
          </cell>
          <cell r="D6389">
            <v>27.45158</v>
          </cell>
          <cell r="E6389">
            <v>23.949940000000002</v>
          </cell>
          <cell r="F6389">
            <v>31.254770000000001</v>
          </cell>
        </row>
        <row r="6390">
          <cell r="A6390" t="str">
            <v>OBESITY - BMI</v>
          </cell>
          <cell r="B6390" t="str">
            <v>Normal weight (18.5 ≥ BMI &lt; 25)</v>
          </cell>
          <cell r="C6390" t="str">
            <v>Western District Area</v>
          </cell>
          <cell r="D6390">
            <v>27.112649999999999</v>
          </cell>
          <cell r="E6390">
            <v>24.547039999999999</v>
          </cell>
          <cell r="F6390">
            <v>29.84036</v>
          </cell>
        </row>
        <row r="6391">
          <cell r="A6391" t="str">
            <v>OBESITY - BMI</v>
          </cell>
          <cell r="B6391" t="str">
            <v>Normal weight (18.5 ≥ BMI &lt; 25)</v>
          </cell>
          <cell r="C6391" t="str">
            <v>Western Melbourne Area</v>
          </cell>
          <cell r="D6391">
            <v>38.373019999999997</v>
          </cell>
          <cell r="E6391">
            <v>35.212040000000002</v>
          </cell>
          <cell r="F6391">
            <v>41.63541</v>
          </cell>
        </row>
        <row r="6392">
          <cell r="A6392" t="str">
            <v>OBESITY - BMI</v>
          </cell>
          <cell r="B6392" t="str">
            <v>Overweight, but not obese (25 ≥ BMI &lt; 30)</v>
          </cell>
          <cell r="C6392" t="str">
            <v>Barwon Area</v>
          </cell>
          <cell r="D6392">
            <v>29.500689999999999</v>
          </cell>
          <cell r="E6392">
            <v>24.841570000000001</v>
          </cell>
          <cell r="F6392">
            <v>34.631</v>
          </cell>
        </row>
        <row r="6393">
          <cell r="A6393" t="str">
            <v>OBESITY - BMI</v>
          </cell>
          <cell r="B6393" t="str">
            <v>Overweight, but not obese (25 ≥ BMI &lt; 30)</v>
          </cell>
          <cell r="C6393" t="str">
            <v>Brimbank Melton Area</v>
          </cell>
          <cell r="D6393">
            <v>33.028829999999999</v>
          </cell>
          <cell r="E6393">
            <v>28.875330000000002</v>
          </cell>
          <cell r="F6393">
            <v>37.465060000000001</v>
          </cell>
        </row>
        <row r="6394">
          <cell r="A6394" t="str">
            <v>OBESITY - BMI</v>
          </cell>
          <cell r="B6394" t="str">
            <v>Overweight, but not obese (25 ≥ BMI &lt; 30)</v>
          </cell>
          <cell r="C6394" t="str">
            <v>Central Highlands Area</v>
          </cell>
          <cell r="D6394">
            <v>32.578679999999999</v>
          </cell>
          <cell r="E6394">
            <v>28.931719999999999</v>
          </cell>
          <cell r="F6394">
            <v>36.449579999999997</v>
          </cell>
        </row>
        <row r="6395">
          <cell r="A6395" t="str">
            <v>OBESITY - BMI</v>
          </cell>
          <cell r="B6395" t="str">
            <v>Overweight, but not obese (25 ≥ BMI &lt; 30)</v>
          </cell>
          <cell r="C6395" t="str">
            <v>Western District Area</v>
          </cell>
          <cell r="D6395">
            <v>29.18477</v>
          </cell>
          <cell r="E6395">
            <v>26.638909999999999</v>
          </cell>
          <cell r="F6395">
            <v>31.86824</v>
          </cell>
        </row>
        <row r="6396">
          <cell r="A6396" t="str">
            <v>OBESITY - BMI</v>
          </cell>
          <cell r="B6396" t="str">
            <v>Overweight, but not obese (25 ≥ BMI &lt; 30)</v>
          </cell>
          <cell r="C6396" t="str">
            <v>Western Melbourne Area</v>
          </cell>
          <cell r="D6396">
            <v>27.78331</v>
          </cell>
          <cell r="E6396">
            <v>24.874320000000001</v>
          </cell>
          <cell r="F6396">
            <v>30.892610000000001</v>
          </cell>
        </row>
        <row r="6397">
          <cell r="A6397" t="str">
            <v>OBESITY - BMI</v>
          </cell>
          <cell r="B6397" t="str">
            <v>Obese (BMI  ≥ 30)</v>
          </cell>
          <cell r="C6397" t="str">
            <v>Barwon Area</v>
          </cell>
          <cell r="D6397">
            <v>21.512550000000001</v>
          </cell>
          <cell r="E6397">
            <v>17.215810000000001</v>
          </cell>
          <cell r="F6397">
            <v>26.5379</v>
          </cell>
        </row>
        <row r="6398">
          <cell r="A6398" t="str">
            <v>OBESITY - BMI</v>
          </cell>
          <cell r="B6398" t="str">
            <v>Obese (BMI  ≥ 30)</v>
          </cell>
          <cell r="C6398" t="str">
            <v>Brimbank Melton Area</v>
          </cell>
          <cell r="D6398">
            <v>24.14725</v>
          </cell>
          <cell r="E6398">
            <v>20.277850000000001</v>
          </cell>
          <cell r="F6398">
            <v>28.491119999999999</v>
          </cell>
        </row>
        <row r="6399">
          <cell r="A6399" t="str">
            <v>OBESITY - BMI</v>
          </cell>
          <cell r="B6399" t="str">
            <v>Obese (BMI  ≥ 30)</v>
          </cell>
          <cell r="C6399" t="str">
            <v>Central Highlands Area</v>
          </cell>
          <cell r="D6399">
            <v>27.929729999999999</v>
          </cell>
          <cell r="E6399">
            <v>24.604389999999999</v>
          </cell>
          <cell r="F6399">
            <v>31.516629999999999</v>
          </cell>
        </row>
        <row r="6400">
          <cell r="A6400" t="str">
            <v>OBESITY - BMI</v>
          </cell>
          <cell r="B6400" t="str">
            <v>Obese (BMI  ≥ 30)</v>
          </cell>
          <cell r="C6400" t="str">
            <v>Western District Area</v>
          </cell>
          <cell r="D6400">
            <v>31.525169999999999</v>
          </cell>
          <cell r="E6400">
            <v>28.868480000000002</v>
          </cell>
          <cell r="F6400">
            <v>34.308439999999997</v>
          </cell>
        </row>
        <row r="6401">
          <cell r="A6401" t="str">
            <v>OBESITY - BMI</v>
          </cell>
          <cell r="B6401" t="str">
            <v>Obese (BMI  ≥ 30)</v>
          </cell>
          <cell r="C6401" t="str">
            <v>Western Melbourne Area</v>
          </cell>
          <cell r="D6401">
            <v>17.687339999999999</v>
          </cell>
          <cell r="E6401">
            <v>15.23916</v>
          </cell>
          <cell r="F6401">
            <v>20.434000000000001</v>
          </cell>
        </row>
        <row r="6402">
          <cell r="A6402" t="str">
            <v>OBESITY - BMI</v>
          </cell>
          <cell r="B6402" t="str">
            <v>Underweight (BMI &lt; 18.5)</v>
          </cell>
          <cell r="C6402" t="str">
            <v>West Division</v>
          </cell>
          <cell r="D6402">
            <v>2.4651550000000002</v>
          </cell>
          <cell r="E6402">
            <v>1.852743</v>
          </cell>
          <cell r="F6402">
            <v>3.2732450000000002</v>
          </cell>
        </row>
        <row r="6403">
          <cell r="A6403" t="str">
            <v>OBESITY - BMI</v>
          </cell>
          <cell r="B6403" t="str">
            <v>Normal weight (18.5 ≥ BMI &lt; 25)</v>
          </cell>
          <cell r="C6403" t="str">
            <v>West Division</v>
          </cell>
          <cell r="D6403">
            <v>34.20176</v>
          </cell>
          <cell r="E6403">
            <v>32.401119999999999</v>
          </cell>
          <cell r="F6403">
            <v>36.049109999999999</v>
          </cell>
        </row>
        <row r="6404">
          <cell r="A6404" t="str">
            <v>OBESITY - BMI</v>
          </cell>
          <cell r="B6404" t="str">
            <v>Overweight, but not obese (25 ≥ BMI &lt; 30)</v>
          </cell>
          <cell r="C6404" t="str">
            <v>West Division</v>
          </cell>
          <cell r="D6404">
            <v>29.520309999999998</v>
          </cell>
          <cell r="E6404">
            <v>27.811990000000002</v>
          </cell>
          <cell r="F6404">
            <v>31.28809</v>
          </cell>
        </row>
        <row r="6405">
          <cell r="A6405" t="str">
            <v>OBESITY - BMI</v>
          </cell>
          <cell r="B6405" t="str">
            <v>Obese (BMI  ≥ 30)</v>
          </cell>
          <cell r="C6405" t="str">
            <v>West Division</v>
          </cell>
          <cell r="D6405">
            <v>21.671779999999998</v>
          </cell>
          <cell r="E6405">
            <v>20.130050000000001</v>
          </cell>
          <cell r="F6405">
            <v>23.297149999999998</v>
          </cell>
        </row>
        <row r="6406">
          <cell r="A6406" t="str">
            <v>OBESITY - Overweight category</v>
          </cell>
          <cell r="B6406" t="str">
            <v>Overweight (BMI  ≥ 25)</v>
          </cell>
          <cell r="C6406" t="str">
            <v>Hume Moreland Area</v>
          </cell>
          <cell r="D6406">
            <v>55.697789999999998</v>
          </cell>
          <cell r="E6406">
            <v>50.978409999999997</v>
          </cell>
          <cell r="F6406">
            <v>60.316510000000001</v>
          </cell>
        </row>
        <row r="6407">
          <cell r="A6407" t="str">
            <v>OBESITY - Overweight category</v>
          </cell>
          <cell r="B6407" t="str">
            <v>Overweight (BMI  ≥ 25)</v>
          </cell>
          <cell r="C6407" t="str">
            <v>Loddon Area</v>
          </cell>
          <cell r="D6407">
            <v>61.316229999999997</v>
          </cell>
          <cell r="E6407">
            <v>57.03125</v>
          </cell>
          <cell r="F6407">
            <v>65.432900000000004</v>
          </cell>
        </row>
        <row r="6408">
          <cell r="A6408" t="str">
            <v>OBESITY - Overweight category</v>
          </cell>
          <cell r="B6408" t="str">
            <v>Overweight (BMI  ≥ 25)</v>
          </cell>
          <cell r="C6408" t="str">
            <v>Mallee Area</v>
          </cell>
          <cell r="D6408">
            <v>62.225020000000001</v>
          </cell>
          <cell r="E6408">
            <v>57.29712</v>
          </cell>
          <cell r="F6408">
            <v>66.912629999999993</v>
          </cell>
        </row>
        <row r="6409">
          <cell r="A6409" t="str">
            <v>OBESITY - Overweight category</v>
          </cell>
          <cell r="B6409" t="str">
            <v>Overweight (BMI  ≥ 25)</v>
          </cell>
          <cell r="C6409" t="str">
            <v>North Eastern Melbourne Area</v>
          </cell>
          <cell r="D6409">
            <v>47.551349999999999</v>
          </cell>
          <cell r="E6409">
            <v>44.372810000000001</v>
          </cell>
          <cell r="F6409">
            <v>50.749850000000002</v>
          </cell>
        </row>
        <row r="6410">
          <cell r="A6410" t="str">
            <v>OBESITY - Overweight category</v>
          </cell>
          <cell r="B6410" t="str">
            <v>Not-overweight (BMI &lt;25)</v>
          </cell>
          <cell r="C6410" t="str">
            <v>Hume Moreland Area</v>
          </cell>
          <cell r="D6410">
            <v>35.401139999999998</v>
          </cell>
          <cell r="E6410">
            <v>31.065000000000001</v>
          </cell>
          <cell r="F6410">
            <v>39.991390000000003</v>
          </cell>
        </row>
        <row r="6411">
          <cell r="A6411" t="str">
            <v>OBESITY - Overweight category</v>
          </cell>
          <cell r="B6411" t="str">
            <v>Not-overweight (BMI &lt;25)</v>
          </cell>
          <cell r="C6411" t="str">
            <v>Loddon Area</v>
          </cell>
          <cell r="D6411">
            <v>25.471520000000002</v>
          </cell>
          <cell r="E6411">
            <v>22.035170000000001</v>
          </cell>
          <cell r="F6411">
            <v>29.242760000000001</v>
          </cell>
        </row>
        <row r="6412">
          <cell r="A6412" t="str">
            <v>OBESITY - Overweight category</v>
          </cell>
          <cell r="B6412" t="str">
            <v>Not-overweight (BMI &lt;25)</v>
          </cell>
          <cell r="C6412" t="str">
            <v>Mallee Area</v>
          </cell>
          <cell r="D6412">
            <v>26.512730000000001</v>
          </cell>
          <cell r="E6412">
            <v>22.275849999999998</v>
          </cell>
          <cell r="F6412">
            <v>31.231639999999999</v>
          </cell>
        </row>
        <row r="6413">
          <cell r="A6413" t="str">
            <v>OBESITY - Overweight category</v>
          </cell>
          <cell r="B6413" t="str">
            <v>Not-overweight (BMI &lt;25)</v>
          </cell>
          <cell r="C6413" t="str">
            <v>North Eastern Melbourne Area</v>
          </cell>
          <cell r="D6413">
            <v>43.988079999999997</v>
          </cell>
          <cell r="E6413">
            <v>40.828629999999997</v>
          </cell>
          <cell r="F6413">
            <v>47.197000000000003</v>
          </cell>
        </row>
        <row r="6414">
          <cell r="A6414" t="str">
            <v>OBESITY - Overweight category</v>
          </cell>
          <cell r="B6414" t="str">
            <v>Don't know/Refused to answer</v>
          </cell>
          <cell r="C6414" t="str">
            <v>Hume Moreland Area</v>
          </cell>
          <cell r="D6414">
            <v>8.901071</v>
          </cell>
          <cell r="E6414">
            <v>6.5467000000000004</v>
          </cell>
          <cell r="F6414">
            <v>11.99347</v>
          </cell>
        </row>
        <row r="6415">
          <cell r="A6415" t="str">
            <v>OBESITY - Overweight category</v>
          </cell>
          <cell r="B6415" t="str">
            <v>Don't know/Refused to answer</v>
          </cell>
          <cell r="C6415" t="str">
            <v>Loddon Area</v>
          </cell>
          <cell r="D6415">
            <v>13.212249999999999</v>
          </cell>
          <cell r="E6415">
            <v>10.33142</v>
          </cell>
          <cell r="F6415">
            <v>16.746359999999999</v>
          </cell>
        </row>
        <row r="6416">
          <cell r="A6416" t="str">
            <v>OBESITY - Overweight category</v>
          </cell>
          <cell r="B6416" t="str">
            <v>Don't know/Refused to answer</v>
          </cell>
          <cell r="C6416" t="str">
            <v>Mallee Area</v>
          </cell>
          <cell r="D6416">
            <v>11.262259999999999</v>
          </cell>
          <cell r="E6416">
            <v>8.4924820000000008</v>
          </cell>
          <cell r="F6416">
            <v>14.78938</v>
          </cell>
        </row>
        <row r="6417">
          <cell r="A6417" t="str">
            <v>OBESITY - Overweight category</v>
          </cell>
          <cell r="B6417" t="str">
            <v>Don't know/Refused to answer</v>
          </cell>
          <cell r="C6417" t="str">
            <v>North Eastern Melbourne Area</v>
          </cell>
          <cell r="D6417">
            <v>8.4605739999999994</v>
          </cell>
          <cell r="E6417">
            <v>6.9288980000000002</v>
          </cell>
          <cell r="F6417">
            <v>10.29339</v>
          </cell>
        </row>
        <row r="6418">
          <cell r="A6418" t="str">
            <v>OBESITY - Overweight category</v>
          </cell>
          <cell r="B6418" t="str">
            <v>Overweight (BMI  ≥ 25)</v>
          </cell>
          <cell r="C6418" t="str">
            <v>North Division</v>
          </cell>
          <cell r="D6418">
            <v>52.714170000000003</v>
          </cell>
          <cell r="E6418">
            <v>50.556429999999999</v>
          </cell>
          <cell r="F6418">
            <v>54.861809999999998</v>
          </cell>
        </row>
        <row r="6419">
          <cell r="A6419" t="str">
            <v>OBESITY - Overweight category</v>
          </cell>
          <cell r="B6419" t="str">
            <v>Not-overweight (BMI &lt;25)</v>
          </cell>
          <cell r="C6419" t="str">
            <v>North Division</v>
          </cell>
          <cell r="D6419">
            <v>37.757869999999997</v>
          </cell>
          <cell r="E6419">
            <v>35.679380000000002</v>
          </cell>
          <cell r="F6419">
            <v>39.882359999999998</v>
          </cell>
        </row>
        <row r="6420">
          <cell r="A6420" t="str">
            <v>OBESITY - Overweight category</v>
          </cell>
          <cell r="B6420" t="str">
            <v>Don't know/Refused to answer</v>
          </cell>
          <cell r="C6420" t="str">
            <v>North Division</v>
          </cell>
          <cell r="D6420">
            <v>9.5279679999999995</v>
          </cell>
          <cell r="E6420">
            <v>8.3515460000000008</v>
          </cell>
          <cell r="F6420">
            <v>10.850479999999999</v>
          </cell>
        </row>
        <row r="6421">
          <cell r="A6421" t="str">
            <v>OBESITY - Overweight category</v>
          </cell>
          <cell r="B6421" t="str">
            <v>Overweight (BMI  ≥ 25)</v>
          </cell>
          <cell r="C6421" t="str">
            <v>Bayside Peninsula Area</v>
          </cell>
          <cell r="D6421">
            <v>47.327150000000003</v>
          </cell>
          <cell r="E6421">
            <v>44.969940000000001</v>
          </cell>
          <cell r="F6421">
            <v>49.696330000000003</v>
          </cell>
        </row>
        <row r="6422">
          <cell r="A6422" t="str">
            <v>OBESITY - Overweight category</v>
          </cell>
          <cell r="B6422" t="str">
            <v>Overweight (BMI  ≥ 25)</v>
          </cell>
          <cell r="C6422" t="str">
            <v>Inner Gippsland Area</v>
          </cell>
          <cell r="D6422">
            <v>57.829569999999997</v>
          </cell>
          <cell r="E6422">
            <v>53.792639999999999</v>
          </cell>
          <cell r="F6422">
            <v>61.764499999999998</v>
          </cell>
        </row>
        <row r="6423">
          <cell r="A6423" t="str">
            <v>OBESITY - Overweight category</v>
          </cell>
          <cell r="B6423" t="str">
            <v>Overweight (BMI  ≥ 25)</v>
          </cell>
          <cell r="C6423" t="str">
            <v>Outer Gippsland Area</v>
          </cell>
          <cell r="D6423">
            <v>60.97598</v>
          </cell>
          <cell r="E6423">
            <v>55.016100000000002</v>
          </cell>
          <cell r="F6423">
            <v>66.625249999999994</v>
          </cell>
        </row>
        <row r="6424">
          <cell r="A6424" t="str">
            <v>OBESITY - Overweight category</v>
          </cell>
          <cell r="B6424" t="str">
            <v>Overweight (BMI  ≥ 25)</v>
          </cell>
          <cell r="C6424" t="str">
            <v>Southern Melbourne Area</v>
          </cell>
          <cell r="D6424">
            <v>55.477150000000002</v>
          </cell>
          <cell r="E6424">
            <v>51.459739999999996</v>
          </cell>
          <cell r="F6424">
            <v>59.424239999999998</v>
          </cell>
        </row>
        <row r="6425">
          <cell r="A6425" t="str">
            <v>OBESITY - Overweight category</v>
          </cell>
          <cell r="B6425" t="str">
            <v>Not-overweight (BMI &lt;25)</v>
          </cell>
          <cell r="C6425" t="str">
            <v>Bayside Peninsula Area</v>
          </cell>
          <cell r="D6425">
            <v>42.624749999999999</v>
          </cell>
          <cell r="E6425">
            <v>40.254449999999999</v>
          </cell>
          <cell r="F6425">
            <v>45.029429999999998</v>
          </cell>
        </row>
        <row r="6426">
          <cell r="A6426" t="str">
            <v>OBESITY - Overweight category</v>
          </cell>
          <cell r="B6426" t="str">
            <v>Not-overweight (BMI &lt;25)</v>
          </cell>
          <cell r="C6426" t="str">
            <v>Inner Gippsland Area</v>
          </cell>
          <cell r="D6426">
            <v>29.688829999999999</v>
          </cell>
          <cell r="E6426">
            <v>26.024760000000001</v>
          </cell>
          <cell r="F6426">
            <v>33.634219999999999</v>
          </cell>
        </row>
        <row r="6427">
          <cell r="A6427" t="str">
            <v>OBESITY - Overweight category</v>
          </cell>
          <cell r="B6427" t="str">
            <v>Not-overweight (BMI &lt;25)</v>
          </cell>
          <cell r="C6427" t="str">
            <v>Outer Gippsland Area</v>
          </cell>
          <cell r="D6427">
            <v>27.59684</v>
          </cell>
          <cell r="E6427">
            <v>22.53876</v>
          </cell>
          <cell r="F6427">
            <v>33.302039999999998</v>
          </cell>
        </row>
        <row r="6428">
          <cell r="A6428" t="str">
            <v>OBESITY - Overweight category</v>
          </cell>
          <cell r="B6428" t="str">
            <v>Not-overweight (BMI &lt;25)</v>
          </cell>
          <cell r="C6428" t="str">
            <v>Southern Melbourne Area</v>
          </cell>
          <cell r="D6428">
            <v>34.696710000000003</v>
          </cell>
          <cell r="E6428">
            <v>30.918109999999999</v>
          </cell>
          <cell r="F6428">
            <v>38.678559999999997</v>
          </cell>
        </row>
        <row r="6429">
          <cell r="A6429" t="str">
            <v>OBESITY - Overweight category</v>
          </cell>
          <cell r="B6429" t="str">
            <v>Don't know/Refused to answer</v>
          </cell>
          <cell r="C6429" t="str">
            <v>Bayside Peninsula Area</v>
          </cell>
          <cell r="D6429">
            <v>10.0481</v>
          </cell>
          <cell r="E6429">
            <v>8.5741029999999991</v>
          </cell>
          <cell r="F6429">
            <v>11.74295</v>
          </cell>
        </row>
        <row r="6430">
          <cell r="A6430" t="str">
            <v>OBESITY - Overweight category</v>
          </cell>
          <cell r="B6430" t="str">
            <v>Don't know/Refused to answer</v>
          </cell>
          <cell r="C6430" t="str">
            <v>Inner Gippsland Area</v>
          </cell>
          <cell r="D6430">
            <v>12.4816</v>
          </cell>
          <cell r="E6430">
            <v>9.7892580000000002</v>
          </cell>
          <cell r="F6430">
            <v>15.78486</v>
          </cell>
        </row>
        <row r="6431">
          <cell r="A6431" t="str">
            <v>OBESITY - Overweight category</v>
          </cell>
          <cell r="B6431" t="str">
            <v>Don't know/Refused to answer</v>
          </cell>
          <cell r="C6431" t="str">
            <v>Outer Gippsland Area</v>
          </cell>
          <cell r="D6431">
            <v>11.42718</v>
          </cell>
          <cell r="E6431">
            <v>7.9726860000000004</v>
          </cell>
          <cell r="F6431">
            <v>16.116340000000001</v>
          </cell>
        </row>
        <row r="6432">
          <cell r="A6432" t="str">
            <v>OBESITY - Overweight category</v>
          </cell>
          <cell r="B6432" t="str">
            <v>Don't know/Refused to answer</v>
          </cell>
          <cell r="C6432" t="str">
            <v>Southern Melbourne Area</v>
          </cell>
          <cell r="D6432">
            <v>9.826136</v>
          </cell>
          <cell r="E6432">
            <v>7.6377629999999996</v>
          </cell>
          <cell r="F6432">
            <v>12.556279999999999</v>
          </cell>
        </row>
        <row r="6433">
          <cell r="A6433" t="str">
            <v>OBESITY - Overweight category</v>
          </cell>
          <cell r="B6433" t="str">
            <v>Overweight (BMI  ≥ 25)</v>
          </cell>
          <cell r="C6433" t="str">
            <v>South Division</v>
          </cell>
          <cell r="D6433">
            <v>51.79204</v>
          </cell>
          <cell r="E6433">
            <v>49.918619999999997</v>
          </cell>
          <cell r="F6433">
            <v>53.660440000000001</v>
          </cell>
        </row>
        <row r="6434">
          <cell r="A6434" t="str">
            <v>OBESITY - Overweight category</v>
          </cell>
          <cell r="B6434" t="str">
            <v>Not-overweight (BMI &lt;25)</v>
          </cell>
          <cell r="C6434" t="str">
            <v>South Division</v>
          </cell>
          <cell r="D6434">
            <v>37.938229999999997</v>
          </cell>
          <cell r="E6434">
            <v>36.103540000000002</v>
          </cell>
          <cell r="F6434">
            <v>39.808070000000001</v>
          </cell>
        </row>
        <row r="6435">
          <cell r="A6435" t="str">
            <v>OBESITY - Overweight category</v>
          </cell>
          <cell r="B6435" t="str">
            <v>Don't know/Refused to answer</v>
          </cell>
          <cell r="C6435" t="str">
            <v>South Division</v>
          </cell>
          <cell r="D6435">
            <v>10.269729999999999</v>
          </cell>
          <cell r="E6435">
            <v>9.1154340000000005</v>
          </cell>
          <cell r="F6435">
            <v>11.55162</v>
          </cell>
        </row>
        <row r="6436">
          <cell r="A6436" t="str">
            <v>OBESITY - Overweight category</v>
          </cell>
          <cell r="B6436" t="str">
            <v>Overweight (BMI  ≥ 25)</v>
          </cell>
          <cell r="C6436" t="str">
            <v>Goulburn Area</v>
          </cell>
          <cell r="D6436">
            <v>63.771349999999998</v>
          </cell>
          <cell r="E6436">
            <v>60.035879999999999</v>
          </cell>
          <cell r="F6436">
            <v>67.347560000000001</v>
          </cell>
        </row>
        <row r="6437">
          <cell r="A6437" t="str">
            <v>OBESITY - Overweight category</v>
          </cell>
          <cell r="B6437" t="str">
            <v>Overweight (BMI  ≥ 25)</v>
          </cell>
          <cell r="C6437" t="str">
            <v>Inner Eastern Melbourne Area</v>
          </cell>
          <cell r="D6437">
            <v>43.415619999999997</v>
          </cell>
          <cell r="E6437">
            <v>40.10904</v>
          </cell>
          <cell r="F6437">
            <v>46.781869999999998</v>
          </cell>
        </row>
        <row r="6438">
          <cell r="A6438" t="str">
            <v>OBESITY - Overweight category</v>
          </cell>
          <cell r="B6438" t="str">
            <v>Overweight (BMI  ≥ 25)</v>
          </cell>
          <cell r="C6438" t="str">
            <v>Outer Eastern Melbourne Area</v>
          </cell>
          <cell r="D6438">
            <v>49.020009999999999</v>
          </cell>
          <cell r="E6438">
            <v>45.268230000000003</v>
          </cell>
          <cell r="F6438">
            <v>52.782859999999999</v>
          </cell>
        </row>
        <row r="6439">
          <cell r="A6439" t="str">
            <v>OBESITY - Overweight category</v>
          </cell>
          <cell r="B6439" t="str">
            <v>Overweight (BMI  ≥ 25)</v>
          </cell>
          <cell r="C6439" t="str">
            <v>Ovens Murray Area</v>
          </cell>
          <cell r="D6439">
            <v>57.866399999999999</v>
          </cell>
          <cell r="E6439">
            <v>54.00376</v>
          </cell>
          <cell r="F6439">
            <v>61.635109999999997</v>
          </cell>
        </row>
        <row r="6440">
          <cell r="A6440" t="str">
            <v>OBESITY - Overweight category</v>
          </cell>
          <cell r="B6440" t="str">
            <v>Not-overweight (BMI &lt;25)</v>
          </cell>
          <cell r="C6440" t="str">
            <v>Goulburn Area</v>
          </cell>
          <cell r="D6440">
            <v>26.639589999999998</v>
          </cell>
          <cell r="E6440">
            <v>23.30519</v>
          </cell>
          <cell r="F6440">
            <v>30.262820000000001</v>
          </cell>
        </row>
        <row r="6441">
          <cell r="A6441" t="str">
            <v>OBESITY - Overweight category</v>
          </cell>
          <cell r="B6441" t="str">
            <v>Not-overweight (BMI &lt;25)</v>
          </cell>
          <cell r="C6441" t="str">
            <v>Inner Eastern Melbourne Area</v>
          </cell>
          <cell r="D6441">
            <v>48.49297</v>
          </cell>
          <cell r="E6441">
            <v>45.161769999999997</v>
          </cell>
          <cell r="F6441">
            <v>51.837609999999998</v>
          </cell>
        </row>
        <row r="6442">
          <cell r="A6442" t="str">
            <v>OBESITY - Overweight category</v>
          </cell>
          <cell r="B6442" t="str">
            <v>Not-overweight (BMI &lt;25)</v>
          </cell>
          <cell r="C6442" t="str">
            <v>Outer Eastern Melbourne Area</v>
          </cell>
          <cell r="D6442">
            <v>39.205489999999998</v>
          </cell>
          <cell r="E6442">
            <v>35.552379999999999</v>
          </cell>
          <cell r="F6442">
            <v>42.983620000000002</v>
          </cell>
        </row>
        <row r="6443">
          <cell r="A6443" t="str">
            <v>OBESITY - Overweight category</v>
          </cell>
          <cell r="B6443" t="str">
            <v>Not-overweight (BMI &lt;25)</v>
          </cell>
          <cell r="C6443" t="str">
            <v>Ovens Murray Area</v>
          </cell>
          <cell r="D6443">
            <v>29.90859</v>
          </cell>
          <cell r="E6443">
            <v>26.378080000000001</v>
          </cell>
          <cell r="F6443">
            <v>33.695349999999998</v>
          </cell>
        </row>
        <row r="6444">
          <cell r="A6444" t="str">
            <v>OBESITY - Overweight category</v>
          </cell>
          <cell r="B6444" t="str">
            <v>Don't know/Refused to answer</v>
          </cell>
          <cell r="C6444" t="str">
            <v>Goulburn Area</v>
          </cell>
          <cell r="D6444">
            <v>9.5890579999999996</v>
          </cell>
          <cell r="E6444">
            <v>7.5017290000000001</v>
          </cell>
          <cell r="F6444">
            <v>12.1807</v>
          </cell>
        </row>
        <row r="6445">
          <cell r="A6445" t="str">
            <v>OBESITY - Overweight category</v>
          </cell>
          <cell r="B6445" t="str">
            <v>Don't know/Refused to answer</v>
          </cell>
          <cell r="C6445" t="str">
            <v>Inner Eastern Melbourne Area</v>
          </cell>
          <cell r="D6445">
            <v>8.0914090000000005</v>
          </cell>
          <cell r="E6445">
            <v>6.2501550000000003</v>
          </cell>
          <cell r="F6445">
            <v>10.41483</v>
          </cell>
        </row>
        <row r="6446">
          <cell r="A6446" t="str">
            <v>OBESITY - Overweight category</v>
          </cell>
          <cell r="B6446" t="str">
            <v>Don't know/Refused to answer</v>
          </cell>
          <cell r="C6446" t="str">
            <v>Outer Eastern Melbourne Area</v>
          </cell>
          <cell r="D6446">
            <v>11.7745</v>
          </cell>
          <cell r="E6446">
            <v>9.3768049999999992</v>
          </cell>
          <cell r="F6446">
            <v>14.68594</v>
          </cell>
        </row>
        <row r="6447">
          <cell r="A6447" t="str">
            <v>OBESITY - Overweight category</v>
          </cell>
          <cell r="B6447" t="str">
            <v>Don't know/Refused to answer</v>
          </cell>
          <cell r="C6447" t="str">
            <v>Ovens Murray Area</v>
          </cell>
          <cell r="D6447">
            <v>12.225009999999999</v>
          </cell>
          <cell r="E6447">
            <v>9.4990349999999992</v>
          </cell>
          <cell r="F6447">
            <v>15.59844</v>
          </cell>
        </row>
        <row r="6448">
          <cell r="A6448" t="str">
            <v>OBESITY - Overweight category</v>
          </cell>
          <cell r="B6448" t="str">
            <v>Overweight (BMI  ≥ 25)</v>
          </cell>
          <cell r="C6448" t="str">
            <v>East Division</v>
          </cell>
          <cell r="D6448">
            <v>48.666580000000003</v>
          </cell>
          <cell r="E6448">
            <v>46.58887</v>
          </cell>
          <cell r="F6448">
            <v>50.748899999999999</v>
          </cell>
        </row>
        <row r="6449">
          <cell r="A6449" t="str">
            <v>OBESITY - Overweight category</v>
          </cell>
          <cell r="B6449" t="str">
            <v>Not-overweight (BMI &lt;25)</v>
          </cell>
          <cell r="C6449" t="str">
            <v>East Division</v>
          </cell>
          <cell r="D6449">
            <v>41.71181</v>
          </cell>
          <cell r="E6449">
            <v>39.661020000000001</v>
          </cell>
          <cell r="F6449">
            <v>43.791679999999999</v>
          </cell>
        </row>
        <row r="6450">
          <cell r="A6450" t="str">
            <v>OBESITY - Overweight category</v>
          </cell>
          <cell r="B6450" t="str">
            <v>Don't know/Refused to answer</v>
          </cell>
          <cell r="C6450" t="str">
            <v>East Division</v>
          </cell>
          <cell r="D6450">
            <v>9.621613</v>
          </cell>
          <cell r="E6450">
            <v>8.3579919999999994</v>
          </cell>
          <cell r="F6450">
            <v>11.053229999999999</v>
          </cell>
        </row>
        <row r="6451">
          <cell r="A6451" t="str">
            <v>OBESITY - Overweight category</v>
          </cell>
          <cell r="B6451" t="str">
            <v>Overweight (BMI  ≥ 25)</v>
          </cell>
          <cell r="C6451" t="str">
            <v>Barwon Area</v>
          </cell>
          <cell r="D6451">
            <v>51.01323</v>
          </cell>
          <cell r="E6451">
            <v>45.69361</v>
          </cell>
          <cell r="F6451">
            <v>56.310009999999998</v>
          </cell>
        </row>
        <row r="6452">
          <cell r="A6452" t="str">
            <v>OBESITY - Overweight category</v>
          </cell>
          <cell r="B6452" t="str">
            <v>Overweight (BMI  ≥ 25)</v>
          </cell>
          <cell r="C6452" t="str">
            <v>Brimbank Melton Area</v>
          </cell>
          <cell r="D6452">
            <v>57.176070000000003</v>
          </cell>
          <cell r="E6452">
            <v>52.45252</v>
          </cell>
          <cell r="F6452">
            <v>61.772359999999999</v>
          </cell>
        </row>
        <row r="6453">
          <cell r="A6453" t="str">
            <v>OBESITY - Overweight category</v>
          </cell>
          <cell r="B6453" t="str">
            <v>Overweight (BMI  ≥ 25)</v>
          </cell>
          <cell r="C6453" t="str">
            <v>Central Highlands Area</v>
          </cell>
          <cell r="D6453">
            <v>60.508409999999998</v>
          </cell>
          <cell r="E6453">
            <v>56.469749999999998</v>
          </cell>
          <cell r="F6453">
            <v>64.408529999999999</v>
          </cell>
        </row>
        <row r="6454">
          <cell r="A6454" t="str">
            <v>OBESITY - Overweight category</v>
          </cell>
          <cell r="B6454" t="str">
            <v>Overweight (BMI  ≥ 25)</v>
          </cell>
          <cell r="C6454" t="str">
            <v>Western District Area</v>
          </cell>
          <cell r="D6454">
            <v>60.709949999999999</v>
          </cell>
          <cell r="E6454">
            <v>57.789470000000001</v>
          </cell>
          <cell r="F6454">
            <v>63.555790000000002</v>
          </cell>
        </row>
        <row r="6455">
          <cell r="A6455" t="str">
            <v>OBESITY - Overweight category</v>
          </cell>
          <cell r="B6455" t="str">
            <v>Overweight (BMI  ≥ 25)</v>
          </cell>
          <cell r="C6455" t="str">
            <v>Western Melbourne Area</v>
          </cell>
          <cell r="D6455">
            <v>45.470649999999999</v>
          </cell>
          <cell r="E6455">
            <v>42.206629999999997</v>
          </cell>
          <cell r="F6455">
            <v>48.774070000000002</v>
          </cell>
        </row>
        <row r="6456">
          <cell r="A6456" t="str">
            <v>OBESITY - Overweight category</v>
          </cell>
          <cell r="B6456" t="str">
            <v>Not-overweight (BMI &lt;25)</v>
          </cell>
          <cell r="C6456" t="str">
            <v>Barwon Area</v>
          </cell>
          <cell r="D6456">
            <v>36.875520000000002</v>
          </cell>
          <cell r="E6456">
            <v>31.677299999999999</v>
          </cell>
          <cell r="F6456">
            <v>42.39743</v>
          </cell>
        </row>
        <row r="6457">
          <cell r="A6457" t="str">
            <v>OBESITY - Overweight category</v>
          </cell>
          <cell r="B6457" t="str">
            <v>Not-overweight (BMI &lt;25)</v>
          </cell>
          <cell r="C6457" t="str">
            <v>Brimbank Melton Area</v>
          </cell>
          <cell r="D6457">
            <v>31.266629999999999</v>
          </cell>
          <cell r="E6457">
            <v>27.195409999999999</v>
          </cell>
          <cell r="F6457">
            <v>35.648890000000002</v>
          </cell>
        </row>
        <row r="6458">
          <cell r="A6458" t="str">
            <v>OBESITY - Overweight category</v>
          </cell>
          <cell r="B6458" t="str">
            <v>Not-overweight (BMI &lt;25)</v>
          </cell>
          <cell r="C6458" t="str">
            <v>Central Highlands Area</v>
          </cell>
          <cell r="D6458">
            <v>28.8185</v>
          </cell>
          <cell r="E6458">
            <v>25.25311</v>
          </cell>
          <cell r="F6458">
            <v>32.667270000000002</v>
          </cell>
        </row>
        <row r="6459">
          <cell r="A6459" t="str">
            <v>OBESITY - Overweight category</v>
          </cell>
          <cell r="B6459" t="str">
            <v>Not-overweight (BMI &lt;25)</v>
          </cell>
          <cell r="C6459" t="str">
            <v>Western District Area</v>
          </cell>
          <cell r="D6459">
            <v>27.783480000000001</v>
          </cell>
          <cell r="E6459">
            <v>25.1995</v>
          </cell>
          <cell r="F6459">
            <v>30.524280000000001</v>
          </cell>
        </row>
        <row r="6460">
          <cell r="A6460" t="str">
            <v>OBESITY - Overweight category</v>
          </cell>
          <cell r="B6460" t="str">
            <v>Not-overweight (BMI &lt;25)</v>
          </cell>
          <cell r="C6460" t="str">
            <v>Western Melbourne Area</v>
          </cell>
          <cell r="D6460">
            <v>41.290349999999997</v>
          </cell>
          <cell r="E6460">
            <v>38.11065</v>
          </cell>
          <cell r="F6460">
            <v>44.544400000000003</v>
          </cell>
        </row>
        <row r="6461">
          <cell r="A6461" t="str">
            <v>OBESITY - Overweight category</v>
          </cell>
          <cell r="B6461" t="str">
            <v>Don't know/Refused to answer</v>
          </cell>
          <cell r="C6461" t="str">
            <v>Barwon Area</v>
          </cell>
          <cell r="D6461">
            <v>12.11125</v>
          </cell>
          <cell r="E6461">
            <v>8.8021709999999995</v>
          </cell>
          <cell r="F6461">
            <v>16.440069999999999</v>
          </cell>
        </row>
        <row r="6462">
          <cell r="A6462" t="str">
            <v>OBESITY - Overweight category</v>
          </cell>
          <cell r="B6462" t="str">
            <v>Don't know/Refused to answer</v>
          </cell>
          <cell r="C6462" t="str">
            <v>Brimbank Melton Area</v>
          </cell>
          <cell r="D6462">
            <v>11.5573</v>
          </cell>
          <cell r="E6462">
            <v>8.6628869999999996</v>
          </cell>
          <cell r="F6462">
            <v>15.257239999999999</v>
          </cell>
        </row>
        <row r="6463">
          <cell r="A6463" t="str">
            <v>OBESITY - Overweight category</v>
          </cell>
          <cell r="B6463" t="str">
            <v>Don't know/Refused to answer</v>
          </cell>
          <cell r="C6463" t="str">
            <v>Central Highlands Area</v>
          </cell>
          <cell r="D6463">
            <v>10.67309</v>
          </cell>
          <cell r="E6463">
            <v>8.3227449999999994</v>
          </cell>
          <cell r="F6463">
            <v>13.588800000000001</v>
          </cell>
        </row>
        <row r="6464">
          <cell r="A6464" t="str">
            <v>OBESITY - Overweight category</v>
          </cell>
          <cell r="B6464" t="str">
            <v>Don't know/Refused to answer</v>
          </cell>
          <cell r="C6464" t="str">
            <v>Western District Area</v>
          </cell>
          <cell r="D6464">
            <v>11.50658</v>
          </cell>
          <cell r="E6464">
            <v>9.7145510000000002</v>
          </cell>
          <cell r="F6464">
            <v>13.579459999999999</v>
          </cell>
        </row>
        <row r="6465">
          <cell r="A6465" t="str">
            <v>OBESITY - Overweight category</v>
          </cell>
          <cell r="B6465" t="str">
            <v>Don't know/Refused to answer</v>
          </cell>
          <cell r="C6465" t="str">
            <v>Western Melbourne Area</v>
          </cell>
          <cell r="D6465">
            <v>13.239000000000001</v>
          </cell>
          <cell r="E6465">
            <v>11.11698</v>
          </cell>
          <cell r="F6465">
            <v>15.694559999999999</v>
          </cell>
        </row>
        <row r="6466">
          <cell r="A6466" t="str">
            <v>OBESITY - Overweight category</v>
          </cell>
          <cell r="B6466" t="str">
            <v>Overweight (BMI  ≥ 25)</v>
          </cell>
          <cell r="C6466" t="str">
            <v>West Division</v>
          </cell>
          <cell r="D6466">
            <v>51.19209</v>
          </cell>
          <cell r="E6466">
            <v>49.295299999999997</v>
          </cell>
          <cell r="F6466">
            <v>53.085459999999998</v>
          </cell>
        </row>
        <row r="6467">
          <cell r="A6467" t="str">
            <v>OBESITY - Overweight category</v>
          </cell>
          <cell r="B6467" t="str">
            <v>Not-overweight (BMI &lt;25)</v>
          </cell>
          <cell r="C6467" t="str">
            <v>West Division</v>
          </cell>
          <cell r="D6467">
            <v>36.666919999999998</v>
          </cell>
          <cell r="E6467">
            <v>34.840009999999999</v>
          </cell>
          <cell r="F6467">
            <v>38.532969999999999</v>
          </cell>
        </row>
        <row r="6468">
          <cell r="A6468" t="str">
            <v>OBESITY - Overweight category</v>
          </cell>
          <cell r="B6468" t="str">
            <v>Don't know/Refused to answer</v>
          </cell>
          <cell r="C6468" t="str">
            <v>West Division</v>
          </cell>
          <cell r="D6468">
            <v>12.14099</v>
          </cell>
          <cell r="E6468">
            <v>10.83292</v>
          </cell>
          <cell r="F6468">
            <v>13.582940000000001</v>
          </cell>
        </row>
        <row r="6469">
          <cell r="A6469" t="str">
            <v>OBESITY - Extended BMI category</v>
          </cell>
          <cell r="B6469" t="str">
            <v>Obese Class I (30 ≥ BMI &lt; 35)</v>
          </cell>
          <cell r="C6469" t="str">
            <v>Hume Moreland Area</v>
          </cell>
          <cell r="D6469">
            <v>16.971219999999999</v>
          </cell>
          <cell r="E6469">
            <v>13.58277</v>
          </cell>
          <cell r="F6469">
            <v>20.999569999999999</v>
          </cell>
        </row>
        <row r="6470">
          <cell r="A6470" t="str">
            <v>OBESITY - Extended BMI category</v>
          </cell>
          <cell r="B6470" t="str">
            <v>Obese Class I (30 ≥ BMI &lt; 35)</v>
          </cell>
          <cell r="C6470" t="str">
            <v>Loddon Area</v>
          </cell>
          <cell r="D6470">
            <v>17.766539999999999</v>
          </cell>
          <cell r="E6470">
            <v>14.84291</v>
          </cell>
          <cell r="F6470">
            <v>21.123190000000001</v>
          </cell>
        </row>
        <row r="6471">
          <cell r="A6471" t="str">
            <v>OBESITY - Extended BMI category</v>
          </cell>
          <cell r="B6471" t="str">
            <v>Obese Class I (30 ≥ BMI &lt; 35)</v>
          </cell>
          <cell r="C6471" t="str">
            <v>Mallee Area</v>
          </cell>
          <cell r="D6471">
            <v>15.99884</v>
          </cell>
          <cell r="E6471">
            <v>12.9655</v>
          </cell>
          <cell r="F6471">
            <v>19.582170000000001</v>
          </cell>
        </row>
        <row r="6472">
          <cell r="A6472" t="str">
            <v>OBESITY - Extended BMI category</v>
          </cell>
          <cell r="B6472" t="str">
            <v>Obese Class I (30 ≥ BMI &lt; 35)</v>
          </cell>
          <cell r="C6472" t="str">
            <v>North Eastern Melbourne Area</v>
          </cell>
          <cell r="D6472">
            <v>11.90143</v>
          </cell>
          <cell r="E6472">
            <v>9.8014329999999994</v>
          </cell>
          <cell r="F6472">
            <v>14.379630000000001</v>
          </cell>
        </row>
        <row r="6473">
          <cell r="A6473" t="str">
            <v>OBESITY - Extended BMI category</v>
          </cell>
          <cell r="B6473" t="str">
            <v>Obese Class II (35 ≥ BMI &lt; 40)</v>
          </cell>
          <cell r="C6473" t="str">
            <v>Hume Moreland Area</v>
          </cell>
          <cell r="D6473">
            <v>6.1016409999999999</v>
          </cell>
          <cell r="E6473">
            <v>4.1398270000000004</v>
          </cell>
          <cell r="F6473">
            <v>8.9067550000000004</v>
          </cell>
        </row>
        <row r="6474">
          <cell r="A6474" t="str">
            <v>OBESITY - Extended BMI category</v>
          </cell>
          <cell r="B6474" t="str">
            <v>Obese Class II (35 ≥ BMI &lt; 40)</v>
          </cell>
          <cell r="C6474" t="str">
            <v>Loddon Area</v>
          </cell>
          <cell r="D6474">
            <v>6.2478319999999998</v>
          </cell>
          <cell r="E6474">
            <v>4.4139309999999998</v>
          </cell>
          <cell r="F6474">
            <v>8.7737429999999996</v>
          </cell>
        </row>
        <row r="6475">
          <cell r="A6475" t="str">
            <v>OBESITY - Extended BMI category</v>
          </cell>
          <cell r="B6475" t="str">
            <v>Obese Class II (35 ≥ BMI &lt; 40)</v>
          </cell>
          <cell r="C6475" t="str">
            <v>Mallee Area</v>
          </cell>
          <cell r="D6475">
            <v>7.2690479999999997</v>
          </cell>
          <cell r="E6475">
            <v>5.1460239999999997</v>
          </cell>
          <cell r="F6475">
            <v>10.17399</v>
          </cell>
        </row>
        <row r="6476">
          <cell r="A6476" t="str">
            <v>OBESITY - Extended BMI category</v>
          </cell>
          <cell r="B6476" t="str">
            <v>Obese Class II (35 ≥ BMI &lt; 40)</v>
          </cell>
          <cell r="C6476" t="str">
            <v>North Eastern Melbourne Area</v>
          </cell>
          <cell r="D6476">
            <v>3.447781</v>
          </cell>
          <cell r="E6476">
            <v>2.408935</v>
          </cell>
          <cell r="F6476">
            <v>4.9120759999999999</v>
          </cell>
        </row>
        <row r="6477">
          <cell r="A6477" t="str">
            <v>OBESITY - Extended BMI category</v>
          </cell>
          <cell r="B6477" t="str">
            <v>Obese Class III (BMI  ≥ 40)</v>
          </cell>
          <cell r="C6477" t="str">
            <v>Hume Moreland Area</v>
          </cell>
          <cell r="D6477">
            <v>1.4209419999999999</v>
          </cell>
          <cell r="E6477">
            <v>0.75242759999999997</v>
          </cell>
          <cell r="F6477">
            <v>2.6674540000000002</v>
          </cell>
        </row>
        <row r="6478">
          <cell r="A6478" t="str">
            <v>OBESITY - Extended BMI category</v>
          </cell>
          <cell r="B6478" t="str">
            <v>Obese Class III (BMI  ≥ 40)</v>
          </cell>
          <cell r="C6478" t="str">
            <v>Loddon Area</v>
          </cell>
          <cell r="D6478">
            <v>3.867953</v>
          </cell>
          <cell r="E6478">
            <v>2.7361019999999998</v>
          </cell>
          <cell r="F6478">
            <v>5.4418249999999997</v>
          </cell>
        </row>
        <row r="6479">
          <cell r="A6479" t="str">
            <v>OBESITY - Extended BMI category</v>
          </cell>
          <cell r="B6479" t="str">
            <v>Obese Class III (BMI  ≥ 40)</v>
          </cell>
          <cell r="C6479" t="str">
            <v>Mallee Area</v>
          </cell>
          <cell r="D6479">
            <v>4.8402190000000003</v>
          </cell>
          <cell r="E6479">
            <v>3.1150549999999999</v>
          </cell>
          <cell r="F6479">
            <v>7.447362</v>
          </cell>
        </row>
        <row r="6480">
          <cell r="A6480" t="str">
            <v>OBESITY - Extended BMI category</v>
          </cell>
          <cell r="B6480" t="str">
            <v>Obese Class III (BMI  ≥ 40)</v>
          </cell>
          <cell r="C6480" t="str">
            <v>North Eastern Melbourne Area</v>
          </cell>
          <cell r="D6480">
            <v>2.361459</v>
          </cell>
          <cell r="E6480">
            <v>1.560373</v>
          </cell>
          <cell r="F6480">
            <v>3.5589499999999998</v>
          </cell>
        </row>
        <row r="6481">
          <cell r="A6481" t="str">
            <v>OBESITY - Extended BMI category</v>
          </cell>
          <cell r="B6481" t="str">
            <v>Don't know/Refused to answer</v>
          </cell>
          <cell r="C6481" t="str">
            <v>Hume Moreland Area</v>
          </cell>
          <cell r="D6481">
            <v>8.901071</v>
          </cell>
          <cell r="E6481">
            <v>6.5467000000000004</v>
          </cell>
          <cell r="F6481">
            <v>11.99347</v>
          </cell>
        </row>
        <row r="6482">
          <cell r="A6482" t="str">
            <v>OBESITY - Extended BMI category</v>
          </cell>
          <cell r="B6482" t="str">
            <v>Don't know/Refused to answer</v>
          </cell>
          <cell r="C6482" t="str">
            <v>Loddon Area</v>
          </cell>
          <cell r="D6482">
            <v>13.212249999999999</v>
          </cell>
          <cell r="E6482">
            <v>10.33142</v>
          </cell>
          <cell r="F6482">
            <v>16.746359999999999</v>
          </cell>
        </row>
        <row r="6483">
          <cell r="A6483" t="str">
            <v>OBESITY - Extended BMI category</v>
          </cell>
          <cell r="B6483" t="str">
            <v>Don't know/Refused to answer</v>
          </cell>
          <cell r="C6483" t="str">
            <v>Mallee Area</v>
          </cell>
          <cell r="D6483">
            <v>11.262259999999999</v>
          </cell>
          <cell r="E6483">
            <v>8.4924820000000008</v>
          </cell>
          <cell r="F6483">
            <v>14.78938</v>
          </cell>
        </row>
        <row r="6484">
          <cell r="A6484" t="str">
            <v>OBESITY - Extended BMI category</v>
          </cell>
          <cell r="B6484" t="str">
            <v>Don't know/Refused to answer</v>
          </cell>
          <cell r="C6484" t="str">
            <v>North Eastern Melbourne Area</v>
          </cell>
          <cell r="D6484">
            <v>8.4605739999999994</v>
          </cell>
          <cell r="E6484">
            <v>6.9288980000000002</v>
          </cell>
          <cell r="F6484">
            <v>10.29339</v>
          </cell>
        </row>
        <row r="6485">
          <cell r="A6485" t="str">
            <v>OBESITY - Extended BMI category</v>
          </cell>
          <cell r="B6485" t="str">
            <v>Obese Class I (30 ≥ BMI &lt; 35)</v>
          </cell>
          <cell r="C6485" t="str">
            <v>North Division</v>
          </cell>
          <cell r="D6485">
            <v>14.56133</v>
          </cell>
          <cell r="E6485">
            <v>13.037269999999999</v>
          </cell>
          <cell r="F6485">
            <v>16.230309999999999</v>
          </cell>
        </row>
        <row r="6486">
          <cell r="A6486" t="str">
            <v>OBESITY - Extended BMI category</v>
          </cell>
          <cell r="B6486" t="str">
            <v>Obese Class II (35 ≥ BMI &lt; 40)</v>
          </cell>
          <cell r="C6486" t="str">
            <v>North Division</v>
          </cell>
          <cell r="D6486">
            <v>4.8371919999999999</v>
          </cell>
          <cell r="E6486">
            <v>3.9804170000000001</v>
          </cell>
          <cell r="F6486">
            <v>5.8671179999999996</v>
          </cell>
        </row>
        <row r="6487">
          <cell r="A6487" t="str">
            <v>OBESITY - Extended BMI category</v>
          </cell>
          <cell r="B6487" t="str">
            <v>Obese Class III (BMI  ≥ 40)</v>
          </cell>
          <cell r="C6487" t="str">
            <v>North Division</v>
          </cell>
          <cell r="D6487">
            <v>2.5160909999999999</v>
          </cell>
          <cell r="E6487">
            <v>1.985376</v>
          </cell>
          <cell r="F6487">
            <v>3.1840639999999998</v>
          </cell>
        </row>
        <row r="6488">
          <cell r="A6488" t="str">
            <v>OBESITY - Extended BMI category</v>
          </cell>
          <cell r="B6488" t="str">
            <v>Don't know/Refused to answer</v>
          </cell>
          <cell r="C6488" t="str">
            <v>North Division</v>
          </cell>
          <cell r="D6488">
            <v>9.5279679999999995</v>
          </cell>
          <cell r="E6488">
            <v>8.3515460000000008</v>
          </cell>
          <cell r="F6488">
            <v>10.850479999999999</v>
          </cell>
        </row>
        <row r="6489">
          <cell r="A6489" t="str">
            <v>OBESITY - Extended BMI category</v>
          </cell>
          <cell r="B6489" t="str">
            <v>Obese Class I (30 ≥ BMI &lt; 35)</v>
          </cell>
          <cell r="C6489" t="str">
            <v>Bayside Peninsula Area</v>
          </cell>
          <cell r="D6489">
            <v>11.326639999999999</v>
          </cell>
          <cell r="E6489">
            <v>9.8783989999999999</v>
          </cell>
          <cell r="F6489">
            <v>12.956670000000001</v>
          </cell>
        </row>
        <row r="6490">
          <cell r="A6490" t="str">
            <v>OBESITY - Extended BMI category</v>
          </cell>
          <cell r="B6490" t="str">
            <v>Obese Class I (30 ≥ BMI &lt; 35)</v>
          </cell>
          <cell r="C6490" t="str">
            <v>Inner Gippsland Area</v>
          </cell>
          <cell r="D6490">
            <v>17.263179999999998</v>
          </cell>
          <cell r="E6490">
            <v>14.57264</v>
          </cell>
          <cell r="F6490">
            <v>20.332249999999998</v>
          </cell>
        </row>
        <row r="6491">
          <cell r="A6491" t="str">
            <v>OBESITY - Extended BMI category</v>
          </cell>
          <cell r="B6491" t="str">
            <v>Obese Class I (30 ≥ BMI &lt; 35)</v>
          </cell>
          <cell r="C6491" t="str">
            <v>Outer Gippsland Area</v>
          </cell>
          <cell r="D6491">
            <v>16.21462</v>
          </cell>
          <cell r="E6491">
            <v>12.37613</v>
          </cell>
          <cell r="F6491">
            <v>20.958880000000001</v>
          </cell>
        </row>
        <row r="6492">
          <cell r="A6492" t="str">
            <v>OBESITY - Extended BMI category</v>
          </cell>
          <cell r="B6492" t="str">
            <v>Obese Class I (30 ≥ BMI &lt; 35)</v>
          </cell>
          <cell r="C6492" t="str">
            <v>Southern Melbourne Area</v>
          </cell>
          <cell r="D6492">
            <v>15.602729999999999</v>
          </cell>
          <cell r="E6492">
            <v>12.88702</v>
          </cell>
          <cell r="F6492">
            <v>18.767440000000001</v>
          </cell>
        </row>
        <row r="6493">
          <cell r="A6493" t="str">
            <v>OBESITY - Extended BMI category</v>
          </cell>
          <cell r="B6493" t="str">
            <v>Obese Class II (35 ≥ BMI &lt; 40)</v>
          </cell>
          <cell r="C6493" t="str">
            <v>Bayside Peninsula Area</v>
          </cell>
          <cell r="D6493">
            <v>4.6651369999999996</v>
          </cell>
          <cell r="E6493">
            <v>3.7126389999999998</v>
          </cell>
          <cell r="F6493">
            <v>5.8471650000000004</v>
          </cell>
        </row>
        <row r="6494">
          <cell r="A6494" t="str">
            <v>OBESITY - Extended BMI category</v>
          </cell>
          <cell r="B6494" t="str">
            <v>Obese Class II (35 ≥ BMI &lt; 40)</v>
          </cell>
          <cell r="C6494" t="str">
            <v>Inner Gippsland Area</v>
          </cell>
          <cell r="D6494">
            <v>5.981738</v>
          </cell>
          <cell r="E6494">
            <v>4.4309750000000001</v>
          </cell>
          <cell r="F6494">
            <v>8.0296409999999998</v>
          </cell>
        </row>
        <row r="6495">
          <cell r="A6495" t="str">
            <v>OBESITY - Extended BMI category</v>
          </cell>
          <cell r="B6495" t="str">
            <v>Obese Class II (35 ≥ BMI &lt; 40)</v>
          </cell>
          <cell r="C6495" t="str">
            <v>Outer Gippsland Area</v>
          </cell>
          <cell r="D6495">
            <v>10.629239999999999</v>
          </cell>
          <cell r="E6495">
            <v>7.2276610000000003</v>
          </cell>
          <cell r="F6495">
            <v>15.36655</v>
          </cell>
        </row>
        <row r="6496">
          <cell r="A6496" t="str">
            <v>OBESITY - Extended BMI category</v>
          </cell>
          <cell r="B6496" t="str">
            <v>Obese Class II (35 ≥ BMI &lt; 40)</v>
          </cell>
          <cell r="C6496" t="str">
            <v>Southern Melbourne Area</v>
          </cell>
          <cell r="D6496">
            <v>5.4459910000000002</v>
          </cell>
          <cell r="E6496">
            <v>3.83419</v>
          </cell>
          <cell r="F6496">
            <v>7.6812339999999999</v>
          </cell>
        </row>
        <row r="6497">
          <cell r="A6497" t="str">
            <v>OBESITY - Extended BMI category</v>
          </cell>
          <cell r="B6497" t="str">
            <v>Obese Class III (BMI  ≥ 40)</v>
          </cell>
          <cell r="C6497" t="str">
            <v>Bayside Peninsula Area</v>
          </cell>
          <cell r="D6497">
            <v>1.608468</v>
          </cell>
          <cell r="E6497">
            <v>1.1060490000000001</v>
          </cell>
          <cell r="F6497">
            <v>2.3337219999999999</v>
          </cell>
        </row>
        <row r="6498">
          <cell r="A6498" t="str">
            <v>OBESITY - Extended BMI category</v>
          </cell>
          <cell r="B6498" t="str">
            <v>Obese Class III (BMI  ≥ 40)</v>
          </cell>
          <cell r="C6498" t="str">
            <v>Inner Gippsland Area</v>
          </cell>
          <cell r="D6498">
            <v>5.044886</v>
          </cell>
          <cell r="E6498">
            <v>3.5183719999999998</v>
          </cell>
          <cell r="F6498">
            <v>7.1843899999999996</v>
          </cell>
        </row>
        <row r="6499">
          <cell r="A6499" t="str">
            <v>OBESITY - Extended BMI category</v>
          </cell>
          <cell r="B6499" t="str">
            <v>Obese Class III (BMI  ≥ 40)</v>
          </cell>
          <cell r="C6499" t="str">
            <v>Outer Gippsland Area</v>
          </cell>
          <cell r="D6499">
            <v>3.5868009999999999</v>
          </cell>
          <cell r="E6499">
            <v>1.79094</v>
          </cell>
          <cell r="F6499">
            <v>7.0541080000000003</v>
          </cell>
        </row>
        <row r="6500">
          <cell r="A6500" t="str">
            <v>OBESITY - Extended BMI category</v>
          </cell>
          <cell r="B6500" t="str">
            <v>Obese Class III (BMI  ≥ 40)</v>
          </cell>
          <cell r="C6500" t="str">
            <v>Southern Melbourne Area</v>
          </cell>
          <cell r="D6500">
            <v>3.2132830000000001</v>
          </cell>
          <cell r="E6500">
            <v>2.0239349999999998</v>
          </cell>
          <cell r="F6500">
            <v>5.0654089999999998</v>
          </cell>
        </row>
        <row r="6501">
          <cell r="A6501" t="str">
            <v>OBESITY - Extended BMI category</v>
          </cell>
          <cell r="B6501" t="str">
            <v>Don't know/Refused to answer</v>
          </cell>
          <cell r="C6501" t="str">
            <v>Bayside Peninsula Area</v>
          </cell>
          <cell r="D6501">
            <v>10.0481</v>
          </cell>
          <cell r="E6501">
            <v>8.5741029999999991</v>
          </cell>
          <cell r="F6501">
            <v>11.74295</v>
          </cell>
        </row>
        <row r="6502">
          <cell r="A6502" t="str">
            <v>OBESITY - Extended BMI category</v>
          </cell>
          <cell r="B6502" t="str">
            <v>Don't know/Refused to answer</v>
          </cell>
          <cell r="C6502" t="str">
            <v>Inner Gippsland Area</v>
          </cell>
          <cell r="D6502">
            <v>12.4816</v>
          </cell>
          <cell r="E6502">
            <v>9.7892580000000002</v>
          </cell>
          <cell r="F6502">
            <v>15.78486</v>
          </cell>
        </row>
        <row r="6503">
          <cell r="A6503" t="str">
            <v>OBESITY - Extended BMI category</v>
          </cell>
          <cell r="B6503" t="str">
            <v>Don't know/Refused to answer</v>
          </cell>
          <cell r="C6503" t="str">
            <v>Outer Gippsland Area</v>
          </cell>
          <cell r="D6503">
            <v>11.42718</v>
          </cell>
          <cell r="E6503">
            <v>7.9726860000000004</v>
          </cell>
          <cell r="F6503">
            <v>16.116340000000001</v>
          </cell>
        </row>
        <row r="6504">
          <cell r="A6504" t="str">
            <v>OBESITY - Extended BMI category</v>
          </cell>
          <cell r="B6504" t="str">
            <v>Don't know/Refused to answer</v>
          </cell>
          <cell r="C6504" t="str">
            <v>Southern Melbourne Area</v>
          </cell>
          <cell r="D6504">
            <v>9.826136</v>
          </cell>
          <cell r="E6504">
            <v>7.6377629999999996</v>
          </cell>
          <cell r="F6504">
            <v>12.556279999999999</v>
          </cell>
        </row>
        <row r="6505">
          <cell r="A6505" t="str">
            <v>OBESITY - Extended BMI category</v>
          </cell>
          <cell r="B6505" t="str">
            <v>Obese Class I (30 ≥ BMI &lt; 35)</v>
          </cell>
          <cell r="C6505" t="str">
            <v>South Division</v>
          </cell>
          <cell r="D6505">
            <v>13.54602</v>
          </cell>
          <cell r="E6505">
            <v>12.298640000000001</v>
          </cell>
          <cell r="F6505">
            <v>14.89842</v>
          </cell>
        </row>
        <row r="6506">
          <cell r="A6506" t="str">
            <v>OBESITY - Extended BMI category</v>
          </cell>
          <cell r="B6506" t="str">
            <v>Obese Class II (35 ≥ BMI &lt; 40)</v>
          </cell>
          <cell r="C6506" t="str">
            <v>South Division</v>
          </cell>
          <cell r="D6506">
            <v>5.2958400000000001</v>
          </cell>
          <cell r="E6506">
            <v>4.4940389999999999</v>
          </cell>
          <cell r="F6506">
            <v>6.2313609999999997</v>
          </cell>
        </row>
        <row r="6507">
          <cell r="A6507" t="str">
            <v>OBESITY - Extended BMI category</v>
          </cell>
          <cell r="B6507" t="str">
            <v>Obese Class III (BMI  ≥ 40)</v>
          </cell>
          <cell r="C6507" t="str">
            <v>South Division</v>
          </cell>
          <cell r="D6507">
            <v>2.566573</v>
          </cell>
          <cell r="E6507">
            <v>2.0049090000000001</v>
          </cell>
          <cell r="F6507">
            <v>3.2803170000000001</v>
          </cell>
        </row>
        <row r="6508">
          <cell r="A6508" t="str">
            <v>OBESITY - Extended BMI category</v>
          </cell>
          <cell r="B6508" t="str">
            <v>Don't know/Refused to answer</v>
          </cell>
          <cell r="C6508" t="str">
            <v>South Division</v>
          </cell>
          <cell r="D6508">
            <v>10.269729999999999</v>
          </cell>
          <cell r="E6508">
            <v>9.1154340000000005</v>
          </cell>
          <cell r="F6508">
            <v>11.55162</v>
          </cell>
        </row>
        <row r="6509">
          <cell r="A6509" t="str">
            <v>OBESITY - Extended BMI category</v>
          </cell>
          <cell r="B6509" t="str">
            <v>Obese Class I (30 ≥ BMI &lt; 35)</v>
          </cell>
          <cell r="C6509" t="str">
            <v>Goulburn Area</v>
          </cell>
          <cell r="D6509">
            <v>18.927700000000002</v>
          </cell>
          <cell r="E6509">
            <v>16.32978</v>
          </cell>
          <cell r="F6509">
            <v>21.83107</v>
          </cell>
        </row>
        <row r="6510">
          <cell r="A6510" t="str">
            <v>OBESITY - Extended BMI category</v>
          </cell>
          <cell r="B6510" t="str">
            <v>Obese Class I (30 ≥ BMI &lt; 35)</v>
          </cell>
          <cell r="C6510" t="str">
            <v>Inner Eastern Melbourne Area</v>
          </cell>
          <cell r="D6510">
            <v>10.27904</v>
          </cell>
          <cell r="E6510">
            <v>8.344754</v>
          </cell>
          <cell r="F6510">
            <v>12.60004</v>
          </cell>
        </row>
        <row r="6511">
          <cell r="A6511" t="str">
            <v>OBESITY - Extended BMI category</v>
          </cell>
          <cell r="B6511" t="str">
            <v>Obese Class I (30 ≥ BMI &lt; 35)</v>
          </cell>
          <cell r="C6511" t="str">
            <v>Outer Eastern Melbourne Area</v>
          </cell>
          <cell r="D6511">
            <v>12.32159</v>
          </cell>
          <cell r="E6511">
            <v>9.9477539999999998</v>
          </cell>
          <cell r="F6511">
            <v>15.16649</v>
          </cell>
        </row>
        <row r="6512">
          <cell r="A6512" t="str">
            <v>OBESITY - Extended BMI category</v>
          </cell>
          <cell r="B6512" t="str">
            <v>Obese Class I (30 ≥ BMI &lt; 35)</v>
          </cell>
          <cell r="C6512" t="str">
            <v>Ovens Murray Area</v>
          </cell>
          <cell r="D6512">
            <v>18.136980000000001</v>
          </cell>
          <cell r="E6512">
            <v>15.527889999999999</v>
          </cell>
          <cell r="F6512">
            <v>21.07508</v>
          </cell>
        </row>
        <row r="6513">
          <cell r="A6513" t="str">
            <v>OBESITY - Extended BMI category</v>
          </cell>
          <cell r="B6513" t="str">
            <v>Obese Class II (35 ≥ BMI &lt; 40)</v>
          </cell>
          <cell r="C6513" t="str">
            <v>Goulburn Area</v>
          </cell>
          <cell r="D6513">
            <v>9.3546600000000009</v>
          </cell>
          <cell r="E6513">
            <v>7.387499</v>
          </cell>
          <cell r="F6513">
            <v>11.779019999999999</v>
          </cell>
        </row>
        <row r="6514">
          <cell r="A6514" t="str">
            <v>OBESITY - Extended BMI category</v>
          </cell>
          <cell r="B6514" t="str">
            <v>Obese Class II (35 ≥ BMI &lt; 40)</v>
          </cell>
          <cell r="C6514" t="str">
            <v>Inner Eastern Melbourne Area</v>
          </cell>
          <cell r="D6514">
            <v>2.336773</v>
          </cell>
          <cell r="E6514">
            <v>1.5987260000000001</v>
          </cell>
          <cell r="F6514">
            <v>3.4037510000000002</v>
          </cell>
        </row>
        <row r="6515">
          <cell r="A6515" t="str">
            <v>OBESITY - Extended BMI category</v>
          </cell>
          <cell r="B6515" t="str">
            <v>Obese Class II (35 ≥ BMI &lt; 40)</v>
          </cell>
          <cell r="C6515" t="str">
            <v>Outer Eastern Melbourne Area</v>
          </cell>
          <cell r="D6515">
            <v>4.5152239999999999</v>
          </cell>
          <cell r="E6515">
            <v>3.2968320000000002</v>
          </cell>
          <cell r="F6515">
            <v>6.1552300000000004</v>
          </cell>
        </row>
        <row r="6516">
          <cell r="A6516" t="str">
            <v>OBESITY - Extended BMI category</v>
          </cell>
          <cell r="B6516" t="str">
            <v>Obese Class II (35 ≥ BMI &lt; 40)</v>
          </cell>
          <cell r="C6516" t="str">
            <v>Ovens Murray Area</v>
          </cell>
          <cell r="D6516">
            <v>5.899635</v>
          </cell>
          <cell r="E6516">
            <v>4.3223729999999998</v>
          </cell>
          <cell r="F6516">
            <v>8.0042989999999996</v>
          </cell>
        </row>
        <row r="6517">
          <cell r="A6517" t="str">
            <v>OBESITY - Extended BMI category</v>
          </cell>
          <cell r="B6517" t="str">
            <v>Obese Class III (BMI  ≥ 40)</v>
          </cell>
          <cell r="C6517" t="str">
            <v>Goulburn Area</v>
          </cell>
          <cell r="D6517">
            <v>4.9969669999999997</v>
          </cell>
          <cell r="E6517">
            <v>3.52535</v>
          </cell>
          <cell r="F6517">
            <v>7.0380779999999996</v>
          </cell>
        </row>
        <row r="6518">
          <cell r="A6518" t="str">
            <v>OBESITY - Extended BMI category</v>
          </cell>
          <cell r="B6518" t="str">
            <v>Obese Class III (BMI  ≥ 40)</v>
          </cell>
          <cell r="C6518" t="str">
            <v>Inner Eastern Melbourne Area</v>
          </cell>
          <cell r="D6518">
            <v>0.69838929999999999</v>
          </cell>
          <cell r="E6518">
            <v>0.35475849999999998</v>
          </cell>
          <cell r="F6518">
            <v>1.370295</v>
          </cell>
        </row>
        <row r="6519">
          <cell r="A6519" t="str">
            <v>OBESITY - Extended BMI category</v>
          </cell>
          <cell r="B6519" t="str">
            <v>Obese Class III (BMI  ≥ 40)</v>
          </cell>
          <cell r="C6519" t="str">
            <v>Outer Eastern Melbourne Area</v>
          </cell>
          <cell r="D6519">
            <v>2.4135529999999998</v>
          </cell>
          <cell r="E6519">
            <v>1.479641</v>
          </cell>
          <cell r="F6519">
            <v>3.913513</v>
          </cell>
        </row>
        <row r="6520">
          <cell r="A6520" t="str">
            <v>OBESITY - Extended BMI category</v>
          </cell>
          <cell r="B6520" t="str">
            <v>Obese Class III (BMI  ≥ 40)</v>
          </cell>
          <cell r="C6520" t="str">
            <v>Ovens Murray Area</v>
          </cell>
          <cell r="D6520">
            <v>4.4713779999999996</v>
          </cell>
          <cell r="E6520">
            <v>2.8441809999999998</v>
          </cell>
          <cell r="F6520">
            <v>6.9628009999999998</v>
          </cell>
        </row>
        <row r="6521">
          <cell r="A6521" t="str">
            <v>OBESITY - Extended BMI category</v>
          </cell>
          <cell r="B6521" t="str">
            <v>Don't know/Refused to answer</v>
          </cell>
          <cell r="C6521" t="str">
            <v>Goulburn Area</v>
          </cell>
          <cell r="D6521">
            <v>9.5890579999999996</v>
          </cell>
          <cell r="E6521">
            <v>7.5017290000000001</v>
          </cell>
          <cell r="F6521">
            <v>12.1807</v>
          </cell>
        </row>
        <row r="6522">
          <cell r="A6522" t="str">
            <v>OBESITY - Extended BMI category</v>
          </cell>
          <cell r="B6522" t="str">
            <v>Don't know/Refused to answer</v>
          </cell>
          <cell r="C6522" t="str">
            <v>Inner Eastern Melbourne Area</v>
          </cell>
          <cell r="D6522">
            <v>8.0914090000000005</v>
          </cell>
          <cell r="E6522">
            <v>6.2501550000000003</v>
          </cell>
          <cell r="F6522">
            <v>10.41483</v>
          </cell>
        </row>
        <row r="6523">
          <cell r="A6523" t="str">
            <v>OBESITY - Extended BMI category</v>
          </cell>
          <cell r="B6523" t="str">
            <v>Don't know/Refused to answer</v>
          </cell>
          <cell r="C6523" t="str">
            <v>Outer Eastern Melbourne Area</v>
          </cell>
          <cell r="D6523">
            <v>11.7745</v>
          </cell>
          <cell r="E6523">
            <v>9.3768049999999992</v>
          </cell>
          <cell r="F6523">
            <v>14.68594</v>
          </cell>
        </row>
        <row r="6524">
          <cell r="A6524" t="str">
            <v>OBESITY - Extended BMI category</v>
          </cell>
          <cell r="B6524" t="str">
            <v>Don't know/Refused to answer</v>
          </cell>
          <cell r="C6524" t="str">
            <v>Ovens Murray Area</v>
          </cell>
          <cell r="D6524">
            <v>12.225009999999999</v>
          </cell>
          <cell r="E6524">
            <v>9.4990349999999992</v>
          </cell>
          <cell r="F6524">
            <v>15.59844</v>
          </cell>
        </row>
        <row r="6525">
          <cell r="A6525" t="str">
            <v>OBESITY - Extended BMI category</v>
          </cell>
          <cell r="B6525" t="str">
            <v>Obese Class I (30 ≥ BMI &lt; 35)</v>
          </cell>
          <cell r="C6525" t="str">
            <v>East Division</v>
          </cell>
          <cell r="D6525">
            <v>12.64364</v>
          </cell>
          <cell r="E6525">
            <v>11.34033</v>
          </cell>
          <cell r="F6525">
            <v>14.072950000000001</v>
          </cell>
        </row>
        <row r="6526">
          <cell r="A6526" t="str">
            <v>OBESITY - Extended BMI category</v>
          </cell>
          <cell r="B6526" t="str">
            <v>Obese Class II (35 ≥ BMI &lt; 40)</v>
          </cell>
          <cell r="C6526" t="str">
            <v>East Division</v>
          </cell>
          <cell r="D6526">
            <v>4.1309240000000003</v>
          </cell>
          <cell r="E6526">
            <v>3.5056389999999999</v>
          </cell>
          <cell r="F6526">
            <v>4.8621189999999999</v>
          </cell>
        </row>
        <row r="6527">
          <cell r="A6527" t="str">
            <v>OBESITY - Extended BMI category</v>
          </cell>
          <cell r="B6527" t="str">
            <v>Obese Class III (BMI  ≥ 40)</v>
          </cell>
          <cell r="C6527" t="str">
            <v>East Division</v>
          </cell>
          <cell r="D6527">
            <v>1.9812650000000001</v>
          </cell>
          <cell r="E6527">
            <v>1.5547139999999999</v>
          </cell>
          <cell r="F6527">
            <v>2.521846</v>
          </cell>
        </row>
        <row r="6528">
          <cell r="A6528" t="str">
            <v>OBESITY - Extended BMI category</v>
          </cell>
          <cell r="B6528" t="str">
            <v>Don't know/Refused to answer</v>
          </cell>
          <cell r="C6528" t="str">
            <v>East Division</v>
          </cell>
          <cell r="D6528">
            <v>9.621613</v>
          </cell>
          <cell r="E6528">
            <v>8.3579919999999994</v>
          </cell>
          <cell r="F6528">
            <v>11.053229999999999</v>
          </cell>
        </row>
        <row r="6529">
          <cell r="A6529" t="str">
            <v>OBESITY - Extended BMI category</v>
          </cell>
          <cell r="B6529" t="str">
            <v>Obese Class I (30 ≥ BMI &lt; 35)</v>
          </cell>
          <cell r="C6529" t="str">
            <v>Barwon Area</v>
          </cell>
          <cell r="D6529">
            <v>15.03275</v>
          </cell>
          <cell r="E6529">
            <v>11.33095</v>
          </cell>
          <cell r="F6529">
            <v>19.675550000000001</v>
          </cell>
        </row>
        <row r="6530">
          <cell r="A6530" t="str">
            <v>OBESITY - Extended BMI category</v>
          </cell>
          <cell r="B6530" t="str">
            <v>Obese Class I (30 ≥ BMI &lt; 35)</v>
          </cell>
          <cell r="C6530" t="str">
            <v>Brimbank Melton Area</v>
          </cell>
          <cell r="D6530">
            <v>15.076879999999999</v>
          </cell>
          <cell r="E6530">
            <v>11.872680000000001</v>
          </cell>
          <cell r="F6530">
            <v>18.959790000000002</v>
          </cell>
        </row>
        <row r="6531">
          <cell r="A6531" t="str">
            <v>OBESITY - Extended BMI category</v>
          </cell>
          <cell r="B6531" t="str">
            <v>Obese Class I (30 ≥ BMI &lt; 35)</v>
          </cell>
          <cell r="C6531" t="str">
            <v>Central Highlands Area</v>
          </cell>
          <cell r="D6531">
            <v>16.87593</v>
          </cell>
          <cell r="E6531">
            <v>14.342750000000001</v>
          </cell>
          <cell r="F6531">
            <v>19.753340000000001</v>
          </cell>
        </row>
        <row r="6532">
          <cell r="A6532" t="str">
            <v>OBESITY - Extended BMI category</v>
          </cell>
          <cell r="B6532" t="str">
            <v>Obese Class I (30 ≥ BMI &lt; 35)</v>
          </cell>
          <cell r="C6532" t="str">
            <v>Western District Area</v>
          </cell>
          <cell r="D6532">
            <v>19.72486</v>
          </cell>
          <cell r="E6532">
            <v>17.462430000000001</v>
          </cell>
          <cell r="F6532">
            <v>22.20157</v>
          </cell>
        </row>
        <row r="6533">
          <cell r="A6533" t="str">
            <v>OBESITY - Extended BMI category</v>
          </cell>
          <cell r="B6533" t="str">
            <v>Obese Class I (30 ≥ BMI &lt; 35)</v>
          </cell>
          <cell r="C6533" t="str">
            <v>Western Melbourne Area</v>
          </cell>
          <cell r="D6533">
            <v>10.859629999999999</v>
          </cell>
          <cell r="E6533">
            <v>9.0555789999999998</v>
          </cell>
          <cell r="F6533">
            <v>12.971830000000001</v>
          </cell>
        </row>
        <row r="6534">
          <cell r="A6534" t="str">
            <v>OBESITY - Extended BMI category</v>
          </cell>
          <cell r="B6534" t="str">
            <v>Obese Class II (35 ≥ BMI &lt; 40)</v>
          </cell>
          <cell r="C6534" t="str">
            <v>Barwon Area</v>
          </cell>
          <cell r="D6534">
            <v>3.606001</v>
          </cell>
          <cell r="E6534">
            <v>2.1160839999999999</v>
          </cell>
          <cell r="F6534">
            <v>6.079796</v>
          </cell>
        </row>
        <row r="6535">
          <cell r="A6535" t="str">
            <v>OBESITY - Extended BMI category</v>
          </cell>
          <cell r="B6535" t="str">
            <v>Obese Class II (35 ≥ BMI &lt; 40)</v>
          </cell>
          <cell r="C6535" t="str">
            <v>Brimbank Melton Area</v>
          </cell>
          <cell r="D6535">
            <v>5.2748350000000004</v>
          </cell>
          <cell r="E6535">
            <v>3.6353930000000001</v>
          </cell>
          <cell r="F6535">
            <v>7.5953359999999996</v>
          </cell>
        </row>
        <row r="6536">
          <cell r="A6536" t="str">
            <v>OBESITY - Extended BMI category</v>
          </cell>
          <cell r="B6536" t="str">
            <v>Obese Class II (35 ≥ BMI &lt; 40)</v>
          </cell>
          <cell r="C6536" t="str">
            <v>Central Highlands Area</v>
          </cell>
          <cell r="D6536">
            <v>6.560988</v>
          </cell>
          <cell r="E6536">
            <v>4.7302299999999997</v>
          </cell>
          <cell r="F6536">
            <v>9.0331290000000006</v>
          </cell>
        </row>
        <row r="6537">
          <cell r="A6537" t="str">
            <v>OBESITY - Extended BMI category</v>
          </cell>
          <cell r="B6537" t="str">
            <v>Obese Class II (35 ≥ BMI &lt; 40)</v>
          </cell>
          <cell r="C6537" t="str">
            <v>Western District Area</v>
          </cell>
          <cell r="D6537">
            <v>7.2107910000000004</v>
          </cell>
          <cell r="E6537">
            <v>5.9530000000000003</v>
          </cell>
          <cell r="F6537">
            <v>8.7097259999999999</v>
          </cell>
        </row>
        <row r="6538">
          <cell r="A6538" t="str">
            <v>OBESITY - Extended BMI category</v>
          </cell>
          <cell r="B6538" t="str">
            <v>Obese Class II (35 ≥ BMI &lt; 40)</v>
          </cell>
          <cell r="C6538" t="str">
            <v>Western Melbourne Area</v>
          </cell>
          <cell r="D6538">
            <v>4.1112060000000001</v>
          </cell>
          <cell r="E6538">
            <v>2.7771189999999999</v>
          </cell>
          <cell r="F6538">
            <v>6.0463110000000002</v>
          </cell>
        </row>
        <row r="6539">
          <cell r="A6539" t="str">
            <v>OBESITY - Extended BMI category</v>
          </cell>
          <cell r="B6539" t="str">
            <v>Obese Class III (BMI  ≥ 40)</v>
          </cell>
          <cell r="C6539" t="str">
            <v>Barwon Area</v>
          </cell>
          <cell r="D6539">
            <v>2.8738000000000001</v>
          </cell>
          <cell r="E6539">
            <v>1.432866</v>
          </cell>
          <cell r="F6539">
            <v>5.6802770000000002</v>
          </cell>
        </row>
        <row r="6540">
          <cell r="A6540" t="str">
            <v>OBESITY - Extended BMI category</v>
          </cell>
          <cell r="B6540" t="str">
            <v>Obese Class III (BMI  ≥ 40)</v>
          </cell>
          <cell r="C6540" t="str">
            <v>Brimbank Melton Area</v>
          </cell>
          <cell r="D6540">
            <v>3.7955269999999999</v>
          </cell>
          <cell r="E6540">
            <v>2.419225</v>
          </cell>
          <cell r="F6540">
            <v>5.9074099999999996</v>
          </cell>
        </row>
        <row r="6541">
          <cell r="A6541" t="str">
            <v>OBESITY - Extended BMI category</v>
          </cell>
          <cell r="B6541" t="str">
            <v>Obese Class III (BMI  ≥ 40)</v>
          </cell>
          <cell r="C6541" t="str">
            <v>Central Highlands Area</v>
          </cell>
          <cell r="D6541">
            <v>4.4928109999999997</v>
          </cell>
          <cell r="E6541">
            <v>3.048629</v>
          </cell>
          <cell r="F6541">
            <v>6.5747280000000003</v>
          </cell>
        </row>
        <row r="6542">
          <cell r="A6542" t="str">
            <v>OBESITY - Extended BMI category</v>
          </cell>
          <cell r="B6542" t="str">
            <v>Obese Class III (BMI  ≥ 40)</v>
          </cell>
          <cell r="C6542" t="str">
            <v>Western District Area</v>
          </cell>
          <cell r="D6542">
            <v>4.5895210000000004</v>
          </cell>
          <cell r="E6542">
            <v>3.4962360000000001</v>
          </cell>
          <cell r="F6542">
            <v>6.003412</v>
          </cell>
        </row>
        <row r="6543">
          <cell r="A6543" t="str">
            <v>OBESITY - Extended BMI category</v>
          </cell>
          <cell r="B6543" t="str">
            <v>Obese Class III (BMI  ≥ 40)</v>
          </cell>
          <cell r="C6543" t="str">
            <v>Western Melbourne Area</v>
          </cell>
          <cell r="D6543">
            <v>2.7165010000000001</v>
          </cell>
          <cell r="E6543">
            <v>1.8086800000000001</v>
          </cell>
          <cell r="F6543">
            <v>4.061134</v>
          </cell>
        </row>
        <row r="6544">
          <cell r="A6544" t="str">
            <v>OBESITY - Extended BMI category</v>
          </cell>
          <cell r="B6544" t="str">
            <v>Don't know/Refused to answer</v>
          </cell>
          <cell r="C6544" t="str">
            <v>Barwon Area</v>
          </cell>
          <cell r="D6544">
            <v>12.11125</v>
          </cell>
          <cell r="E6544">
            <v>8.8021709999999995</v>
          </cell>
          <cell r="F6544">
            <v>16.440069999999999</v>
          </cell>
        </row>
        <row r="6545">
          <cell r="A6545" t="str">
            <v>OBESITY - Extended BMI category</v>
          </cell>
          <cell r="B6545" t="str">
            <v>Don't know/Refused to answer</v>
          </cell>
          <cell r="C6545" t="str">
            <v>Brimbank Melton Area</v>
          </cell>
          <cell r="D6545">
            <v>11.5573</v>
          </cell>
          <cell r="E6545">
            <v>8.6628869999999996</v>
          </cell>
          <cell r="F6545">
            <v>15.257239999999999</v>
          </cell>
        </row>
        <row r="6546">
          <cell r="A6546" t="str">
            <v>OBESITY - Extended BMI category</v>
          </cell>
          <cell r="B6546" t="str">
            <v>Don't know/Refused to answer</v>
          </cell>
          <cell r="C6546" t="str">
            <v>Central Highlands Area</v>
          </cell>
          <cell r="D6546">
            <v>10.67309</v>
          </cell>
          <cell r="E6546">
            <v>8.3227449999999994</v>
          </cell>
          <cell r="F6546">
            <v>13.588800000000001</v>
          </cell>
        </row>
        <row r="6547">
          <cell r="A6547" t="str">
            <v>OBESITY - Extended BMI category</v>
          </cell>
          <cell r="B6547" t="str">
            <v>Don't know/Refused to answer</v>
          </cell>
          <cell r="C6547" t="str">
            <v>Western District Area</v>
          </cell>
          <cell r="D6547">
            <v>11.50658</v>
          </cell>
          <cell r="E6547">
            <v>9.7145510000000002</v>
          </cell>
          <cell r="F6547">
            <v>13.579459999999999</v>
          </cell>
        </row>
        <row r="6548">
          <cell r="A6548" t="str">
            <v>OBESITY - Extended BMI category</v>
          </cell>
          <cell r="B6548" t="str">
            <v>Don't know/Refused to answer</v>
          </cell>
          <cell r="C6548" t="str">
            <v>Western Melbourne Area</v>
          </cell>
          <cell r="D6548">
            <v>13.239000000000001</v>
          </cell>
          <cell r="E6548">
            <v>11.11698</v>
          </cell>
          <cell r="F6548">
            <v>15.694559999999999</v>
          </cell>
        </row>
        <row r="6549">
          <cell r="A6549" t="str">
            <v>OBESITY - Extended BMI category</v>
          </cell>
          <cell r="B6549" t="str">
            <v>Obese Class I (30 ≥ BMI &lt; 35)</v>
          </cell>
          <cell r="C6549" t="str">
            <v>West Division</v>
          </cell>
          <cell r="D6549">
            <v>13.82823</v>
          </cell>
          <cell r="E6549">
            <v>12.52023</v>
          </cell>
          <cell r="F6549">
            <v>15.24906</v>
          </cell>
        </row>
        <row r="6550">
          <cell r="A6550" t="str">
            <v>OBESITY - Extended BMI category</v>
          </cell>
          <cell r="B6550" t="str">
            <v>Obese Class II (35 ≥ BMI &lt; 40)</v>
          </cell>
          <cell r="C6550" t="str">
            <v>West Division</v>
          </cell>
          <cell r="D6550">
            <v>4.5844189999999996</v>
          </cell>
          <cell r="E6550">
            <v>3.8760490000000001</v>
          </cell>
          <cell r="F6550">
            <v>5.4149560000000001</v>
          </cell>
        </row>
        <row r="6551">
          <cell r="A6551" t="str">
            <v>OBESITY - Extended BMI category</v>
          </cell>
          <cell r="B6551" t="str">
            <v>Obese Class III (BMI  ≥ 40)</v>
          </cell>
          <cell r="C6551" t="str">
            <v>West Division</v>
          </cell>
          <cell r="D6551">
            <v>3.2591290000000002</v>
          </cell>
          <cell r="E6551">
            <v>2.6382500000000002</v>
          </cell>
          <cell r="F6551">
            <v>4.0200909999999999</v>
          </cell>
        </row>
        <row r="6552">
          <cell r="A6552" t="str">
            <v>OBESITY - Extended BMI category</v>
          </cell>
          <cell r="B6552" t="str">
            <v>Don't know/Refused to answer</v>
          </cell>
          <cell r="C6552" t="str">
            <v>West Division</v>
          </cell>
          <cell r="D6552">
            <v>12.14099</v>
          </cell>
          <cell r="E6552">
            <v>10.83292</v>
          </cell>
          <cell r="F6552">
            <v>13.582940000000001</v>
          </cell>
        </row>
        <row r="6553">
          <cell r="A6553" t="str">
            <v>SMOKING - Smoking status</v>
          </cell>
          <cell r="B6553" t="str">
            <v>Daily smoker</v>
          </cell>
          <cell r="C6553" t="str">
            <v>Hume Moreland Area</v>
          </cell>
          <cell r="D6553">
            <v>10.596539999999999</v>
          </cell>
          <cell r="E6553">
            <v>8.0139490000000002</v>
          </cell>
          <cell r="F6553">
            <v>13.885759999999999</v>
          </cell>
        </row>
        <row r="6554">
          <cell r="A6554" t="str">
            <v>SMOKING - Smoking status</v>
          </cell>
          <cell r="B6554" t="str">
            <v>Daily smoker</v>
          </cell>
          <cell r="C6554" t="str">
            <v>Loddon Area</v>
          </cell>
          <cell r="D6554">
            <v>13.44659</v>
          </cell>
          <cell r="E6554">
            <v>10.60802</v>
          </cell>
          <cell r="F6554">
            <v>16.901109999999999</v>
          </cell>
        </row>
        <row r="6555">
          <cell r="A6555" t="str">
            <v>SMOKING - Smoking status</v>
          </cell>
          <cell r="B6555" t="str">
            <v>Daily smoker</v>
          </cell>
          <cell r="C6555" t="str">
            <v>Mallee Area</v>
          </cell>
          <cell r="D6555">
            <v>14.953810000000001</v>
          </cell>
          <cell r="E6555">
            <v>11.77216</v>
          </cell>
          <cell r="F6555">
            <v>18.81202</v>
          </cell>
        </row>
        <row r="6556">
          <cell r="A6556" t="str">
            <v>SMOKING - Smoking status</v>
          </cell>
          <cell r="B6556" t="str">
            <v>Daily smoker</v>
          </cell>
          <cell r="C6556" t="str">
            <v>North Eastern Melbourne Area</v>
          </cell>
          <cell r="D6556">
            <v>12.46062</v>
          </cell>
          <cell r="E6556">
            <v>10.420249999999999</v>
          </cell>
          <cell r="F6556">
            <v>14.834350000000001</v>
          </cell>
        </row>
        <row r="6557">
          <cell r="A6557" t="str">
            <v>SMOKING - Smoking status</v>
          </cell>
          <cell r="B6557" t="str">
            <v>Occasional smoker</v>
          </cell>
          <cell r="C6557" t="str">
            <v>Hume Moreland Area</v>
          </cell>
          <cell r="D6557">
            <v>7.5178690000000001</v>
          </cell>
          <cell r="E6557">
            <v>5.256081</v>
          </cell>
          <cell r="F6557">
            <v>10.643610000000001</v>
          </cell>
        </row>
        <row r="6558">
          <cell r="A6558" t="str">
            <v>SMOKING - Smoking status</v>
          </cell>
          <cell r="B6558" t="str">
            <v>Occasional smoker</v>
          </cell>
          <cell r="C6558" t="str">
            <v>Loddon Area</v>
          </cell>
          <cell r="D6558">
            <v>5.9315670000000003</v>
          </cell>
          <cell r="E6558">
            <v>3.9248780000000001</v>
          </cell>
          <cell r="F6558">
            <v>8.8695090000000008</v>
          </cell>
        </row>
        <row r="6559">
          <cell r="A6559" t="str">
            <v>SMOKING - Smoking status</v>
          </cell>
          <cell r="B6559" t="str">
            <v>Occasional smoker</v>
          </cell>
          <cell r="C6559" t="str">
            <v>Mallee Area</v>
          </cell>
          <cell r="D6559">
            <v>5.2325470000000003</v>
          </cell>
          <cell r="E6559">
            <v>3.2619919999999998</v>
          </cell>
          <cell r="F6559">
            <v>8.2914759999999994</v>
          </cell>
        </row>
        <row r="6560">
          <cell r="A6560" t="str">
            <v>SMOKING - Smoking status</v>
          </cell>
          <cell r="B6560" t="str">
            <v>Occasional smoker</v>
          </cell>
          <cell r="C6560" t="str">
            <v>North Eastern Melbourne Area</v>
          </cell>
          <cell r="D6560">
            <v>5.4148350000000001</v>
          </cell>
          <cell r="E6560">
            <v>4.1413960000000003</v>
          </cell>
          <cell r="F6560">
            <v>7.0510409999999997</v>
          </cell>
        </row>
        <row r="6561">
          <cell r="A6561" t="str">
            <v>SMOKING - Smoking status</v>
          </cell>
          <cell r="B6561" t="str">
            <v>Ex-smoker</v>
          </cell>
          <cell r="C6561" t="str">
            <v>Hume Moreland Area</v>
          </cell>
          <cell r="D6561">
            <v>24.541740000000001</v>
          </cell>
          <cell r="E6561">
            <v>20.667870000000001</v>
          </cell>
          <cell r="F6561">
            <v>28.877410000000001</v>
          </cell>
        </row>
        <row r="6562">
          <cell r="A6562" t="str">
            <v>SMOKING - Smoking status</v>
          </cell>
          <cell r="B6562" t="str">
            <v>Ex-smoker</v>
          </cell>
          <cell r="C6562" t="str">
            <v>Loddon Area</v>
          </cell>
          <cell r="D6562">
            <v>25.599070000000001</v>
          </cell>
          <cell r="E6562">
            <v>22.644069999999999</v>
          </cell>
          <cell r="F6562">
            <v>28.796140000000001</v>
          </cell>
        </row>
        <row r="6563">
          <cell r="A6563" t="str">
            <v>SMOKING - Smoking status</v>
          </cell>
          <cell r="B6563" t="str">
            <v>Ex-smoker</v>
          </cell>
          <cell r="C6563" t="str">
            <v>Mallee Area</v>
          </cell>
          <cell r="D6563">
            <v>24.68197</v>
          </cell>
          <cell r="E6563">
            <v>21.19435</v>
          </cell>
          <cell r="F6563">
            <v>28.535689999999999</v>
          </cell>
        </row>
        <row r="6564">
          <cell r="A6564" t="str">
            <v>SMOKING - Smoking status</v>
          </cell>
          <cell r="B6564" t="str">
            <v>Ex-smoker</v>
          </cell>
          <cell r="C6564" t="str">
            <v>North Eastern Melbourne Area</v>
          </cell>
          <cell r="D6564">
            <v>23.025390000000002</v>
          </cell>
          <cell r="E6564">
            <v>20.418949999999999</v>
          </cell>
          <cell r="F6564">
            <v>25.856439999999999</v>
          </cell>
        </row>
        <row r="6565">
          <cell r="A6565" t="str">
            <v>SMOKING - Smoking status</v>
          </cell>
          <cell r="B6565" t="str">
            <v>Non-smoker</v>
          </cell>
          <cell r="C6565" t="str">
            <v>Hume Moreland Area</v>
          </cell>
          <cell r="D6565">
            <v>56.216630000000002</v>
          </cell>
          <cell r="E6565">
            <v>51.5167</v>
          </cell>
          <cell r="F6565">
            <v>60.807569999999998</v>
          </cell>
        </row>
        <row r="6566">
          <cell r="A6566" t="str">
            <v>SMOKING - Smoking status</v>
          </cell>
          <cell r="B6566" t="str">
            <v>Non-smoker</v>
          </cell>
          <cell r="C6566" t="str">
            <v>Loddon Area</v>
          </cell>
          <cell r="D6566">
            <v>54.468440000000001</v>
          </cell>
          <cell r="E6566">
            <v>50.275680000000001</v>
          </cell>
          <cell r="F6566">
            <v>58.59881</v>
          </cell>
        </row>
        <row r="6567">
          <cell r="A6567" t="str">
            <v>SMOKING - Smoking status</v>
          </cell>
          <cell r="B6567" t="str">
            <v>Non-smoker</v>
          </cell>
          <cell r="C6567" t="str">
            <v>Mallee Area</v>
          </cell>
          <cell r="D6567">
            <v>54.65117</v>
          </cell>
          <cell r="E6567">
            <v>49.906849999999999</v>
          </cell>
          <cell r="F6567">
            <v>59.312489999999997</v>
          </cell>
        </row>
        <row r="6568">
          <cell r="A6568" t="str">
            <v>SMOKING - Smoking status</v>
          </cell>
          <cell r="B6568" t="str">
            <v>Non-smoker</v>
          </cell>
          <cell r="C6568" t="str">
            <v>North Eastern Melbourne Area</v>
          </cell>
          <cell r="D6568">
            <v>57.84</v>
          </cell>
          <cell r="E6568">
            <v>54.562779999999997</v>
          </cell>
          <cell r="F6568">
            <v>61.049590000000002</v>
          </cell>
        </row>
        <row r="6569">
          <cell r="A6569" t="str">
            <v>SMOKING - Smoking status</v>
          </cell>
          <cell r="B6569" t="str">
            <v>e-cigarettes only with/without nicotine</v>
          </cell>
          <cell r="C6569" t="str">
            <v>Hume Moreland Area</v>
          </cell>
          <cell r="D6569" t="str">
            <v xml:space="preserve"> </v>
          </cell>
          <cell r="E6569" t="str">
            <v xml:space="preserve"> </v>
          </cell>
          <cell r="F6569" t="str">
            <v xml:space="preserve"> </v>
          </cell>
        </row>
        <row r="6570">
          <cell r="A6570" t="str">
            <v>SMOKING - Smoking status</v>
          </cell>
          <cell r="B6570" t="str">
            <v>e-cigarettes only with/without nicotine</v>
          </cell>
          <cell r="C6570" t="str">
            <v>Loddon Area</v>
          </cell>
          <cell r="D6570" t="str">
            <v xml:space="preserve"> </v>
          </cell>
          <cell r="E6570" t="str">
            <v xml:space="preserve"> </v>
          </cell>
          <cell r="F6570" t="str">
            <v xml:space="preserve"> </v>
          </cell>
        </row>
        <row r="6571">
          <cell r="A6571" t="str">
            <v>SMOKING - Smoking status</v>
          </cell>
          <cell r="B6571" t="str">
            <v>e-cigarettes only with/without nicotine</v>
          </cell>
          <cell r="C6571" t="str">
            <v>Mallee Area</v>
          </cell>
          <cell r="D6571">
            <v>0</v>
          </cell>
          <cell r="E6571">
            <v>0</v>
          </cell>
          <cell r="F6571">
            <v>0</v>
          </cell>
        </row>
        <row r="6572">
          <cell r="A6572" t="str">
            <v>SMOKING - Smoking status</v>
          </cell>
          <cell r="B6572" t="str">
            <v>e-cigarettes only with/without nicotine</v>
          </cell>
          <cell r="C6572" t="str">
            <v>North Eastern Melbourne Area</v>
          </cell>
          <cell r="D6572" t="str">
            <v xml:space="preserve"> </v>
          </cell>
          <cell r="E6572" t="str">
            <v xml:space="preserve"> </v>
          </cell>
          <cell r="F6572" t="str">
            <v xml:space="preserve"> </v>
          </cell>
        </row>
        <row r="6573">
          <cell r="A6573" t="str">
            <v>SMOKING - Smoking status</v>
          </cell>
          <cell r="B6573" t="str">
            <v>Don't know/Refused to answer</v>
          </cell>
          <cell r="C6573" t="str">
            <v>Hume Moreland Area</v>
          </cell>
          <cell r="D6573" t="str">
            <v xml:space="preserve"> </v>
          </cell>
          <cell r="E6573" t="str">
            <v xml:space="preserve"> </v>
          </cell>
          <cell r="F6573" t="str">
            <v xml:space="preserve"> </v>
          </cell>
        </row>
        <row r="6574">
          <cell r="A6574" t="str">
            <v>SMOKING - Smoking status</v>
          </cell>
          <cell r="B6574" t="str">
            <v>Don't know/Refused to answer</v>
          </cell>
          <cell r="C6574" t="str">
            <v>Loddon Area</v>
          </cell>
          <cell r="D6574">
            <v>0.5267307</v>
          </cell>
          <cell r="E6574">
            <v>0.27249990000000002</v>
          </cell>
          <cell r="F6574">
            <v>1.015733</v>
          </cell>
        </row>
        <row r="6575">
          <cell r="A6575" t="str">
            <v>SMOKING - Smoking status</v>
          </cell>
          <cell r="B6575" t="str">
            <v>Don't know/Refused to answer</v>
          </cell>
          <cell r="C6575" t="str">
            <v>Mallee Area</v>
          </cell>
          <cell r="D6575">
            <v>0.48049599999999998</v>
          </cell>
          <cell r="E6575">
            <v>0.20462830000000001</v>
          </cell>
          <cell r="F6575">
            <v>1.1240829999999999</v>
          </cell>
        </row>
        <row r="6576">
          <cell r="A6576" t="str">
            <v>SMOKING - Smoking status</v>
          </cell>
          <cell r="B6576" t="str">
            <v>Don't know/Refused to answer</v>
          </cell>
          <cell r="C6576" t="str">
            <v>North Eastern Melbourne Area</v>
          </cell>
          <cell r="D6576">
            <v>1.1285019999999999</v>
          </cell>
          <cell r="E6576">
            <v>0.59870880000000004</v>
          </cell>
          <cell r="F6576">
            <v>2.1171199999999999</v>
          </cell>
        </row>
        <row r="6577">
          <cell r="A6577" t="str">
            <v>SMOKING - Smoking status</v>
          </cell>
          <cell r="B6577" t="str">
            <v>Daily smoker</v>
          </cell>
          <cell r="C6577" t="str">
            <v>North Division</v>
          </cell>
          <cell r="D6577">
            <v>12.193429999999999</v>
          </cell>
          <cell r="E6577">
            <v>10.804539999999999</v>
          </cell>
          <cell r="F6577">
            <v>13.733370000000001</v>
          </cell>
        </row>
        <row r="6578">
          <cell r="A6578" t="str">
            <v>SMOKING - Smoking status</v>
          </cell>
          <cell r="B6578" t="str">
            <v>Occasional smoker</v>
          </cell>
          <cell r="C6578" t="str">
            <v>North Division</v>
          </cell>
          <cell r="D6578">
            <v>6.1650340000000003</v>
          </cell>
          <cell r="E6578">
            <v>5.1025289999999996</v>
          </cell>
          <cell r="F6578">
            <v>7.4314600000000004</v>
          </cell>
        </row>
        <row r="6579">
          <cell r="A6579" t="str">
            <v>SMOKING - Smoking status</v>
          </cell>
          <cell r="B6579" t="str">
            <v>Ex-smoker</v>
          </cell>
          <cell r="C6579" t="str">
            <v>North Division</v>
          </cell>
          <cell r="D6579">
            <v>24.160250000000001</v>
          </cell>
          <cell r="E6579">
            <v>22.392399999999999</v>
          </cell>
          <cell r="F6579">
            <v>26.020869999999999</v>
          </cell>
        </row>
        <row r="6580">
          <cell r="A6580" t="str">
            <v>SMOKING - Smoking status</v>
          </cell>
          <cell r="B6580" t="str">
            <v>Non-smoker</v>
          </cell>
          <cell r="C6580" t="str">
            <v>North Division</v>
          </cell>
          <cell r="D6580">
            <v>56.392949999999999</v>
          </cell>
          <cell r="E6580">
            <v>54.20926</v>
          </cell>
          <cell r="F6580">
            <v>58.552129999999998</v>
          </cell>
        </row>
        <row r="6581">
          <cell r="A6581" t="str">
            <v>SMOKING - Smoking status</v>
          </cell>
          <cell r="B6581" t="str">
            <v>e-cigarettes only with/without nicotine</v>
          </cell>
          <cell r="C6581" t="str">
            <v>North Division</v>
          </cell>
          <cell r="D6581" t="str">
            <v xml:space="preserve"> </v>
          </cell>
          <cell r="E6581" t="str">
            <v xml:space="preserve"> </v>
          </cell>
          <cell r="F6581" t="str">
            <v xml:space="preserve"> </v>
          </cell>
        </row>
        <row r="6582">
          <cell r="A6582" t="str">
            <v>SMOKING - Smoking status</v>
          </cell>
          <cell r="B6582" t="str">
            <v>Don't know/Refused to answer</v>
          </cell>
          <cell r="C6582" t="str">
            <v>North Division</v>
          </cell>
          <cell r="D6582">
            <v>0.99388849999999995</v>
          </cell>
          <cell r="E6582">
            <v>0.61504320000000001</v>
          </cell>
          <cell r="F6582">
            <v>1.6023270000000001</v>
          </cell>
        </row>
        <row r="6583">
          <cell r="A6583" t="str">
            <v>SMOKING - Smoking status</v>
          </cell>
          <cell r="B6583" t="str">
            <v>Daily smoker</v>
          </cell>
          <cell r="C6583" t="str">
            <v>Bayside Peninsula Area</v>
          </cell>
          <cell r="D6583">
            <v>11.15635</v>
          </cell>
          <cell r="E6583">
            <v>9.6177679999999999</v>
          </cell>
          <cell r="F6583">
            <v>12.90592</v>
          </cell>
        </row>
        <row r="6584">
          <cell r="A6584" t="str">
            <v>SMOKING - Smoking status</v>
          </cell>
          <cell r="B6584" t="str">
            <v>Daily smoker</v>
          </cell>
          <cell r="C6584" t="str">
            <v>Inner Gippsland Area</v>
          </cell>
          <cell r="D6584">
            <v>14.88354</v>
          </cell>
          <cell r="E6584">
            <v>12.15343</v>
          </cell>
          <cell r="F6584">
            <v>18.100560000000002</v>
          </cell>
        </row>
        <row r="6585">
          <cell r="A6585" t="str">
            <v>SMOKING - Smoking status</v>
          </cell>
          <cell r="B6585" t="str">
            <v>Daily smoker</v>
          </cell>
          <cell r="C6585" t="str">
            <v>Outer Gippsland Area</v>
          </cell>
          <cell r="D6585">
            <v>12.88048</v>
          </cell>
          <cell r="E6585">
            <v>9.4335769999999997</v>
          </cell>
          <cell r="F6585">
            <v>17.34563</v>
          </cell>
        </row>
        <row r="6586">
          <cell r="A6586" t="str">
            <v>SMOKING - Smoking status</v>
          </cell>
          <cell r="B6586" t="str">
            <v>Daily smoker</v>
          </cell>
          <cell r="C6586" t="str">
            <v>Southern Melbourne Area</v>
          </cell>
          <cell r="D6586">
            <v>13.606170000000001</v>
          </cell>
          <cell r="E6586">
            <v>11.03313</v>
          </cell>
          <cell r="F6586">
            <v>16.66686</v>
          </cell>
        </row>
        <row r="6587">
          <cell r="A6587" t="str">
            <v>SMOKING - Smoking status</v>
          </cell>
          <cell r="B6587" t="str">
            <v>Occasional smoker</v>
          </cell>
          <cell r="C6587" t="str">
            <v>Bayside Peninsula Area</v>
          </cell>
          <cell r="D6587">
            <v>3.6932320000000001</v>
          </cell>
          <cell r="E6587">
            <v>2.8290359999999999</v>
          </cell>
          <cell r="F6587">
            <v>4.8083539999999996</v>
          </cell>
        </row>
        <row r="6588">
          <cell r="A6588" t="str">
            <v>SMOKING - Smoking status</v>
          </cell>
          <cell r="B6588" t="str">
            <v>Occasional smoker</v>
          </cell>
          <cell r="C6588" t="str">
            <v>Inner Gippsland Area</v>
          </cell>
          <cell r="D6588">
            <v>4.7704769999999996</v>
          </cell>
          <cell r="E6588">
            <v>3.0005799999999998</v>
          </cell>
          <cell r="F6588">
            <v>7.5035910000000001</v>
          </cell>
        </row>
        <row r="6589">
          <cell r="A6589" t="str">
            <v>SMOKING - Smoking status</v>
          </cell>
          <cell r="B6589" t="str">
            <v>Occasional smoker</v>
          </cell>
          <cell r="C6589" t="str">
            <v>Outer Gippsland Area</v>
          </cell>
          <cell r="D6589">
            <v>5.3953540000000002</v>
          </cell>
          <cell r="E6589">
            <v>2.9672290000000001</v>
          </cell>
          <cell r="F6589">
            <v>9.6135870000000008</v>
          </cell>
        </row>
        <row r="6590">
          <cell r="A6590" t="str">
            <v>SMOKING - Smoking status</v>
          </cell>
          <cell r="B6590" t="str">
            <v>Occasional smoker</v>
          </cell>
          <cell r="C6590" t="str">
            <v>Southern Melbourne Area</v>
          </cell>
          <cell r="D6590">
            <v>4.447171</v>
          </cell>
          <cell r="E6590">
            <v>3.1327240000000001</v>
          </cell>
          <cell r="F6590">
            <v>6.2774000000000001</v>
          </cell>
        </row>
        <row r="6591">
          <cell r="A6591" t="str">
            <v>SMOKING - Smoking status</v>
          </cell>
          <cell r="B6591" t="str">
            <v>Ex-smoker</v>
          </cell>
          <cell r="C6591" t="str">
            <v>Bayside Peninsula Area</v>
          </cell>
          <cell r="D6591">
            <v>24.047920000000001</v>
          </cell>
          <cell r="E6591">
            <v>22.08568</v>
          </cell>
          <cell r="F6591">
            <v>26.12603</v>
          </cell>
        </row>
        <row r="6592">
          <cell r="A6592" t="str">
            <v>SMOKING - Smoking status</v>
          </cell>
          <cell r="B6592" t="str">
            <v>Ex-smoker</v>
          </cell>
          <cell r="C6592" t="str">
            <v>Inner Gippsland Area</v>
          </cell>
          <cell r="D6592">
            <v>27.010580000000001</v>
          </cell>
          <cell r="E6592">
            <v>23.782810000000001</v>
          </cell>
          <cell r="F6592">
            <v>30.501110000000001</v>
          </cell>
        </row>
        <row r="6593">
          <cell r="A6593" t="str">
            <v>SMOKING - Smoking status</v>
          </cell>
          <cell r="B6593" t="str">
            <v>Ex-smoker</v>
          </cell>
          <cell r="C6593" t="str">
            <v>Outer Gippsland Area</v>
          </cell>
          <cell r="D6593">
            <v>33.964460000000003</v>
          </cell>
          <cell r="E6593">
            <v>28.67728</v>
          </cell>
          <cell r="F6593">
            <v>39.684060000000002</v>
          </cell>
        </row>
        <row r="6594">
          <cell r="A6594" t="str">
            <v>SMOKING - Smoking status</v>
          </cell>
          <cell r="B6594" t="str">
            <v>Ex-smoker</v>
          </cell>
          <cell r="C6594" t="str">
            <v>Southern Melbourne Area</v>
          </cell>
          <cell r="D6594">
            <v>19.751270000000002</v>
          </cell>
          <cell r="E6594">
            <v>16.876200000000001</v>
          </cell>
          <cell r="F6594">
            <v>22.980740000000001</v>
          </cell>
        </row>
        <row r="6595">
          <cell r="A6595" t="str">
            <v>SMOKING - Smoking status</v>
          </cell>
          <cell r="B6595" t="str">
            <v>Non-smoker</v>
          </cell>
          <cell r="C6595" t="str">
            <v>Bayside Peninsula Area</v>
          </cell>
          <cell r="D6595">
            <v>60.051139999999997</v>
          </cell>
          <cell r="E6595">
            <v>57.638010000000001</v>
          </cell>
          <cell r="F6595">
            <v>62.416449999999998</v>
          </cell>
        </row>
        <row r="6596">
          <cell r="A6596" t="str">
            <v>SMOKING - Smoking status</v>
          </cell>
          <cell r="B6596" t="str">
            <v>Non-smoker</v>
          </cell>
          <cell r="C6596" t="str">
            <v>Inner Gippsland Area</v>
          </cell>
          <cell r="D6596">
            <v>52.824629999999999</v>
          </cell>
          <cell r="E6596">
            <v>48.76023</v>
          </cell>
          <cell r="F6596">
            <v>56.85192</v>
          </cell>
        </row>
        <row r="6597">
          <cell r="A6597" t="str">
            <v>SMOKING - Smoking status</v>
          </cell>
          <cell r="B6597" t="str">
            <v>Non-smoker</v>
          </cell>
          <cell r="C6597" t="str">
            <v>Outer Gippsland Area</v>
          </cell>
          <cell r="D6597">
            <v>47.100749999999998</v>
          </cell>
          <cell r="E6597">
            <v>41.236069999999998</v>
          </cell>
          <cell r="F6597">
            <v>53.046579999999999</v>
          </cell>
        </row>
        <row r="6598">
          <cell r="A6598" t="str">
            <v>SMOKING - Smoking status</v>
          </cell>
          <cell r="B6598" t="str">
            <v>Non-smoker</v>
          </cell>
          <cell r="C6598" t="str">
            <v>Southern Melbourne Area</v>
          </cell>
          <cell r="D6598">
            <v>61.212789999999998</v>
          </cell>
          <cell r="E6598">
            <v>57.274279999999997</v>
          </cell>
          <cell r="F6598">
            <v>65.010040000000004</v>
          </cell>
        </row>
        <row r="6599">
          <cell r="A6599" t="str">
            <v>SMOKING - Smoking status</v>
          </cell>
          <cell r="B6599" t="str">
            <v>e-cigarettes only with/without nicotine</v>
          </cell>
          <cell r="C6599" t="str">
            <v>Bayside Peninsula Area</v>
          </cell>
          <cell r="D6599" t="str">
            <v xml:space="preserve"> </v>
          </cell>
          <cell r="E6599" t="str">
            <v xml:space="preserve"> </v>
          </cell>
          <cell r="F6599" t="str">
            <v xml:space="preserve"> </v>
          </cell>
        </row>
        <row r="6600">
          <cell r="A6600" t="str">
            <v>SMOKING - Smoking status</v>
          </cell>
          <cell r="B6600" t="str">
            <v>e-cigarettes only with/without nicotine</v>
          </cell>
          <cell r="C6600" t="str">
            <v>Inner Gippsland Area</v>
          </cell>
          <cell r="D6600">
            <v>0</v>
          </cell>
          <cell r="E6600">
            <v>0</v>
          </cell>
          <cell r="F6600">
            <v>0</v>
          </cell>
        </row>
        <row r="6601">
          <cell r="A6601" t="str">
            <v>SMOKING - Smoking status</v>
          </cell>
          <cell r="B6601" t="str">
            <v>e-cigarettes only with/without nicotine</v>
          </cell>
          <cell r="C6601" t="str">
            <v>Outer Gippsland Area</v>
          </cell>
          <cell r="D6601" t="str">
            <v xml:space="preserve"> </v>
          </cell>
          <cell r="E6601" t="str">
            <v xml:space="preserve"> </v>
          </cell>
          <cell r="F6601" t="str">
            <v xml:space="preserve"> </v>
          </cell>
        </row>
        <row r="6602">
          <cell r="A6602" t="str">
            <v>SMOKING - Smoking status</v>
          </cell>
          <cell r="B6602" t="str">
            <v>e-cigarettes only with/without nicotine</v>
          </cell>
          <cell r="C6602" t="str">
            <v>Southern Melbourne Area</v>
          </cell>
          <cell r="D6602" t="str">
            <v xml:space="preserve"> </v>
          </cell>
          <cell r="E6602" t="str">
            <v xml:space="preserve"> </v>
          </cell>
          <cell r="F6602" t="str">
            <v xml:space="preserve"> </v>
          </cell>
        </row>
        <row r="6603">
          <cell r="A6603" t="str">
            <v>SMOKING - Smoking status</v>
          </cell>
          <cell r="B6603" t="str">
            <v>Don't know/Refused to answer</v>
          </cell>
          <cell r="C6603" t="str">
            <v>Bayside Peninsula Area</v>
          </cell>
          <cell r="D6603">
            <v>0.74131999999999998</v>
          </cell>
          <cell r="E6603">
            <v>0.43372450000000001</v>
          </cell>
          <cell r="F6603">
            <v>1.2642910000000001</v>
          </cell>
        </row>
        <row r="6604">
          <cell r="A6604" t="str">
            <v>SMOKING - Smoking status</v>
          </cell>
          <cell r="B6604" t="str">
            <v>Don't know/Refused to answer</v>
          </cell>
          <cell r="C6604" t="str">
            <v>Inner Gippsland Area</v>
          </cell>
          <cell r="D6604">
            <v>0.51077609999999996</v>
          </cell>
          <cell r="E6604">
            <v>0.23984259999999999</v>
          </cell>
          <cell r="F6604">
            <v>1.084438</v>
          </cell>
        </row>
        <row r="6605">
          <cell r="A6605" t="str">
            <v>SMOKING - Smoking status</v>
          </cell>
          <cell r="B6605" t="str">
            <v>Don't know/Refused to answer</v>
          </cell>
          <cell r="C6605" t="str">
            <v>Outer Gippsland Area</v>
          </cell>
          <cell r="D6605">
            <v>0.54874590000000001</v>
          </cell>
          <cell r="E6605">
            <v>0.23543500000000001</v>
          </cell>
          <cell r="F6605">
            <v>1.2736799999999999</v>
          </cell>
        </row>
        <row r="6606">
          <cell r="A6606" t="str">
            <v>SMOKING - Smoking status</v>
          </cell>
          <cell r="B6606" t="str">
            <v>Don't know/Refused to answer</v>
          </cell>
          <cell r="C6606" t="str">
            <v>Southern Melbourne Area</v>
          </cell>
          <cell r="D6606">
            <v>0.84491459999999996</v>
          </cell>
          <cell r="E6606">
            <v>0.36897089999999999</v>
          </cell>
          <cell r="F6606">
            <v>1.922939</v>
          </cell>
        </row>
        <row r="6607">
          <cell r="A6607" t="str">
            <v>SMOKING - Smoking status</v>
          </cell>
          <cell r="B6607" t="str">
            <v>Daily smoker</v>
          </cell>
          <cell r="C6607" t="str">
            <v>South Division</v>
          </cell>
          <cell r="D6607">
            <v>12.38472</v>
          </cell>
          <cell r="E6607">
            <v>11.12462</v>
          </cell>
          <cell r="F6607">
            <v>13.76544</v>
          </cell>
        </row>
        <row r="6608">
          <cell r="A6608" t="str">
            <v>SMOKING - Smoking status</v>
          </cell>
          <cell r="B6608" t="str">
            <v>Occasional smoker</v>
          </cell>
          <cell r="C6608" t="str">
            <v>South Division</v>
          </cell>
          <cell r="D6608">
            <v>4.0442090000000004</v>
          </cell>
          <cell r="E6608">
            <v>3.339861</v>
          </cell>
          <cell r="F6608">
            <v>4.889583</v>
          </cell>
        </row>
        <row r="6609">
          <cell r="A6609" t="str">
            <v>SMOKING - Smoking status</v>
          </cell>
          <cell r="B6609" t="str">
            <v>Ex-smoker</v>
          </cell>
          <cell r="C6609" t="str">
            <v>South Division</v>
          </cell>
          <cell r="D6609">
            <v>23.254149999999999</v>
          </cell>
          <cell r="E6609">
            <v>21.799289999999999</v>
          </cell>
          <cell r="F6609">
            <v>24.77534</v>
          </cell>
        </row>
        <row r="6610">
          <cell r="A6610" t="str">
            <v>SMOKING - Smoking status</v>
          </cell>
          <cell r="B6610" t="str">
            <v>Non-smoker</v>
          </cell>
          <cell r="C6610" t="str">
            <v>South Division</v>
          </cell>
          <cell r="D6610">
            <v>59.399929999999998</v>
          </cell>
          <cell r="E6610">
            <v>57.539810000000003</v>
          </cell>
          <cell r="F6610">
            <v>61.233469999999997</v>
          </cell>
        </row>
        <row r="6611">
          <cell r="A6611" t="str">
            <v>SMOKING - Smoking status</v>
          </cell>
          <cell r="B6611" t="str">
            <v>e-cigarettes only with/without nicotine</v>
          </cell>
          <cell r="C6611" t="str">
            <v>South Division</v>
          </cell>
          <cell r="D6611">
            <v>0.20495559999999999</v>
          </cell>
          <cell r="E6611">
            <v>8.6502300000000004E-2</v>
          </cell>
          <cell r="F6611">
            <v>0.48482789999999998</v>
          </cell>
        </row>
        <row r="6612">
          <cell r="A6612" t="str">
            <v>SMOKING - Smoking status</v>
          </cell>
          <cell r="B6612" t="str">
            <v>Don't know/Refused to answer</v>
          </cell>
          <cell r="C6612" t="str">
            <v>South Division</v>
          </cell>
          <cell r="D6612">
            <v>0.71203229999999995</v>
          </cell>
          <cell r="E6612">
            <v>0.4779175</v>
          </cell>
          <cell r="F6612">
            <v>1.0596099999999999</v>
          </cell>
        </row>
        <row r="6613">
          <cell r="A6613" t="str">
            <v>SMOKING - Smoking status</v>
          </cell>
          <cell r="B6613" t="str">
            <v>Daily smoker</v>
          </cell>
          <cell r="C6613" t="str">
            <v>Goulburn Area</v>
          </cell>
          <cell r="D6613">
            <v>15.322939999999999</v>
          </cell>
          <cell r="E6613">
            <v>12.69937</v>
          </cell>
          <cell r="F6613">
            <v>18.374420000000001</v>
          </cell>
        </row>
        <row r="6614">
          <cell r="A6614" t="str">
            <v>SMOKING - Smoking status</v>
          </cell>
          <cell r="B6614" t="str">
            <v>Daily smoker</v>
          </cell>
          <cell r="C6614" t="str">
            <v>Inner Eastern Melbourne Area</v>
          </cell>
          <cell r="D6614">
            <v>6.9096299999999999</v>
          </cell>
          <cell r="E6614">
            <v>5.3005279999999999</v>
          </cell>
          <cell r="F6614">
            <v>8.9609909999999999</v>
          </cell>
        </row>
        <row r="6615">
          <cell r="A6615" t="str">
            <v>SMOKING - Smoking status</v>
          </cell>
          <cell r="B6615" t="str">
            <v>Daily smoker</v>
          </cell>
          <cell r="C6615" t="str">
            <v>Outer Eastern Melbourne Area</v>
          </cell>
          <cell r="D6615">
            <v>12.18094</v>
          </cell>
          <cell r="E6615">
            <v>9.8660589999999999</v>
          </cell>
          <cell r="F6615">
            <v>14.94889</v>
          </cell>
        </row>
        <row r="6616">
          <cell r="A6616" t="str">
            <v>SMOKING - Smoking status</v>
          </cell>
          <cell r="B6616" t="str">
            <v>Daily smoker</v>
          </cell>
          <cell r="C6616" t="str">
            <v>Ovens Murray Area</v>
          </cell>
          <cell r="D6616">
            <v>12.20359</v>
          </cell>
          <cell r="E6616">
            <v>9.9076950000000004</v>
          </cell>
          <cell r="F6616">
            <v>14.94326</v>
          </cell>
        </row>
        <row r="6617">
          <cell r="A6617" t="str">
            <v>SMOKING - Smoking status</v>
          </cell>
          <cell r="B6617" t="str">
            <v>Occasional smoker</v>
          </cell>
          <cell r="C6617" t="str">
            <v>Goulburn Area</v>
          </cell>
          <cell r="D6617">
            <v>4.2862780000000003</v>
          </cell>
          <cell r="E6617">
            <v>2.8836919999999999</v>
          </cell>
          <cell r="F6617">
            <v>6.3266210000000003</v>
          </cell>
        </row>
        <row r="6618">
          <cell r="A6618" t="str">
            <v>SMOKING - Smoking status</v>
          </cell>
          <cell r="B6618" t="str">
            <v>Occasional smoker</v>
          </cell>
          <cell r="C6618" t="str">
            <v>Inner Eastern Melbourne Area</v>
          </cell>
          <cell r="D6618">
            <v>3.2395710000000002</v>
          </cell>
          <cell r="E6618">
            <v>2.2509510000000001</v>
          </cell>
          <cell r="F6618">
            <v>4.6417739999999998</v>
          </cell>
        </row>
        <row r="6619">
          <cell r="A6619" t="str">
            <v>SMOKING - Smoking status</v>
          </cell>
          <cell r="B6619" t="str">
            <v>Occasional smoker</v>
          </cell>
          <cell r="C6619" t="str">
            <v>Outer Eastern Melbourne Area</v>
          </cell>
          <cell r="D6619">
            <v>3.551933</v>
          </cell>
          <cell r="E6619">
            <v>2.3420909999999999</v>
          </cell>
          <cell r="F6619">
            <v>5.3524849999999997</v>
          </cell>
        </row>
        <row r="6620">
          <cell r="A6620" t="str">
            <v>SMOKING - Smoking status</v>
          </cell>
          <cell r="B6620" t="str">
            <v>Occasional smoker</v>
          </cell>
          <cell r="C6620" t="str">
            <v>Ovens Murray Area</v>
          </cell>
          <cell r="D6620">
            <v>3.6948219999999998</v>
          </cell>
          <cell r="E6620">
            <v>2.5679820000000002</v>
          </cell>
          <cell r="F6620">
            <v>5.2892809999999999</v>
          </cell>
        </row>
        <row r="6621">
          <cell r="A6621" t="str">
            <v>SMOKING - Smoking status</v>
          </cell>
          <cell r="B6621" t="str">
            <v>Ex-smoker</v>
          </cell>
          <cell r="C6621" t="str">
            <v>Goulburn Area</v>
          </cell>
          <cell r="D6621">
            <v>28.156130000000001</v>
          </cell>
          <cell r="E6621">
            <v>25.20149</v>
          </cell>
          <cell r="F6621">
            <v>31.312169999999998</v>
          </cell>
        </row>
        <row r="6622">
          <cell r="A6622" t="str">
            <v>SMOKING - Smoking status</v>
          </cell>
          <cell r="B6622" t="str">
            <v>Ex-smoker</v>
          </cell>
          <cell r="C6622" t="str">
            <v>Inner Eastern Melbourne Area</v>
          </cell>
          <cell r="D6622">
            <v>17.166170000000001</v>
          </cell>
          <cell r="E6622">
            <v>14.84206</v>
          </cell>
          <cell r="F6622">
            <v>19.76972</v>
          </cell>
        </row>
        <row r="6623">
          <cell r="A6623" t="str">
            <v>SMOKING - Smoking status</v>
          </cell>
          <cell r="B6623" t="str">
            <v>Ex-smoker</v>
          </cell>
          <cell r="C6623" t="str">
            <v>Outer Eastern Melbourne Area</v>
          </cell>
          <cell r="D6623">
            <v>25.145230000000002</v>
          </cell>
          <cell r="E6623">
            <v>22.069210000000002</v>
          </cell>
          <cell r="F6623">
            <v>28.49324</v>
          </cell>
        </row>
        <row r="6624">
          <cell r="A6624" t="str">
            <v>SMOKING - Smoking status</v>
          </cell>
          <cell r="B6624" t="str">
            <v>Ex-smoker</v>
          </cell>
          <cell r="C6624" t="str">
            <v>Ovens Murray Area</v>
          </cell>
          <cell r="D6624">
            <v>27.03689</v>
          </cell>
          <cell r="E6624">
            <v>24.490729999999999</v>
          </cell>
          <cell r="F6624">
            <v>29.743490000000001</v>
          </cell>
        </row>
        <row r="6625">
          <cell r="A6625" t="str">
            <v>SMOKING - Smoking status</v>
          </cell>
          <cell r="B6625" t="str">
            <v>Non-smoker</v>
          </cell>
          <cell r="C6625" t="str">
            <v>Goulburn Area</v>
          </cell>
          <cell r="D6625">
            <v>50.954659999999997</v>
          </cell>
          <cell r="E6625">
            <v>47.193809999999999</v>
          </cell>
          <cell r="F6625">
            <v>54.704729999999998</v>
          </cell>
        </row>
        <row r="6626">
          <cell r="A6626" t="str">
            <v>SMOKING - Smoking status</v>
          </cell>
          <cell r="B6626" t="str">
            <v>Non-smoker</v>
          </cell>
          <cell r="C6626" t="str">
            <v>Inner Eastern Melbourne Area</v>
          </cell>
          <cell r="D6626">
            <v>71.646780000000007</v>
          </cell>
          <cell r="E6626">
            <v>68.511380000000003</v>
          </cell>
          <cell r="F6626">
            <v>74.585790000000003</v>
          </cell>
        </row>
        <row r="6627">
          <cell r="A6627" t="str">
            <v>SMOKING - Smoking status</v>
          </cell>
          <cell r="B6627" t="str">
            <v>Non-smoker</v>
          </cell>
          <cell r="C6627" t="str">
            <v>Outer Eastern Melbourne Area</v>
          </cell>
          <cell r="D6627">
            <v>58.645049999999998</v>
          </cell>
          <cell r="E6627">
            <v>54.909619999999997</v>
          </cell>
          <cell r="F6627">
            <v>62.283569999999997</v>
          </cell>
        </row>
        <row r="6628">
          <cell r="A6628" t="str">
            <v>SMOKING - Smoking status</v>
          </cell>
          <cell r="B6628" t="str">
            <v>Non-smoker</v>
          </cell>
          <cell r="C6628" t="str">
            <v>Ovens Murray Area</v>
          </cell>
          <cell r="D6628">
            <v>55.929049999999997</v>
          </cell>
          <cell r="E6628">
            <v>52.577199999999998</v>
          </cell>
          <cell r="F6628">
            <v>59.227710000000002</v>
          </cell>
        </row>
        <row r="6629">
          <cell r="A6629" t="str">
            <v>SMOKING - Smoking status</v>
          </cell>
          <cell r="B6629" t="str">
            <v>e-cigarettes only with/without nicotine</v>
          </cell>
          <cell r="C6629" t="str">
            <v>Goulburn Area</v>
          </cell>
          <cell r="D6629" t="str">
            <v xml:space="preserve"> </v>
          </cell>
          <cell r="E6629" t="str">
            <v xml:space="preserve"> </v>
          </cell>
          <cell r="F6629" t="str">
            <v xml:space="preserve"> </v>
          </cell>
        </row>
        <row r="6630">
          <cell r="A6630" t="str">
            <v>SMOKING - Smoking status</v>
          </cell>
          <cell r="B6630" t="str">
            <v>e-cigarettes only with/without nicotine</v>
          </cell>
          <cell r="C6630" t="str">
            <v>Inner Eastern Melbourne Area</v>
          </cell>
          <cell r="D6630" t="str">
            <v xml:space="preserve"> </v>
          </cell>
          <cell r="E6630" t="str">
            <v xml:space="preserve"> </v>
          </cell>
          <cell r="F6630" t="str">
            <v xml:space="preserve"> </v>
          </cell>
        </row>
        <row r="6631">
          <cell r="A6631" t="str">
            <v>SMOKING - Smoking status</v>
          </cell>
          <cell r="B6631" t="str">
            <v>e-cigarettes only with/without nicotine</v>
          </cell>
          <cell r="C6631" t="str">
            <v>Outer Eastern Melbourne Area</v>
          </cell>
          <cell r="D6631" t="str">
            <v xml:space="preserve"> </v>
          </cell>
          <cell r="E6631" t="str">
            <v xml:space="preserve"> </v>
          </cell>
          <cell r="F6631" t="str">
            <v xml:space="preserve"> </v>
          </cell>
        </row>
        <row r="6632">
          <cell r="A6632" t="str">
            <v>SMOKING - Smoking status</v>
          </cell>
          <cell r="B6632" t="str">
            <v>e-cigarettes only with/without nicotine</v>
          </cell>
          <cell r="C6632" t="str">
            <v>Ovens Murray Area</v>
          </cell>
          <cell r="D6632" t="str">
            <v xml:space="preserve"> </v>
          </cell>
          <cell r="E6632" t="str">
            <v xml:space="preserve"> </v>
          </cell>
          <cell r="F6632" t="str">
            <v xml:space="preserve"> </v>
          </cell>
        </row>
        <row r="6633">
          <cell r="A6633" t="str">
            <v>SMOKING - Smoking status</v>
          </cell>
          <cell r="B6633" t="str">
            <v>Don't know/Refused to answer</v>
          </cell>
          <cell r="C6633" t="str">
            <v>Goulburn Area</v>
          </cell>
          <cell r="D6633">
            <v>0.55129240000000002</v>
          </cell>
          <cell r="E6633">
            <v>0.27238780000000001</v>
          </cell>
          <cell r="F6633">
            <v>1.1125879999999999</v>
          </cell>
        </row>
        <row r="6634">
          <cell r="A6634" t="str">
            <v>SMOKING - Smoking status</v>
          </cell>
          <cell r="B6634" t="str">
            <v>Don't know/Refused to answer</v>
          </cell>
          <cell r="C6634" t="str">
            <v>Inner Eastern Melbourne Area</v>
          </cell>
          <cell r="D6634">
            <v>1.0146949999999999</v>
          </cell>
          <cell r="E6634">
            <v>0.52059180000000005</v>
          </cell>
          <cell r="F6634">
            <v>1.9684820000000001</v>
          </cell>
        </row>
        <row r="6635">
          <cell r="A6635" t="str">
            <v>SMOKING - Smoking status</v>
          </cell>
          <cell r="B6635" t="str">
            <v>Don't know/Refused to answer</v>
          </cell>
          <cell r="C6635" t="str">
            <v>Outer Eastern Melbourne Area</v>
          </cell>
          <cell r="D6635" t="str">
            <v xml:space="preserve"> </v>
          </cell>
          <cell r="E6635" t="str">
            <v xml:space="preserve"> </v>
          </cell>
          <cell r="F6635" t="str">
            <v xml:space="preserve"> </v>
          </cell>
        </row>
        <row r="6636">
          <cell r="A6636" t="str">
            <v>SMOKING - Smoking status</v>
          </cell>
          <cell r="B6636" t="str">
            <v>Don't know/Refused to answer</v>
          </cell>
          <cell r="C6636" t="str">
            <v>Ovens Murray Area</v>
          </cell>
          <cell r="D6636">
            <v>1.031169</v>
          </cell>
          <cell r="E6636">
            <v>0.57919770000000004</v>
          </cell>
          <cell r="F6636">
            <v>1.8293429999999999</v>
          </cell>
        </row>
        <row r="6637">
          <cell r="A6637" t="str">
            <v>SMOKING - Smoking status</v>
          </cell>
          <cell r="B6637" t="str">
            <v>Daily smoker</v>
          </cell>
          <cell r="C6637" t="str">
            <v>East Division</v>
          </cell>
          <cell r="D6637">
            <v>9.8952939999999998</v>
          </cell>
          <cell r="E6637">
            <v>8.7139349999999993</v>
          </cell>
          <cell r="F6637">
            <v>11.217129999999999</v>
          </cell>
        </row>
        <row r="6638">
          <cell r="A6638" t="str">
            <v>SMOKING - Smoking status</v>
          </cell>
          <cell r="B6638" t="str">
            <v>Occasional smoker</v>
          </cell>
          <cell r="C6638" t="str">
            <v>East Division</v>
          </cell>
          <cell r="D6638">
            <v>3.5699920000000001</v>
          </cell>
          <cell r="E6638">
            <v>2.8542239999999999</v>
          </cell>
          <cell r="F6638">
            <v>4.4570220000000003</v>
          </cell>
        </row>
        <row r="6639">
          <cell r="A6639" t="str">
            <v>SMOKING - Smoking status</v>
          </cell>
          <cell r="B6639" t="str">
            <v>Ex-smoker</v>
          </cell>
          <cell r="C6639" t="str">
            <v>East Division</v>
          </cell>
          <cell r="D6639">
            <v>21.789760000000001</v>
          </cell>
          <cell r="E6639">
            <v>20.23001</v>
          </cell>
          <cell r="F6639">
            <v>23.434439999999999</v>
          </cell>
        </row>
        <row r="6640">
          <cell r="A6640" t="str">
            <v>SMOKING - Smoking status</v>
          </cell>
          <cell r="B6640" t="str">
            <v>Non-smoker</v>
          </cell>
          <cell r="C6640" t="str">
            <v>East Division</v>
          </cell>
          <cell r="D6640">
            <v>63.833829999999999</v>
          </cell>
          <cell r="E6640">
            <v>61.850670000000001</v>
          </cell>
          <cell r="F6640">
            <v>65.770949999999999</v>
          </cell>
        </row>
        <row r="6641">
          <cell r="A6641" t="str">
            <v>SMOKING - Smoking status</v>
          </cell>
          <cell r="B6641" t="str">
            <v>e-cigarettes only with/without nicotine</v>
          </cell>
          <cell r="C6641" t="str">
            <v>East Division</v>
          </cell>
          <cell r="D6641">
            <v>0.1671472</v>
          </cell>
          <cell r="E6641">
            <v>6.5841300000000005E-2</v>
          </cell>
          <cell r="F6641">
            <v>0.42366520000000002</v>
          </cell>
        </row>
        <row r="6642">
          <cell r="A6642" t="str">
            <v>SMOKING - Smoking status</v>
          </cell>
          <cell r="B6642" t="str">
            <v>Don't know/Refused to answer</v>
          </cell>
          <cell r="C6642" t="str">
            <v>East Division</v>
          </cell>
          <cell r="D6642">
            <v>0.74397749999999996</v>
          </cell>
          <cell r="E6642">
            <v>0.44794830000000002</v>
          </cell>
          <cell r="F6642">
            <v>1.2332160000000001</v>
          </cell>
        </row>
        <row r="6643">
          <cell r="A6643" t="str">
            <v>SMOKING - Smoking status</v>
          </cell>
          <cell r="B6643" t="str">
            <v>Daily smoker</v>
          </cell>
          <cell r="C6643" t="str">
            <v>Barwon Area</v>
          </cell>
          <cell r="D6643">
            <v>15.075839999999999</v>
          </cell>
          <cell r="E6643">
            <v>11.12481</v>
          </cell>
          <cell r="F6643">
            <v>20.112539999999999</v>
          </cell>
        </row>
        <row r="6644">
          <cell r="A6644" t="str">
            <v>SMOKING - Smoking status</v>
          </cell>
          <cell r="B6644" t="str">
            <v>Daily smoker</v>
          </cell>
          <cell r="C6644" t="str">
            <v>Brimbank Melton Area</v>
          </cell>
          <cell r="D6644">
            <v>15.442030000000001</v>
          </cell>
          <cell r="E6644">
            <v>12.31134</v>
          </cell>
          <cell r="F6644">
            <v>19.194569999999999</v>
          </cell>
        </row>
        <row r="6645">
          <cell r="A6645" t="str">
            <v>SMOKING - Smoking status</v>
          </cell>
          <cell r="B6645" t="str">
            <v>Daily smoker</v>
          </cell>
          <cell r="C6645" t="str">
            <v>Central Highlands Area</v>
          </cell>
          <cell r="D6645">
            <v>13.512829999999999</v>
          </cell>
          <cell r="E6645">
            <v>10.75647</v>
          </cell>
          <cell r="F6645">
            <v>16.842220000000001</v>
          </cell>
        </row>
        <row r="6646">
          <cell r="A6646" t="str">
            <v>SMOKING - Smoking status</v>
          </cell>
          <cell r="B6646" t="str">
            <v>Daily smoker</v>
          </cell>
          <cell r="C6646" t="str">
            <v>Western District Area</v>
          </cell>
          <cell r="D6646">
            <v>13.98584</v>
          </cell>
          <cell r="E6646">
            <v>11.92502</v>
          </cell>
          <cell r="F6646">
            <v>16.336749999999999</v>
          </cell>
        </row>
        <row r="6647">
          <cell r="A6647" t="str">
            <v>SMOKING - Smoking status</v>
          </cell>
          <cell r="B6647" t="str">
            <v>Daily smoker</v>
          </cell>
          <cell r="C6647" t="str">
            <v>Western Melbourne Area</v>
          </cell>
          <cell r="D6647">
            <v>12.28744</v>
          </cell>
          <cell r="E6647">
            <v>10.320209999999999</v>
          </cell>
          <cell r="F6647">
            <v>14.56875</v>
          </cell>
        </row>
        <row r="6648">
          <cell r="A6648" t="str">
            <v>SMOKING - Smoking status</v>
          </cell>
          <cell r="B6648" t="str">
            <v>Occasional smoker</v>
          </cell>
          <cell r="C6648" t="str">
            <v>Barwon Area</v>
          </cell>
          <cell r="D6648">
            <v>4.1485880000000002</v>
          </cell>
          <cell r="E6648">
            <v>2.3522509999999999</v>
          </cell>
          <cell r="F6648">
            <v>7.2153660000000004</v>
          </cell>
        </row>
        <row r="6649">
          <cell r="A6649" t="str">
            <v>SMOKING - Smoking status</v>
          </cell>
          <cell r="B6649" t="str">
            <v>Occasional smoker</v>
          </cell>
          <cell r="C6649" t="str">
            <v>Brimbank Melton Area</v>
          </cell>
          <cell r="D6649">
            <v>3.3329689999999998</v>
          </cell>
          <cell r="E6649">
            <v>2.1368450000000001</v>
          </cell>
          <cell r="F6649">
            <v>5.1633120000000003</v>
          </cell>
        </row>
        <row r="6650">
          <cell r="A6650" t="str">
            <v>SMOKING - Smoking status</v>
          </cell>
          <cell r="B6650" t="str">
            <v>Occasional smoker</v>
          </cell>
          <cell r="C6650" t="str">
            <v>Central Highlands Area</v>
          </cell>
          <cell r="D6650">
            <v>3.2545950000000001</v>
          </cell>
          <cell r="E6650">
            <v>2.0840450000000001</v>
          </cell>
          <cell r="F6650">
            <v>5.0487109999999999</v>
          </cell>
        </row>
        <row r="6651">
          <cell r="A6651" t="str">
            <v>SMOKING - Smoking status</v>
          </cell>
          <cell r="B6651" t="str">
            <v>Occasional smoker</v>
          </cell>
          <cell r="C6651" t="str">
            <v>Western District Area</v>
          </cell>
          <cell r="D6651">
            <v>3.5481669999999998</v>
          </cell>
          <cell r="E6651">
            <v>2.5186630000000001</v>
          </cell>
          <cell r="F6651">
            <v>4.9769949999999996</v>
          </cell>
        </row>
        <row r="6652">
          <cell r="A6652" t="str">
            <v>SMOKING - Smoking status</v>
          </cell>
          <cell r="B6652" t="str">
            <v>Occasional smoker</v>
          </cell>
          <cell r="C6652" t="str">
            <v>Western Melbourne Area</v>
          </cell>
          <cell r="D6652">
            <v>4.01884</v>
          </cell>
          <cell r="E6652">
            <v>3.036343</v>
          </cell>
          <cell r="F6652">
            <v>5.3018679999999998</v>
          </cell>
        </row>
        <row r="6653">
          <cell r="A6653" t="str">
            <v>SMOKING - Smoking status</v>
          </cell>
          <cell r="B6653" t="str">
            <v>Ex-smoker</v>
          </cell>
          <cell r="C6653" t="str">
            <v>Barwon Area</v>
          </cell>
          <cell r="D6653">
            <v>21.369070000000001</v>
          </cell>
          <cell r="E6653">
            <v>17.6553</v>
          </cell>
          <cell r="F6653">
            <v>25.620950000000001</v>
          </cell>
        </row>
        <row r="6654">
          <cell r="A6654" t="str">
            <v>SMOKING - Smoking status</v>
          </cell>
          <cell r="B6654" t="str">
            <v>Ex-smoker</v>
          </cell>
          <cell r="C6654" t="str">
            <v>Brimbank Melton Area</v>
          </cell>
          <cell r="D6654">
            <v>17.998200000000001</v>
          </cell>
          <cell r="E6654">
            <v>14.76727</v>
          </cell>
          <cell r="F6654">
            <v>21.755590000000002</v>
          </cell>
        </row>
        <row r="6655">
          <cell r="A6655" t="str">
            <v>SMOKING - Smoking status</v>
          </cell>
          <cell r="B6655" t="str">
            <v>Ex-smoker</v>
          </cell>
          <cell r="C6655" t="str">
            <v>Central Highlands Area</v>
          </cell>
          <cell r="D6655">
            <v>30.120349999999998</v>
          </cell>
          <cell r="E6655">
            <v>26.837250000000001</v>
          </cell>
          <cell r="F6655">
            <v>33.620519999999999</v>
          </cell>
        </row>
        <row r="6656">
          <cell r="A6656" t="str">
            <v>SMOKING - Smoking status</v>
          </cell>
          <cell r="B6656" t="str">
            <v>Ex-smoker</v>
          </cell>
          <cell r="C6656" t="str">
            <v>Western District Area</v>
          </cell>
          <cell r="D6656">
            <v>26.53265</v>
          </cell>
          <cell r="E6656">
            <v>24.297180000000001</v>
          </cell>
          <cell r="F6656">
            <v>28.895299999999999</v>
          </cell>
        </row>
        <row r="6657">
          <cell r="A6657" t="str">
            <v>SMOKING - Smoking status</v>
          </cell>
          <cell r="B6657" t="str">
            <v>Ex-smoker</v>
          </cell>
          <cell r="C6657" t="str">
            <v>Western Melbourne Area</v>
          </cell>
          <cell r="D6657">
            <v>22.512129999999999</v>
          </cell>
          <cell r="E6657">
            <v>19.806740000000001</v>
          </cell>
          <cell r="F6657">
            <v>25.46968</v>
          </cell>
        </row>
        <row r="6658">
          <cell r="A6658" t="str">
            <v>SMOKING - Smoking status</v>
          </cell>
          <cell r="B6658" t="str">
            <v>Non-smoker</v>
          </cell>
          <cell r="C6658" t="str">
            <v>Barwon Area</v>
          </cell>
          <cell r="D6658">
            <v>59.177509999999998</v>
          </cell>
          <cell r="E6658">
            <v>53.662390000000002</v>
          </cell>
          <cell r="F6658">
            <v>64.470830000000007</v>
          </cell>
        </row>
        <row r="6659">
          <cell r="A6659" t="str">
            <v>SMOKING - Smoking status</v>
          </cell>
          <cell r="B6659" t="str">
            <v>Non-smoker</v>
          </cell>
          <cell r="C6659" t="str">
            <v>Brimbank Melton Area</v>
          </cell>
          <cell r="D6659">
            <v>61.894939999999998</v>
          </cell>
          <cell r="E6659">
            <v>57.318460000000002</v>
          </cell>
          <cell r="F6659">
            <v>66.269490000000005</v>
          </cell>
        </row>
        <row r="6660">
          <cell r="A6660" t="str">
            <v>SMOKING - Smoking status</v>
          </cell>
          <cell r="B6660" t="str">
            <v>Non-smoker</v>
          </cell>
          <cell r="C6660" t="str">
            <v>Central Highlands Area</v>
          </cell>
          <cell r="D6660">
            <v>52.747639999999997</v>
          </cell>
          <cell r="E6660">
            <v>48.730359999999997</v>
          </cell>
          <cell r="F6660">
            <v>56.729660000000003</v>
          </cell>
        </row>
        <row r="6661">
          <cell r="A6661" t="str">
            <v>SMOKING - Smoking status</v>
          </cell>
          <cell r="B6661" t="str">
            <v>Non-smoker</v>
          </cell>
          <cell r="C6661" t="str">
            <v>Western District Area</v>
          </cell>
          <cell r="D6661">
            <v>54.990639999999999</v>
          </cell>
          <cell r="E6661">
            <v>52.088059999999999</v>
          </cell>
          <cell r="F6661">
            <v>57.859630000000003</v>
          </cell>
        </row>
        <row r="6662">
          <cell r="A6662" t="str">
            <v>SMOKING - Smoking status</v>
          </cell>
          <cell r="B6662" t="str">
            <v>Non-smoker</v>
          </cell>
          <cell r="C6662" t="str">
            <v>Western Melbourne Area</v>
          </cell>
          <cell r="D6662">
            <v>60.344259999999998</v>
          </cell>
          <cell r="E6662">
            <v>56.995220000000003</v>
          </cell>
          <cell r="F6662">
            <v>63.599069999999998</v>
          </cell>
        </row>
        <row r="6663">
          <cell r="A6663" t="str">
            <v>SMOKING - Smoking status</v>
          </cell>
          <cell r="B6663" t="str">
            <v>e-cigarettes only with/without nicotine</v>
          </cell>
          <cell r="C6663" t="str">
            <v>Barwon Area</v>
          </cell>
          <cell r="D6663" t="str">
            <v xml:space="preserve"> </v>
          </cell>
          <cell r="E6663" t="str">
            <v xml:space="preserve"> </v>
          </cell>
          <cell r="F6663" t="str">
            <v xml:space="preserve"> </v>
          </cell>
        </row>
        <row r="6664">
          <cell r="A6664" t="str">
            <v>SMOKING - Smoking status</v>
          </cell>
          <cell r="B6664" t="str">
            <v>e-cigarettes only with/without nicotine</v>
          </cell>
          <cell r="C6664" t="str">
            <v>Brimbank Melton Area</v>
          </cell>
          <cell r="D6664" t="str">
            <v xml:space="preserve"> </v>
          </cell>
          <cell r="E6664" t="str">
            <v xml:space="preserve"> </v>
          </cell>
          <cell r="F6664" t="str">
            <v xml:space="preserve"> </v>
          </cell>
        </row>
        <row r="6665">
          <cell r="A6665" t="str">
            <v>SMOKING - Smoking status</v>
          </cell>
          <cell r="B6665" t="str">
            <v>e-cigarettes only with/without nicotine</v>
          </cell>
          <cell r="C6665" t="str">
            <v>Central Highlands Area</v>
          </cell>
          <cell r="D6665" t="str">
            <v xml:space="preserve"> </v>
          </cell>
          <cell r="E6665" t="str">
            <v xml:space="preserve"> </v>
          </cell>
          <cell r="F6665" t="str">
            <v xml:space="preserve"> </v>
          </cell>
        </row>
        <row r="6666">
          <cell r="A6666" t="str">
            <v>SMOKING - Smoking status</v>
          </cell>
          <cell r="B6666" t="str">
            <v>e-cigarettes only with/without nicotine</v>
          </cell>
          <cell r="C6666" t="str">
            <v>Western District Area</v>
          </cell>
          <cell r="D6666" t="str">
            <v xml:space="preserve"> </v>
          </cell>
          <cell r="E6666" t="str">
            <v xml:space="preserve"> </v>
          </cell>
          <cell r="F6666" t="str">
            <v xml:space="preserve"> </v>
          </cell>
        </row>
        <row r="6667">
          <cell r="A6667" t="str">
            <v>SMOKING - Smoking status</v>
          </cell>
          <cell r="B6667" t="str">
            <v>e-cigarettes only with/without nicotine</v>
          </cell>
          <cell r="C6667" t="str">
            <v>Western Melbourne Area</v>
          </cell>
          <cell r="D6667">
            <v>0.32049179999999999</v>
          </cell>
          <cell r="E6667">
            <v>0.137791</v>
          </cell>
          <cell r="F6667">
            <v>0.74363670000000004</v>
          </cell>
        </row>
        <row r="6668">
          <cell r="A6668" t="str">
            <v>SMOKING - Smoking status</v>
          </cell>
          <cell r="B6668" t="str">
            <v>Don't know/Refused to answer</v>
          </cell>
          <cell r="C6668" t="str">
            <v>Barwon Area</v>
          </cell>
          <cell r="D6668">
            <v>0.19077710000000001</v>
          </cell>
          <cell r="E6668">
            <v>8.7262300000000001E-2</v>
          </cell>
          <cell r="F6668">
            <v>0.41657420000000001</v>
          </cell>
        </row>
        <row r="6669">
          <cell r="A6669" t="str">
            <v>SMOKING - Smoking status</v>
          </cell>
          <cell r="B6669" t="str">
            <v>Don't know/Refused to answer</v>
          </cell>
          <cell r="C6669" t="str">
            <v>Brimbank Melton Area</v>
          </cell>
          <cell r="D6669" t="str">
            <v xml:space="preserve"> </v>
          </cell>
          <cell r="E6669" t="str">
            <v xml:space="preserve"> </v>
          </cell>
          <cell r="F6669" t="str">
            <v xml:space="preserve"> </v>
          </cell>
        </row>
        <row r="6670">
          <cell r="A6670" t="str">
            <v>SMOKING - Smoking status</v>
          </cell>
          <cell r="B6670" t="str">
            <v>Don't know/Refused to answer</v>
          </cell>
          <cell r="C6670" t="str">
            <v>Central Highlands Area</v>
          </cell>
          <cell r="D6670">
            <v>0.29322779999999998</v>
          </cell>
          <cell r="E6670">
            <v>0.11833109999999999</v>
          </cell>
          <cell r="F6670">
            <v>0.72475100000000003</v>
          </cell>
        </row>
        <row r="6671">
          <cell r="A6671" t="str">
            <v>SMOKING - Smoking status</v>
          </cell>
          <cell r="B6671" t="str">
            <v>Don't know/Refused to answer</v>
          </cell>
          <cell r="C6671" t="str">
            <v>Western District Area</v>
          </cell>
          <cell r="D6671">
            <v>0.57183879999999998</v>
          </cell>
          <cell r="E6671">
            <v>0.33926780000000001</v>
          </cell>
          <cell r="F6671">
            <v>0.96229980000000004</v>
          </cell>
        </row>
        <row r="6672">
          <cell r="A6672" t="str">
            <v>SMOKING - Smoking status</v>
          </cell>
          <cell r="B6672" t="str">
            <v>Don't know/Refused to answer</v>
          </cell>
          <cell r="C6672" t="str">
            <v>Western Melbourne Area</v>
          </cell>
          <cell r="D6672">
            <v>0.51683290000000004</v>
          </cell>
          <cell r="E6672">
            <v>0.2131132</v>
          </cell>
          <cell r="F6672">
            <v>1.247987</v>
          </cell>
        </row>
        <row r="6673">
          <cell r="A6673" t="str">
            <v>SMOKING - Smoking status</v>
          </cell>
          <cell r="B6673" t="str">
            <v>Daily smoker</v>
          </cell>
          <cell r="C6673" t="str">
            <v>West Division</v>
          </cell>
          <cell r="D6673">
            <v>13.295260000000001</v>
          </cell>
          <cell r="E6673">
            <v>11.98034</v>
          </cell>
          <cell r="F6673">
            <v>14.73034</v>
          </cell>
        </row>
        <row r="6674">
          <cell r="A6674" t="str">
            <v>SMOKING - Smoking status</v>
          </cell>
          <cell r="B6674" t="str">
            <v>Occasional smoker</v>
          </cell>
          <cell r="C6674" t="str">
            <v>West Division</v>
          </cell>
          <cell r="D6674">
            <v>4.0120240000000003</v>
          </cell>
          <cell r="E6674">
            <v>3.3141060000000002</v>
          </cell>
          <cell r="F6674">
            <v>4.849545</v>
          </cell>
        </row>
        <row r="6675">
          <cell r="A6675" t="str">
            <v>SMOKING - Smoking status</v>
          </cell>
          <cell r="B6675" t="str">
            <v>Ex-smoker</v>
          </cell>
          <cell r="C6675" t="str">
            <v>West Division</v>
          </cell>
          <cell r="D6675">
            <v>22.300280000000001</v>
          </cell>
          <cell r="E6675">
            <v>20.822009999999999</v>
          </cell>
          <cell r="F6675">
            <v>23.851890000000001</v>
          </cell>
        </row>
        <row r="6676">
          <cell r="A6676" t="str">
            <v>SMOKING - Smoking status</v>
          </cell>
          <cell r="B6676" t="str">
            <v>Non-smoker</v>
          </cell>
          <cell r="C6676" t="str">
            <v>West Division</v>
          </cell>
          <cell r="D6676">
            <v>59.60857</v>
          </cell>
          <cell r="E6676">
            <v>57.702109999999998</v>
          </cell>
          <cell r="F6676">
            <v>61.486449999999998</v>
          </cell>
        </row>
        <row r="6677">
          <cell r="A6677" t="str">
            <v>SMOKING - Smoking status</v>
          </cell>
          <cell r="B6677" t="str">
            <v>e-cigarettes only with/without nicotine</v>
          </cell>
          <cell r="C6677" t="str">
            <v>West Division</v>
          </cell>
          <cell r="D6677">
            <v>0.31368509999999999</v>
          </cell>
          <cell r="E6677">
            <v>0.16435159999999999</v>
          </cell>
          <cell r="F6677">
            <v>0.59789380000000003</v>
          </cell>
        </row>
        <row r="6678">
          <cell r="A6678" t="str">
            <v>SMOKING - Smoking status</v>
          </cell>
          <cell r="B6678" t="str">
            <v>Don't know/Refused to answer</v>
          </cell>
          <cell r="C6678" t="str">
            <v>West Division</v>
          </cell>
          <cell r="D6678">
            <v>0.47018539999999998</v>
          </cell>
          <cell r="E6678">
            <v>0.28330929999999999</v>
          </cell>
          <cell r="F6678">
            <v>0.77936499999999997</v>
          </cell>
        </row>
        <row r="6679">
          <cell r="A6679" t="str">
            <v>SMOKING - Smoking status</v>
          </cell>
          <cell r="B6679" t="str">
            <v>Current smoker (Daily + Occassional)</v>
          </cell>
          <cell r="C6679" t="str">
            <v>Hume Moreland Area</v>
          </cell>
          <cell r="D6679">
            <v>18.114409999999999</v>
          </cell>
          <cell r="E6679">
            <v>14.740449999999999</v>
          </cell>
          <cell r="F6679">
            <v>22.0608</v>
          </cell>
        </row>
        <row r="6680">
          <cell r="A6680" t="str">
            <v>SMOKING - Smoking status</v>
          </cell>
          <cell r="B6680" t="str">
            <v>Current smoker (Daily + Occassional)</v>
          </cell>
          <cell r="C6680" t="str">
            <v>Loddon Area</v>
          </cell>
          <cell r="D6680">
            <v>19.378150000000002</v>
          </cell>
          <cell r="E6680">
            <v>15.91544</v>
          </cell>
          <cell r="F6680">
            <v>23.384730000000001</v>
          </cell>
        </row>
        <row r="6681">
          <cell r="A6681" t="str">
            <v>SMOKING - Smoking status</v>
          </cell>
          <cell r="B6681" t="str">
            <v>Current smoker (Daily + Occassional)</v>
          </cell>
          <cell r="C6681" t="str">
            <v>Mallee Area</v>
          </cell>
          <cell r="D6681">
            <v>20.186360000000001</v>
          </cell>
          <cell r="E6681">
            <v>16.462129999999998</v>
          </cell>
          <cell r="F6681">
            <v>24.505970000000001</v>
          </cell>
        </row>
        <row r="6682">
          <cell r="A6682" t="str">
            <v>SMOKING - Smoking status</v>
          </cell>
          <cell r="B6682" t="str">
            <v>Current smoker (Daily + Occassional)</v>
          </cell>
          <cell r="C6682" t="str">
            <v>North Eastern Melbourne Area</v>
          </cell>
          <cell r="D6682">
            <v>17.875450000000001</v>
          </cell>
          <cell r="E6682">
            <v>15.517519999999999</v>
          </cell>
          <cell r="F6682">
            <v>20.504719999999999</v>
          </cell>
        </row>
        <row r="6683">
          <cell r="A6683" t="str">
            <v>SMOKING - Smoking status</v>
          </cell>
          <cell r="B6683" t="str">
            <v>Current smoker (Daily + Occassional)</v>
          </cell>
          <cell r="C6683" t="str">
            <v>North Division</v>
          </cell>
          <cell r="D6683">
            <v>18.358460000000001</v>
          </cell>
          <cell r="E6683">
            <v>16.6721</v>
          </cell>
          <cell r="F6683">
            <v>20.174109999999999</v>
          </cell>
        </row>
        <row r="6684">
          <cell r="A6684" t="str">
            <v>SMOKING - Smoking status</v>
          </cell>
          <cell r="B6684" t="str">
            <v>Current smoker (Daily + Occassional)</v>
          </cell>
          <cell r="C6684" t="str">
            <v>Bayside Peninsula Area</v>
          </cell>
          <cell r="D6684">
            <v>14.84958</v>
          </cell>
          <cell r="E6684">
            <v>13.10107</v>
          </cell>
          <cell r="F6684">
            <v>16.786380000000001</v>
          </cell>
        </row>
        <row r="6685">
          <cell r="A6685" t="str">
            <v>SMOKING - Smoking status</v>
          </cell>
          <cell r="B6685" t="str">
            <v>Current smoker (Daily + Occassional)</v>
          </cell>
          <cell r="C6685" t="str">
            <v>Inner Gippsland Area</v>
          </cell>
          <cell r="D6685">
            <v>19.654019999999999</v>
          </cell>
          <cell r="E6685">
            <v>16.42163</v>
          </cell>
          <cell r="F6685">
            <v>23.344930000000002</v>
          </cell>
        </row>
        <row r="6686">
          <cell r="A6686" t="str">
            <v>SMOKING - Smoking status</v>
          </cell>
          <cell r="B6686" t="str">
            <v>Current smoker (Daily + Occassional)</v>
          </cell>
          <cell r="C6686" t="str">
            <v>Outer Gippsland Area</v>
          </cell>
          <cell r="D6686">
            <v>18.275839999999999</v>
          </cell>
          <cell r="E6686">
            <v>13.971909999999999</v>
          </cell>
          <cell r="F6686">
            <v>23.542739999999998</v>
          </cell>
        </row>
        <row r="6687">
          <cell r="A6687" t="str">
            <v>SMOKING - Smoking status</v>
          </cell>
          <cell r="B6687" t="str">
            <v>Current smoker (Daily + Occassional)</v>
          </cell>
          <cell r="C6687" t="str">
            <v>Southern Melbourne Area</v>
          </cell>
          <cell r="D6687">
            <v>18.053339999999999</v>
          </cell>
          <cell r="E6687">
            <v>15.17511</v>
          </cell>
          <cell r="F6687">
            <v>21.340150000000001</v>
          </cell>
        </row>
        <row r="6688">
          <cell r="A6688" t="str">
            <v>SMOKING - Smoking status</v>
          </cell>
          <cell r="B6688" t="str">
            <v>Current smoker (Daily + Occassional)</v>
          </cell>
          <cell r="C6688" t="str">
            <v>South Division</v>
          </cell>
          <cell r="D6688">
            <v>16.428930000000001</v>
          </cell>
          <cell r="E6688">
            <v>15.013170000000001</v>
          </cell>
          <cell r="F6688">
            <v>17.94999</v>
          </cell>
        </row>
        <row r="6689">
          <cell r="A6689" t="str">
            <v>SMOKING - Smoking status</v>
          </cell>
          <cell r="B6689" t="str">
            <v>Current smoker (Daily + Occassional)</v>
          </cell>
          <cell r="C6689" t="str">
            <v>Goulburn Area</v>
          </cell>
          <cell r="D6689">
            <v>19.609210000000001</v>
          </cell>
          <cell r="E6689">
            <v>16.66262</v>
          </cell>
          <cell r="F6689">
            <v>22.933489999999999</v>
          </cell>
        </row>
        <row r="6690">
          <cell r="A6690" t="str">
            <v>SMOKING - Smoking status</v>
          </cell>
          <cell r="B6690" t="str">
            <v>Current smoker (Daily + Occassional)</v>
          </cell>
          <cell r="C6690" t="str">
            <v>Inner Eastern Melbourne Area</v>
          </cell>
          <cell r="D6690">
            <v>10.1492</v>
          </cell>
          <cell r="E6690">
            <v>8.2363769999999992</v>
          </cell>
          <cell r="F6690">
            <v>12.446009999999999</v>
          </cell>
        </row>
        <row r="6691">
          <cell r="A6691" t="str">
            <v>SMOKING - Smoking status</v>
          </cell>
          <cell r="B6691" t="str">
            <v>Current smoker (Daily + Occassional)</v>
          </cell>
          <cell r="C6691" t="str">
            <v>Outer Eastern Melbourne Area</v>
          </cell>
          <cell r="D6691">
            <v>15.73288</v>
          </cell>
          <cell r="E6691">
            <v>13.1066</v>
          </cell>
          <cell r="F6691">
            <v>18.771709999999999</v>
          </cell>
        </row>
        <row r="6692">
          <cell r="A6692" t="str">
            <v>SMOKING - Smoking status</v>
          </cell>
          <cell r="B6692" t="str">
            <v>Current smoker (Daily + Occassional)</v>
          </cell>
          <cell r="C6692" t="str">
            <v>Ovens Murray Area</v>
          </cell>
          <cell r="D6692">
            <v>15.89841</v>
          </cell>
          <cell r="E6692">
            <v>13.330920000000001</v>
          </cell>
          <cell r="F6692">
            <v>18.852820000000001</v>
          </cell>
        </row>
        <row r="6693">
          <cell r="A6693" t="str">
            <v>SMOKING - Smoking status</v>
          </cell>
          <cell r="B6693" t="str">
            <v>Current smoker (Daily + Occassional)</v>
          </cell>
          <cell r="C6693" t="str">
            <v>East Division</v>
          </cell>
          <cell r="D6693">
            <v>13.46529</v>
          </cell>
          <cell r="E6693">
            <v>12.097989999999999</v>
          </cell>
          <cell r="F6693">
            <v>14.96081</v>
          </cell>
        </row>
        <row r="6694">
          <cell r="A6694" t="str">
            <v>SMOKING - Smoking status</v>
          </cell>
          <cell r="B6694" t="str">
            <v>Current smoker (Daily + Occassional)</v>
          </cell>
          <cell r="C6694" t="str">
            <v>Barwon Area</v>
          </cell>
          <cell r="D6694">
            <v>19.224430000000002</v>
          </cell>
          <cell r="E6694">
            <v>14.870620000000001</v>
          </cell>
          <cell r="F6694">
            <v>24.486280000000001</v>
          </cell>
        </row>
        <row r="6695">
          <cell r="A6695" t="str">
            <v>SMOKING - Smoking status</v>
          </cell>
          <cell r="B6695" t="str">
            <v>Current smoker (Daily + Occassional)</v>
          </cell>
          <cell r="C6695" t="str">
            <v>Brimbank Melton Area</v>
          </cell>
          <cell r="D6695">
            <v>18.774999999999999</v>
          </cell>
          <cell r="E6695">
            <v>15.395860000000001</v>
          </cell>
          <cell r="F6695">
            <v>22.696829999999999</v>
          </cell>
        </row>
        <row r="6696">
          <cell r="A6696" t="str">
            <v>SMOKING - Smoking status</v>
          </cell>
          <cell r="B6696" t="str">
            <v>Current smoker (Daily + Occassional)</v>
          </cell>
          <cell r="C6696" t="str">
            <v>Central Highlands Area</v>
          </cell>
          <cell r="D6696">
            <v>16.767430000000001</v>
          </cell>
          <cell r="E6696">
            <v>13.768689999999999</v>
          </cell>
          <cell r="F6696">
            <v>20.265779999999999</v>
          </cell>
        </row>
        <row r="6697">
          <cell r="A6697" t="str">
            <v>SMOKING - Smoking status</v>
          </cell>
          <cell r="B6697" t="str">
            <v>Current smoker (Daily + Occassional)</v>
          </cell>
          <cell r="C6697" t="str">
            <v>Western District Area</v>
          </cell>
          <cell r="D6697">
            <v>17.534009999999999</v>
          </cell>
          <cell r="E6697">
            <v>15.258190000000001</v>
          </cell>
          <cell r="F6697">
            <v>20.06889</v>
          </cell>
        </row>
        <row r="6698">
          <cell r="A6698" t="str">
            <v>SMOKING - Smoking status</v>
          </cell>
          <cell r="B6698" t="str">
            <v>Current smoker (Daily + Occassional)</v>
          </cell>
          <cell r="C6698" t="str">
            <v>Western Melbourne Area</v>
          </cell>
          <cell r="D6698">
            <v>16.306280000000001</v>
          </cell>
          <cell r="E6698">
            <v>14.11234</v>
          </cell>
          <cell r="F6698">
            <v>18.766770000000001</v>
          </cell>
        </row>
        <row r="6699">
          <cell r="A6699" t="str">
            <v>SMOKING - Smoking status</v>
          </cell>
          <cell r="B6699" t="str">
            <v>Current smoker (Daily + Occassional)</v>
          </cell>
          <cell r="C6699" t="str">
            <v>West Division</v>
          </cell>
          <cell r="D6699">
            <v>17.307279999999999</v>
          </cell>
          <cell r="E6699">
            <v>15.84538</v>
          </cell>
          <cell r="F6699">
            <v>18.873809999999999</v>
          </cell>
        </row>
        <row r="6700">
          <cell r="A6700" t="str">
            <v>MENTAL HEALTH and WELLBEING - Level of psychological distress</v>
          </cell>
          <cell r="B6700" t="str">
            <v>High (K10 22–29)</v>
          </cell>
          <cell r="C6700" t="str">
            <v>Hume Moreland Area</v>
          </cell>
          <cell r="D6700">
            <v>14.656499999999999</v>
          </cell>
          <cell r="E6700">
            <v>11.84459</v>
          </cell>
          <cell r="F6700">
            <v>17.999639999999999</v>
          </cell>
        </row>
        <row r="6701">
          <cell r="A6701" t="str">
            <v>MENTAL HEALTH and WELLBEING - Level of psychological distress</v>
          </cell>
          <cell r="B6701" t="str">
            <v>High (K10 22–29)</v>
          </cell>
          <cell r="C6701" t="str">
            <v>Loddon Area</v>
          </cell>
          <cell r="D6701">
            <v>14.286020000000001</v>
          </cell>
          <cell r="E6701">
            <v>11.426970000000001</v>
          </cell>
          <cell r="F6701">
            <v>17.717310000000001</v>
          </cell>
        </row>
        <row r="6702">
          <cell r="A6702" t="str">
            <v>MENTAL HEALTH and WELLBEING - Level of psychological distress</v>
          </cell>
          <cell r="B6702" t="str">
            <v>High (K10 22–29)</v>
          </cell>
          <cell r="C6702" t="str">
            <v>Mallee Area</v>
          </cell>
          <cell r="D6702">
            <v>10.59315</v>
          </cell>
          <cell r="E6702">
            <v>8.0687490000000004</v>
          </cell>
          <cell r="F6702">
            <v>13.78889</v>
          </cell>
        </row>
        <row r="6703">
          <cell r="A6703" t="str">
            <v>MENTAL HEALTH and WELLBEING - Level of psychological distress</v>
          </cell>
          <cell r="B6703" t="str">
            <v>High (K10 22–29)</v>
          </cell>
          <cell r="C6703" t="str">
            <v>North Eastern Melbourne Area</v>
          </cell>
          <cell r="D6703">
            <v>17.31832</v>
          </cell>
          <cell r="E6703">
            <v>14.81672</v>
          </cell>
          <cell r="F6703">
            <v>20.142420000000001</v>
          </cell>
        </row>
        <row r="6704">
          <cell r="A6704" t="str">
            <v>MENTAL HEALTH and WELLBEING - Level of psychological distress</v>
          </cell>
          <cell r="B6704" t="str">
            <v>Very high (K10 30+)</v>
          </cell>
          <cell r="C6704" t="str">
            <v>Hume Moreland Area</v>
          </cell>
          <cell r="D6704">
            <v>11.430910000000001</v>
          </cell>
          <cell r="E6704">
            <v>8.5678319999999992</v>
          </cell>
          <cell r="F6704">
            <v>15.0928</v>
          </cell>
        </row>
        <row r="6705">
          <cell r="A6705" t="str">
            <v>MENTAL HEALTH and WELLBEING - Level of psychological distress</v>
          </cell>
          <cell r="B6705" t="str">
            <v>Very high (K10 30+)</v>
          </cell>
          <cell r="C6705" t="str">
            <v>Loddon Area</v>
          </cell>
          <cell r="D6705">
            <v>6.8877430000000004</v>
          </cell>
          <cell r="E6705">
            <v>4.7600980000000002</v>
          </cell>
          <cell r="F6705">
            <v>9.8678570000000008</v>
          </cell>
        </row>
        <row r="6706">
          <cell r="A6706" t="str">
            <v>MENTAL HEALTH and WELLBEING - Level of psychological distress</v>
          </cell>
          <cell r="B6706" t="str">
            <v>Very high (K10 30+)</v>
          </cell>
          <cell r="C6706" t="str">
            <v>Mallee Area</v>
          </cell>
          <cell r="D6706">
            <v>7.3268139999999997</v>
          </cell>
          <cell r="E6706">
            <v>5.0015539999999996</v>
          </cell>
          <cell r="F6706">
            <v>10.61234</v>
          </cell>
        </row>
        <row r="6707">
          <cell r="A6707" t="str">
            <v>MENTAL HEALTH and WELLBEING - Level of psychological distress</v>
          </cell>
          <cell r="B6707" t="str">
            <v>Very high (K10 30+)</v>
          </cell>
          <cell r="C6707" t="str">
            <v>North Eastern Melbourne Area</v>
          </cell>
          <cell r="D6707">
            <v>8.9974150000000002</v>
          </cell>
          <cell r="E6707">
            <v>7.2072120000000002</v>
          </cell>
          <cell r="F6707">
            <v>11.17872</v>
          </cell>
        </row>
        <row r="6708">
          <cell r="A6708" t="str">
            <v>MENTAL HEALTH and WELLBEING - Level of psychological distress</v>
          </cell>
          <cell r="B6708" t="str">
            <v>Don't know/Refused to answer</v>
          </cell>
          <cell r="C6708" t="str">
            <v>Hume Moreland Area</v>
          </cell>
          <cell r="D6708">
            <v>5.4740349999999998</v>
          </cell>
          <cell r="E6708">
            <v>3.5941269999999998</v>
          </cell>
          <cell r="F6708">
            <v>8.2530520000000003</v>
          </cell>
        </row>
        <row r="6709">
          <cell r="A6709" t="str">
            <v>MENTAL HEALTH and WELLBEING - Level of psychological distress</v>
          </cell>
          <cell r="B6709" t="str">
            <v>Don't know/Refused to answer</v>
          </cell>
          <cell r="C6709" t="str">
            <v>Loddon Area</v>
          </cell>
          <cell r="D6709">
            <v>4.1279659999999998</v>
          </cell>
          <cell r="E6709">
            <v>2.656345</v>
          </cell>
          <cell r="F6709">
            <v>6.3615870000000001</v>
          </cell>
        </row>
        <row r="6710">
          <cell r="A6710" t="str">
            <v>MENTAL HEALTH and WELLBEING - Level of psychological distress</v>
          </cell>
          <cell r="B6710" t="str">
            <v>Don't know/Refused to answer</v>
          </cell>
          <cell r="C6710" t="str">
            <v>Mallee Area</v>
          </cell>
          <cell r="D6710">
            <v>4.3974719999999996</v>
          </cell>
          <cell r="E6710">
            <v>2.7774169999999998</v>
          </cell>
          <cell r="F6710">
            <v>6.8954740000000001</v>
          </cell>
        </row>
        <row r="6711">
          <cell r="A6711" t="str">
            <v>MENTAL HEALTH and WELLBEING - Level of psychological distress</v>
          </cell>
          <cell r="B6711" t="str">
            <v>Don't know/Refused to answer</v>
          </cell>
          <cell r="C6711" t="str">
            <v>North Eastern Melbourne Area</v>
          </cell>
          <cell r="D6711">
            <v>6.6560160000000002</v>
          </cell>
          <cell r="E6711">
            <v>4.9930029999999999</v>
          </cell>
          <cell r="F6711">
            <v>8.8214959999999998</v>
          </cell>
        </row>
        <row r="6712">
          <cell r="A6712" t="str">
            <v>MENTAL HEALTH and WELLBEING - Level of psychological distress</v>
          </cell>
          <cell r="B6712" t="str">
            <v>High (K10 22–29)</v>
          </cell>
          <cell r="C6712" t="str">
            <v>North Division</v>
          </cell>
          <cell r="D6712">
            <v>15.827500000000001</v>
          </cell>
          <cell r="E6712">
            <v>14.23555</v>
          </cell>
          <cell r="F6712">
            <v>17.561019999999999</v>
          </cell>
        </row>
        <row r="6713">
          <cell r="A6713" t="str">
            <v>MENTAL HEALTH and WELLBEING - Level of psychological distress</v>
          </cell>
          <cell r="B6713" t="str">
            <v>Very high (K10 30+)</v>
          </cell>
          <cell r="C6713" t="str">
            <v>North Division</v>
          </cell>
          <cell r="D6713">
            <v>9.1580340000000007</v>
          </cell>
          <cell r="E6713">
            <v>7.8637079999999999</v>
          </cell>
          <cell r="F6713">
            <v>10.640790000000001</v>
          </cell>
        </row>
        <row r="6714">
          <cell r="A6714" t="str">
            <v>MENTAL HEALTH and WELLBEING - Level of psychological distress</v>
          </cell>
          <cell r="B6714" t="str">
            <v>Don't know/Refused to answer</v>
          </cell>
          <cell r="C6714" t="str">
            <v>North Division</v>
          </cell>
          <cell r="D6714">
            <v>5.7794509999999999</v>
          </cell>
          <cell r="E6714">
            <v>4.7370599999999996</v>
          </cell>
          <cell r="F6714">
            <v>7.0342820000000001</v>
          </cell>
        </row>
        <row r="6715">
          <cell r="A6715" t="str">
            <v>MENTAL HEALTH and WELLBEING - Level of psychological distress</v>
          </cell>
          <cell r="B6715" t="str">
            <v>High (K10 22–29)</v>
          </cell>
          <cell r="C6715" t="str">
            <v>Bayside Peninsula Area</v>
          </cell>
          <cell r="D6715">
            <v>14.69552</v>
          </cell>
          <cell r="E6715">
            <v>12.967739999999999</v>
          </cell>
          <cell r="F6715">
            <v>16.609559999999998</v>
          </cell>
        </row>
        <row r="6716">
          <cell r="A6716" t="str">
            <v>MENTAL HEALTH and WELLBEING - Level of psychological distress</v>
          </cell>
          <cell r="B6716" t="str">
            <v>High (K10 22–29)</v>
          </cell>
          <cell r="C6716" t="str">
            <v>Inner Gippsland Area</v>
          </cell>
          <cell r="D6716">
            <v>12.66419</v>
          </cell>
          <cell r="E6716">
            <v>9.9614259999999994</v>
          </cell>
          <cell r="F6716">
            <v>15.9702</v>
          </cell>
        </row>
        <row r="6717">
          <cell r="A6717" t="str">
            <v>MENTAL HEALTH and WELLBEING - Level of psychological distress</v>
          </cell>
          <cell r="B6717" t="str">
            <v>High (K10 22–29)</v>
          </cell>
          <cell r="C6717" t="str">
            <v>Outer Gippsland Area</v>
          </cell>
          <cell r="D6717">
            <v>13.422969999999999</v>
          </cell>
          <cell r="E6717">
            <v>9.887003</v>
          </cell>
          <cell r="F6717">
            <v>17.971319999999999</v>
          </cell>
        </row>
        <row r="6718">
          <cell r="A6718" t="str">
            <v>MENTAL HEALTH and WELLBEING - Level of psychological distress</v>
          </cell>
          <cell r="B6718" t="str">
            <v>High (K10 22–29)</v>
          </cell>
          <cell r="C6718" t="str">
            <v>Southern Melbourne Area</v>
          </cell>
          <cell r="D6718">
            <v>14.04921</v>
          </cell>
          <cell r="E6718">
            <v>11.4496</v>
          </cell>
          <cell r="F6718">
            <v>17.124919999999999</v>
          </cell>
        </row>
        <row r="6719">
          <cell r="A6719" t="str">
            <v>MENTAL HEALTH and WELLBEING - Level of psychological distress</v>
          </cell>
          <cell r="B6719" t="str">
            <v>Very high (K10 30+)</v>
          </cell>
          <cell r="C6719" t="str">
            <v>Bayside Peninsula Area</v>
          </cell>
          <cell r="D6719">
            <v>8.128603</v>
          </cell>
          <cell r="E6719">
            <v>6.8156400000000001</v>
          </cell>
          <cell r="F6719">
            <v>9.6682509999999997</v>
          </cell>
        </row>
        <row r="6720">
          <cell r="A6720" t="str">
            <v>MENTAL HEALTH and WELLBEING - Level of psychological distress</v>
          </cell>
          <cell r="B6720" t="str">
            <v>Very high (K10 30+)</v>
          </cell>
          <cell r="C6720" t="str">
            <v>Inner Gippsland Area</v>
          </cell>
          <cell r="D6720">
            <v>9.3234429999999993</v>
          </cell>
          <cell r="E6720">
            <v>6.9319490000000004</v>
          </cell>
          <cell r="F6720">
            <v>12.4298</v>
          </cell>
        </row>
        <row r="6721">
          <cell r="A6721" t="str">
            <v>MENTAL HEALTH and WELLBEING - Level of psychological distress</v>
          </cell>
          <cell r="B6721" t="str">
            <v>Very high (K10 30+)</v>
          </cell>
          <cell r="C6721" t="str">
            <v>Outer Gippsland Area</v>
          </cell>
          <cell r="D6721">
            <v>4.0310490000000003</v>
          </cell>
          <cell r="E6721">
            <v>2.4131140000000002</v>
          </cell>
          <cell r="F6721">
            <v>6.6597410000000004</v>
          </cell>
        </row>
        <row r="6722">
          <cell r="A6722" t="str">
            <v>MENTAL HEALTH and WELLBEING - Level of psychological distress</v>
          </cell>
          <cell r="B6722" t="str">
            <v>Very high (K10 30+)</v>
          </cell>
          <cell r="C6722" t="str">
            <v>Southern Melbourne Area</v>
          </cell>
          <cell r="D6722">
            <v>10.123609999999999</v>
          </cell>
          <cell r="E6722">
            <v>7.9305750000000002</v>
          </cell>
          <cell r="F6722">
            <v>12.838509999999999</v>
          </cell>
        </row>
        <row r="6723">
          <cell r="A6723" t="str">
            <v>MENTAL HEALTH and WELLBEING - Level of psychological distress</v>
          </cell>
          <cell r="B6723" t="str">
            <v>Don't know/Refused to answer</v>
          </cell>
          <cell r="C6723" t="str">
            <v>Bayside Peninsula Area</v>
          </cell>
          <cell r="D6723">
            <v>3.046494</v>
          </cell>
          <cell r="E6723">
            <v>2.3209740000000001</v>
          </cell>
          <cell r="F6723">
            <v>3.9895450000000001</v>
          </cell>
        </row>
        <row r="6724">
          <cell r="A6724" t="str">
            <v>MENTAL HEALTH and WELLBEING - Level of psychological distress</v>
          </cell>
          <cell r="B6724" t="str">
            <v>Don't know/Refused to answer</v>
          </cell>
          <cell r="C6724" t="str">
            <v>Inner Gippsland Area</v>
          </cell>
          <cell r="D6724">
            <v>3.3332760000000001</v>
          </cell>
          <cell r="E6724">
            <v>2.1891560000000001</v>
          </cell>
          <cell r="F6724">
            <v>5.0445089999999997</v>
          </cell>
        </row>
        <row r="6725">
          <cell r="A6725" t="str">
            <v>MENTAL HEALTH and WELLBEING - Level of psychological distress</v>
          </cell>
          <cell r="B6725" t="str">
            <v>Don't know/Refused to answer</v>
          </cell>
          <cell r="C6725" t="str">
            <v>Outer Gippsland Area</v>
          </cell>
          <cell r="D6725">
            <v>6.9597619999999996</v>
          </cell>
          <cell r="E6725">
            <v>4.2649920000000003</v>
          </cell>
          <cell r="F6725">
            <v>11.158720000000001</v>
          </cell>
        </row>
        <row r="6726">
          <cell r="A6726" t="str">
            <v>MENTAL HEALTH and WELLBEING - Level of psychological distress</v>
          </cell>
          <cell r="B6726" t="str">
            <v>Don't know/Refused to answer</v>
          </cell>
          <cell r="C6726" t="str">
            <v>Southern Melbourne Area</v>
          </cell>
          <cell r="D6726">
            <v>6.361148</v>
          </cell>
          <cell r="E6726">
            <v>4.5950689999999996</v>
          </cell>
          <cell r="F6726">
            <v>8.7437970000000007</v>
          </cell>
        </row>
        <row r="6727">
          <cell r="A6727" t="str">
            <v>MENTAL HEALTH and WELLBEING - Level of psychological distress</v>
          </cell>
          <cell r="B6727" t="str">
            <v>High (K10 22–29)</v>
          </cell>
          <cell r="C6727" t="str">
            <v>South Division</v>
          </cell>
          <cell r="D6727">
            <v>14.366070000000001</v>
          </cell>
          <cell r="E6727">
            <v>13.009690000000001</v>
          </cell>
          <cell r="F6727">
            <v>15.83813</v>
          </cell>
        </row>
        <row r="6728">
          <cell r="A6728" t="str">
            <v>MENTAL HEALTH and WELLBEING - Level of psychological distress</v>
          </cell>
          <cell r="B6728" t="str">
            <v>Very high (K10 30+)</v>
          </cell>
          <cell r="C6728" t="str">
            <v>South Division</v>
          </cell>
          <cell r="D6728">
            <v>8.6484590000000008</v>
          </cell>
          <cell r="E6728">
            <v>7.5754020000000004</v>
          </cell>
          <cell r="F6728">
            <v>9.8573039999999992</v>
          </cell>
        </row>
        <row r="6729">
          <cell r="A6729" t="str">
            <v>MENTAL HEALTH and WELLBEING - Level of psychological distress</v>
          </cell>
          <cell r="B6729" t="str">
            <v>Don't know/Refused to answer</v>
          </cell>
          <cell r="C6729" t="str">
            <v>South Division</v>
          </cell>
          <cell r="D6729">
            <v>4.2979159999999998</v>
          </cell>
          <cell r="E6729">
            <v>3.554913</v>
          </cell>
          <cell r="F6729">
            <v>5.1878580000000003</v>
          </cell>
        </row>
        <row r="6730">
          <cell r="A6730" t="str">
            <v>MENTAL HEALTH and WELLBEING - Level of psychological distress</v>
          </cell>
          <cell r="B6730" t="str">
            <v>High (K10 22–29)</v>
          </cell>
          <cell r="C6730" t="str">
            <v>Goulburn Area</v>
          </cell>
          <cell r="D6730">
            <v>12.31325</v>
          </cell>
          <cell r="E6730">
            <v>9.8965049999999994</v>
          </cell>
          <cell r="F6730">
            <v>15.22048</v>
          </cell>
        </row>
        <row r="6731">
          <cell r="A6731" t="str">
            <v>MENTAL HEALTH and WELLBEING - Level of psychological distress</v>
          </cell>
          <cell r="B6731" t="str">
            <v>High (K10 22–29)</v>
          </cell>
          <cell r="C6731" t="str">
            <v>Inner Eastern Melbourne Area</v>
          </cell>
          <cell r="D6731">
            <v>16.422070000000001</v>
          </cell>
          <cell r="E6731">
            <v>13.991709999999999</v>
          </cell>
          <cell r="F6731">
            <v>19.180440000000001</v>
          </cell>
        </row>
        <row r="6732">
          <cell r="A6732" t="str">
            <v>MENTAL HEALTH and WELLBEING - Level of psychological distress</v>
          </cell>
          <cell r="B6732" t="str">
            <v>High (K10 22–29)</v>
          </cell>
          <cell r="C6732" t="str">
            <v>Outer Eastern Melbourne Area</v>
          </cell>
          <cell r="D6732">
            <v>16.440429999999999</v>
          </cell>
          <cell r="E6732">
            <v>13.831939999999999</v>
          </cell>
          <cell r="F6732">
            <v>19.42991</v>
          </cell>
        </row>
        <row r="6733">
          <cell r="A6733" t="str">
            <v>MENTAL HEALTH and WELLBEING - Level of psychological distress</v>
          </cell>
          <cell r="B6733" t="str">
            <v>High (K10 22–29)</v>
          </cell>
          <cell r="C6733" t="str">
            <v>Ovens Murray Area</v>
          </cell>
          <cell r="D6733">
            <v>11.786350000000001</v>
          </cell>
          <cell r="E6733">
            <v>9.3436520000000005</v>
          </cell>
          <cell r="F6733">
            <v>14.763640000000001</v>
          </cell>
        </row>
        <row r="6734">
          <cell r="A6734" t="str">
            <v>MENTAL HEALTH and WELLBEING - Level of psychological distress</v>
          </cell>
          <cell r="B6734" t="str">
            <v>Very high (K10 30+)</v>
          </cell>
          <cell r="C6734" t="str">
            <v>Goulburn Area</v>
          </cell>
          <cell r="D6734">
            <v>8.3696289999999998</v>
          </cell>
          <cell r="E6734">
            <v>6.3737490000000001</v>
          </cell>
          <cell r="F6734">
            <v>10.917619999999999</v>
          </cell>
        </row>
        <row r="6735">
          <cell r="A6735" t="str">
            <v>MENTAL HEALTH and WELLBEING - Level of psychological distress</v>
          </cell>
          <cell r="B6735" t="str">
            <v>Very high (K10 30+)</v>
          </cell>
          <cell r="C6735" t="str">
            <v>Inner Eastern Melbourne Area</v>
          </cell>
          <cell r="D6735">
            <v>5.8807400000000003</v>
          </cell>
          <cell r="E6735">
            <v>4.4024640000000002</v>
          </cell>
          <cell r="F6735">
            <v>7.8148200000000001</v>
          </cell>
        </row>
        <row r="6736">
          <cell r="A6736" t="str">
            <v>MENTAL HEALTH and WELLBEING - Level of psychological distress</v>
          </cell>
          <cell r="B6736" t="str">
            <v>Very high (K10 30+)</v>
          </cell>
          <cell r="C6736" t="str">
            <v>Outer Eastern Melbourne Area</v>
          </cell>
          <cell r="D6736">
            <v>8.8278490000000005</v>
          </cell>
          <cell r="E6736">
            <v>6.7980580000000002</v>
          </cell>
          <cell r="F6736">
            <v>11.38964</v>
          </cell>
        </row>
        <row r="6737">
          <cell r="A6737" t="str">
            <v>MENTAL HEALTH and WELLBEING - Level of psychological distress</v>
          </cell>
          <cell r="B6737" t="str">
            <v>Very high (K10 30+)</v>
          </cell>
          <cell r="C6737" t="str">
            <v>Ovens Murray Area</v>
          </cell>
          <cell r="D6737">
            <v>8.5855160000000001</v>
          </cell>
          <cell r="E6737">
            <v>6.27956</v>
          </cell>
          <cell r="F6737">
            <v>11.633150000000001</v>
          </cell>
        </row>
        <row r="6738">
          <cell r="A6738" t="str">
            <v>MENTAL HEALTH and WELLBEING - Level of psychological distress</v>
          </cell>
          <cell r="B6738" t="str">
            <v>Don't know/Refused to answer</v>
          </cell>
          <cell r="C6738" t="str">
            <v>Goulburn Area</v>
          </cell>
          <cell r="D6738">
            <v>4.9696290000000003</v>
          </cell>
          <cell r="E6738">
            <v>3.4391319999999999</v>
          </cell>
          <cell r="F6738">
            <v>7.130935</v>
          </cell>
        </row>
        <row r="6739">
          <cell r="A6739" t="str">
            <v>MENTAL HEALTH and WELLBEING - Level of psychological distress</v>
          </cell>
          <cell r="B6739" t="str">
            <v>Don't know/Refused to answer</v>
          </cell>
          <cell r="C6739" t="str">
            <v>Inner Eastern Melbourne Area</v>
          </cell>
          <cell r="D6739">
            <v>5.8227089999999997</v>
          </cell>
          <cell r="E6739">
            <v>4.3681299999999998</v>
          </cell>
          <cell r="F6739">
            <v>7.7225450000000002</v>
          </cell>
        </row>
        <row r="6740">
          <cell r="A6740" t="str">
            <v>MENTAL HEALTH and WELLBEING - Level of psychological distress</v>
          </cell>
          <cell r="B6740" t="str">
            <v>Don't know/Refused to answer</v>
          </cell>
          <cell r="C6740" t="str">
            <v>Outer Eastern Melbourne Area</v>
          </cell>
          <cell r="D6740">
            <v>4.985252</v>
          </cell>
          <cell r="E6740">
            <v>3.5072019999999999</v>
          </cell>
          <cell r="F6740">
            <v>7.0407489999999999</v>
          </cell>
        </row>
        <row r="6741">
          <cell r="A6741" t="str">
            <v>MENTAL HEALTH and WELLBEING - Level of psychological distress</v>
          </cell>
          <cell r="B6741" t="str">
            <v>Don't know/Refused to answer</v>
          </cell>
          <cell r="C6741" t="str">
            <v>Ovens Murray Area</v>
          </cell>
          <cell r="D6741">
            <v>4.2007310000000002</v>
          </cell>
          <cell r="E6741">
            <v>2.7528060000000001</v>
          </cell>
          <cell r="F6741">
            <v>6.3604279999999997</v>
          </cell>
        </row>
        <row r="6742">
          <cell r="A6742" t="str">
            <v>MENTAL HEALTH and WELLBEING - Level of psychological distress</v>
          </cell>
          <cell r="B6742" t="str">
            <v>High (K10 22–29)</v>
          </cell>
          <cell r="C6742" t="str">
            <v>East Division</v>
          </cell>
          <cell r="D6742">
            <v>15.612740000000001</v>
          </cell>
          <cell r="E6742">
            <v>14.08112</v>
          </cell>
          <cell r="F6742">
            <v>17.277439999999999</v>
          </cell>
        </row>
        <row r="6743">
          <cell r="A6743" t="str">
            <v>MENTAL HEALTH and WELLBEING - Level of psychological distress</v>
          </cell>
          <cell r="B6743" t="str">
            <v>Very high (K10 30+)</v>
          </cell>
          <cell r="C6743" t="str">
            <v>East Division</v>
          </cell>
          <cell r="D6743">
            <v>7.0891070000000003</v>
          </cell>
          <cell r="E6743">
            <v>6.0503280000000004</v>
          </cell>
          <cell r="F6743">
            <v>8.2904959999999992</v>
          </cell>
        </row>
        <row r="6744">
          <cell r="A6744" t="str">
            <v>MENTAL HEALTH and WELLBEING - Level of psychological distress</v>
          </cell>
          <cell r="B6744" t="str">
            <v>Don't know/Refused to answer</v>
          </cell>
          <cell r="C6744" t="str">
            <v>East Division</v>
          </cell>
          <cell r="D6744">
            <v>5.273549</v>
          </cell>
          <cell r="E6744">
            <v>4.3558659999999998</v>
          </cell>
          <cell r="F6744">
            <v>6.3716869999999997</v>
          </cell>
        </row>
        <row r="6745">
          <cell r="A6745" t="str">
            <v>MENTAL HEALTH and WELLBEING - Level of psychological distress</v>
          </cell>
          <cell r="B6745" t="str">
            <v>High (K10 22–29)</v>
          </cell>
          <cell r="C6745" t="str">
            <v>Barwon Area</v>
          </cell>
          <cell r="D6745">
            <v>14.82559</v>
          </cell>
          <cell r="E6745">
            <v>11.005380000000001</v>
          </cell>
          <cell r="F6745">
            <v>19.678640000000001</v>
          </cell>
        </row>
        <row r="6746">
          <cell r="A6746" t="str">
            <v>MENTAL HEALTH and WELLBEING - Level of psychological distress</v>
          </cell>
          <cell r="B6746" t="str">
            <v>High (K10 22–29)</v>
          </cell>
          <cell r="C6746" t="str">
            <v>Brimbank Melton Area</v>
          </cell>
          <cell r="D6746">
            <v>15.479469999999999</v>
          </cell>
          <cell r="E6746">
            <v>12.49432</v>
          </cell>
          <cell r="F6746">
            <v>19.022790000000001</v>
          </cell>
        </row>
        <row r="6747">
          <cell r="A6747" t="str">
            <v>MENTAL HEALTH and WELLBEING - Level of psychological distress</v>
          </cell>
          <cell r="B6747" t="str">
            <v>High (K10 22–29)</v>
          </cell>
          <cell r="C6747" t="str">
            <v>Central Highlands Area</v>
          </cell>
          <cell r="D6747">
            <v>14.667479999999999</v>
          </cell>
          <cell r="E6747">
            <v>11.8225</v>
          </cell>
          <cell r="F6747">
            <v>18.056889999999999</v>
          </cell>
        </row>
        <row r="6748">
          <cell r="A6748" t="str">
            <v>MENTAL HEALTH and WELLBEING - Level of psychological distress</v>
          </cell>
          <cell r="B6748" t="str">
            <v>High (K10 22–29)</v>
          </cell>
          <cell r="C6748" t="str">
            <v>Western District Area</v>
          </cell>
          <cell r="D6748">
            <v>12.297169999999999</v>
          </cell>
          <cell r="E6748">
            <v>10.343769999999999</v>
          </cell>
          <cell r="F6748">
            <v>14.559559999999999</v>
          </cell>
        </row>
        <row r="6749">
          <cell r="A6749" t="str">
            <v>MENTAL HEALTH and WELLBEING - Level of psychological distress</v>
          </cell>
          <cell r="B6749" t="str">
            <v>High (K10 22–29)</v>
          </cell>
          <cell r="C6749" t="str">
            <v>Western Melbourne Area</v>
          </cell>
          <cell r="D6749">
            <v>15.127280000000001</v>
          </cell>
          <cell r="E6749">
            <v>12.954610000000001</v>
          </cell>
          <cell r="F6749">
            <v>17.590689999999999</v>
          </cell>
        </row>
        <row r="6750">
          <cell r="A6750" t="str">
            <v>MENTAL HEALTH and WELLBEING - Level of psychological distress</v>
          </cell>
          <cell r="B6750" t="str">
            <v>Very high (K10 30+)</v>
          </cell>
          <cell r="C6750" t="str">
            <v>Barwon Area</v>
          </cell>
          <cell r="D6750">
            <v>10.70584</v>
          </cell>
          <cell r="E6750">
            <v>7.3618800000000002</v>
          </cell>
          <cell r="F6750">
            <v>15.31758</v>
          </cell>
        </row>
        <row r="6751">
          <cell r="A6751" t="str">
            <v>MENTAL HEALTH and WELLBEING - Level of psychological distress</v>
          </cell>
          <cell r="B6751" t="str">
            <v>Very high (K10 30+)</v>
          </cell>
          <cell r="C6751" t="str">
            <v>Brimbank Melton Area</v>
          </cell>
          <cell r="D6751">
            <v>8.2563379999999995</v>
          </cell>
          <cell r="E6751">
            <v>6.0971989999999998</v>
          </cell>
          <cell r="F6751">
            <v>11.08977</v>
          </cell>
        </row>
        <row r="6752">
          <cell r="A6752" t="str">
            <v>MENTAL HEALTH and WELLBEING - Level of psychological distress</v>
          </cell>
          <cell r="B6752" t="str">
            <v>Very high (K10 30+)</v>
          </cell>
          <cell r="C6752" t="str">
            <v>Central Highlands Area</v>
          </cell>
          <cell r="D6752">
            <v>8.6047259999999994</v>
          </cell>
          <cell r="E6752">
            <v>6.37934</v>
          </cell>
          <cell r="F6752">
            <v>11.51097</v>
          </cell>
        </row>
        <row r="6753">
          <cell r="A6753" t="str">
            <v>MENTAL HEALTH and WELLBEING - Level of psychological distress</v>
          </cell>
          <cell r="B6753" t="str">
            <v>Very high (K10 30+)</v>
          </cell>
          <cell r="C6753" t="str">
            <v>Western District Area</v>
          </cell>
          <cell r="D6753">
            <v>6.6973320000000003</v>
          </cell>
          <cell r="E6753">
            <v>5.3181349999999998</v>
          </cell>
          <cell r="F6753">
            <v>8.4024660000000004</v>
          </cell>
        </row>
        <row r="6754">
          <cell r="A6754" t="str">
            <v>MENTAL HEALTH and WELLBEING - Level of psychological distress</v>
          </cell>
          <cell r="B6754" t="str">
            <v>Very high (K10 30+)</v>
          </cell>
          <cell r="C6754" t="str">
            <v>Western Melbourne Area</v>
          </cell>
          <cell r="D6754">
            <v>8.2601259999999996</v>
          </cell>
          <cell r="E6754">
            <v>6.6963460000000001</v>
          </cell>
          <cell r="F6754">
            <v>10.149369999999999</v>
          </cell>
        </row>
        <row r="6755">
          <cell r="A6755" t="str">
            <v>MENTAL HEALTH and WELLBEING - Level of psychological distress</v>
          </cell>
          <cell r="B6755" t="str">
            <v>Don't know/Refused to answer</v>
          </cell>
          <cell r="C6755" t="str">
            <v>Barwon Area</v>
          </cell>
          <cell r="D6755">
            <v>2.4151400000000001</v>
          </cell>
          <cell r="E6755">
            <v>1.157103</v>
          </cell>
          <cell r="F6755">
            <v>4.9721469999999997</v>
          </cell>
        </row>
        <row r="6756">
          <cell r="A6756" t="str">
            <v>MENTAL HEALTH and WELLBEING - Level of psychological distress</v>
          </cell>
          <cell r="B6756" t="str">
            <v>Don't know/Refused to answer</v>
          </cell>
          <cell r="C6756" t="str">
            <v>Brimbank Melton Area</v>
          </cell>
          <cell r="D6756">
            <v>7.9455549999999997</v>
          </cell>
          <cell r="E6756">
            <v>5.8343749999999996</v>
          </cell>
          <cell r="F6756">
            <v>10.73359</v>
          </cell>
        </row>
        <row r="6757">
          <cell r="A6757" t="str">
            <v>MENTAL HEALTH and WELLBEING - Level of psychological distress</v>
          </cell>
          <cell r="B6757" t="str">
            <v>Don't know/Refused to answer</v>
          </cell>
          <cell r="C6757" t="str">
            <v>Central Highlands Area</v>
          </cell>
          <cell r="D6757">
            <v>3.231649</v>
          </cell>
          <cell r="E6757">
            <v>2.0769700000000002</v>
          </cell>
          <cell r="F6757">
            <v>4.9955160000000003</v>
          </cell>
        </row>
        <row r="6758">
          <cell r="A6758" t="str">
            <v>MENTAL HEALTH and WELLBEING - Level of psychological distress</v>
          </cell>
          <cell r="B6758" t="str">
            <v>Don't know/Refused to answer</v>
          </cell>
          <cell r="C6758" t="str">
            <v>Western District Area</v>
          </cell>
          <cell r="D6758">
            <v>2.6118579999999998</v>
          </cell>
          <cell r="E6758">
            <v>1.999857</v>
          </cell>
          <cell r="F6758">
            <v>3.4046370000000001</v>
          </cell>
        </row>
        <row r="6759">
          <cell r="A6759" t="str">
            <v>MENTAL HEALTH and WELLBEING - Level of psychological distress</v>
          </cell>
          <cell r="B6759" t="str">
            <v>Don't know/Refused to answer</v>
          </cell>
          <cell r="C6759" t="str">
            <v>Western Melbourne Area</v>
          </cell>
          <cell r="D6759">
            <v>6.3104909999999999</v>
          </cell>
          <cell r="E6759">
            <v>4.7294830000000001</v>
          </cell>
          <cell r="F6759">
            <v>8.3735579999999992</v>
          </cell>
        </row>
        <row r="6760">
          <cell r="A6760" t="str">
            <v>MENTAL HEALTH and WELLBEING - Level of psychological distress</v>
          </cell>
          <cell r="B6760" t="str">
            <v>High (K10 22–29)</v>
          </cell>
          <cell r="C6760" t="str">
            <v>West Division</v>
          </cell>
          <cell r="D6760">
            <v>15.03673</v>
          </cell>
          <cell r="E6760">
            <v>13.6706</v>
          </cell>
          <cell r="F6760">
            <v>16.513259999999999</v>
          </cell>
        </row>
        <row r="6761">
          <cell r="A6761" t="str">
            <v>MENTAL HEALTH and WELLBEING - Level of psychological distress</v>
          </cell>
          <cell r="B6761" t="str">
            <v>Very high (K10 30+)</v>
          </cell>
          <cell r="C6761" t="str">
            <v>West Division</v>
          </cell>
          <cell r="D6761">
            <v>8.3297270000000001</v>
          </cell>
          <cell r="E6761">
            <v>7.2798699999999998</v>
          </cell>
          <cell r="F6761">
            <v>9.5154499999999995</v>
          </cell>
        </row>
        <row r="6762">
          <cell r="A6762" t="str">
            <v>MENTAL HEALTH and WELLBEING - Level of psychological distress</v>
          </cell>
          <cell r="B6762" t="str">
            <v>Don't know/Refused to answer</v>
          </cell>
          <cell r="C6762" t="str">
            <v>West Division</v>
          </cell>
          <cell r="D6762">
            <v>5.5331130000000002</v>
          </cell>
          <cell r="E6762">
            <v>4.6285429999999996</v>
          </cell>
          <cell r="F6762">
            <v>6.6022290000000003</v>
          </cell>
        </row>
        <row r="6763">
          <cell r="A6763" t="str">
            <v>MENTAL HEALTH and WELLBEING - Level of psychological distress</v>
          </cell>
          <cell r="B6763" t="str">
            <v>Low (K10 &lt; 16)</v>
          </cell>
          <cell r="C6763" t="str">
            <v>Hume Moreland Area</v>
          </cell>
          <cell r="D6763">
            <v>38.13597</v>
          </cell>
          <cell r="E6763">
            <v>33.47878</v>
          </cell>
          <cell r="F6763">
            <v>43.022010000000002</v>
          </cell>
        </row>
        <row r="6764">
          <cell r="A6764" t="str">
            <v>MENTAL HEALTH and WELLBEING - Level of psychological distress</v>
          </cell>
          <cell r="B6764" t="str">
            <v>Low (K10 &lt; 16)</v>
          </cell>
          <cell r="C6764" t="str">
            <v>Loddon Area</v>
          </cell>
          <cell r="D6764">
            <v>47.886679999999998</v>
          </cell>
          <cell r="E6764">
            <v>43.70196</v>
          </cell>
          <cell r="F6764">
            <v>52.10127</v>
          </cell>
        </row>
        <row r="6765">
          <cell r="A6765" t="str">
            <v>MENTAL HEALTH and WELLBEING - Level of psychological distress</v>
          </cell>
          <cell r="B6765" t="str">
            <v>Low (K10 &lt; 16)</v>
          </cell>
          <cell r="C6765" t="str">
            <v>Mallee Area</v>
          </cell>
          <cell r="D6765">
            <v>53.162570000000002</v>
          </cell>
          <cell r="E6765">
            <v>48.227870000000003</v>
          </cell>
          <cell r="F6765">
            <v>58.036180000000002</v>
          </cell>
        </row>
        <row r="6766">
          <cell r="A6766" t="str">
            <v>MENTAL HEALTH and WELLBEING - Level of psychological distress</v>
          </cell>
          <cell r="B6766" t="str">
            <v>Low (K10 &lt; 16)</v>
          </cell>
          <cell r="C6766" t="str">
            <v>North Eastern Melbourne Area</v>
          </cell>
          <cell r="D6766">
            <v>42.447800000000001</v>
          </cell>
          <cell r="E6766">
            <v>39.234349999999999</v>
          </cell>
          <cell r="F6766">
            <v>45.726399999999998</v>
          </cell>
        </row>
        <row r="6767">
          <cell r="A6767" t="str">
            <v>MENTAL HEALTH and WELLBEING - Level of psychological distress</v>
          </cell>
          <cell r="B6767" t="str">
            <v>Moderate (K10 16–21)</v>
          </cell>
          <cell r="C6767" t="str">
            <v>Hume Moreland Area</v>
          </cell>
          <cell r="D6767">
            <v>30.302589999999999</v>
          </cell>
          <cell r="E6767">
            <v>25.96536</v>
          </cell>
          <cell r="F6767">
            <v>35.021599999999999</v>
          </cell>
        </row>
        <row r="6768">
          <cell r="A6768" t="str">
            <v>MENTAL HEALTH and WELLBEING - Level of psychological distress</v>
          </cell>
          <cell r="B6768" t="str">
            <v>Moderate (K10 16–21)</v>
          </cell>
          <cell r="C6768" t="str">
            <v>Loddon Area</v>
          </cell>
          <cell r="D6768">
            <v>26.811599999999999</v>
          </cell>
          <cell r="E6768">
            <v>23.1525</v>
          </cell>
          <cell r="F6768">
            <v>30.81709</v>
          </cell>
        </row>
        <row r="6769">
          <cell r="A6769" t="str">
            <v>MENTAL HEALTH and WELLBEING - Level of psychological distress</v>
          </cell>
          <cell r="B6769" t="str">
            <v>Moderate (K10 16–21)</v>
          </cell>
          <cell r="C6769" t="str">
            <v>Mallee Area</v>
          </cell>
          <cell r="D6769">
            <v>24.51999</v>
          </cell>
          <cell r="E6769">
            <v>20.413489999999999</v>
          </cell>
          <cell r="F6769">
            <v>29.15</v>
          </cell>
        </row>
        <row r="6770">
          <cell r="A6770" t="str">
            <v>MENTAL HEALTH and WELLBEING - Level of psychological distress</v>
          </cell>
          <cell r="B6770" t="str">
            <v>Moderate (K10 16–21)</v>
          </cell>
          <cell r="C6770" t="str">
            <v>North Eastern Melbourne Area</v>
          </cell>
          <cell r="D6770">
            <v>24.580439999999999</v>
          </cell>
          <cell r="E6770">
            <v>22.10848</v>
          </cell>
          <cell r="F6770">
            <v>27.23216</v>
          </cell>
        </row>
        <row r="6771">
          <cell r="A6771" t="str">
            <v>MENTAL HEALTH and WELLBEING - Level of psychological distress</v>
          </cell>
          <cell r="B6771" t="str">
            <v>High / very high (K10 22+)</v>
          </cell>
          <cell r="C6771" t="str">
            <v>Hume Moreland Area</v>
          </cell>
          <cell r="D6771">
            <v>26.087399999999999</v>
          </cell>
          <cell r="E6771">
            <v>22.155460000000001</v>
          </cell>
          <cell r="F6771">
            <v>30.44425</v>
          </cell>
        </row>
        <row r="6772">
          <cell r="A6772" t="str">
            <v>MENTAL HEALTH and WELLBEING - Level of psychological distress</v>
          </cell>
          <cell r="B6772" t="str">
            <v>High / very high (K10 22+)</v>
          </cell>
          <cell r="C6772" t="str">
            <v>Loddon Area</v>
          </cell>
          <cell r="D6772">
            <v>21.173760000000001</v>
          </cell>
          <cell r="E6772">
            <v>17.68834</v>
          </cell>
          <cell r="F6772">
            <v>25.136240000000001</v>
          </cell>
        </row>
        <row r="6773">
          <cell r="A6773" t="str">
            <v>MENTAL HEALTH and WELLBEING - Level of psychological distress</v>
          </cell>
          <cell r="B6773" t="str">
            <v>High / very high (K10 22+)</v>
          </cell>
          <cell r="C6773" t="str">
            <v>Mallee Area</v>
          </cell>
          <cell r="D6773">
            <v>17.919969999999999</v>
          </cell>
          <cell r="E6773">
            <v>14.47081</v>
          </cell>
          <cell r="F6773">
            <v>21.979970000000002</v>
          </cell>
        </row>
        <row r="6774">
          <cell r="A6774" t="str">
            <v>MENTAL HEALTH and WELLBEING - Level of psychological distress</v>
          </cell>
          <cell r="B6774" t="str">
            <v>High / very high (K10 22+)</v>
          </cell>
          <cell r="C6774" t="str">
            <v>North Eastern Melbourne Area</v>
          </cell>
          <cell r="D6774">
            <v>26.315740000000002</v>
          </cell>
          <cell r="E6774">
            <v>23.389099999999999</v>
          </cell>
          <cell r="F6774">
            <v>29.46772</v>
          </cell>
        </row>
        <row r="6775">
          <cell r="A6775" t="str">
            <v>MENTAL HEALTH and WELLBEING - Level of psychological distress</v>
          </cell>
          <cell r="B6775" t="str">
            <v>Low (K10 &lt; 16)</v>
          </cell>
          <cell r="C6775" t="str">
            <v>North Division</v>
          </cell>
          <cell r="D6775">
            <v>42.839010000000002</v>
          </cell>
          <cell r="E6775">
            <v>40.685890000000001</v>
          </cell>
          <cell r="F6775">
            <v>45.019590000000001</v>
          </cell>
        </row>
        <row r="6776">
          <cell r="A6776" t="str">
            <v>MENTAL HEALTH and WELLBEING - Level of psychological distress</v>
          </cell>
          <cell r="B6776" t="str">
            <v>Moderate (K10 16–21)</v>
          </cell>
          <cell r="C6776" t="str">
            <v>North Division</v>
          </cell>
          <cell r="D6776">
            <v>26.39601</v>
          </cell>
          <cell r="E6776">
            <v>24.518049999999999</v>
          </cell>
          <cell r="F6776">
            <v>28.363759999999999</v>
          </cell>
        </row>
        <row r="6777">
          <cell r="A6777" t="str">
            <v>MENTAL HEALTH and WELLBEING - Level of psychological distress</v>
          </cell>
          <cell r="B6777" t="str">
            <v>High / very high (K10 22+)</v>
          </cell>
          <cell r="C6777" t="str">
            <v>North Division</v>
          </cell>
          <cell r="D6777">
            <v>24.985530000000001</v>
          </cell>
          <cell r="E6777">
            <v>23.050129999999999</v>
          </cell>
          <cell r="F6777">
            <v>27.02636</v>
          </cell>
        </row>
        <row r="6778">
          <cell r="A6778" t="str">
            <v>MENTAL HEALTH and WELLBEING - Level of psychological distress</v>
          </cell>
          <cell r="B6778" t="str">
            <v>Low (K10 &lt; 16)</v>
          </cell>
          <cell r="C6778" t="str">
            <v>Bayside Peninsula Area</v>
          </cell>
          <cell r="D6778">
            <v>47.315159999999999</v>
          </cell>
          <cell r="E6778">
            <v>44.84825</v>
          </cell>
          <cell r="F6778">
            <v>49.795250000000003</v>
          </cell>
        </row>
        <row r="6779">
          <cell r="A6779" t="str">
            <v>MENTAL HEALTH and WELLBEING - Level of psychological distress</v>
          </cell>
          <cell r="B6779" t="str">
            <v>Low (K10 &lt; 16)</v>
          </cell>
          <cell r="C6779" t="str">
            <v>Inner Gippsland Area</v>
          </cell>
          <cell r="D6779">
            <v>47.972560000000001</v>
          </cell>
          <cell r="E6779">
            <v>44.05397</v>
          </cell>
          <cell r="F6779">
            <v>51.916260000000001</v>
          </cell>
        </row>
        <row r="6780">
          <cell r="A6780" t="str">
            <v>MENTAL HEALTH and WELLBEING - Level of psychological distress</v>
          </cell>
          <cell r="B6780" t="str">
            <v>Low (K10 &lt; 16)</v>
          </cell>
          <cell r="C6780" t="str">
            <v>Outer Gippsland Area</v>
          </cell>
          <cell r="D6780">
            <v>51.590209999999999</v>
          </cell>
          <cell r="E6780">
            <v>45.624429999999997</v>
          </cell>
          <cell r="F6780">
            <v>57.511009999999999</v>
          </cell>
        </row>
        <row r="6781">
          <cell r="A6781" t="str">
            <v>MENTAL HEALTH and WELLBEING - Level of psychological distress</v>
          </cell>
          <cell r="B6781" t="str">
            <v>Low (K10 &lt; 16)</v>
          </cell>
          <cell r="C6781" t="str">
            <v>Southern Melbourne Area</v>
          </cell>
          <cell r="D6781">
            <v>45.72222</v>
          </cell>
          <cell r="E6781">
            <v>41.780909999999999</v>
          </cell>
          <cell r="F6781">
            <v>49.717820000000003</v>
          </cell>
        </row>
        <row r="6782">
          <cell r="A6782" t="str">
            <v>MENTAL HEALTH and WELLBEING - Level of psychological distress</v>
          </cell>
          <cell r="B6782" t="str">
            <v>Moderate (K10 16–21)</v>
          </cell>
          <cell r="C6782" t="str">
            <v>Bayside Peninsula Area</v>
          </cell>
          <cell r="D6782">
            <v>26.814229999999998</v>
          </cell>
          <cell r="E6782">
            <v>24.63646</v>
          </cell>
          <cell r="F6782">
            <v>29.110140000000001</v>
          </cell>
        </row>
        <row r="6783">
          <cell r="A6783" t="str">
            <v>MENTAL HEALTH and WELLBEING - Level of psychological distress</v>
          </cell>
          <cell r="B6783" t="str">
            <v>Moderate (K10 16–21)</v>
          </cell>
          <cell r="C6783" t="str">
            <v>Inner Gippsland Area</v>
          </cell>
          <cell r="D6783">
            <v>26.706530000000001</v>
          </cell>
          <cell r="E6783">
            <v>23.200559999999999</v>
          </cell>
          <cell r="F6783">
            <v>30.531680000000001</v>
          </cell>
        </row>
        <row r="6784">
          <cell r="A6784" t="str">
            <v>MENTAL HEALTH and WELLBEING - Level of psychological distress</v>
          </cell>
          <cell r="B6784" t="str">
            <v>Moderate (K10 16–21)</v>
          </cell>
          <cell r="C6784" t="str">
            <v>Outer Gippsland Area</v>
          </cell>
          <cell r="D6784">
            <v>23.996009999999998</v>
          </cell>
          <cell r="E6784">
            <v>19.19284</v>
          </cell>
          <cell r="F6784">
            <v>29.56148</v>
          </cell>
        </row>
        <row r="6785">
          <cell r="A6785" t="str">
            <v>MENTAL HEALTH and WELLBEING - Level of psychological distress</v>
          </cell>
          <cell r="B6785" t="str">
            <v>Moderate (K10 16–21)</v>
          </cell>
          <cell r="C6785" t="str">
            <v>Southern Melbourne Area</v>
          </cell>
          <cell r="D6785">
            <v>23.743819999999999</v>
          </cell>
          <cell r="E6785">
            <v>20.45336</v>
          </cell>
          <cell r="F6785">
            <v>27.381409999999999</v>
          </cell>
        </row>
        <row r="6786">
          <cell r="A6786" t="str">
            <v>MENTAL HEALTH and WELLBEING - Level of psychological distress</v>
          </cell>
          <cell r="B6786" t="str">
            <v>High / very high (K10 22+)</v>
          </cell>
          <cell r="C6786" t="str">
            <v>Bayside Peninsula Area</v>
          </cell>
          <cell r="D6786">
            <v>22.824120000000001</v>
          </cell>
          <cell r="E6786">
            <v>20.742159999999998</v>
          </cell>
          <cell r="F6786">
            <v>25.048999999999999</v>
          </cell>
        </row>
        <row r="6787">
          <cell r="A6787" t="str">
            <v>MENTAL HEALTH and WELLBEING - Level of psychological distress</v>
          </cell>
          <cell r="B6787" t="str">
            <v>High / very high (K10 22+)</v>
          </cell>
          <cell r="C6787" t="str">
            <v>Inner Gippsland Area</v>
          </cell>
          <cell r="D6787">
            <v>21.987629999999999</v>
          </cell>
          <cell r="E6787">
            <v>18.558779999999999</v>
          </cell>
          <cell r="F6787">
            <v>25.84892</v>
          </cell>
        </row>
        <row r="6788">
          <cell r="A6788" t="str">
            <v>MENTAL HEALTH and WELLBEING - Level of psychological distress</v>
          </cell>
          <cell r="B6788" t="str">
            <v>High / very high (K10 22+)</v>
          </cell>
          <cell r="C6788" t="str">
            <v>Outer Gippsland Area</v>
          </cell>
          <cell r="D6788">
            <v>17.45401</v>
          </cell>
          <cell r="E6788">
            <v>13.49564</v>
          </cell>
          <cell r="F6788">
            <v>22.274450000000002</v>
          </cell>
        </row>
        <row r="6789">
          <cell r="A6789" t="str">
            <v>MENTAL HEALTH and WELLBEING - Level of psychological distress</v>
          </cell>
          <cell r="B6789" t="str">
            <v>High / very high (K10 22+)</v>
          </cell>
          <cell r="C6789" t="str">
            <v>Southern Melbourne Area</v>
          </cell>
          <cell r="D6789">
            <v>24.172820000000002</v>
          </cell>
          <cell r="E6789">
            <v>20.908919999999998</v>
          </cell>
          <cell r="F6789">
            <v>27.767340000000001</v>
          </cell>
        </row>
        <row r="6790">
          <cell r="A6790" t="str">
            <v>MENTAL HEALTH and WELLBEING - Level of psychological distress</v>
          </cell>
          <cell r="B6790" t="str">
            <v>Low (K10 &lt; 16)</v>
          </cell>
          <cell r="C6790" t="str">
            <v>South Division</v>
          </cell>
          <cell r="D6790">
            <v>47.175930000000001</v>
          </cell>
          <cell r="E6790">
            <v>45.2759</v>
          </cell>
          <cell r="F6790">
            <v>49.084180000000003</v>
          </cell>
        </row>
        <row r="6791">
          <cell r="A6791" t="str">
            <v>MENTAL HEALTH and WELLBEING - Level of psychological distress</v>
          </cell>
          <cell r="B6791" t="str">
            <v>Moderate (K10 16–21)</v>
          </cell>
          <cell r="C6791" t="str">
            <v>South Division</v>
          </cell>
          <cell r="D6791">
            <v>25.511620000000001</v>
          </cell>
          <cell r="E6791">
            <v>23.85445</v>
          </cell>
          <cell r="F6791">
            <v>27.242730000000002</v>
          </cell>
        </row>
        <row r="6792">
          <cell r="A6792" t="str">
            <v>MENTAL HEALTH and WELLBEING - Level of psychological distress</v>
          </cell>
          <cell r="B6792" t="str">
            <v>High / very high (K10 22+)</v>
          </cell>
          <cell r="C6792" t="str">
            <v>South Division</v>
          </cell>
          <cell r="D6792">
            <v>23.014530000000001</v>
          </cell>
          <cell r="E6792">
            <v>21.3794</v>
          </cell>
          <cell r="F6792">
            <v>24.735379999999999</v>
          </cell>
        </row>
        <row r="6793">
          <cell r="A6793" t="str">
            <v>MENTAL HEALTH and WELLBEING - Level of psychological distress</v>
          </cell>
          <cell r="B6793" t="str">
            <v>Low (K10 &lt; 16)</v>
          </cell>
          <cell r="C6793" t="str">
            <v>Goulburn Area</v>
          </cell>
          <cell r="D6793">
            <v>52.402239999999999</v>
          </cell>
          <cell r="E6793">
            <v>48.575409999999998</v>
          </cell>
          <cell r="F6793">
            <v>56.201059999999998</v>
          </cell>
        </row>
        <row r="6794">
          <cell r="A6794" t="str">
            <v>MENTAL HEALTH and WELLBEING - Level of psychological distress</v>
          </cell>
          <cell r="B6794" t="str">
            <v>Low (K10 &lt; 16)</v>
          </cell>
          <cell r="C6794" t="str">
            <v>Inner Eastern Melbourne Area</v>
          </cell>
          <cell r="D6794">
            <v>41.648200000000003</v>
          </cell>
          <cell r="E6794">
            <v>38.349960000000003</v>
          </cell>
          <cell r="F6794">
            <v>45.022939999999998</v>
          </cell>
        </row>
        <row r="6795">
          <cell r="A6795" t="str">
            <v>MENTAL HEALTH and WELLBEING - Level of psychological distress</v>
          </cell>
          <cell r="B6795" t="str">
            <v>Low (K10 &lt; 16)</v>
          </cell>
          <cell r="C6795" t="str">
            <v>Outer Eastern Melbourne Area</v>
          </cell>
          <cell r="D6795">
            <v>46.352809999999998</v>
          </cell>
          <cell r="E6795">
            <v>42.631720000000001</v>
          </cell>
          <cell r="F6795">
            <v>50.11497</v>
          </cell>
        </row>
        <row r="6796">
          <cell r="A6796" t="str">
            <v>MENTAL HEALTH and WELLBEING - Level of psychological distress</v>
          </cell>
          <cell r="B6796" t="str">
            <v>Low (K10 &lt; 16)</v>
          </cell>
          <cell r="C6796" t="str">
            <v>Ovens Murray Area</v>
          </cell>
          <cell r="D6796">
            <v>53.32987</v>
          </cell>
          <cell r="E6796">
            <v>49.389020000000002</v>
          </cell>
          <cell r="F6796">
            <v>57.229590000000002</v>
          </cell>
        </row>
        <row r="6797">
          <cell r="A6797" t="str">
            <v>MENTAL HEALTH and WELLBEING - Level of psychological distress</v>
          </cell>
          <cell r="B6797" t="str">
            <v>Moderate (K10 16–21)</v>
          </cell>
          <cell r="C6797" t="str">
            <v>Goulburn Area</v>
          </cell>
          <cell r="D6797">
            <v>21.945250000000001</v>
          </cell>
          <cell r="E6797">
            <v>19.14546</v>
          </cell>
          <cell r="F6797">
            <v>25.027750000000001</v>
          </cell>
        </row>
        <row r="6798">
          <cell r="A6798" t="str">
            <v>MENTAL HEALTH and WELLBEING - Level of psychological distress</v>
          </cell>
          <cell r="B6798" t="str">
            <v>Moderate (K10 16–21)</v>
          </cell>
          <cell r="C6798" t="str">
            <v>Inner Eastern Melbourne Area</v>
          </cell>
          <cell r="D6798">
            <v>30.226289999999999</v>
          </cell>
          <cell r="E6798">
            <v>27.17155</v>
          </cell>
          <cell r="F6798">
            <v>33.466630000000002</v>
          </cell>
        </row>
        <row r="6799">
          <cell r="A6799" t="str">
            <v>MENTAL HEALTH and WELLBEING - Level of psychological distress</v>
          </cell>
          <cell r="B6799" t="str">
            <v>Moderate (K10 16–21)</v>
          </cell>
          <cell r="C6799" t="str">
            <v>Outer Eastern Melbourne Area</v>
          </cell>
          <cell r="D6799">
            <v>23.393660000000001</v>
          </cell>
          <cell r="E6799">
            <v>20.33541</v>
          </cell>
          <cell r="F6799">
            <v>26.757370000000002</v>
          </cell>
        </row>
        <row r="6800">
          <cell r="A6800" t="str">
            <v>MENTAL HEALTH and WELLBEING - Level of psychological distress</v>
          </cell>
          <cell r="B6800" t="str">
            <v>Moderate (K10 16–21)</v>
          </cell>
          <cell r="C6800" t="str">
            <v>Ovens Murray Area</v>
          </cell>
          <cell r="D6800">
            <v>22.097539999999999</v>
          </cell>
          <cell r="E6800">
            <v>19.254069999999999</v>
          </cell>
          <cell r="F6800">
            <v>25.22973</v>
          </cell>
        </row>
        <row r="6801">
          <cell r="A6801" t="str">
            <v>MENTAL HEALTH and WELLBEING - Level of psychological distress</v>
          </cell>
          <cell r="B6801" t="str">
            <v>High / very high (K10 22+)</v>
          </cell>
          <cell r="C6801" t="str">
            <v>Goulburn Area</v>
          </cell>
          <cell r="D6801">
            <v>20.682880000000001</v>
          </cell>
          <cell r="E6801">
            <v>17.673200000000001</v>
          </cell>
          <cell r="F6801">
            <v>24.055340000000001</v>
          </cell>
        </row>
        <row r="6802">
          <cell r="A6802" t="str">
            <v>MENTAL HEALTH and WELLBEING - Level of psychological distress</v>
          </cell>
          <cell r="B6802" t="str">
            <v>High / very high (K10 22+)</v>
          </cell>
          <cell r="C6802" t="str">
            <v>Inner Eastern Melbourne Area</v>
          </cell>
          <cell r="D6802">
            <v>22.302810000000001</v>
          </cell>
          <cell r="E6802">
            <v>19.525130000000001</v>
          </cell>
          <cell r="F6802">
            <v>25.351150000000001</v>
          </cell>
        </row>
        <row r="6803">
          <cell r="A6803" t="str">
            <v>MENTAL HEALTH and WELLBEING - Level of psychological distress</v>
          </cell>
          <cell r="B6803" t="str">
            <v>High / very high (K10 22+)</v>
          </cell>
          <cell r="C6803" t="str">
            <v>Outer Eastern Melbourne Area</v>
          </cell>
          <cell r="D6803">
            <v>25.268270000000001</v>
          </cell>
          <cell r="E6803">
            <v>22.1218</v>
          </cell>
          <cell r="F6803">
            <v>28.697379999999999</v>
          </cell>
        </row>
        <row r="6804">
          <cell r="A6804" t="str">
            <v>MENTAL HEALTH and WELLBEING - Level of psychological distress</v>
          </cell>
          <cell r="B6804" t="str">
            <v>High / very high (K10 22+)</v>
          </cell>
          <cell r="C6804" t="str">
            <v>Ovens Murray Area</v>
          </cell>
          <cell r="D6804">
            <v>20.371860000000002</v>
          </cell>
          <cell r="E6804">
            <v>17.126059999999999</v>
          </cell>
          <cell r="F6804">
            <v>24.054279999999999</v>
          </cell>
        </row>
        <row r="6805">
          <cell r="A6805" t="str">
            <v>MENTAL HEALTH and WELLBEING - Level of psychological distress</v>
          </cell>
          <cell r="B6805" t="str">
            <v>Low (K10 &lt; 16)</v>
          </cell>
          <cell r="C6805" t="str">
            <v>East Division</v>
          </cell>
          <cell r="D6805">
            <v>45.228949999999998</v>
          </cell>
          <cell r="E6805">
            <v>43.155760000000001</v>
          </cell>
          <cell r="F6805">
            <v>47.318820000000002</v>
          </cell>
        </row>
        <row r="6806">
          <cell r="A6806" t="str">
            <v>MENTAL HEALTH and WELLBEING - Level of psychological distress</v>
          </cell>
          <cell r="B6806" t="str">
            <v>Moderate (K10 16–21)</v>
          </cell>
          <cell r="C6806" t="str">
            <v>East Division</v>
          </cell>
          <cell r="D6806">
            <v>26.795660000000002</v>
          </cell>
          <cell r="E6806">
            <v>24.921230000000001</v>
          </cell>
          <cell r="F6806">
            <v>28.757069999999999</v>
          </cell>
        </row>
        <row r="6807">
          <cell r="A6807" t="str">
            <v>MENTAL HEALTH and WELLBEING - Level of psychological distress</v>
          </cell>
          <cell r="B6807" t="str">
            <v>High / very high (K10 22+)</v>
          </cell>
          <cell r="C6807" t="str">
            <v>East Division</v>
          </cell>
          <cell r="D6807">
            <v>22.701840000000001</v>
          </cell>
          <cell r="E6807">
            <v>20.93486</v>
          </cell>
          <cell r="F6807">
            <v>24.571619999999999</v>
          </cell>
        </row>
        <row r="6808">
          <cell r="A6808" t="str">
            <v>MENTAL HEALTH and WELLBEING - Level of psychological distress</v>
          </cell>
          <cell r="B6808" t="str">
            <v>Low (K10 &lt; 16)</v>
          </cell>
          <cell r="C6808" t="str">
            <v>Barwon Area</v>
          </cell>
          <cell r="D6808">
            <v>44.687399999999997</v>
          </cell>
          <cell r="E6808">
            <v>39.354089999999999</v>
          </cell>
          <cell r="F6808">
            <v>50.14584</v>
          </cell>
        </row>
        <row r="6809">
          <cell r="A6809" t="str">
            <v>MENTAL HEALTH and WELLBEING - Level of psychological distress</v>
          </cell>
          <cell r="B6809" t="str">
            <v>Low (K10 &lt; 16)</v>
          </cell>
          <cell r="C6809" t="str">
            <v>Brimbank Melton Area</v>
          </cell>
          <cell r="D6809">
            <v>44.877160000000003</v>
          </cell>
          <cell r="E6809">
            <v>40.544179999999997</v>
          </cell>
          <cell r="F6809">
            <v>49.289319999999996</v>
          </cell>
        </row>
        <row r="6810">
          <cell r="A6810" t="str">
            <v>MENTAL HEALTH and WELLBEING - Level of psychological distress</v>
          </cell>
          <cell r="B6810" t="str">
            <v>Low (K10 &lt; 16)</v>
          </cell>
          <cell r="C6810" t="str">
            <v>Central Highlands Area</v>
          </cell>
          <cell r="D6810">
            <v>46.873449999999998</v>
          </cell>
          <cell r="E6810">
            <v>42.902529999999999</v>
          </cell>
          <cell r="F6810">
            <v>50.884349999999998</v>
          </cell>
        </row>
        <row r="6811">
          <cell r="A6811" t="str">
            <v>MENTAL HEALTH and WELLBEING - Level of psychological distress</v>
          </cell>
          <cell r="B6811" t="str">
            <v>Low (K10 &lt; 16)</v>
          </cell>
          <cell r="C6811" t="str">
            <v>Western District Area</v>
          </cell>
          <cell r="D6811">
            <v>53.514760000000003</v>
          </cell>
          <cell r="E6811">
            <v>50.585389999999997</v>
          </cell>
          <cell r="F6811">
            <v>56.420079999999999</v>
          </cell>
        </row>
        <row r="6812">
          <cell r="A6812" t="str">
            <v>MENTAL HEALTH and WELLBEING - Level of psychological distress</v>
          </cell>
          <cell r="B6812" t="str">
            <v>Low (K10 &lt; 16)</v>
          </cell>
          <cell r="C6812" t="str">
            <v>Western Melbourne Area</v>
          </cell>
          <cell r="D6812">
            <v>40.87894</v>
          </cell>
          <cell r="E6812">
            <v>37.618040000000001</v>
          </cell>
          <cell r="F6812">
            <v>44.222140000000003</v>
          </cell>
        </row>
        <row r="6813">
          <cell r="A6813" t="str">
            <v>MENTAL HEALTH and WELLBEING - Level of psychological distress</v>
          </cell>
          <cell r="B6813" t="str">
            <v>Moderate (K10 16–21)</v>
          </cell>
          <cell r="C6813" t="str">
            <v>Barwon Area</v>
          </cell>
          <cell r="D6813">
            <v>27.366029999999999</v>
          </cell>
          <cell r="E6813">
            <v>22.580100000000002</v>
          </cell>
          <cell r="F6813">
            <v>32.737409999999997</v>
          </cell>
        </row>
        <row r="6814">
          <cell r="A6814" t="str">
            <v>MENTAL HEALTH and WELLBEING - Level of psychological distress</v>
          </cell>
          <cell r="B6814" t="str">
            <v>Moderate (K10 16–21)</v>
          </cell>
          <cell r="C6814" t="str">
            <v>Brimbank Melton Area</v>
          </cell>
          <cell r="D6814">
            <v>23.441469999999999</v>
          </cell>
          <cell r="E6814">
            <v>19.91581</v>
          </cell>
          <cell r="F6814">
            <v>27.37791</v>
          </cell>
        </row>
        <row r="6815">
          <cell r="A6815" t="str">
            <v>MENTAL HEALTH and WELLBEING - Level of psychological distress</v>
          </cell>
          <cell r="B6815" t="str">
            <v>Moderate (K10 16–21)</v>
          </cell>
          <cell r="C6815" t="str">
            <v>Central Highlands Area</v>
          </cell>
          <cell r="D6815">
            <v>26.622699999999998</v>
          </cell>
          <cell r="E6815">
            <v>23.22916</v>
          </cell>
          <cell r="F6815">
            <v>30.316230000000001</v>
          </cell>
        </row>
        <row r="6816">
          <cell r="A6816" t="str">
            <v>MENTAL HEALTH and WELLBEING - Level of psychological distress</v>
          </cell>
          <cell r="B6816" t="str">
            <v>Moderate (K10 16–21)</v>
          </cell>
          <cell r="C6816" t="str">
            <v>Western District Area</v>
          </cell>
          <cell r="D6816">
            <v>24.878879999999999</v>
          </cell>
          <cell r="E6816">
            <v>22.409700000000001</v>
          </cell>
          <cell r="F6816">
            <v>27.523610000000001</v>
          </cell>
        </row>
        <row r="6817">
          <cell r="A6817" t="str">
            <v>MENTAL HEALTH and WELLBEING - Level of psychological distress</v>
          </cell>
          <cell r="B6817" t="str">
            <v>Moderate (K10 16–21)</v>
          </cell>
          <cell r="C6817" t="str">
            <v>Western Melbourne Area</v>
          </cell>
          <cell r="D6817">
            <v>29.423159999999999</v>
          </cell>
          <cell r="E6817">
            <v>26.416779999999999</v>
          </cell>
          <cell r="F6817">
            <v>32.620010000000001</v>
          </cell>
        </row>
        <row r="6818">
          <cell r="A6818" t="str">
            <v>MENTAL HEALTH and WELLBEING - Level of psychological distress</v>
          </cell>
          <cell r="B6818" t="str">
            <v>High / very high (K10 22+)</v>
          </cell>
          <cell r="C6818" t="str">
            <v>Barwon Area</v>
          </cell>
          <cell r="D6818">
            <v>25.53143</v>
          </cell>
          <cell r="E6818">
            <v>20.759679999999999</v>
          </cell>
          <cell r="F6818">
            <v>30.971309999999999</v>
          </cell>
        </row>
        <row r="6819">
          <cell r="A6819" t="str">
            <v>MENTAL HEALTH and WELLBEING - Level of psychological distress</v>
          </cell>
          <cell r="B6819" t="str">
            <v>High / very high (K10 22+)</v>
          </cell>
          <cell r="C6819" t="str">
            <v>Brimbank Melton Area</v>
          </cell>
          <cell r="D6819">
            <v>23.735810000000001</v>
          </cell>
          <cell r="E6819">
            <v>20.140250000000002</v>
          </cell>
          <cell r="F6819">
            <v>27.750219999999999</v>
          </cell>
        </row>
        <row r="6820">
          <cell r="A6820" t="str">
            <v>MENTAL HEALTH and WELLBEING - Level of psychological distress</v>
          </cell>
          <cell r="B6820" t="str">
            <v>High / very high (K10 22+)</v>
          </cell>
          <cell r="C6820" t="str">
            <v>Central Highlands Area</v>
          </cell>
          <cell r="D6820">
            <v>23.272210000000001</v>
          </cell>
          <cell r="E6820">
            <v>19.847570000000001</v>
          </cell>
          <cell r="F6820">
            <v>27.088059999999999</v>
          </cell>
        </row>
        <row r="6821">
          <cell r="A6821" t="str">
            <v>MENTAL HEALTH and WELLBEING - Level of psychological distress</v>
          </cell>
          <cell r="B6821" t="str">
            <v>High / very high (K10 22+)</v>
          </cell>
          <cell r="C6821" t="str">
            <v>Western District Area</v>
          </cell>
          <cell r="D6821">
            <v>18.994499999999999</v>
          </cell>
          <cell r="E6821">
            <v>16.663709999999998</v>
          </cell>
          <cell r="F6821">
            <v>21.566939999999999</v>
          </cell>
        </row>
        <row r="6822">
          <cell r="A6822" t="str">
            <v>MENTAL HEALTH and WELLBEING - Level of psychological distress</v>
          </cell>
          <cell r="B6822" t="str">
            <v>High / very high (K10 22+)</v>
          </cell>
          <cell r="C6822" t="str">
            <v>Western Melbourne Area</v>
          </cell>
          <cell r="D6822">
            <v>23.3874</v>
          </cell>
          <cell r="E6822">
            <v>20.780950000000001</v>
          </cell>
          <cell r="F6822">
            <v>26.212599999999998</v>
          </cell>
        </row>
        <row r="6823">
          <cell r="A6823" t="str">
            <v>MENTAL HEALTH and WELLBEING - Level of psychological distress</v>
          </cell>
          <cell r="B6823" t="str">
            <v>Low (K10 &lt; 16)</v>
          </cell>
          <cell r="C6823" t="str">
            <v>West Division</v>
          </cell>
          <cell r="D6823">
            <v>44.172080000000001</v>
          </cell>
          <cell r="E6823">
            <v>42.27805</v>
          </cell>
          <cell r="F6823">
            <v>46.08323</v>
          </cell>
        </row>
        <row r="6824">
          <cell r="A6824" t="str">
            <v>MENTAL HEALTH and WELLBEING - Level of psychological distress</v>
          </cell>
          <cell r="B6824" t="str">
            <v>Moderate (K10 16–21)</v>
          </cell>
          <cell r="C6824" t="str">
            <v>West Division</v>
          </cell>
          <cell r="D6824">
            <v>26.928349999999998</v>
          </cell>
          <cell r="E6824">
            <v>25.2164</v>
          </cell>
          <cell r="F6824">
            <v>28.71189</v>
          </cell>
        </row>
        <row r="6825">
          <cell r="A6825" t="str">
            <v>MENTAL HEALTH and WELLBEING - Level of psychological distress</v>
          </cell>
          <cell r="B6825" t="str">
            <v>High / very high (K10 22+)</v>
          </cell>
          <cell r="C6825" t="str">
            <v>West Division</v>
          </cell>
          <cell r="D6825">
            <v>23.36646</v>
          </cell>
          <cell r="E6825">
            <v>21.74193</v>
          </cell>
          <cell r="F6825">
            <v>25.07348</v>
          </cell>
        </row>
        <row r="6826">
          <cell r="A6826" t="str">
            <v>MENTAL HEALTH and WELLBEING - Self-reported health status</v>
          </cell>
          <cell r="B6826" t="str">
            <v>Excellent / very good</v>
          </cell>
          <cell r="C6826" t="str">
            <v>Hume Moreland Area</v>
          </cell>
          <cell r="D6826">
            <v>33.631599999999999</v>
          </cell>
          <cell r="E6826">
            <v>29.185949999999998</v>
          </cell>
          <cell r="F6826">
            <v>38.387349999999998</v>
          </cell>
        </row>
        <row r="6827">
          <cell r="A6827" t="str">
            <v>MENTAL HEALTH and WELLBEING - Self-reported health status</v>
          </cell>
          <cell r="B6827" t="str">
            <v>Excellent / very good</v>
          </cell>
          <cell r="C6827" t="str">
            <v>Loddon Area</v>
          </cell>
          <cell r="D6827">
            <v>42.124299999999998</v>
          </cell>
          <cell r="E6827">
            <v>38.109520000000003</v>
          </cell>
          <cell r="F6827">
            <v>46.245980000000003</v>
          </cell>
        </row>
        <row r="6828">
          <cell r="A6828" t="str">
            <v>MENTAL HEALTH and WELLBEING - Self-reported health status</v>
          </cell>
          <cell r="B6828" t="str">
            <v>Excellent / very good</v>
          </cell>
          <cell r="C6828" t="str">
            <v>Mallee Area</v>
          </cell>
          <cell r="D6828">
            <v>41.382739999999998</v>
          </cell>
          <cell r="E6828">
            <v>36.69688</v>
          </cell>
          <cell r="F6828">
            <v>46.229959999999998</v>
          </cell>
        </row>
        <row r="6829">
          <cell r="A6829" t="str">
            <v>MENTAL HEALTH and WELLBEING - Self-reported health status</v>
          </cell>
          <cell r="B6829" t="str">
            <v>Excellent / very good</v>
          </cell>
          <cell r="C6829" t="str">
            <v>North Eastern Melbourne Area</v>
          </cell>
          <cell r="D6829">
            <v>40.962310000000002</v>
          </cell>
          <cell r="E6829">
            <v>37.824559999999998</v>
          </cell>
          <cell r="F6829">
            <v>44.175409999999999</v>
          </cell>
        </row>
        <row r="6830">
          <cell r="A6830" t="str">
            <v>MENTAL HEALTH and WELLBEING - Self-reported health status</v>
          </cell>
          <cell r="B6830" t="str">
            <v>Good</v>
          </cell>
          <cell r="C6830" t="str">
            <v>Hume Moreland Area</v>
          </cell>
          <cell r="D6830">
            <v>41.278440000000003</v>
          </cell>
          <cell r="E6830">
            <v>36.527659999999997</v>
          </cell>
          <cell r="F6830">
            <v>46.197380000000003</v>
          </cell>
        </row>
        <row r="6831">
          <cell r="A6831" t="str">
            <v>MENTAL HEALTH and WELLBEING - Self-reported health status</v>
          </cell>
          <cell r="B6831" t="str">
            <v>Good</v>
          </cell>
          <cell r="C6831" t="str">
            <v>Loddon Area</v>
          </cell>
          <cell r="D6831">
            <v>36.470219999999998</v>
          </cell>
          <cell r="E6831">
            <v>32.38317</v>
          </cell>
          <cell r="F6831">
            <v>40.762140000000002</v>
          </cell>
        </row>
        <row r="6832">
          <cell r="A6832" t="str">
            <v>MENTAL HEALTH and WELLBEING - Self-reported health status</v>
          </cell>
          <cell r="B6832" t="str">
            <v>Good</v>
          </cell>
          <cell r="C6832" t="str">
            <v>Mallee Area</v>
          </cell>
          <cell r="D6832">
            <v>37.861280000000001</v>
          </cell>
          <cell r="E6832">
            <v>33.170900000000003</v>
          </cell>
          <cell r="F6832">
            <v>42.790219999999998</v>
          </cell>
        </row>
        <row r="6833">
          <cell r="A6833" t="str">
            <v>MENTAL HEALTH and WELLBEING - Self-reported health status</v>
          </cell>
          <cell r="B6833" t="str">
            <v>Good</v>
          </cell>
          <cell r="C6833" t="str">
            <v>North Eastern Melbourne Area</v>
          </cell>
          <cell r="D6833">
            <v>37.54034</v>
          </cell>
          <cell r="E6833">
            <v>34.362290000000002</v>
          </cell>
          <cell r="F6833">
            <v>40.829470000000001</v>
          </cell>
        </row>
        <row r="6834">
          <cell r="A6834" t="str">
            <v>MENTAL HEALTH and WELLBEING - Self-reported health status</v>
          </cell>
          <cell r="B6834" t="str">
            <v>Fair/poor</v>
          </cell>
          <cell r="C6834" t="str">
            <v>Hume Moreland Area</v>
          </cell>
          <cell r="D6834">
            <v>23.606190000000002</v>
          </cell>
          <cell r="E6834">
            <v>19.703330000000001</v>
          </cell>
          <cell r="F6834">
            <v>28.012429999999998</v>
          </cell>
        </row>
        <row r="6835">
          <cell r="A6835" t="str">
            <v>MENTAL HEALTH and WELLBEING - Self-reported health status</v>
          </cell>
          <cell r="B6835" t="str">
            <v>Fair/poor</v>
          </cell>
          <cell r="C6835" t="str">
            <v>Loddon Area</v>
          </cell>
          <cell r="D6835">
            <v>20.355930000000001</v>
          </cell>
          <cell r="E6835">
            <v>17.147970000000001</v>
          </cell>
          <cell r="F6835">
            <v>23.99024</v>
          </cell>
        </row>
        <row r="6836">
          <cell r="A6836" t="str">
            <v>MENTAL HEALTH and WELLBEING - Self-reported health status</v>
          </cell>
          <cell r="B6836" t="str">
            <v>Fair/poor</v>
          </cell>
          <cell r="C6836" t="str">
            <v>Mallee Area</v>
          </cell>
          <cell r="D6836">
            <v>20.739730000000002</v>
          </cell>
          <cell r="E6836">
            <v>17.197749999999999</v>
          </cell>
          <cell r="F6836">
            <v>24.79278</v>
          </cell>
        </row>
        <row r="6837">
          <cell r="A6837" t="str">
            <v>MENTAL HEALTH and WELLBEING - Self-reported health status</v>
          </cell>
          <cell r="B6837" t="str">
            <v>Fair/poor</v>
          </cell>
          <cell r="C6837" t="str">
            <v>North Eastern Melbourne Area</v>
          </cell>
          <cell r="D6837">
            <v>21.290019999999998</v>
          </cell>
          <cell r="E6837">
            <v>18.588920000000002</v>
          </cell>
          <cell r="F6837">
            <v>24.26662</v>
          </cell>
        </row>
        <row r="6838">
          <cell r="A6838" t="str">
            <v>MENTAL HEALTH and WELLBEING - Self-reported health status</v>
          </cell>
          <cell r="B6838" t="str">
            <v>Don't know/Refused to answer</v>
          </cell>
          <cell r="C6838" t="str">
            <v>Hume Moreland Area</v>
          </cell>
          <cell r="D6838">
            <v>1.4837720000000001</v>
          </cell>
          <cell r="E6838">
            <v>0.59178169999999997</v>
          </cell>
          <cell r="F6838">
            <v>3.6706099999999999</v>
          </cell>
        </row>
        <row r="6839">
          <cell r="A6839" t="str">
            <v>MENTAL HEALTH and WELLBEING - Self-reported health status</v>
          </cell>
          <cell r="B6839" t="str">
            <v>Don't know/Refused to answer</v>
          </cell>
          <cell r="C6839" t="str">
            <v>Loddon Area</v>
          </cell>
          <cell r="D6839" t="str">
            <v xml:space="preserve"> </v>
          </cell>
          <cell r="E6839" t="str">
            <v xml:space="preserve"> </v>
          </cell>
          <cell r="F6839" t="str">
            <v xml:space="preserve"> </v>
          </cell>
        </row>
        <row r="6840">
          <cell r="A6840" t="str">
            <v>MENTAL HEALTH and WELLBEING - Self-reported health status</v>
          </cell>
          <cell r="B6840" t="str">
            <v>Don't know/Refused to answer</v>
          </cell>
          <cell r="C6840" t="str">
            <v>Mallee Area</v>
          </cell>
          <cell r="D6840" t="str">
            <v xml:space="preserve"> </v>
          </cell>
          <cell r="E6840" t="str">
            <v xml:space="preserve"> </v>
          </cell>
          <cell r="F6840" t="str">
            <v xml:space="preserve"> </v>
          </cell>
        </row>
        <row r="6841">
          <cell r="A6841" t="str">
            <v>MENTAL HEALTH and WELLBEING - Self-reported health status</v>
          </cell>
          <cell r="B6841" t="str">
            <v>Don't know/Refused to answer</v>
          </cell>
          <cell r="C6841" t="str">
            <v>North Eastern Melbourne Area</v>
          </cell>
          <cell r="D6841" t="str">
            <v xml:space="preserve"> </v>
          </cell>
          <cell r="E6841" t="str">
            <v xml:space="preserve"> </v>
          </cell>
          <cell r="F6841" t="str">
            <v xml:space="preserve"> </v>
          </cell>
        </row>
        <row r="6842">
          <cell r="A6842" t="str">
            <v>MENTAL HEALTH and WELLBEING - Self-reported health status</v>
          </cell>
          <cell r="B6842" t="str">
            <v>Excellent / very good</v>
          </cell>
          <cell r="C6842" t="str">
            <v>North Division</v>
          </cell>
          <cell r="D6842">
            <v>39.016120000000001</v>
          </cell>
          <cell r="E6842">
            <v>36.924579999999999</v>
          </cell>
          <cell r="F6842">
            <v>41.148829999999997</v>
          </cell>
        </row>
        <row r="6843">
          <cell r="A6843" t="str">
            <v>MENTAL HEALTH and WELLBEING - Self-reported health status</v>
          </cell>
          <cell r="B6843" t="str">
            <v>Good</v>
          </cell>
          <cell r="C6843" t="str">
            <v>North Division</v>
          </cell>
          <cell r="D6843">
            <v>38.433950000000003</v>
          </cell>
          <cell r="E6843">
            <v>36.272309999999997</v>
          </cell>
          <cell r="F6843">
            <v>40.642240000000001</v>
          </cell>
        </row>
        <row r="6844">
          <cell r="A6844" t="str">
            <v>MENTAL HEALTH and WELLBEING - Self-reported health status</v>
          </cell>
          <cell r="B6844" t="str">
            <v>Fair/poor</v>
          </cell>
          <cell r="C6844" t="str">
            <v>North Division</v>
          </cell>
          <cell r="D6844">
            <v>21.950340000000001</v>
          </cell>
          <cell r="E6844">
            <v>20.12886</v>
          </cell>
          <cell r="F6844">
            <v>23.887370000000001</v>
          </cell>
        </row>
        <row r="6845">
          <cell r="A6845" t="str">
            <v>MENTAL HEALTH and WELLBEING - Self-reported health status</v>
          </cell>
          <cell r="B6845" t="str">
            <v>Don't know/Refused to answer</v>
          </cell>
          <cell r="C6845" t="str">
            <v>North Division</v>
          </cell>
          <cell r="D6845">
            <v>0.59959479999999998</v>
          </cell>
          <cell r="E6845">
            <v>0.32275490000000001</v>
          </cell>
          <cell r="F6845">
            <v>1.1112439999999999</v>
          </cell>
        </row>
        <row r="6846">
          <cell r="A6846" t="str">
            <v>MENTAL HEALTH and WELLBEING - Self-reported health status</v>
          </cell>
          <cell r="B6846" t="str">
            <v>Excellent / very good</v>
          </cell>
          <cell r="C6846" t="str">
            <v>Bayside Peninsula Area</v>
          </cell>
          <cell r="D6846">
            <v>44.914400000000001</v>
          </cell>
          <cell r="E6846">
            <v>42.448920000000001</v>
          </cell>
          <cell r="F6846">
            <v>47.405140000000003</v>
          </cell>
        </row>
        <row r="6847">
          <cell r="A6847" t="str">
            <v>MENTAL HEALTH and WELLBEING - Self-reported health status</v>
          </cell>
          <cell r="B6847" t="str">
            <v>Excellent / very good</v>
          </cell>
          <cell r="C6847" t="str">
            <v>Inner Gippsland Area</v>
          </cell>
          <cell r="D6847">
            <v>44.541069999999998</v>
          </cell>
          <cell r="E6847">
            <v>40.523040000000002</v>
          </cell>
          <cell r="F6847">
            <v>48.631749999999997</v>
          </cell>
        </row>
        <row r="6848">
          <cell r="A6848" t="str">
            <v>MENTAL HEALTH and WELLBEING - Self-reported health status</v>
          </cell>
          <cell r="B6848" t="str">
            <v>Excellent / very good</v>
          </cell>
          <cell r="C6848" t="str">
            <v>Outer Gippsland Area</v>
          </cell>
          <cell r="D6848">
            <v>37.139180000000003</v>
          </cell>
          <cell r="E6848">
            <v>31.674410000000002</v>
          </cell>
          <cell r="F6848">
            <v>42.954050000000002</v>
          </cell>
        </row>
        <row r="6849">
          <cell r="A6849" t="str">
            <v>MENTAL HEALTH and WELLBEING - Self-reported health status</v>
          </cell>
          <cell r="B6849" t="str">
            <v>Excellent / very good</v>
          </cell>
          <cell r="C6849" t="str">
            <v>Southern Melbourne Area</v>
          </cell>
          <cell r="D6849">
            <v>35.995710000000003</v>
          </cell>
          <cell r="E6849">
            <v>32.216030000000003</v>
          </cell>
          <cell r="F6849">
            <v>39.957430000000002</v>
          </cell>
        </row>
        <row r="6850">
          <cell r="A6850" t="str">
            <v>MENTAL HEALTH and WELLBEING - Self-reported health status</v>
          </cell>
          <cell r="B6850" t="str">
            <v>Good</v>
          </cell>
          <cell r="C6850" t="str">
            <v>Bayside Peninsula Area</v>
          </cell>
          <cell r="D6850">
            <v>35.998750000000001</v>
          </cell>
          <cell r="E6850">
            <v>33.607089999999999</v>
          </cell>
          <cell r="F6850">
            <v>38.462020000000003</v>
          </cell>
        </row>
        <row r="6851">
          <cell r="A6851" t="str">
            <v>MENTAL HEALTH and WELLBEING - Self-reported health status</v>
          </cell>
          <cell r="B6851" t="str">
            <v>Good</v>
          </cell>
          <cell r="C6851" t="str">
            <v>Inner Gippsland Area</v>
          </cell>
          <cell r="D6851">
            <v>31.925630000000002</v>
          </cell>
          <cell r="E6851">
            <v>28.14283</v>
          </cell>
          <cell r="F6851">
            <v>35.962429999999998</v>
          </cell>
        </row>
        <row r="6852">
          <cell r="A6852" t="str">
            <v>MENTAL HEALTH and WELLBEING - Self-reported health status</v>
          </cell>
          <cell r="B6852" t="str">
            <v>Good</v>
          </cell>
          <cell r="C6852" t="str">
            <v>Outer Gippsland Area</v>
          </cell>
          <cell r="D6852">
            <v>46.842860000000002</v>
          </cell>
          <cell r="E6852">
            <v>40.987499999999997</v>
          </cell>
          <cell r="F6852">
            <v>52.786479999999997</v>
          </cell>
        </row>
        <row r="6853">
          <cell r="A6853" t="str">
            <v>MENTAL HEALTH and WELLBEING - Self-reported health status</v>
          </cell>
          <cell r="B6853" t="str">
            <v>Good</v>
          </cell>
          <cell r="C6853" t="str">
            <v>Southern Melbourne Area</v>
          </cell>
          <cell r="D6853">
            <v>39.968559999999997</v>
          </cell>
          <cell r="E6853">
            <v>35.987200000000001</v>
          </cell>
          <cell r="F6853">
            <v>44.087029999999999</v>
          </cell>
        </row>
        <row r="6854">
          <cell r="A6854" t="str">
            <v>MENTAL HEALTH and WELLBEING - Self-reported health status</v>
          </cell>
          <cell r="B6854" t="str">
            <v>Fair/poor</v>
          </cell>
          <cell r="C6854" t="str">
            <v>Bayside Peninsula Area</v>
          </cell>
          <cell r="D6854">
            <v>18.807690000000001</v>
          </cell>
          <cell r="E6854">
            <v>16.918410000000002</v>
          </cell>
          <cell r="F6854">
            <v>20.855</v>
          </cell>
        </row>
        <row r="6855">
          <cell r="A6855" t="str">
            <v>MENTAL HEALTH and WELLBEING - Self-reported health status</v>
          </cell>
          <cell r="B6855" t="str">
            <v>Fair/poor</v>
          </cell>
          <cell r="C6855" t="str">
            <v>Inner Gippsland Area</v>
          </cell>
          <cell r="D6855">
            <v>23.485060000000001</v>
          </cell>
          <cell r="E6855">
            <v>20.259699999999999</v>
          </cell>
          <cell r="F6855">
            <v>27.049720000000001</v>
          </cell>
        </row>
        <row r="6856">
          <cell r="A6856" t="str">
            <v>MENTAL HEALTH and WELLBEING - Self-reported health status</v>
          </cell>
          <cell r="B6856" t="str">
            <v>Fair/poor</v>
          </cell>
          <cell r="C6856" t="str">
            <v>Outer Gippsland Area</v>
          </cell>
          <cell r="D6856">
            <v>15.49813</v>
          </cell>
          <cell r="E6856">
            <v>12.35718</v>
          </cell>
          <cell r="F6856">
            <v>19.261980000000001</v>
          </cell>
        </row>
        <row r="6857">
          <cell r="A6857" t="str">
            <v>MENTAL HEALTH and WELLBEING - Self-reported health status</v>
          </cell>
          <cell r="B6857" t="str">
            <v>Fair/poor</v>
          </cell>
          <cell r="C6857" t="str">
            <v>Southern Melbourne Area</v>
          </cell>
          <cell r="D6857">
            <v>23.7501</v>
          </cell>
          <cell r="E6857">
            <v>20.49484</v>
          </cell>
          <cell r="F6857">
            <v>27.344580000000001</v>
          </cell>
        </row>
        <row r="6858">
          <cell r="A6858" t="str">
            <v>MENTAL HEALTH and WELLBEING - Self-reported health status</v>
          </cell>
          <cell r="B6858" t="str">
            <v>Don't know/Refused to answer</v>
          </cell>
          <cell r="C6858" t="str">
            <v>Bayside Peninsula Area</v>
          </cell>
          <cell r="D6858">
            <v>0.27914899999999998</v>
          </cell>
          <cell r="E6858">
            <v>0.11671049999999999</v>
          </cell>
          <cell r="F6858">
            <v>0.6661627</v>
          </cell>
        </row>
        <row r="6859">
          <cell r="A6859" t="str">
            <v>MENTAL HEALTH and WELLBEING - Self-reported health status</v>
          </cell>
          <cell r="B6859" t="str">
            <v>Don't know/Refused to answer</v>
          </cell>
          <cell r="C6859" t="str">
            <v>Inner Gippsland Area</v>
          </cell>
          <cell r="D6859" t="str">
            <v xml:space="preserve"> </v>
          </cell>
          <cell r="E6859" t="str">
            <v xml:space="preserve"> </v>
          </cell>
          <cell r="F6859" t="str">
            <v xml:space="preserve"> </v>
          </cell>
        </row>
        <row r="6860">
          <cell r="A6860" t="str">
            <v>MENTAL HEALTH and WELLBEING - Self-reported health status</v>
          </cell>
          <cell r="B6860" t="str">
            <v>Don't know/Refused to answer</v>
          </cell>
          <cell r="C6860" t="str">
            <v>Outer Gippsland Area</v>
          </cell>
          <cell r="D6860" t="str">
            <v xml:space="preserve"> </v>
          </cell>
          <cell r="E6860" t="str">
            <v xml:space="preserve"> </v>
          </cell>
          <cell r="F6860" t="str">
            <v xml:space="preserve"> </v>
          </cell>
        </row>
        <row r="6861">
          <cell r="A6861" t="str">
            <v>MENTAL HEALTH and WELLBEING - Self-reported health status</v>
          </cell>
          <cell r="B6861" t="str">
            <v>Don't know/Refused to answer</v>
          </cell>
          <cell r="C6861" t="str">
            <v>Southern Melbourne Area</v>
          </cell>
          <cell r="D6861" t="str">
            <v xml:space="preserve"> </v>
          </cell>
          <cell r="E6861" t="str">
            <v xml:space="preserve"> </v>
          </cell>
          <cell r="F6861" t="str">
            <v xml:space="preserve"> </v>
          </cell>
        </row>
        <row r="6862">
          <cell r="A6862" t="str">
            <v>MENTAL HEALTH and WELLBEING - Self-reported health status</v>
          </cell>
          <cell r="B6862" t="str">
            <v>Excellent / very good</v>
          </cell>
          <cell r="C6862" t="str">
            <v>South Division</v>
          </cell>
          <cell r="D6862">
            <v>41.679810000000003</v>
          </cell>
          <cell r="E6862">
            <v>39.803359999999998</v>
          </cell>
          <cell r="F6862">
            <v>43.580680000000001</v>
          </cell>
        </row>
        <row r="6863">
          <cell r="A6863" t="str">
            <v>MENTAL HEALTH and WELLBEING - Self-reported health status</v>
          </cell>
          <cell r="B6863" t="str">
            <v>Good</v>
          </cell>
          <cell r="C6863" t="str">
            <v>South Division</v>
          </cell>
          <cell r="D6863">
            <v>37.31485</v>
          </cell>
          <cell r="E6863">
            <v>35.425240000000002</v>
          </cell>
          <cell r="F6863">
            <v>39.243989999999997</v>
          </cell>
        </row>
        <row r="6864">
          <cell r="A6864" t="str">
            <v>MENTAL HEALTH and WELLBEING - Self-reported health status</v>
          </cell>
          <cell r="B6864" t="str">
            <v>Fair/poor</v>
          </cell>
          <cell r="C6864" t="str">
            <v>South Division</v>
          </cell>
          <cell r="D6864">
            <v>20.735720000000001</v>
          </cell>
          <cell r="E6864">
            <v>19.20806</v>
          </cell>
          <cell r="F6864">
            <v>22.35127</v>
          </cell>
        </row>
        <row r="6865">
          <cell r="A6865" t="str">
            <v>MENTAL HEALTH and WELLBEING - Self-reported health status</v>
          </cell>
          <cell r="B6865" t="str">
            <v>Don't know/Refused to answer</v>
          </cell>
          <cell r="C6865" t="str">
            <v>South Division</v>
          </cell>
          <cell r="D6865">
            <v>0.26962599999999998</v>
          </cell>
          <cell r="E6865">
            <v>0.1441355</v>
          </cell>
          <cell r="F6865">
            <v>0.5038224</v>
          </cell>
        </row>
        <row r="6866">
          <cell r="A6866" t="str">
            <v>MENTAL HEALTH and WELLBEING - Self-reported health status</v>
          </cell>
          <cell r="B6866" t="str">
            <v>Excellent / very good</v>
          </cell>
          <cell r="C6866" t="str">
            <v>Goulburn Area</v>
          </cell>
          <cell r="D6866">
            <v>41.234659999999998</v>
          </cell>
          <cell r="E6866">
            <v>37.572130000000001</v>
          </cell>
          <cell r="F6866">
            <v>44.996870000000001</v>
          </cell>
        </row>
        <row r="6867">
          <cell r="A6867" t="str">
            <v>MENTAL HEALTH and WELLBEING - Self-reported health status</v>
          </cell>
          <cell r="B6867" t="str">
            <v>Excellent / very good</v>
          </cell>
          <cell r="C6867" t="str">
            <v>Inner Eastern Melbourne Area</v>
          </cell>
          <cell r="D6867">
            <v>42.801589999999997</v>
          </cell>
          <cell r="E6867">
            <v>39.430639999999997</v>
          </cell>
          <cell r="F6867">
            <v>46.24071</v>
          </cell>
        </row>
        <row r="6868">
          <cell r="A6868" t="str">
            <v>MENTAL HEALTH and WELLBEING - Self-reported health status</v>
          </cell>
          <cell r="B6868" t="str">
            <v>Excellent / very good</v>
          </cell>
          <cell r="C6868" t="str">
            <v>Outer Eastern Melbourne Area</v>
          </cell>
          <cell r="D6868">
            <v>41.595840000000003</v>
          </cell>
          <cell r="E6868">
            <v>37.87321</v>
          </cell>
          <cell r="F6868">
            <v>45.416870000000003</v>
          </cell>
        </row>
        <row r="6869">
          <cell r="A6869" t="str">
            <v>MENTAL HEALTH and WELLBEING - Self-reported health status</v>
          </cell>
          <cell r="B6869" t="str">
            <v>Excellent / very good</v>
          </cell>
          <cell r="C6869" t="str">
            <v>Ovens Murray Area</v>
          </cell>
          <cell r="D6869">
            <v>46.26905</v>
          </cell>
          <cell r="E6869">
            <v>42.446730000000002</v>
          </cell>
          <cell r="F6869">
            <v>50.135739999999998</v>
          </cell>
        </row>
        <row r="6870">
          <cell r="A6870" t="str">
            <v>MENTAL HEALTH and WELLBEING - Self-reported health status</v>
          </cell>
          <cell r="B6870" t="str">
            <v>Good</v>
          </cell>
          <cell r="C6870" t="str">
            <v>Goulburn Area</v>
          </cell>
          <cell r="D6870">
            <v>34.131869999999999</v>
          </cell>
          <cell r="E6870">
            <v>30.60915</v>
          </cell>
          <cell r="F6870">
            <v>37.838929999999998</v>
          </cell>
        </row>
        <row r="6871">
          <cell r="A6871" t="str">
            <v>MENTAL HEALTH and WELLBEING - Self-reported health status</v>
          </cell>
          <cell r="B6871" t="str">
            <v>Good</v>
          </cell>
          <cell r="C6871" t="str">
            <v>Inner Eastern Melbourne Area</v>
          </cell>
          <cell r="D6871">
            <v>37.443959999999997</v>
          </cell>
          <cell r="E6871">
            <v>34.195230000000002</v>
          </cell>
          <cell r="F6871">
            <v>40.809930000000001</v>
          </cell>
        </row>
        <row r="6872">
          <cell r="A6872" t="str">
            <v>MENTAL HEALTH and WELLBEING - Self-reported health status</v>
          </cell>
          <cell r="B6872" t="str">
            <v>Good</v>
          </cell>
          <cell r="C6872" t="str">
            <v>Outer Eastern Melbourne Area</v>
          </cell>
          <cell r="D6872">
            <v>36.642829999999996</v>
          </cell>
          <cell r="E6872">
            <v>33.042250000000003</v>
          </cell>
          <cell r="F6872">
            <v>40.399030000000003</v>
          </cell>
        </row>
        <row r="6873">
          <cell r="A6873" t="str">
            <v>MENTAL HEALTH and WELLBEING - Self-reported health status</v>
          </cell>
          <cell r="B6873" t="str">
            <v>Good</v>
          </cell>
          <cell r="C6873" t="str">
            <v>Ovens Murray Area</v>
          </cell>
          <cell r="D6873">
            <v>34.825780000000002</v>
          </cell>
          <cell r="E6873">
            <v>31.127289999999999</v>
          </cell>
          <cell r="F6873">
            <v>38.71669</v>
          </cell>
        </row>
        <row r="6874">
          <cell r="A6874" t="str">
            <v>MENTAL HEALTH and WELLBEING - Self-reported health status</v>
          </cell>
          <cell r="B6874" t="str">
            <v>Fair/poor</v>
          </cell>
          <cell r="C6874" t="str">
            <v>Goulburn Area</v>
          </cell>
          <cell r="D6874">
            <v>24.390350000000002</v>
          </cell>
          <cell r="E6874">
            <v>21.169499999999999</v>
          </cell>
          <cell r="F6874">
            <v>27.927620000000001</v>
          </cell>
        </row>
        <row r="6875">
          <cell r="A6875" t="str">
            <v>MENTAL HEALTH and WELLBEING - Self-reported health status</v>
          </cell>
          <cell r="B6875" t="str">
            <v>Fair/poor</v>
          </cell>
          <cell r="C6875" t="str">
            <v>Inner Eastern Melbourne Area</v>
          </cell>
          <cell r="D6875">
            <v>19.733429999999998</v>
          </cell>
          <cell r="E6875">
            <v>17.067150000000002</v>
          </cell>
          <cell r="F6875">
            <v>22.70223</v>
          </cell>
        </row>
        <row r="6876">
          <cell r="A6876" t="str">
            <v>MENTAL HEALTH and WELLBEING - Self-reported health status</v>
          </cell>
          <cell r="B6876" t="str">
            <v>Fair/poor</v>
          </cell>
          <cell r="C6876" t="str">
            <v>Outer Eastern Melbourne Area</v>
          </cell>
          <cell r="D6876">
            <v>20.97608</v>
          </cell>
          <cell r="E6876">
            <v>17.95721</v>
          </cell>
          <cell r="F6876">
            <v>24.35182</v>
          </cell>
        </row>
        <row r="6877">
          <cell r="A6877" t="str">
            <v>MENTAL HEALTH and WELLBEING - Self-reported health status</v>
          </cell>
          <cell r="B6877" t="str">
            <v>Fair/poor</v>
          </cell>
          <cell r="C6877" t="str">
            <v>Ovens Murray Area</v>
          </cell>
          <cell r="D6877">
            <v>18.341419999999999</v>
          </cell>
          <cell r="E6877">
            <v>15.747310000000001</v>
          </cell>
          <cell r="F6877">
            <v>21.25506</v>
          </cell>
        </row>
        <row r="6878">
          <cell r="A6878" t="str">
            <v>MENTAL HEALTH and WELLBEING - Self-reported health status</v>
          </cell>
          <cell r="B6878" t="str">
            <v>Don't know/Refused to answer</v>
          </cell>
          <cell r="C6878" t="str">
            <v>Goulburn Area</v>
          </cell>
          <cell r="D6878" t="str">
            <v xml:space="preserve"> </v>
          </cell>
          <cell r="E6878" t="str">
            <v xml:space="preserve"> </v>
          </cell>
          <cell r="F6878" t="str">
            <v xml:space="preserve"> </v>
          </cell>
        </row>
        <row r="6879">
          <cell r="A6879" t="str">
            <v>MENTAL HEALTH and WELLBEING - Self-reported health status</v>
          </cell>
          <cell r="B6879" t="str">
            <v>Don't know/Refused to answer</v>
          </cell>
          <cell r="C6879" t="str">
            <v>Inner Eastern Melbourne Area</v>
          </cell>
          <cell r="D6879" t="str">
            <v xml:space="preserve"> </v>
          </cell>
          <cell r="E6879" t="str">
            <v xml:space="preserve"> </v>
          </cell>
          <cell r="F6879" t="str">
            <v xml:space="preserve"> </v>
          </cell>
        </row>
        <row r="6880">
          <cell r="A6880" t="str">
            <v>MENTAL HEALTH and WELLBEING - Self-reported health status</v>
          </cell>
          <cell r="B6880" t="str">
            <v>Don't know/Refused to answer</v>
          </cell>
          <cell r="C6880" t="str">
            <v>Outer Eastern Melbourne Area</v>
          </cell>
          <cell r="D6880">
            <v>0.78525959999999995</v>
          </cell>
          <cell r="E6880">
            <v>0.30925200000000003</v>
          </cell>
          <cell r="F6880">
            <v>1.979401</v>
          </cell>
        </row>
        <row r="6881">
          <cell r="A6881" t="str">
            <v>MENTAL HEALTH and WELLBEING - Self-reported health status</v>
          </cell>
          <cell r="B6881" t="str">
            <v>Don't know/Refused to answer</v>
          </cell>
          <cell r="C6881" t="str">
            <v>Ovens Murray Area</v>
          </cell>
          <cell r="D6881">
            <v>0.56374650000000004</v>
          </cell>
          <cell r="E6881">
            <v>0.239034</v>
          </cell>
          <cell r="F6881">
            <v>1.323707</v>
          </cell>
        </row>
        <row r="6882">
          <cell r="A6882" t="str">
            <v>MENTAL HEALTH and WELLBEING - Self-reported health status</v>
          </cell>
          <cell r="B6882" t="str">
            <v>Excellent / very good</v>
          </cell>
          <cell r="C6882" t="str">
            <v>East Division</v>
          </cell>
          <cell r="D6882">
            <v>42.603290000000001</v>
          </cell>
          <cell r="E6882">
            <v>40.50376</v>
          </cell>
          <cell r="F6882">
            <v>44.72983</v>
          </cell>
        </row>
        <row r="6883">
          <cell r="A6883" t="str">
            <v>MENTAL HEALTH and WELLBEING - Self-reported health status</v>
          </cell>
          <cell r="B6883" t="str">
            <v>Good</v>
          </cell>
          <cell r="C6883" t="str">
            <v>East Division</v>
          </cell>
          <cell r="D6883">
            <v>36.671840000000003</v>
          </cell>
          <cell r="E6883">
            <v>34.63908</v>
          </cell>
          <cell r="F6883">
            <v>38.753160000000001</v>
          </cell>
        </row>
        <row r="6884">
          <cell r="A6884" t="str">
            <v>MENTAL HEALTH and WELLBEING - Self-reported health status</v>
          </cell>
          <cell r="B6884" t="str">
            <v>Fair/poor</v>
          </cell>
          <cell r="C6884" t="str">
            <v>East Division</v>
          </cell>
          <cell r="D6884">
            <v>20.392040000000001</v>
          </cell>
          <cell r="E6884">
            <v>18.702819999999999</v>
          </cell>
          <cell r="F6884">
            <v>22.19219</v>
          </cell>
        </row>
        <row r="6885">
          <cell r="A6885" t="str">
            <v>MENTAL HEALTH and WELLBEING - Self-reported health status</v>
          </cell>
          <cell r="B6885" t="str">
            <v>Don't know/Refused to answer</v>
          </cell>
          <cell r="C6885" t="str">
            <v>East Division</v>
          </cell>
          <cell r="D6885">
            <v>0.33282970000000001</v>
          </cell>
          <cell r="E6885">
            <v>0.1621783</v>
          </cell>
          <cell r="F6885">
            <v>0.68182189999999998</v>
          </cell>
        </row>
        <row r="6886">
          <cell r="A6886" t="str">
            <v>MENTAL HEALTH and WELLBEING - Self-reported health status</v>
          </cell>
          <cell r="B6886" t="str">
            <v>Excellent / very good</v>
          </cell>
          <cell r="C6886" t="str">
            <v>Barwon Area</v>
          </cell>
          <cell r="D6886">
            <v>39.062559999999998</v>
          </cell>
          <cell r="E6886">
            <v>33.879739999999998</v>
          </cell>
          <cell r="F6886">
            <v>44.50459</v>
          </cell>
        </row>
        <row r="6887">
          <cell r="A6887" t="str">
            <v>MENTAL HEALTH and WELLBEING - Self-reported health status</v>
          </cell>
          <cell r="B6887" t="str">
            <v>Excellent / very good</v>
          </cell>
          <cell r="C6887" t="str">
            <v>Brimbank Melton Area</v>
          </cell>
          <cell r="D6887">
            <v>30.280560000000001</v>
          </cell>
          <cell r="E6887">
            <v>26.285430000000002</v>
          </cell>
          <cell r="F6887">
            <v>34.597920000000002</v>
          </cell>
        </row>
        <row r="6888">
          <cell r="A6888" t="str">
            <v>MENTAL HEALTH and WELLBEING - Self-reported health status</v>
          </cell>
          <cell r="B6888" t="str">
            <v>Excellent / very good</v>
          </cell>
          <cell r="C6888" t="str">
            <v>Central Highlands Area</v>
          </cell>
          <cell r="D6888">
            <v>44.158279999999998</v>
          </cell>
          <cell r="E6888">
            <v>40.174750000000003</v>
          </cell>
          <cell r="F6888">
            <v>48.218440000000001</v>
          </cell>
        </row>
        <row r="6889">
          <cell r="A6889" t="str">
            <v>MENTAL HEALTH and WELLBEING - Self-reported health status</v>
          </cell>
          <cell r="B6889" t="str">
            <v>Excellent / very good</v>
          </cell>
          <cell r="C6889" t="str">
            <v>Western District Area</v>
          </cell>
          <cell r="D6889">
            <v>48.340780000000002</v>
          </cell>
          <cell r="E6889">
            <v>45.460709999999999</v>
          </cell>
          <cell r="F6889">
            <v>51.231909999999999</v>
          </cell>
        </row>
        <row r="6890">
          <cell r="A6890" t="str">
            <v>MENTAL HEALTH and WELLBEING - Self-reported health status</v>
          </cell>
          <cell r="B6890" t="str">
            <v>Excellent / very good</v>
          </cell>
          <cell r="C6890" t="str">
            <v>Western Melbourne Area</v>
          </cell>
          <cell r="D6890">
            <v>40.277540000000002</v>
          </cell>
          <cell r="E6890">
            <v>37.018160000000002</v>
          </cell>
          <cell r="F6890">
            <v>43.625120000000003</v>
          </cell>
        </row>
        <row r="6891">
          <cell r="A6891" t="str">
            <v>MENTAL HEALTH and WELLBEING - Self-reported health status</v>
          </cell>
          <cell r="B6891" t="str">
            <v>Good</v>
          </cell>
          <cell r="C6891" t="str">
            <v>Barwon Area</v>
          </cell>
          <cell r="D6891">
            <v>40.46987</v>
          </cell>
          <cell r="E6891">
            <v>35.035089999999997</v>
          </cell>
          <cell r="F6891">
            <v>46.148829999999997</v>
          </cell>
        </row>
        <row r="6892">
          <cell r="A6892" t="str">
            <v>MENTAL HEALTH and WELLBEING - Self-reported health status</v>
          </cell>
          <cell r="B6892" t="str">
            <v>Good</v>
          </cell>
          <cell r="C6892" t="str">
            <v>Brimbank Melton Area</v>
          </cell>
          <cell r="D6892">
            <v>40.786409999999997</v>
          </cell>
          <cell r="E6892">
            <v>36.401730000000001</v>
          </cell>
          <cell r="F6892">
            <v>45.322870000000002</v>
          </cell>
        </row>
        <row r="6893">
          <cell r="A6893" t="str">
            <v>MENTAL HEALTH and WELLBEING - Self-reported health status</v>
          </cell>
          <cell r="B6893" t="str">
            <v>Good</v>
          </cell>
          <cell r="C6893" t="str">
            <v>Central Highlands Area</v>
          </cell>
          <cell r="D6893">
            <v>32.169130000000003</v>
          </cell>
          <cell r="E6893">
            <v>28.612189999999998</v>
          </cell>
          <cell r="F6893">
            <v>35.945590000000003</v>
          </cell>
        </row>
        <row r="6894">
          <cell r="A6894" t="str">
            <v>MENTAL HEALTH and WELLBEING - Self-reported health status</v>
          </cell>
          <cell r="B6894" t="str">
            <v>Good</v>
          </cell>
          <cell r="C6894" t="str">
            <v>Western District Area</v>
          </cell>
          <cell r="D6894">
            <v>31.883320000000001</v>
          </cell>
          <cell r="E6894">
            <v>29.358309999999999</v>
          </cell>
          <cell r="F6894">
            <v>34.519379999999998</v>
          </cell>
        </row>
        <row r="6895">
          <cell r="A6895" t="str">
            <v>MENTAL HEALTH and WELLBEING - Self-reported health status</v>
          </cell>
          <cell r="B6895" t="str">
            <v>Good</v>
          </cell>
          <cell r="C6895" t="str">
            <v>Western Melbourne Area</v>
          </cell>
          <cell r="D6895">
            <v>37.871099999999998</v>
          </cell>
          <cell r="E6895">
            <v>34.833109999999998</v>
          </cell>
          <cell r="F6895">
            <v>41.00732</v>
          </cell>
        </row>
        <row r="6896">
          <cell r="A6896" t="str">
            <v>MENTAL HEALTH and WELLBEING - Self-reported health status</v>
          </cell>
          <cell r="B6896" t="str">
            <v>Fair/poor</v>
          </cell>
          <cell r="C6896" t="str">
            <v>Barwon Area</v>
          </cell>
          <cell r="D6896">
            <v>20.443210000000001</v>
          </cell>
          <cell r="E6896">
            <v>16.15035</v>
          </cell>
          <cell r="F6896">
            <v>25.529710000000001</v>
          </cell>
        </row>
        <row r="6897">
          <cell r="A6897" t="str">
            <v>MENTAL HEALTH and WELLBEING - Self-reported health status</v>
          </cell>
          <cell r="B6897" t="str">
            <v>Fair/poor</v>
          </cell>
          <cell r="C6897" t="str">
            <v>Brimbank Melton Area</v>
          </cell>
          <cell r="D6897">
            <v>28.47344</v>
          </cell>
          <cell r="E6897">
            <v>24.628740000000001</v>
          </cell>
          <cell r="F6897">
            <v>32.658259999999999</v>
          </cell>
        </row>
        <row r="6898">
          <cell r="A6898" t="str">
            <v>MENTAL HEALTH and WELLBEING - Self-reported health status</v>
          </cell>
          <cell r="B6898" t="str">
            <v>Fair/poor</v>
          </cell>
          <cell r="C6898" t="str">
            <v>Central Highlands Area</v>
          </cell>
          <cell r="D6898">
            <v>23.630520000000001</v>
          </cell>
          <cell r="E6898">
            <v>20.169170000000001</v>
          </cell>
          <cell r="F6898">
            <v>27.48142</v>
          </cell>
        </row>
        <row r="6899">
          <cell r="A6899" t="str">
            <v>MENTAL HEALTH and WELLBEING - Self-reported health status</v>
          </cell>
          <cell r="B6899" t="str">
            <v>Fair/poor</v>
          </cell>
          <cell r="C6899" t="str">
            <v>Western District Area</v>
          </cell>
          <cell r="D6899">
            <v>19.4574</v>
          </cell>
          <cell r="E6899">
            <v>17.285879999999999</v>
          </cell>
          <cell r="F6899">
            <v>21.829719999999998</v>
          </cell>
        </row>
        <row r="6900">
          <cell r="A6900" t="str">
            <v>MENTAL HEALTH and WELLBEING - Self-reported health status</v>
          </cell>
          <cell r="B6900" t="str">
            <v>Fair/poor</v>
          </cell>
          <cell r="C6900" t="str">
            <v>Western Melbourne Area</v>
          </cell>
          <cell r="D6900">
            <v>20.98255</v>
          </cell>
          <cell r="E6900">
            <v>18.310829999999999</v>
          </cell>
          <cell r="F6900">
            <v>23.9299</v>
          </cell>
        </row>
        <row r="6901">
          <cell r="A6901" t="str">
            <v>MENTAL HEALTH and WELLBEING - Self-reported health status</v>
          </cell>
          <cell r="B6901" t="str">
            <v>Don't know/Refused to answer</v>
          </cell>
          <cell r="C6901" t="str">
            <v>Barwon Area</v>
          </cell>
          <cell r="D6901" t="str">
            <v xml:space="preserve"> </v>
          </cell>
          <cell r="E6901" t="str">
            <v xml:space="preserve"> </v>
          </cell>
          <cell r="F6901" t="str">
            <v xml:space="preserve"> </v>
          </cell>
        </row>
        <row r="6902">
          <cell r="A6902" t="str">
            <v>MENTAL HEALTH and WELLBEING - Self-reported health status</v>
          </cell>
          <cell r="B6902" t="str">
            <v>Don't know/Refused to answer</v>
          </cell>
          <cell r="C6902" t="str">
            <v>Brimbank Melton Area</v>
          </cell>
          <cell r="D6902" t="str">
            <v xml:space="preserve"> </v>
          </cell>
          <cell r="E6902" t="str">
            <v xml:space="preserve"> </v>
          </cell>
          <cell r="F6902" t="str">
            <v xml:space="preserve"> </v>
          </cell>
        </row>
        <row r="6903">
          <cell r="A6903" t="str">
            <v>MENTAL HEALTH and WELLBEING - Self-reported health status</v>
          </cell>
          <cell r="B6903" t="str">
            <v>Don't know/Refused to answer</v>
          </cell>
          <cell r="C6903" t="str">
            <v>Central Highlands Area</v>
          </cell>
          <cell r="D6903" t="str">
            <v xml:space="preserve"> </v>
          </cell>
          <cell r="E6903" t="str">
            <v xml:space="preserve"> </v>
          </cell>
          <cell r="F6903" t="str">
            <v xml:space="preserve"> </v>
          </cell>
        </row>
        <row r="6904">
          <cell r="A6904" t="str">
            <v>MENTAL HEALTH and WELLBEING - Self-reported health status</v>
          </cell>
          <cell r="B6904" t="str">
            <v>Don't know/Refused to answer</v>
          </cell>
          <cell r="C6904" t="str">
            <v>Western District Area</v>
          </cell>
          <cell r="D6904">
            <v>0.31850519999999999</v>
          </cell>
          <cell r="E6904">
            <v>0.13967199999999999</v>
          </cell>
          <cell r="F6904">
            <v>0.72465109999999999</v>
          </cell>
        </row>
        <row r="6905">
          <cell r="A6905" t="str">
            <v>MENTAL HEALTH and WELLBEING - Self-reported health status</v>
          </cell>
          <cell r="B6905" t="str">
            <v>Don't know/Refused to answer</v>
          </cell>
          <cell r="C6905" t="str">
            <v>Western Melbourne Area</v>
          </cell>
          <cell r="D6905" t="str">
            <v xml:space="preserve"> </v>
          </cell>
          <cell r="E6905" t="str">
            <v xml:space="preserve"> </v>
          </cell>
          <cell r="F6905" t="str">
            <v xml:space="preserve"> </v>
          </cell>
        </row>
        <row r="6906">
          <cell r="A6906" t="str">
            <v>MENTAL HEALTH and WELLBEING - Self-reported health status</v>
          </cell>
          <cell r="B6906" t="str">
            <v>Excellent / very good</v>
          </cell>
          <cell r="C6906" t="str">
            <v>West Division</v>
          </cell>
          <cell r="D6906">
            <v>38.930039999999998</v>
          </cell>
          <cell r="E6906">
            <v>37.049939999999999</v>
          </cell>
          <cell r="F6906">
            <v>40.843640000000001</v>
          </cell>
        </row>
        <row r="6907">
          <cell r="A6907" t="str">
            <v>MENTAL HEALTH and WELLBEING - Self-reported health status</v>
          </cell>
          <cell r="B6907" t="str">
            <v>Good</v>
          </cell>
          <cell r="C6907" t="str">
            <v>West Division</v>
          </cell>
          <cell r="D6907">
            <v>38.23489</v>
          </cell>
          <cell r="E6907">
            <v>36.327489999999997</v>
          </cell>
          <cell r="F6907">
            <v>40.17924</v>
          </cell>
        </row>
        <row r="6908">
          <cell r="A6908" t="str">
            <v>MENTAL HEALTH and WELLBEING - Self-reported health status</v>
          </cell>
          <cell r="B6908" t="str">
            <v>Fair/poor</v>
          </cell>
          <cell r="C6908" t="str">
            <v>West Division</v>
          </cell>
          <cell r="D6908">
            <v>22.440190000000001</v>
          </cell>
          <cell r="E6908">
            <v>20.82977</v>
          </cell>
          <cell r="F6908">
            <v>24.137149999999998</v>
          </cell>
        </row>
        <row r="6909">
          <cell r="A6909" t="str">
            <v>MENTAL HEALTH and WELLBEING - Self-reported health status</v>
          </cell>
          <cell r="B6909" t="str">
            <v>Don't know/Refused to answer</v>
          </cell>
          <cell r="C6909" t="str">
            <v>West Division</v>
          </cell>
          <cell r="D6909">
            <v>0.39488760000000001</v>
          </cell>
          <cell r="E6909">
            <v>0.1763102</v>
          </cell>
          <cell r="F6909">
            <v>0.8820481</v>
          </cell>
        </row>
        <row r="6910">
          <cell r="A6910" t="str">
            <v>MENTAL HEALTH and WELLBEING - Life satisfaction</v>
          </cell>
          <cell r="B6910" t="str">
            <v>Low or medium (0–6)</v>
          </cell>
          <cell r="C6910" t="str">
            <v>Hume Moreland Area</v>
          </cell>
          <cell r="D6910">
            <v>26.38195</v>
          </cell>
          <cell r="E6910">
            <v>22.318519999999999</v>
          </cell>
          <cell r="F6910">
            <v>30.890999999999998</v>
          </cell>
        </row>
        <row r="6911">
          <cell r="A6911" t="str">
            <v>MENTAL HEALTH and WELLBEING - Life satisfaction</v>
          </cell>
          <cell r="B6911" t="str">
            <v>Low or medium (0–6)</v>
          </cell>
          <cell r="C6911" t="str">
            <v>Loddon Area</v>
          </cell>
          <cell r="D6911">
            <v>22.927150000000001</v>
          </cell>
          <cell r="E6911">
            <v>19.246500000000001</v>
          </cell>
          <cell r="F6911">
            <v>27.075669999999999</v>
          </cell>
        </row>
        <row r="6912">
          <cell r="A6912" t="str">
            <v>MENTAL HEALTH and WELLBEING - Life satisfaction</v>
          </cell>
          <cell r="B6912" t="str">
            <v>Low or medium (0–6)</v>
          </cell>
          <cell r="C6912" t="str">
            <v>Mallee Area</v>
          </cell>
          <cell r="D6912">
            <v>15.85483</v>
          </cell>
          <cell r="E6912">
            <v>12.55871</v>
          </cell>
          <cell r="F6912">
            <v>19.819959999999998</v>
          </cell>
        </row>
        <row r="6913">
          <cell r="A6913" t="str">
            <v>MENTAL HEALTH and WELLBEING - Life satisfaction</v>
          </cell>
          <cell r="B6913" t="str">
            <v>Low or medium (0–6)</v>
          </cell>
          <cell r="C6913" t="str">
            <v>North Eastern Melbourne Area</v>
          </cell>
          <cell r="D6913">
            <v>24.44453</v>
          </cell>
          <cell r="E6913">
            <v>21.617889999999999</v>
          </cell>
          <cell r="F6913">
            <v>27.511040000000001</v>
          </cell>
        </row>
        <row r="6914">
          <cell r="A6914" t="str">
            <v>MENTAL HEALTH and WELLBEING - Life satisfaction</v>
          </cell>
          <cell r="B6914" t="str">
            <v>High (7–8)</v>
          </cell>
          <cell r="C6914" t="str">
            <v>Hume Moreland Area</v>
          </cell>
          <cell r="D6914">
            <v>46.736910000000002</v>
          </cell>
          <cell r="E6914">
            <v>41.85557</v>
          </cell>
          <cell r="F6914">
            <v>51.681519999999999</v>
          </cell>
        </row>
        <row r="6915">
          <cell r="A6915" t="str">
            <v>MENTAL HEALTH and WELLBEING - Life satisfaction</v>
          </cell>
          <cell r="B6915" t="str">
            <v>High (7–8)</v>
          </cell>
          <cell r="C6915" t="str">
            <v>Loddon Area</v>
          </cell>
          <cell r="D6915">
            <v>48.146349999999998</v>
          </cell>
          <cell r="E6915">
            <v>43.872160000000001</v>
          </cell>
          <cell r="F6915">
            <v>52.447839999999999</v>
          </cell>
        </row>
        <row r="6916">
          <cell r="A6916" t="str">
            <v>MENTAL HEALTH and WELLBEING - Life satisfaction</v>
          </cell>
          <cell r="B6916" t="str">
            <v>High (7–8)</v>
          </cell>
          <cell r="C6916" t="str">
            <v>Mallee Area</v>
          </cell>
          <cell r="D6916">
            <v>50.531410000000001</v>
          </cell>
          <cell r="E6916">
            <v>45.69979</v>
          </cell>
          <cell r="F6916">
            <v>55.353140000000003</v>
          </cell>
        </row>
        <row r="6917">
          <cell r="A6917" t="str">
            <v>MENTAL HEALTH and WELLBEING - Life satisfaction</v>
          </cell>
          <cell r="B6917" t="str">
            <v>High (7–8)</v>
          </cell>
          <cell r="C6917" t="str">
            <v>North Eastern Melbourne Area</v>
          </cell>
          <cell r="D6917">
            <v>49.27046</v>
          </cell>
          <cell r="E6917">
            <v>45.964939999999999</v>
          </cell>
          <cell r="F6917">
            <v>52.582380000000001</v>
          </cell>
        </row>
        <row r="6918">
          <cell r="A6918" t="str">
            <v>MENTAL HEALTH and WELLBEING - Life satisfaction</v>
          </cell>
          <cell r="B6918" t="str">
            <v>Very high (9–10)</v>
          </cell>
          <cell r="C6918" t="str">
            <v>Hume Moreland Area</v>
          </cell>
          <cell r="D6918">
            <v>25.374580000000002</v>
          </cell>
          <cell r="E6918">
            <v>21.334330000000001</v>
          </cell>
          <cell r="F6918">
            <v>29.889250000000001</v>
          </cell>
        </row>
        <row r="6919">
          <cell r="A6919" t="str">
            <v>MENTAL HEALTH and WELLBEING - Life satisfaction</v>
          </cell>
          <cell r="B6919" t="str">
            <v>Very high (9–10)</v>
          </cell>
          <cell r="C6919" t="str">
            <v>Loddon Area</v>
          </cell>
          <cell r="D6919">
            <v>28.56053</v>
          </cell>
          <cell r="E6919">
            <v>25.253240000000002</v>
          </cell>
          <cell r="F6919">
            <v>32.114849999999997</v>
          </cell>
        </row>
        <row r="6920">
          <cell r="A6920" t="str">
            <v>MENTAL HEALTH and WELLBEING - Life satisfaction</v>
          </cell>
          <cell r="B6920" t="str">
            <v>Very high (9–10)</v>
          </cell>
          <cell r="C6920" t="str">
            <v>Mallee Area</v>
          </cell>
          <cell r="D6920">
            <v>33.021850000000001</v>
          </cell>
          <cell r="E6920">
            <v>28.801860000000001</v>
          </cell>
          <cell r="F6920">
            <v>37.534190000000002</v>
          </cell>
        </row>
        <row r="6921">
          <cell r="A6921" t="str">
            <v>MENTAL HEALTH and WELLBEING - Life satisfaction</v>
          </cell>
          <cell r="B6921" t="str">
            <v>Very high (9–10)</v>
          </cell>
          <cell r="C6921" t="str">
            <v>North Eastern Melbourne Area</v>
          </cell>
          <cell r="D6921">
            <v>24.36618</v>
          </cell>
          <cell r="E6921">
            <v>21.706890000000001</v>
          </cell>
          <cell r="F6921">
            <v>27.237919999999999</v>
          </cell>
        </row>
        <row r="6922">
          <cell r="A6922" t="str">
            <v>MENTAL HEALTH and WELLBEING - Life satisfaction</v>
          </cell>
          <cell r="B6922" t="str">
            <v>Don't know/Refused to answer</v>
          </cell>
          <cell r="C6922" t="str">
            <v>Hume Moreland Area</v>
          </cell>
          <cell r="D6922">
            <v>1.506561</v>
          </cell>
          <cell r="E6922">
            <v>0.68497779999999997</v>
          </cell>
          <cell r="F6922">
            <v>3.2810190000000001</v>
          </cell>
        </row>
        <row r="6923">
          <cell r="A6923" t="str">
            <v>MENTAL HEALTH and WELLBEING - Life satisfaction</v>
          </cell>
          <cell r="B6923" t="str">
            <v>Don't know/Refused to answer</v>
          </cell>
          <cell r="C6923" t="str">
            <v>Loddon Area</v>
          </cell>
          <cell r="D6923">
            <v>0.36598059999999999</v>
          </cell>
          <cell r="E6923">
            <v>0.1464203</v>
          </cell>
          <cell r="F6923">
            <v>0.91176970000000002</v>
          </cell>
        </row>
        <row r="6924">
          <cell r="A6924" t="str">
            <v>MENTAL HEALTH and WELLBEING - Life satisfaction</v>
          </cell>
          <cell r="B6924" t="str">
            <v>Don't know/Refused to answer</v>
          </cell>
          <cell r="C6924" t="str">
            <v>Mallee Area</v>
          </cell>
          <cell r="D6924">
            <v>0.59190240000000005</v>
          </cell>
          <cell r="E6924">
            <v>0.26911750000000001</v>
          </cell>
          <cell r="F6924">
            <v>1.296808</v>
          </cell>
        </row>
        <row r="6925">
          <cell r="A6925" t="str">
            <v>MENTAL HEALTH and WELLBEING - Life satisfaction</v>
          </cell>
          <cell r="B6925" t="str">
            <v>Don't know/Refused to answer</v>
          </cell>
          <cell r="C6925" t="str">
            <v>North Eastern Melbourne Area</v>
          </cell>
          <cell r="D6925">
            <v>1.9188259999999999</v>
          </cell>
          <cell r="E6925">
            <v>0.98913180000000001</v>
          </cell>
          <cell r="F6925">
            <v>3.6897850000000001</v>
          </cell>
        </row>
        <row r="6926">
          <cell r="A6926" t="str">
            <v>MENTAL HEALTH and WELLBEING - Life satisfaction</v>
          </cell>
          <cell r="B6926" t="str">
            <v>Low or medium (0–6)</v>
          </cell>
          <cell r="C6926" t="str">
            <v>North Division</v>
          </cell>
          <cell r="D6926">
            <v>24.072790000000001</v>
          </cell>
          <cell r="E6926">
            <v>22.15053</v>
          </cell>
          <cell r="F6926">
            <v>26.105920000000001</v>
          </cell>
        </row>
        <row r="6927">
          <cell r="A6927" t="str">
            <v>MENTAL HEALTH and WELLBEING - Life satisfaction</v>
          </cell>
          <cell r="B6927" t="str">
            <v>High (7–8)</v>
          </cell>
          <cell r="C6927" t="str">
            <v>North Division</v>
          </cell>
          <cell r="D6927">
            <v>48.50235</v>
          </cell>
          <cell r="E6927">
            <v>46.281849999999999</v>
          </cell>
          <cell r="F6927">
            <v>50.728769999999997</v>
          </cell>
        </row>
        <row r="6928">
          <cell r="A6928" t="str">
            <v>MENTAL HEALTH and WELLBEING - Life satisfaction</v>
          </cell>
          <cell r="B6928" t="str">
            <v>Very high (9–10)</v>
          </cell>
          <cell r="C6928" t="str">
            <v>North Division</v>
          </cell>
          <cell r="D6928">
            <v>26.04757</v>
          </cell>
          <cell r="E6928">
            <v>24.211069999999999</v>
          </cell>
          <cell r="F6928">
            <v>27.971959999999999</v>
          </cell>
        </row>
        <row r="6929">
          <cell r="A6929" t="str">
            <v>MENTAL HEALTH and WELLBEING - Life satisfaction</v>
          </cell>
          <cell r="B6929" t="str">
            <v>Don't know/Refused to answer</v>
          </cell>
          <cell r="C6929" t="str">
            <v>North Division</v>
          </cell>
          <cell r="D6929">
            <v>1.377291</v>
          </cell>
          <cell r="E6929">
            <v>0.86162680000000003</v>
          </cell>
          <cell r="F6929">
            <v>2.1947359999999998</v>
          </cell>
        </row>
        <row r="6930">
          <cell r="A6930" t="str">
            <v>MENTAL HEALTH and WELLBEING - Life satisfaction</v>
          </cell>
          <cell r="B6930" t="str">
            <v>Low or medium (0–6)</v>
          </cell>
          <cell r="C6930" t="str">
            <v>Bayside Peninsula Area</v>
          </cell>
          <cell r="D6930">
            <v>22.548819999999999</v>
          </cell>
          <cell r="E6930">
            <v>20.486689999999999</v>
          </cell>
          <cell r="F6930">
            <v>24.753910000000001</v>
          </cell>
        </row>
        <row r="6931">
          <cell r="A6931" t="str">
            <v>MENTAL HEALTH and WELLBEING - Life satisfaction</v>
          </cell>
          <cell r="B6931" t="str">
            <v>Low or medium (0–6)</v>
          </cell>
          <cell r="C6931" t="str">
            <v>Inner Gippsland Area</v>
          </cell>
          <cell r="D6931">
            <v>21.29354</v>
          </cell>
          <cell r="E6931">
            <v>17.924029999999998</v>
          </cell>
          <cell r="F6931">
            <v>25.10275</v>
          </cell>
        </row>
        <row r="6932">
          <cell r="A6932" t="str">
            <v>MENTAL HEALTH and WELLBEING - Life satisfaction</v>
          </cell>
          <cell r="B6932" t="str">
            <v>Low or medium (0–6)</v>
          </cell>
          <cell r="C6932" t="str">
            <v>Outer Gippsland Area</v>
          </cell>
          <cell r="D6932">
            <v>15.974209999999999</v>
          </cell>
          <cell r="E6932">
            <v>12.094720000000001</v>
          </cell>
          <cell r="F6932">
            <v>20.803570000000001</v>
          </cell>
        </row>
        <row r="6933">
          <cell r="A6933" t="str">
            <v>MENTAL HEALTH and WELLBEING - Life satisfaction</v>
          </cell>
          <cell r="B6933" t="str">
            <v>Low or medium (0–6)</v>
          </cell>
          <cell r="C6933" t="str">
            <v>Southern Melbourne Area</v>
          </cell>
          <cell r="D6933">
            <v>24.764109999999999</v>
          </cell>
          <cell r="E6933">
            <v>21.4252</v>
          </cell>
          <cell r="F6933">
            <v>28.43505</v>
          </cell>
        </row>
        <row r="6934">
          <cell r="A6934" t="str">
            <v>MENTAL HEALTH and WELLBEING - Life satisfaction</v>
          </cell>
          <cell r="B6934" t="str">
            <v>High (7–8)</v>
          </cell>
          <cell r="C6934" t="str">
            <v>Bayside Peninsula Area</v>
          </cell>
          <cell r="D6934">
            <v>50.120510000000003</v>
          </cell>
          <cell r="E6934">
            <v>47.614739999999998</v>
          </cell>
          <cell r="F6934">
            <v>52.625680000000003</v>
          </cell>
        </row>
        <row r="6935">
          <cell r="A6935" t="str">
            <v>MENTAL HEALTH and WELLBEING - Life satisfaction</v>
          </cell>
          <cell r="B6935" t="str">
            <v>High (7–8)</v>
          </cell>
          <cell r="C6935" t="str">
            <v>Inner Gippsland Area</v>
          </cell>
          <cell r="D6935">
            <v>46.504109999999997</v>
          </cell>
          <cell r="E6935">
            <v>42.472880000000004</v>
          </cell>
          <cell r="F6935">
            <v>50.581530000000001</v>
          </cell>
        </row>
        <row r="6936">
          <cell r="A6936" t="str">
            <v>MENTAL HEALTH and WELLBEING - Life satisfaction</v>
          </cell>
          <cell r="B6936" t="str">
            <v>High (7–8)</v>
          </cell>
          <cell r="C6936" t="str">
            <v>Outer Gippsland Area</v>
          </cell>
          <cell r="D6936">
            <v>43.24859</v>
          </cell>
          <cell r="E6936">
            <v>37.483409999999999</v>
          </cell>
          <cell r="F6936">
            <v>49.20261</v>
          </cell>
        </row>
        <row r="6937">
          <cell r="A6937" t="str">
            <v>MENTAL HEALTH and WELLBEING - Life satisfaction</v>
          </cell>
          <cell r="B6937" t="str">
            <v>High (7–8)</v>
          </cell>
          <cell r="C6937" t="str">
            <v>Southern Melbourne Area</v>
          </cell>
          <cell r="D6937">
            <v>44.497410000000002</v>
          </cell>
          <cell r="E6937">
            <v>40.467610000000001</v>
          </cell>
          <cell r="F6937">
            <v>48.600900000000003</v>
          </cell>
        </row>
        <row r="6938">
          <cell r="A6938" t="str">
            <v>MENTAL HEALTH and WELLBEING - Life satisfaction</v>
          </cell>
          <cell r="B6938" t="str">
            <v>Very high (9–10)</v>
          </cell>
          <cell r="C6938" t="str">
            <v>Bayside Peninsula Area</v>
          </cell>
          <cell r="D6938">
            <v>26.72983</v>
          </cell>
          <cell r="E6938">
            <v>24.605650000000001</v>
          </cell>
          <cell r="F6938">
            <v>28.966940000000001</v>
          </cell>
        </row>
        <row r="6939">
          <cell r="A6939" t="str">
            <v>MENTAL HEALTH and WELLBEING - Life satisfaction</v>
          </cell>
          <cell r="B6939" t="str">
            <v>Very high (9–10)</v>
          </cell>
          <cell r="C6939" t="str">
            <v>Inner Gippsland Area</v>
          </cell>
          <cell r="D6939">
            <v>31.394739999999999</v>
          </cell>
          <cell r="E6939">
            <v>28.089780000000001</v>
          </cell>
          <cell r="F6939">
            <v>34.899830000000001</v>
          </cell>
        </row>
        <row r="6940">
          <cell r="A6940" t="str">
            <v>MENTAL HEALTH and WELLBEING - Life satisfaction</v>
          </cell>
          <cell r="B6940" t="str">
            <v>Very high (9–10)</v>
          </cell>
          <cell r="C6940" t="str">
            <v>Outer Gippsland Area</v>
          </cell>
          <cell r="D6940">
            <v>37.889409999999998</v>
          </cell>
          <cell r="E6940">
            <v>32.390500000000003</v>
          </cell>
          <cell r="F6940">
            <v>43.718200000000003</v>
          </cell>
        </row>
        <row r="6941">
          <cell r="A6941" t="str">
            <v>MENTAL HEALTH and WELLBEING - Life satisfaction</v>
          </cell>
          <cell r="B6941" t="str">
            <v>Very high (9–10)</v>
          </cell>
          <cell r="C6941" t="str">
            <v>Southern Melbourne Area</v>
          </cell>
          <cell r="D6941">
            <v>28.054220000000001</v>
          </cell>
          <cell r="E6941">
            <v>24.557400000000001</v>
          </cell>
          <cell r="F6941">
            <v>31.838840000000001</v>
          </cell>
        </row>
        <row r="6942">
          <cell r="A6942" t="str">
            <v>MENTAL HEALTH and WELLBEING - Life satisfaction</v>
          </cell>
          <cell r="B6942" t="str">
            <v>Don't know/Refused to answer</v>
          </cell>
          <cell r="C6942" t="str">
            <v>Bayside Peninsula Area</v>
          </cell>
          <cell r="D6942">
            <v>0.60082740000000001</v>
          </cell>
          <cell r="E6942">
            <v>0.34093440000000003</v>
          </cell>
          <cell r="F6942">
            <v>1.056735</v>
          </cell>
        </row>
        <row r="6943">
          <cell r="A6943" t="str">
            <v>MENTAL HEALTH and WELLBEING - Life satisfaction</v>
          </cell>
          <cell r="B6943" t="str">
            <v>Don't know/Refused to answer</v>
          </cell>
          <cell r="C6943" t="str">
            <v>Inner Gippsland Area</v>
          </cell>
          <cell r="D6943" t="str">
            <v xml:space="preserve"> </v>
          </cell>
          <cell r="E6943" t="str">
            <v xml:space="preserve"> </v>
          </cell>
          <cell r="F6943" t="str">
            <v xml:space="preserve"> </v>
          </cell>
        </row>
        <row r="6944">
          <cell r="A6944" t="str">
            <v>MENTAL HEALTH and WELLBEING - Life satisfaction</v>
          </cell>
          <cell r="B6944" t="str">
            <v>Don't know/Refused to answer</v>
          </cell>
          <cell r="C6944" t="str">
            <v>Outer Gippsland Area</v>
          </cell>
          <cell r="D6944">
            <v>2.8877959999999998</v>
          </cell>
          <cell r="E6944">
            <v>1.1827719999999999</v>
          </cell>
          <cell r="F6944">
            <v>6.8795799999999998</v>
          </cell>
        </row>
        <row r="6945">
          <cell r="A6945" t="str">
            <v>MENTAL HEALTH and WELLBEING - Life satisfaction</v>
          </cell>
          <cell r="B6945" t="str">
            <v>Don't know/Refused to answer</v>
          </cell>
          <cell r="C6945" t="str">
            <v>Southern Melbourne Area</v>
          </cell>
          <cell r="D6945">
            <v>2.6842549999999998</v>
          </cell>
          <cell r="E6945">
            <v>1.5978699999999999</v>
          </cell>
          <cell r="F6945">
            <v>4.4756720000000003</v>
          </cell>
        </row>
        <row r="6946">
          <cell r="A6946" t="str">
            <v>MENTAL HEALTH and WELLBEING - Life satisfaction</v>
          </cell>
          <cell r="B6946" t="str">
            <v>Low or medium (0–6)</v>
          </cell>
          <cell r="C6946" t="str">
            <v>South Division</v>
          </cell>
          <cell r="D6946">
            <v>22.775500000000001</v>
          </cell>
          <cell r="E6946">
            <v>21.148620000000001</v>
          </cell>
          <cell r="F6946">
            <v>24.488669999999999</v>
          </cell>
        </row>
        <row r="6947">
          <cell r="A6947" t="str">
            <v>MENTAL HEALTH and WELLBEING - Life satisfaction</v>
          </cell>
          <cell r="B6947" t="str">
            <v>High (7–8)</v>
          </cell>
          <cell r="C6947" t="str">
            <v>South Division</v>
          </cell>
          <cell r="D6947">
            <v>47.422960000000003</v>
          </cell>
          <cell r="E6947">
            <v>45.482300000000002</v>
          </cell>
          <cell r="F6947">
            <v>49.371429999999997</v>
          </cell>
        </row>
        <row r="6948">
          <cell r="A6948" t="str">
            <v>MENTAL HEALTH and WELLBEING - Life satisfaction</v>
          </cell>
          <cell r="B6948" t="str">
            <v>Very high (9–10)</v>
          </cell>
          <cell r="C6948" t="str">
            <v>South Division</v>
          </cell>
          <cell r="D6948">
            <v>28.441929999999999</v>
          </cell>
          <cell r="E6948">
            <v>26.76221</v>
          </cell>
          <cell r="F6948">
            <v>30.183630000000001</v>
          </cell>
        </row>
        <row r="6949">
          <cell r="A6949" t="str">
            <v>MENTAL HEALTH and WELLBEING - Life satisfaction</v>
          </cell>
          <cell r="B6949" t="str">
            <v>Don't know/Refused to answer</v>
          </cell>
          <cell r="C6949" t="str">
            <v>South Division</v>
          </cell>
          <cell r="D6949">
            <v>1.3596079999999999</v>
          </cell>
          <cell r="E6949">
            <v>0.93157800000000002</v>
          </cell>
          <cell r="F6949">
            <v>1.980372</v>
          </cell>
        </row>
        <row r="6950">
          <cell r="A6950" t="str">
            <v>MENTAL HEALTH and WELLBEING - Life satisfaction</v>
          </cell>
          <cell r="B6950" t="str">
            <v>Low or medium (0–6)</v>
          </cell>
          <cell r="C6950" t="str">
            <v>Goulburn Area</v>
          </cell>
          <cell r="D6950">
            <v>18.61609</v>
          </cell>
          <cell r="E6950">
            <v>15.763820000000001</v>
          </cell>
          <cell r="F6950">
            <v>21.850570000000001</v>
          </cell>
        </row>
        <row r="6951">
          <cell r="A6951" t="str">
            <v>MENTAL HEALTH and WELLBEING - Life satisfaction</v>
          </cell>
          <cell r="B6951" t="str">
            <v>Low or medium (0–6)</v>
          </cell>
          <cell r="C6951" t="str">
            <v>Inner Eastern Melbourne Area</v>
          </cell>
          <cell r="D6951">
            <v>21.01756</v>
          </cell>
          <cell r="E6951">
            <v>18.266580000000001</v>
          </cell>
          <cell r="F6951">
            <v>24.060870000000001</v>
          </cell>
        </row>
        <row r="6952">
          <cell r="A6952" t="str">
            <v>MENTAL HEALTH and WELLBEING - Life satisfaction</v>
          </cell>
          <cell r="B6952" t="str">
            <v>Low or medium (0–6)</v>
          </cell>
          <cell r="C6952" t="str">
            <v>Outer Eastern Melbourne Area</v>
          </cell>
          <cell r="D6952">
            <v>23.097909999999999</v>
          </cell>
          <cell r="E6952">
            <v>20.011320000000001</v>
          </cell>
          <cell r="F6952">
            <v>26.502839999999999</v>
          </cell>
        </row>
        <row r="6953">
          <cell r="A6953" t="str">
            <v>MENTAL HEALTH and WELLBEING - Life satisfaction</v>
          </cell>
          <cell r="B6953" t="str">
            <v>Low or medium (0–6)</v>
          </cell>
          <cell r="C6953" t="str">
            <v>Ovens Murray Area</v>
          </cell>
          <cell r="D6953">
            <v>18.171479999999999</v>
          </cell>
          <cell r="E6953">
            <v>15.20079</v>
          </cell>
          <cell r="F6953">
            <v>21.575019999999999</v>
          </cell>
        </row>
        <row r="6954">
          <cell r="A6954" t="str">
            <v>MENTAL HEALTH and WELLBEING - Life satisfaction</v>
          </cell>
          <cell r="B6954" t="str">
            <v>High (7–8)</v>
          </cell>
          <cell r="C6954" t="str">
            <v>Goulburn Area</v>
          </cell>
          <cell r="D6954">
            <v>47.452359999999999</v>
          </cell>
          <cell r="E6954">
            <v>43.642659999999999</v>
          </cell>
          <cell r="F6954">
            <v>51.291960000000003</v>
          </cell>
        </row>
        <row r="6955">
          <cell r="A6955" t="str">
            <v>MENTAL HEALTH and WELLBEING - Life satisfaction</v>
          </cell>
          <cell r="B6955" t="str">
            <v>High (7–8)</v>
          </cell>
          <cell r="C6955" t="str">
            <v>Inner Eastern Melbourne Area</v>
          </cell>
          <cell r="D6955">
            <v>56.466250000000002</v>
          </cell>
          <cell r="E6955">
            <v>53.047960000000003</v>
          </cell>
          <cell r="F6955">
            <v>59.82414</v>
          </cell>
        </row>
        <row r="6956">
          <cell r="A6956" t="str">
            <v>MENTAL HEALTH and WELLBEING - Life satisfaction</v>
          </cell>
          <cell r="B6956" t="str">
            <v>High (7–8)</v>
          </cell>
          <cell r="C6956" t="str">
            <v>Outer Eastern Melbourne Area</v>
          </cell>
          <cell r="D6956">
            <v>52.363579999999999</v>
          </cell>
          <cell r="E6956">
            <v>48.55048</v>
          </cell>
          <cell r="F6956">
            <v>56.149320000000003</v>
          </cell>
        </row>
        <row r="6957">
          <cell r="A6957" t="str">
            <v>MENTAL HEALTH and WELLBEING - Life satisfaction</v>
          </cell>
          <cell r="B6957" t="str">
            <v>High (7–8)</v>
          </cell>
          <cell r="C6957" t="str">
            <v>Ovens Murray Area</v>
          </cell>
          <cell r="D6957">
            <v>50.504570000000001</v>
          </cell>
          <cell r="E6957">
            <v>46.61354</v>
          </cell>
          <cell r="F6957">
            <v>54.389510000000001</v>
          </cell>
        </row>
        <row r="6958">
          <cell r="A6958" t="str">
            <v>MENTAL HEALTH and WELLBEING - Life satisfaction</v>
          </cell>
          <cell r="B6958" t="str">
            <v>Very high (9–10)</v>
          </cell>
          <cell r="C6958" t="str">
            <v>Goulburn Area</v>
          </cell>
          <cell r="D6958">
            <v>32.983449999999998</v>
          </cell>
          <cell r="E6958">
            <v>29.540880000000001</v>
          </cell>
          <cell r="F6958">
            <v>36.61871</v>
          </cell>
        </row>
        <row r="6959">
          <cell r="A6959" t="str">
            <v>MENTAL HEALTH and WELLBEING - Life satisfaction</v>
          </cell>
          <cell r="B6959" t="str">
            <v>Very high (9–10)</v>
          </cell>
          <cell r="C6959" t="str">
            <v>Inner Eastern Melbourne Area</v>
          </cell>
          <cell r="D6959">
            <v>21.875219999999999</v>
          </cell>
          <cell r="E6959">
            <v>19.176069999999999</v>
          </cell>
          <cell r="F6959">
            <v>24.837530000000001</v>
          </cell>
        </row>
        <row r="6960">
          <cell r="A6960" t="str">
            <v>MENTAL HEALTH and WELLBEING - Life satisfaction</v>
          </cell>
          <cell r="B6960" t="str">
            <v>Very high (9–10)</v>
          </cell>
          <cell r="C6960" t="str">
            <v>Outer Eastern Melbourne Area</v>
          </cell>
          <cell r="D6960">
            <v>23.61129</v>
          </cell>
          <cell r="E6960">
            <v>20.61056</v>
          </cell>
          <cell r="F6960">
            <v>26.900860000000002</v>
          </cell>
        </row>
        <row r="6961">
          <cell r="A6961" t="str">
            <v>MENTAL HEALTH and WELLBEING - Life satisfaction</v>
          </cell>
          <cell r="B6961" t="str">
            <v>Very high (9–10)</v>
          </cell>
          <cell r="C6961" t="str">
            <v>Ovens Murray Area</v>
          </cell>
          <cell r="D6961">
            <v>30.526730000000001</v>
          </cell>
          <cell r="E6961">
            <v>27.369019999999999</v>
          </cell>
          <cell r="F6961">
            <v>33.878819999999997</v>
          </cell>
        </row>
        <row r="6962">
          <cell r="A6962" t="str">
            <v>MENTAL HEALTH and WELLBEING - Life satisfaction</v>
          </cell>
          <cell r="B6962" t="str">
            <v>Don't know/Refused to answer</v>
          </cell>
          <cell r="C6962" t="str">
            <v>Goulburn Area</v>
          </cell>
          <cell r="D6962">
            <v>0.94809730000000003</v>
          </cell>
          <cell r="E6962">
            <v>0.43707580000000001</v>
          </cell>
          <cell r="F6962">
            <v>2.0443289999999998</v>
          </cell>
        </row>
        <row r="6963">
          <cell r="A6963" t="str">
            <v>MENTAL HEALTH and WELLBEING - Life satisfaction</v>
          </cell>
          <cell r="B6963" t="str">
            <v>Don't know/Refused to answer</v>
          </cell>
          <cell r="C6963" t="str">
            <v>Inner Eastern Melbourne Area</v>
          </cell>
          <cell r="D6963">
            <v>0.64097789999999999</v>
          </cell>
          <cell r="E6963">
            <v>0.33770470000000002</v>
          </cell>
          <cell r="F6963">
            <v>1.213287</v>
          </cell>
        </row>
        <row r="6964">
          <cell r="A6964" t="str">
            <v>MENTAL HEALTH and WELLBEING - Life satisfaction</v>
          </cell>
          <cell r="B6964" t="str">
            <v>Don't know/Refused to answer</v>
          </cell>
          <cell r="C6964" t="str">
            <v>Outer Eastern Melbourne Area</v>
          </cell>
          <cell r="D6964">
            <v>0.92722649999999995</v>
          </cell>
          <cell r="E6964">
            <v>0.4298228</v>
          </cell>
          <cell r="F6964">
            <v>1.9887440000000001</v>
          </cell>
        </row>
        <row r="6965">
          <cell r="A6965" t="str">
            <v>MENTAL HEALTH and WELLBEING - Life satisfaction</v>
          </cell>
          <cell r="B6965" t="str">
            <v>Don't know/Refused to answer</v>
          </cell>
          <cell r="C6965" t="str">
            <v>Ovens Murray Area</v>
          </cell>
          <cell r="D6965">
            <v>0.79721790000000003</v>
          </cell>
          <cell r="E6965">
            <v>0.37725379999999997</v>
          </cell>
          <cell r="F6965">
            <v>1.676823</v>
          </cell>
        </row>
        <row r="6966">
          <cell r="A6966" t="str">
            <v>MENTAL HEALTH and WELLBEING - Life satisfaction</v>
          </cell>
          <cell r="B6966" t="str">
            <v>Low or medium (0–6)</v>
          </cell>
          <cell r="C6966" t="str">
            <v>East Division</v>
          </cell>
          <cell r="D6966">
            <v>21.15119</v>
          </cell>
          <cell r="E6966">
            <v>19.399170000000002</v>
          </cell>
          <cell r="F6966">
            <v>23.016269999999999</v>
          </cell>
        </row>
        <row r="6967">
          <cell r="A6967" t="str">
            <v>MENTAL HEALTH and WELLBEING - Life satisfaction</v>
          </cell>
          <cell r="B6967" t="str">
            <v>High (7–8)</v>
          </cell>
          <cell r="C6967" t="str">
            <v>East Division</v>
          </cell>
          <cell r="D6967">
            <v>53.673960000000001</v>
          </cell>
          <cell r="E6967">
            <v>51.559429999999999</v>
          </cell>
          <cell r="F6967">
            <v>55.775370000000002</v>
          </cell>
        </row>
        <row r="6968">
          <cell r="A6968" t="str">
            <v>MENTAL HEALTH and WELLBEING - Life satisfaction</v>
          </cell>
          <cell r="B6968" t="str">
            <v>Very high (9–10)</v>
          </cell>
          <cell r="C6968" t="str">
            <v>East Division</v>
          </cell>
          <cell r="D6968">
            <v>24.372229999999998</v>
          </cell>
          <cell r="E6968">
            <v>22.668089999999999</v>
          </cell>
          <cell r="F6968">
            <v>26.161149999999999</v>
          </cell>
        </row>
        <row r="6969">
          <cell r="A6969" t="str">
            <v>MENTAL HEALTH and WELLBEING - Life satisfaction</v>
          </cell>
          <cell r="B6969" t="str">
            <v>Don't know/Refused to answer</v>
          </cell>
          <cell r="C6969" t="str">
            <v>East Division</v>
          </cell>
          <cell r="D6969">
            <v>0.80261000000000005</v>
          </cell>
          <cell r="E6969">
            <v>0.5341342</v>
          </cell>
          <cell r="F6969">
            <v>1.2043980000000001</v>
          </cell>
        </row>
        <row r="6970">
          <cell r="A6970" t="str">
            <v>MENTAL HEALTH and WELLBEING - Life satisfaction</v>
          </cell>
          <cell r="B6970" t="str">
            <v>Low or medium (0–6)</v>
          </cell>
          <cell r="C6970" t="str">
            <v>Barwon Area</v>
          </cell>
          <cell r="D6970">
            <v>19.84198</v>
          </cell>
          <cell r="E6970">
            <v>15.38744</v>
          </cell>
          <cell r="F6970">
            <v>25.201969999999999</v>
          </cell>
        </row>
        <row r="6971">
          <cell r="A6971" t="str">
            <v>MENTAL HEALTH and WELLBEING - Life satisfaction</v>
          </cell>
          <cell r="B6971" t="str">
            <v>Low or medium (0–6)</v>
          </cell>
          <cell r="C6971" t="str">
            <v>Brimbank Melton Area</v>
          </cell>
          <cell r="D6971">
            <v>26.148630000000001</v>
          </cell>
          <cell r="E6971">
            <v>22.339020000000001</v>
          </cell>
          <cell r="F6971">
            <v>30.35398</v>
          </cell>
        </row>
        <row r="6972">
          <cell r="A6972" t="str">
            <v>MENTAL HEALTH and WELLBEING - Life satisfaction</v>
          </cell>
          <cell r="B6972" t="str">
            <v>Low or medium (0–6)</v>
          </cell>
          <cell r="C6972" t="str">
            <v>Central Highlands Area</v>
          </cell>
          <cell r="D6972">
            <v>17.810479999999998</v>
          </cell>
          <cell r="E6972">
            <v>14.819229999999999</v>
          </cell>
          <cell r="F6972">
            <v>21.254860000000001</v>
          </cell>
        </row>
        <row r="6973">
          <cell r="A6973" t="str">
            <v>MENTAL HEALTH and WELLBEING - Life satisfaction</v>
          </cell>
          <cell r="B6973" t="str">
            <v>Low or medium (0–6)</v>
          </cell>
          <cell r="C6973" t="str">
            <v>Western District Area</v>
          </cell>
          <cell r="D6973">
            <v>16.151779999999999</v>
          </cell>
          <cell r="E6973">
            <v>13.9749</v>
          </cell>
          <cell r="F6973">
            <v>18.594439999999999</v>
          </cell>
        </row>
        <row r="6974">
          <cell r="A6974" t="str">
            <v>MENTAL HEALTH and WELLBEING - Life satisfaction</v>
          </cell>
          <cell r="B6974" t="str">
            <v>Low or medium (0–6)</v>
          </cell>
          <cell r="C6974" t="str">
            <v>Western Melbourne Area</v>
          </cell>
          <cell r="D6974">
            <v>22.002099999999999</v>
          </cell>
          <cell r="E6974">
            <v>19.271000000000001</v>
          </cell>
          <cell r="F6974">
            <v>25.000389999999999</v>
          </cell>
        </row>
        <row r="6975">
          <cell r="A6975" t="str">
            <v>MENTAL HEALTH and WELLBEING - Life satisfaction</v>
          </cell>
          <cell r="B6975" t="str">
            <v>High (7–8)</v>
          </cell>
          <cell r="C6975" t="str">
            <v>Barwon Area</v>
          </cell>
          <cell r="D6975">
            <v>52.277540000000002</v>
          </cell>
          <cell r="E6975">
            <v>46.596110000000003</v>
          </cell>
          <cell r="F6975">
            <v>57.900649999999999</v>
          </cell>
        </row>
        <row r="6976">
          <cell r="A6976" t="str">
            <v>MENTAL HEALTH and WELLBEING - Life satisfaction</v>
          </cell>
          <cell r="B6976" t="str">
            <v>High (7–8)</v>
          </cell>
          <cell r="C6976" t="str">
            <v>Brimbank Melton Area</v>
          </cell>
          <cell r="D6976">
            <v>48.460590000000003</v>
          </cell>
          <cell r="E6976">
            <v>43.932940000000002</v>
          </cell>
          <cell r="F6976">
            <v>53.013649999999998</v>
          </cell>
        </row>
        <row r="6977">
          <cell r="A6977" t="str">
            <v>MENTAL HEALTH and WELLBEING - Life satisfaction</v>
          </cell>
          <cell r="B6977" t="str">
            <v>High (7–8)</v>
          </cell>
          <cell r="C6977" t="str">
            <v>Central Highlands Area</v>
          </cell>
          <cell r="D6977">
            <v>51.618949999999998</v>
          </cell>
          <cell r="E6977">
            <v>47.605249999999998</v>
          </cell>
          <cell r="F6977">
            <v>55.611870000000003</v>
          </cell>
        </row>
        <row r="6978">
          <cell r="A6978" t="str">
            <v>MENTAL HEALTH and WELLBEING - Life satisfaction</v>
          </cell>
          <cell r="B6978" t="str">
            <v>High (7–8)</v>
          </cell>
          <cell r="C6978" t="str">
            <v>Western District Area</v>
          </cell>
          <cell r="D6978">
            <v>48.912579999999998</v>
          </cell>
          <cell r="E6978">
            <v>46.021610000000003</v>
          </cell>
          <cell r="F6978">
            <v>51.810850000000002</v>
          </cell>
        </row>
        <row r="6979">
          <cell r="A6979" t="str">
            <v>MENTAL HEALTH and WELLBEING - Life satisfaction</v>
          </cell>
          <cell r="B6979" t="str">
            <v>High (7–8)</v>
          </cell>
          <cell r="C6979" t="str">
            <v>Western Melbourne Area</v>
          </cell>
          <cell r="D6979">
            <v>48.941240000000001</v>
          </cell>
          <cell r="E6979">
            <v>45.59948</v>
          </cell>
          <cell r="F6979">
            <v>52.292490000000001</v>
          </cell>
        </row>
        <row r="6980">
          <cell r="A6980" t="str">
            <v>MENTAL HEALTH and WELLBEING - Life satisfaction</v>
          </cell>
          <cell r="B6980" t="str">
            <v>Very high (9–10)</v>
          </cell>
          <cell r="C6980" t="str">
            <v>Barwon Area</v>
          </cell>
          <cell r="D6980">
            <v>27.71264</v>
          </cell>
          <cell r="E6980">
            <v>23.472390000000001</v>
          </cell>
          <cell r="F6980">
            <v>32.394640000000003</v>
          </cell>
        </row>
        <row r="6981">
          <cell r="A6981" t="str">
            <v>MENTAL HEALTH and WELLBEING - Life satisfaction</v>
          </cell>
          <cell r="B6981" t="str">
            <v>Very high (9–10)</v>
          </cell>
          <cell r="C6981" t="str">
            <v>Brimbank Melton Area</v>
          </cell>
          <cell r="D6981">
            <v>22.9069</v>
          </cell>
          <cell r="E6981">
            <v>19.472819999999999</v>
          </cell>
          <cell r="F6981">
            <v>26.745439999999999</v>
          </cell>
        </row>
        <row r="6982">
          <cell r="A6982" t="str">
            <v>MENTAL HEALTH and WELLBEING - Life satisfaction</v>
          </cell>
          <cell r="B6982" t="str">
            <v>Very high (9–10)</v>
          </cell>
          <cell r="C6982" t="str">
            <v>Central Highlands Area</v>
          </cell>
          <cell r="D6982">
            <v>30.06316</v>
          </cell>
          <cell r="E6982">
            <v>26.726289999999999</v>
          </cell>
          <cell r="F6982">
            <v>33.62547</v>
          </cell>
        </row>
        <row r="6983">
          <cell r="A6983" t="str">
            <v>MENTAL HEALTH and WELLBEING - Life satisfaction</v>
          </cell>
          <cell r="B6983" t="str">
            <v>Very high (9–10)</v>
          </cell>
          <cell r="C6983" t="str">
            <v>Western District Area</v>
          </cell>
          <cell r="D6983">
            <v>34.130710000000001</v>
          </cell>
          <cell r="E6983">
            <v>31.443059999999999</v>
          </cell>
          <cell r="F6983">
            <v>36.924370000000003</v>
          </cell>
        </row>
        <row r="6984">
          <cell r="A6984" t="str">
            <v>MENTAL HEALTH and WELLBEING - Life satisfaction</v>
          </cell>
          <cell r="B6984" t="str">
            <v>Very high (9–10)</v>
          </cell>
          <cell r="C6984" t="str">
            <v>Western Melbourne Area</v>
          </cell>
          <cell r="D6984">
            <v>27.687629999999999</v>
          </cell>
          <cell r="E6984">
            <v>24.706109999999999</v>
          </cell>
          <cell r="F6984">
            <v>30.88137</v>
          </cell>
        </row>
        <row r="6985">
          <cell r="A6985" t="str">
            <v>MENTAL HEALTH and WELLBEING - Life satisfaction</v>
          </cell>
          <cell r="B6985" t="str">
            <v>Don't know/Refused to answer</v>
          </cell>
          <cell r="C6985" t="str">
            <v>Barwon Area</v>
          </cell>
          <cell r="D6985" t="str">
            <v xml:space="preserve"> </v>
          </cell>
          <cell r="E6985" t="str">
            <v xml:space="preserve"> </v>
          </cell>
          <cell r="F6985" t="str">
            <v xml:space="preserve"> </v>
          </cell>
        </row>
        <row r="6986">
          <cell r="A6986" t="str">
            <v>MENTAL HEALTH and WELLBEING - Life satisfaction</v>
          </cell>
          <cell r="B6986" t="str">
            <v>Don't know/Refused to answer</v>
          </cell>
          <cell r="C6986" t="str">
            <v>Brimbank Melton Area</v>
          </cell>
          <cell r="D6986">
            <v>2.483886</v>
          </cell>
          <cell r="E6986">
            <v>1.2041740000000001</v>
          </cell>
          <cell r="F6986">
            <v>5.0540149999999997</v>
          </cell>
        </row>
        <row r="6987">
          <cell r="A6987" t="str">
            <v>MENTAL HEALTH and WELLBEING - Life satisfaction</v>
          </cell>
          <cell r="B6987" t="str">
            <v>Don't know/Refused to answer</v>
          </cell>
          <cell r="C6987" t="str">
            <v>Central Highlands Area</v>
          </cell>
          <cell r="D6987" t="str">
            <v xml:space="preserve"> </v>
          </cell>
          <cell r="E6987" t="str">
            <v xml:space="preserve"> </v>
          </cell>
          <cell r="F6987" t="str">
            <v xml:space="preserve"> </v>
          </cell>
        </row>
        <row r="6988">
          <cell r="A6988" t="str">
            <v>MENTAL HEALTH and WELLBEING - Life satisfaction</v>
          </cell>
          <cell r="B6988" t="str">
            <v>Don't know/Refused to answer</v>
          </cell>
          <cell r="C6988" t="str">
            <v>Western District Area</v>
          </cell>
          <cell r="D6988">
            <v>0.80492810000000004</v>
          </cell>
          <cell r="E6988">
            <v>0.45636959999999999</v>
          </cell>
          <cell r="F6988">
            <v>1.415916</v>
          </cell>
        </row>
        <row r="6989">
          <cell r="A6989" t="str">
            <v>MENTAL HEALTH and WELLBEING - Life satisfaction</v>
          </cell>
          <cell r="B6989" t="str">
            <v>Don't know/Refused to answer</v>
          </cell>
          <cell r="C6989" t="str">
            <v>Western Melbourne Area</v>
          </cell>
          <cell r="D6989">
            <v>1.369041</v>
          </cell>
          <cell r="E6989">
            <v>0.79432700000000001</v>
          </cell>
          <cell r="F6989">
            <v>2.3497249999999998</v>
          </cell>
        </row>
        <row r="6990">
          <cell r="A6990" t="str">
            <v>MENTAL HEALTH and WELLBEING - Life satisfaction</v>
          </cell>
          <cell r="B6990" t="str">
            <v>Low or medium (0–6)</v>
          </cell>
          <cell r="C6990" t="str">
            <v>West Division</v>
          </cell>
          <cell r="D6990">
            <v>21.132280000000002</v>
          </cell>
          <cell r="E6990">
            <v>19.534140000000001</v>
          </cell>
          <cell r="F6990">
            <v>22.824079999999999</v>
          </cell>
        </row>
        <row r="6991">
          <cell r="A6991" t="str">
            <v>MENTAL HEALTH and WELLBEING - Life satisfaction</v>
          </cell>
          <cell r="B6991" t="str">
            <v>High (7–8)</v>
          </cell>
          <cell r="C6991" t="str">
            <v>West Division</v>
          </cell>
          <cell r="D6991">
            <v>49.654980000000002</v>
          </cell>
          <cell r="E6991">
            <v>47.691189999999999</v>
          </cell>
          <cell r="F6991">
            <v>51.619840000000003</v>
          </cell>
        </row>
        <row r="6992">
          <cell r="A6992" t="str">
            <v>MENTAL HEALTH and WELLBEING - Life satisfaction</v>
          </cell>
          <cell r="B6992" t="str">
            <v>Very high (9–10)</v>
          </cell>
          <cell r="C6992" t="str">
            <v>West Division</v>
          </cell>
          <cell r="D6992">
            <v>27.977329999999998</v>
          </cell>
          <cell r="E6992">
            <v>26.30706</v>
          </cell>
          <cell r="F6992">
            <v>29.71088</v>
          </cell>
        </row>
        <row r="6993">
          <cell r="A6993" t="str">
            <v>MENTAL HEALTH and WELLBEING - Life satisfaction</v>
          </cell>
          <cell r="B6993" t="str">
            <v>Don't know/Refused to answer</v>
          </cell>
          <cell r="C6993" t="str">
            <v>West Division</v>
          </cell>
          <cell r="D6993">
            <v>1.235414</v>
          </cell>
          <cell r="E6993">
            <v>0.85126639999999998</v>
          </cell>
          <cell r="F6993">
            <v>1.7897860000000001</v>
          </cell>
        </row>
        <row r="6994">
          <cell r="A6994" t="str">
            <v>SOCIAL CAPITAL - Feeling of trust - Most people could be trusted</v>
          </cell>
          <cell r="B6994" t="str">
            <v>Never, or not often</v>
          </cell>
          <cell r="C6994" t="str">
            <v>Hume Moreland Area</v>
          </cell>
          <cell r="D6994">
            <v>21.17426</v>
          </cell>
          <cell r="E6994">
            <v>17.212589999999999</v>
          </cell>
          <cell r="F6994">
            <v>25.76399</v>
          </cell>
        </row>
        <row r="6995">
          <cell r="A6995" t="str">
            <v>SOCIAL CAPITAL - Feeling of trust - Most people could be trusted</v>
          </cell>
          <cell r="B6995" t="str">
            <v>Never, or not often</v>
          </cell>
          <cell r="C6995" t="str">
            <v>Loddon Area</v>
          </cell>
          <cell r="D6995">
            <v>15.35938</v>
          </cell>
          <cell r="E6995">
            <v>12.23939</v>
          </cell>
          <cell r="F6995">
            <v>19.101590000000002</v>
          </cell>
        </row>
        <row r="6996">
          <cell r="A6996" t="str">
            <v>SOCIAL CAPITAL - Feeling of trust - Most people could be trusted</v>
          </cell>
          <cell r="B6996" t="str">
            <v>Never, or not often</v>
          </cell>
          <cell r="C6996" t="str">
            <v>Mallee Area</v>
          </cell>
          <cell r="D6996">
            <v>14.708130000000001</v>
          </cell>
          <cell r="E6996">
            <v>11.518980000000001</v>
          </cell>
          <cell r="F6996">
            <v>18.594660000000001</v>
          </cell>
        </row>
        <row r="6997">
          <cell r="A6997" t="str">
            <v>SOCIAL CAPITAL - Feeling of trust - Most people could be trusted</v>
          </cell>
          <cell r="B6997" t="str">
            <v>Never, or not often</v>
          </cell>
          <cell r="C6997" t="str">
            <v>North Eastern Melbourne Area</v>
          </cell>
          <cell r="D6997">
            <v>16.90213</v>
          </cell>
          <cell r="E6997">
            <v>14.378830000000001</v>
          </cell>
          <cell r="F6997">
            <v>19.766010000000001</v>
          </cell>
        </row>
        <row r="6998">
          <cell r="A6998" t="str">
            <v>SOCIAL CAPITAL - Feeling of trust - Most people could be trusted</v>
          </cell>
          <cell r="B6998" t="str">
            <v>Sometimes</v>
          </cell>
          <cell r="C6998" t="str">
            <v>Hume Moreland Area</v>
          </cell>
          <cell r="D6998">
            <v>46.493029999999997</v>
          </cell>
          <cell r="E6998">
            <v>41.704509999999999</v>
          </cell>
          <cell r="F6998">
            <v>51.347090000000001</v>
          </cell>
        </row>
        <row r="6999">
          <cell r="A6999" t="str">
            <v>SOCIAL CAPITAL - Feeling of trust - Most people could be trusted</v>
          </cell>
          <cell r="B6999" t="str">
            <v>Sometimes</v>
          </cell>
          <cell r="C6999" t="str">
            <v>Loddon Area</v>
          </cell>
          <cell r="D6999">
            <v>46.906370000000003</v>
          </cell>
          <cell r="E6999">
            <v>42.635039999999996</v>
          </cell>
          <cell r="F6999">
            <v>51.223500000000001</v>
          </cell>
        </row>
        <row r="7000">
          <cell r="A7000" t="str">
            <v>SOCIAL CAPITAL - Feeling of trust - Most people could be trusted</v>
          </cell>
          <cell r="B7000" t="str">
            <v>Sometimes</v>
          </cell>
          <cell r="C7000" t="str">
            <v>Mallee Area</v>
          </cell>
          <cell r="D7000">
            <v>47.270629999999997</v>
          </cell>
          <cell r="E7000">
            <v>42.403210000000001</v>
          </cell>
          <cell r="F7000">
            <v>52.190489999999997</v>
          </cell>
        </row>
        <row r="7001">
          <cell r="A7001" t="str">
            <v>SOCIAL CAPITAL - Feeling of trust - Most people could be trusted</v>
          </cell>
          <cell r="B7001" t="str">
            <v>Sometimes</v>
          </cell>
          <cell r="C7001" t="str">
            <v>North Eastern Melbourne Area</v>
          </cell>
          <cell r="D7001">
            <v>44.614960000000004</v>
          </cell>
          <cell r="E7001">
            <v>41.418599999999998</v>
          </cell>
          <cell r="F7001">
            <v>47.856470000000002</v>
          </cell>
        </row>
        <row r="7002">
          <cell r="A7002" t="str">
            <v>SOCIAL CAPITAL - Feeling of trust - Most people could be trusted</v>
          </cell>
          <cell r="B7002" t="str">
            <v>Yes, definitely</v>
          </cell>
          <cell r="C7002" t="str">
            <v>Hume Moreland Area</v>
          </cell>
          <cell r="D7002">
            <v>29.408380000000001</v>
          </cell>
          <cell r="E7002">
            <v>25.284369999999999</v>
          </cell>
          <cell r="F7002">
            <v>33.899850000000001</v>
          </cell>
        </row>
        <row r="7003">
          <cell r="A7003" t="str">
            <v>SOCIAL CAPITAL - Feeling of trust - Most people could be trusted</v>
          </cell>
          <cell r="B7003" t="str">
            <v>Yes, definitely</v>
          </cell>
          <cell r="C7003" t="str">
            <v>Loddon Area</v>
          </cell>
          <cell r="D7003">
            <v>37.049430000000001</v>
          </cell>
          <cell r="E7003">
            <v>33.33972</v>
          </cell>
          <cell r="F7003">
            <v>40.918529999999997</v>
          </cell>
        </row>
        <row r="7004">
          <cell r="A7004" t="str">
            <v>SOCIAL CAPITAL - Feeling of trust - Most people could be trusted</v>
          </cell>
          <cell r="B7004" t="str">
            <v>Yes, definitely</v>
          </cell>
          <cell r="C7004" t="str">
            <v>Mallee Area</v>
          </cell>
          <cell r="D7004">
            <v>35.245739999999998</v>
          </cell>
          <cell r="E7004">
            <v>30.900120000000001</v>
          </cell>
          <cell r="F7004">
            <v>39.850059999999999</v>
          </cell>
        </row>
        <row r="7005">
          <cell r="A7005" t="str">
            <v>SOCIAL CAPITAL - Feeling of trust - Most people could be trusted</v>
          </cell>
          <cell r="B7005" t="str">
            <v>Yes, definitely</v>
          </cell>
          <cell r="C7005" t="str">
            <v>North Eastern Melbourne Area</v>
          </cell>
          <cell r="D7005">
            <v>36.431780000000003</v>
          </cell>
          <cell r="E7005">
            <v>33.347949999999997</v>
          </cell>
          <cell r="F7005">
            <v>39.631210000000003</v>
          </cell>
        </row>
        <row r="7006">
          <cell r="A7006" t="str">
            <v>SOCIAL CAPITAL - Feeling of trust - Most people could be trusted</v>
          </cell>
          <cell r="B7006" t="str">
            <v>Don't know/Refused to answer</v>
          </cell>
          <cell r="C7006" t="str">
            <v>Hume Moreland Area</v>
          </cell>
          <cell r="D7006">
            <v>2.9243229999999998</v>
          </cell>
          <cell r="E7006">
            <v>1.5546009999999999</v>
          </cell>
          <cell r="F7006">
            <v>5.4342579999999998</v>
          </cell>
        </row>
        <row r="7007">
          <cell r="A7007" t="str">
            <v>SOCIAL CAPITAL - Feeling of trust - Most people could be trusted</v>
          </cell>
          <cell r="B7007" t="str">
            <v>Don't know/Refused to answer</v>
          </cell>
          <cell r="C7007" t="str">
            <v>Loddon Area</v>
          </cell>
          <cell r="D7007">
            <v>0.68482069999999995</v>
          </cell>
          <cell r="E7007">
            <v>0.41511749999999997</v>
          </cell>
          <cell r="F7007">
            <v>1.127767</v>
          </cell>
        </row>
        <row r="7008">
          <cell r="A7008" t="str">
            <v>SOCIAL CAPITAL - Feeling of trust - Most people could be trusted</v>
          </cell>
          <cell r="B7008" t="str">
            <v>Don't know/Refused to answer</v>
          </cell>
          <cell r="C7008" t="str">
            <v>Mallee Area</v>
          </cell>
          <cell r="D7008">
            <v>2.7755049999999999</v>
          </cell>
          <cell r="E7008">
            <v>1.5532060000000001</v>
          </cell>
          <cell r="F7008">
            <v>4.9117050000000004</v>
          </cell>
        </row>
        <row r="7009">
          <cell r="A7009" t="str">
            <v>SOCIAL CAPITAL - Feeling of trust - Most people could be trusted</v>
          </cell>
          <cell r="B7009" t="str">
            <v>Don't know/Refused to answer</v>
          </cell>
          <cell r="C7009" t="str">
            <v>North Eastern Melbourne Area</v>
          </cell>
          <cell r="D7009">
            <v>2.0511370000000002</v>
          </cell>
          <cell r="E7009">
            <v>1.245973</v>
          </cell>
          <cell r="F7009">
            <v>3.3589120000000001</v>
          </cell>
        </row>
        <row r="7010">
          <cell r="A7010" t="str">
            <v>SOCIAL CAPITAL - Feeling of trust - Most people could be trusted</v>
          </cell>
          <cell r="B7010" t="str">
            <v>Never, or not often</v>
          </cell>
          <cell r="C7010" t="str">
            <v>North Division</v>
          </cell>
          <cell r="D7010">
            <v>17.50686</v>
          </cell>
          <cell r="E7010">
            <v>15.724629999999999</v>
          </cell>
          <cell r="F7010">
            <v>19.444479999999999</v>
          </cell>
        </row>
        <row r="7011">
          <cell r="A7011" t="str">
            <v>SOCIAL CAPITAL - Feeling of trust - Most people could be trusted</v>
          </cell>
          <cell r="B7011" t="str">
            <v>Sometimes</v>
          </cell>
          <cell r="C7011" t="str">
            <v>North Division</v>
          </cell>
          <cell r="D7011">
            <v>45.574350000000003</v>
          </cell>
          <cell r="E7011">
            <v>43.392330000000001</v>
          </cell>
          <cell r="F7011">
            <v>47.773490000000002</v>
          </cell>
        </row>
        <row r="7012">
          <cell r="A7012" t="str">
            <v>SOCIAL CAPITAL - Feeling of trust - Most people could be trusted</v>
          </cell>
          <cell r="B7012" t="str">
            <v>Yes, definitely</v>
          </cell>
          <cell r="C7012" t="str">
            <v>North Division</v>
          </cell>
          <cell r="D7012">
            <v>34.82076</v>
          </cell>
          <cell r="E7012">
            <v>32.802250000000001</v>
          </cell>
          <cell r="F7012">
            <v>36.89528</v>
          </cell>
        </row>
        <row r="7013">
          <cell r="A7013" t="str">
            <v>SOCIAL CAPITAL - Feeling of trust - Most people could be trusted</v>
          </cell>
          <cell r="B7013" t="str">
            <v>Don't know/Refused to answer</v>
          </cell>
          <cell r="C7013" t="str">
            <v>North Division</v>
          </cell>
          <cell r="D7013">
            <v>2.0980319999999999</v>
          </cell>
          <cell r="E7013">
            <v>1.498675</v>
          </cell>
          <cell r="F7013">
            <v>2.9299550000000001</v>
          </cell>
        </row>
        <row r="7014">
          <cell r="A7014" t="str">
            <v>SOCIAL CAPITAL - Feeling of trust - Most people could be trusted</v>
          </cell>
          <cell r="B7014" t="str">
            <v>Never, or not often</v>
          </cell>
          <cell r="C7014" t="str">
            <v>Bayside Peninsula Area</v>
          </cell>
          <cell r="D7014">
            <v>10.932740000000001</v>
          </cell>
          <cell r="E7014">
            <v>9.4308010000000007</v>
          </cell>
          <cell r="F7014">
            <v>12.640499999999999</v>
          </cell>
        </row>
        <row r="7015">
          <cell r="A7015" t="str">
            <v>SOCIAL CAPITAL - Feeling of trust - Most people could be trusted</v>
          </cell>
          <cell r="B7015" t="str">
            <v>Never, or not often</v>
          </cell>
          <cell r="C7015" t="str">
            <v>Inner Gippsland Area</v>
          </cell>
          <cell r="D7015">
            <v>14.23096</v>
          </cell>
          <cell r="E7015">
            <v>11.46106</v>
          </cell>
          <cell r="F7015">
            <v>17.537680000000002</v>
          </cell>
        </row>
        <row r="7016">
          <cell r="A7016" t="str">
            <v>SOCIAL CAPITAL - Feeling of trust - Most people could be trusted</v>
          </cell>
          <cell r="B7016" t="str">
            <v>Never, or not often</v>
          </cell>
          <cell r="C7016" t="str">
            <v>Outer Gippsland Area</v>
          </cell>
          <cell r="D7016">
            <v>16.006599999999999</v>
          </cell>
          <cell r="E7016">
            <v>11.940020000000001</v>
          </cell>
          <cell r="F7016">
            <v>21.12593</v>
          </cell>
        </row>
        <row r="7017">
          <cell r="A7017" t="str">
            <v>SOCIAL CAPITAL - Feeling of trust - Most people could be trusted</v>
          </cell>
          <cell r="B7017" t="str">
            <v>Never, or not often</v>
          </cell>
          <cell r="C7017" t="str">
            <v>Southern Melbourne Area</v>
          </cell>
          <cell r="D7017">
            <v>15.32366</v>
          </cell>
          <cell r="E7017">
            <v>12.628360000000001</v>
          </cell>
          <cell r="F7017">
            <v>18.4726</v>
          </cell>
        </row>
        <row r="7018">
          <cell r="A7018" t="str">
            <v>SOCIAL CAPITAL - Feeling of trust - Most people could be trusted</v>
          </cell>
          <cell r="B7018" t="str">
            <v>Sometimes</v>
          </cell>
          <cell r="C7018" t="str">
            <v>Bayside Peninsula Area</v>
          </cell>
          <cell r="D7018">
            <v>46.364579999999997</v>
          </cell>
          <cell r="E7018">
            <v>43.876429999999999</v>
          </cell>
          <cell r="F7018">
            <v>48.870959999999997</v>
          </cell>
        </row>
        <row r="7019">
          <cell r="A7019" t="str">
            <v>SOCIAL CAPITAL - Feeling of trust - Most people could be trusted</v>
          </cell>
          <cell r="B7019" t="str">
            <v>Sometimes</v>
          </cell>
          <cell r="C7019" t="str">
            <v>Inner Gippsland Area</v>
          </cell>
          <cell r="D7019">
            <v>48.98048</v>
          </cell>
          <cell r="E7019">
            <v>44.874949999999998</v>
          </cell>
          <cell r="F7019">
            <v>53.099809999999998</v>
          </cell>
        </row>
        <row r="7020">
          <cell r="A7020" t="str">
            <v>SOCIAL CAPITAL - Feeling of trust - Most people could be trusted</v>
          </cell>
          <cell r="B7020" t="str">
            <v>Sometimes</v>
          </cell>
          <cell r="C7020" t="str">
            <v>Outer Gippsland Area</v>
          </cell>
          <cell r="D7020">
            <v>47.942529999999998</v>
          </cell>
          <cell r="E7020">
            <v>42.099080000000001</v>
          </cell>
          <cell r="F7020">
            <v>53.842829999999999</v>
          </cell>
        </row>
        <row r="7021">
          <cell r="A7021" t="str">
            <v>SOCIAL CAPITAL - Feeling of trust - Most people could be trusted</v>
          </cell>
          <cell r="B7021" t="str">
            <v>Sometimes</v>
          </cell>
          <cell r="C7021" t="str">
            <v>Southern Melbourne Area</v>
          </cell>
          <cell r="D7021">
            <v>54.207500000000003</v>
          </cell>
          <cell r="E7021">
            <v>50.187260000000002</v>
          </cell>
          <cell r="F7021">
            <v>58.173690000000001</v>
          </cell>
        </row>
        <row r="7022">
          <cell r="A7022" t="str">
            <v>SOCIAL CAPITAL - Feeling of trust - Most people could be trusted</v>
          </cell>
          <cell r="B7022" t="str">
            <v>Yes, definitely</v>
          </cell>
          <cell r="C7022" t="str">
            <v>Bayside Peninsula Area</v>
          </cell>
          <cell r="D7022">
            <v>41.014330000000001</v>
          </cell>
          <cell r="E7022">
            <v>38.585880000000003</v>
          </cell>
          <cell r="F7022">
            <v>43.487389999999998</v>
          </cell>
        </row>
        <row r="7023">
          <cell r="A7023" t="str">
            <v>SOCIAL CAPITAL - Feeling of trust - Most people could be trusted</v>
          </cell>
          <cell r="B7023" t="str">
            <v>Yes, definitely</v>
          </cell>
          <cell r="C7023" t="str">
            <v>Inner Gippsland Area</v>
          </cell>
          <cell r="D7023">
            <v>35.044600000000003</v>
          </cell>
          <cell r="E7023">
            <v>31.287220000000001</v>
          </cell>
          <cell r="F7023">
            <v>38.997120000000002</v>
          </cell>
        </row>
        <row r="7024">
          <cell r="A7024" t="str">
            <v>SOCIAL CAPITAL - Feeling of trust - Most people could be trusted</v>
          </cell>
          <cell r="B7024" t="str">
            <v>Yes, definitely</v>
          </cell>
          <cell r="C7024" t="str">
            <v>Outer Gippsland Area</v>
          </cell>
          <cell r="D7024">
            <v>34.065089999999998</v>
          </cell>
          <cell r="E7024">
            <v>28.948820000000001</v>
          </cell>
          <cell r="F7024">
            <v>39.58184</v>
          </cell>
        </row>
        <row r="7025">
          <cell r="A7025" t="str">
            <v>SOCIAL CAPITAL - Feeling of trust - Most people could be trusted</v>
          </cell>
          <cell r="B7025" t="str">
            <v>Yes, definitely</v>
          </cell>
          <cell r="C7025" t="str">
            <v>Southern Melbourne Area</v>
          </cell>
          <cell r="D7025">
            <v>28.60051</v>
          </cell>
          <cell r="E7025">
            <v>25.155539999999998</v>
          </cell>
          <cell r="F7025">
            <v>32.313569999999999</v>
          </cell>
        </row>
        <row r="7026">
          <cell r="A7026" t="str">
            <v>SOCIAL CAPITAL - Feeling of trust - Most people could be trusted</v>
          </cell>
          <cell r="B7026" t="str">
            <v>Don't know/Refused to answer</v>
          </cell>
          <cell r="C7026" t="str">
            <v>Bayside Peninsula Area</v>
          </cell>
          <cell r="D7026">
            <v>1.6883459999999999</v>
          </cell>
          <cell r="E7026">
            <v>1.153208</v>
          </cell>
          <cell r="F7026">
            <v>2.4656169999999999</v>
          </cell>
        </row>
        <row r="7027">
          <cell r="A7027" t="str">
            <v>SOCIAL CAPITAL - Feeling of trust - Most people could be trusted</v>
          </cell>
          <cell r="B7027" t="str">
            <v>Don't know/Refused to answer</v>
          </cell>
          <cell r="C7027" t="str">
            <v>Inner Gippsland Area</v>
          </cell>
          <cell r="D7027">
            <v>1.743959</v>
          </cell>
          <cell r="E7027">
            <v>1.019485</v>
          </cell>
          <cell r="F7027">
            <v>2.9678249999999999</v>
          </cell>
        </row>
        <row r="7028">
          <cell r="A7028" t="str">
            <v>SOCIAL CAPITAL - Feeling of trust - Most people could be trusted</v>
          </cell>
          <cell r="B7028" t="str">
            <v>Don't know/Refused to answer</v>
          </cell>
          <cell r="C7028" t="str">
            <v>Outer Gippsland Area</v>
          </cell>
          <cell r="D7028">
            <v>1.985781</v>
          </cell>
          <cell r="E7028">
            <v>0.7987476</v>
          </cell>
          <cell r="F7028">
            <v>4.8506299999999998</v>
          </cell>
        </row>
        <row r="7029">
          <cell r="A7029" t="str">
            <v>SOCIAL CAPITAL - Feeling of trust - Most people could be trusted</v>
          </cell>
          <cell r="B7029" t="str">
            <v>Don't know/Refused to answer</v>
          </cell>
          <cell r="C7029" t="str">
            <v>Southern Melbourne Area</v>
          </cell>
          <cell r="D7029">
            <v>1.868331</v>
          </cell>
          <cell r="E7029">
            <v>1.0915189999999999</v>
          </cell>
          <cell r="F7029">
            <v>3.1802060000000001</v>
          </cell>
        </row>
        <row r="7030">
          <cell r="A7030" t="str">
            <v>SOCIAL CAPITAL - Feeling of trust - Most people could be trusted</v>
          </cell>
          <cell r="B7030" t="str">
            <v>Never, or not often</v>
          </cell>
          <cell r="C7030" t="str">
            <v>South Division</v>
          </cell>
          <cell r="D7030">
            <v>12.927350000000001</v>
          </cell>
          <cell r="E7030">
            <v>11.64507</v>
          </cell>
          <cell r="F7030">
            <v>14.32794</v>
          </cell>
        </row>
        <row r="7031">
          <cell r="A7031" t="str">
            <v>SOCIAL CAPITAL - Feeling of trust - Most people could be trusted</v>
          </cell>
          <cell r="B7031" t="str">
            <v>Sometimes</v>
          </cell>
          <cell r="C7031" t="str">
            <v>South Division</v>
          </cell>
          <cell r="D7031">
            <v>49.423259999999999</v>
          </cell>
          <cell r="E7031">
            <v>47.496679999999998</v>
          </cell>
          <cell r="F7031">
            <v>51.351559999999999</v>
          </cell>
        </row>
        <row r="7032">
          <cell r="A7032" t="str">
            <v>SOCIAL CAPITAL - Feeling of trust - Most people could be trusted</v>
          </cell>
          <cell r="B7032" t="str">
            <v>Yes, definitely</v>
          </cell>
          <cell r="C7032" t="str">
            <v>South Division</v>
          </cell>
          <cell r="D7032">
            <v>35.890650000000001</v>
          </cell>
          <cell r="E7032">
            <v>34.107120000000002</v>
          </cell>
          <cell r="F7032">
            <v>37.71407</v>
          </cell>
        </row>
        <row r="7033">
          <cell r="A7033" t="str">
            <v>SOCIAL CAPITAL - Feeling of trust - Most people could be trusted</v>
          </cell>
          <cell r="B7033" t="str">
            <v>Don't know/Refused to answer</v>
          </cell>
          <cell r="C7033" t="str">
            <v>South Division</v>
          </cell>
          <cell r="D7033">
            <v>1.758734</v>
          </cell>
          <cell r="E7033">
            <v>1.3315539999999999</v>
          </cell>
          <cell r="F7033">
            <v>2.3197369999999999</v>
          </cell>
        </row>
        <row r="7034">
          <cell r="A7034" t="str">
            <v>SOCIAL CAPITAL - Feeling of trust - Most people could be trusted</v>
          </cell>
          <cell r="B7034" t="str">
            <v>Never, or not often</v>
          </cell>
          <cell r="C7034" t="str">
            <v>Goulburn Area</v>
          </cell>
          <cell r="D7034">
            <v>17.043099999999999</v>
          </cell>
          <cell r="E7034">
            <v>14.21663</v>
          </cell>
          <cell r="F7034">
            <v>20.298539999999999</v>
          </cell>
        </row>
        <row r="7035">
          <cell r="A7035" t="str">
            <v>SOCIAL CAPITAL - Feeling of trust - Most people could be trusted</v>
          </cell>
          <cell r="B7035" t="str">
            <v>Never, or not often</v>
          </cell>
          <cell r="C7035" t="str">
            <v>Inner Eastern Melbourne Area</v>
          </cell>
          <cell r="D7035">
            <v>12.840590000000001</v>
          </cell>
          <cell r="E7035">
            <v>10.57249</v>
          </cell>
          <cell r="F7035">
            <v>15.51088</v>
          </cell>
        </row>
        <row r="7036">
          <cell r="A7036" t="str">
            <v>SOCIAL CAPITAL - Feeling of trust - Most people could be trusted</v>
          </cell>
          <cell r="B7036" t="str">
            <v>Never, or not often</v>
          </cell>
          <cell r="C7036" t="str">
            <v>Outer Eastern Melbourne Area</v>
          </cell>
          <cell r="D7036">
            <v>12.44544</v>
          </cell>
          <cell r="E7036">
            <v>10.027950000000001</v>
          </cell>
          <cell r="F7036">
            <v>15.34633</v>
          </cell>
        </row>
        <row r="7037">
          <cell r="A7037" t="str">
            <v>SOCIAL CAPITAL - Feeling of trust - Most people could be trusted</v>
          </cell>
          <cell r="B7037" t="str">
            <v>Never, or not often</v>
          </cell>
          <cell r="C7037" t="str">
            <v>Ovens Murray Area</v>
          </cell>
          <cell r="D7037">
            <v>13.50483</v>
          </cell>
          <cell r="E7037">
            <v>10.696910000000001</v>
          </cell>
          <cell r="F7037">
            <v>16.910260000000001</v>
          </cell>
        </row>
        <row r="7038">
          <cell r="A7038" t="str">
            <v>SOCIAL CAPITAL - Feeling of trust - Most people could be trusted</v>
          </cell>
          <cell r="B7038" t="str">
            <v>Sometimes</v>
          </cell>
          <cell r="C7038" t="str">
            <v>Goulburn Area</v>
          </cell>
          <cell r="D7038">
            <v>46.731589999999997</v>
          </cell>
          <cell r="E7038">
            <v>42.999870000000001</v>
          </cell>
          <cell r="F7038">
            <v>50.500230000000002</v>
          </cell>
        </row>
        <row r="7039">
          <cell r="A7039" t="str">
            <v>SOCIAL CAPITAL - Feeling of trust - Most people could be trusted</v>
          </cell>
          <cell r="B7039" t="str">
            <v>Sometimes</v>
          </cell>
          <cell r="C7039" t="str">
            <v>Inner Eastern Melbourne Area</v>
          </cell>
          <cell r="D7039">
            <v>47.33258</v>
          </cell>
          <cell r="E7039">
            <v>43.895380000000003</v>
          </cell>
          <cell r="F7039">
            <v>50.795250000000003</v>
          </cell>
        </row>
        <row r="7040">
          <cell r="A7040" t="str">
            <v>SOCIAL CAPITAL - Feeling of trust - Most people could be trusted</v>
          </cell>
          <cell r="B7040" t="str">
            <v>Sometimes</v>
          </cell>
          <cell r="C7040" t="str">
            <v>Outer Eastern Melbourne Area</v>
          </cell>
          <cell r="D7040">
            <v>45.320059999999998</v>
          </cell>
          <cell r="E7040">
            <v>41.530949999999997</v>
          </cell>
          <cell r="F7040">
            <v>49.164200000000001</v>
          </cell>
        </row>
        <row r="7041">
          <cell r="A7041" t="str">
            <v>SOCIAL CAPITAL - Feeling of trust - Most people could be trusted</v>
          </cell>
          <cell r="B7041" t="str">
            <v>Sometimes</v>
          </cell>
          <cell r="C7041" t="str">
            <v>Ovens Murray Area</v>
          </cell>
          <cell r="D7041">
            <v>47.559800000000003</v>
          </cell>
          <cell r="E7041">
            <v>43.663209999999999</v>
          </cell>
          <cell r="F7041">
            <v>51.486330000000002</v>
          </cell>
        </row>
        <row r="7042">
          <cell r="A7042" t="str">
            <v>SOCIAL CAPITAL - Feeling of trust - Most people could be trusted</v>
          </cell>
          <cell r="B7042" t="str">
            <v>Yes, definitely</v>
          </cell>
          <cell r="C7042" t="str">
            <v>Goulburn Area</v>
          </cell>
          <cell r="D7042">
            <v>34.812159999999999</v>
          </cell>
          <cell r="E7042">
            <v>31.331109999999999</v>
          </cell>
          <cell r="F7042">
            <v>38.463329999999999</v>
          </cell>
        </row>
        <row r="7043">
          <cell r="A7043" t="str">
            <v>SOCIAL CAPITAL - Feeling of trust - Most people could be trusted</v>
          </cell>
          <cell r="B7043" t="str">
            <v>Yes, definitely</v>
          </cell>
          <cell r="C7043" t="str">
            <v>Inner Eastern Melbourne Area</v>
          </cell>
          <cell r="D7043">
            <v>38.052900000000001</v>
          </cell>
          <cell r="E7043">
            <v>34.829929999999997</v>
          </cell>
          <cell r="F7043">
            <v>41.384720000000002</v>
          </cell>
        </row>
        <row r="7044">
          <cell r="A7044" t="str">
            <v>SOCIAL CAPITAL - Feeling of trust - Most people could be trusted</v>
          </cell>
          <cell r="B7044" t="str">
            <v>Yes, definitely</v>
          </cell>
          <cell r="C7044" t="str">
            <v>Outer Eastern Melbourne Area</v>
          </cell>
          <cell r="D7044">
            <v>39.942279999999997</v>
          </cell>
          <cell r="E7044">
            <v>36.329700000000003</v>
          </cell>
          <cell r="F7044">
            <v>43.667700000000004</v>
          </cell>
        </row>
        <row r="7045">
          <cell r="A7045" t="str">
            <v>SOCIAL CAPITAL - Feeling of trust - Most people could be trusted</v>
          </cell>
          <cell r="B7045" t="str">
            <v>Yes, definitely</v>
          </cell>
          <cell r="C7045" t="str">
            <v>Ovens Murray Area</v>
          </cell>
          <cell r="D7045">
            <v>37.465510000000002</v>
          </cell>
          <cell r="E7045">
            <v>33.933489999999999</v>
          </cell>
          <cell r="F7045">
            <v>41.136249999999997</v>
          </cell>
        </row>
        <row r="7046">
          <cell r="A7046" t="str">
            <v>SOCIAL CAPITAL - Feeling of trust - Most people could be trusted</v>
          </cell>
          <cell r="B7046" t="str">
            <v>Don't know/Refused to answer</v>
          </cell>
          <cell r="C7046" t="str">
            <v>Goulburn Area</v>
          </cell>
          <cell r="D7046">
            <v>1.413154</v>
          </cell>
          <cell r="E7046">
            <v>0.72743190000000002</v>
          </cell>
          <cell r="F7046">
            <v>2.727519</v>
          </cell>
        </row>
        <row r="7047">
          <cell r="A7047" t="str">
            <v>SOCIAL CAPITAL - Feeling of trust - Most people could be trusted</v>
          </cell>
          <cell r="B7047" t="str">
            <v>Don't know/Refused to answer</v>
          </cell>
          <cell r="C7047" t="str">
            <v>Inner Eastern Melbourne Area</v>
          </cell>
          <cell r="D7047">
            <v>1.7739240000000001</v>
          </cell>
          <cell r="E7047">
            <v>1.0536239999999999</v>
          </cell>
          <cell r="F7047">
            <v>2.9718599999999999</v>
          </cell>
        </row>
        <row r="7048">
          <cell r="A7048" t="str">
            <v>SOCIAL CAPITAL - Feeling of trust - Most people could be trusted</v>
          </cell>
          <cell r="B7048" t="str">
            <v>Don't know/Refused to answer</v>
          </cell>
          <cell r="C7048" t="str">
            <v>Outer Eastern Melbourne Area</v>
          </cell>
          <cell r="D7048">
            <v>2.2922199999999999</v>
          </cell>
          <cell r="E7048">
            <v>1.307844</v>
          </cell>
          <cell r="F7048">
            <v>3.9875720000000001</v>
          </cell>
        </row>
        <row r="7049">
          <cell r="A7049" t="str">
            <v>SOCIAL CAPITAL - Feeling of trust - Most people could be trusted</v>
          </cell>
          <cell r="B7049" t="str">
            <v>Don't know/Refused to answer</v>
          </cell>
          <cell r="C7049" t="str">
            <v>Ovens Murray Area</v>
          </cell>
          <cell r="D7049">
            <v>1.4698580000000001</v>
          </cell>
          <cell r="E7049">
            <v>0.97652209999999995</v>
          </cell>
          <cell r="F7049">
            <v>2.2068720000000002</v>
          </cell>
        </row>
        <row r="7050">
          <cell r="A7050" t="str">
            <v>SOCIAL CAPITAL - Feeling of trust - Most people could be trusted</v>
          </cell>
          <cell r="B7050" t="str">
            <v>Never, or not often</v>
          </cell>
          <cell r="C7050" t="str">
            <v>East Division</v>
          </cell>
          <cell r="D7050">
            <v>13.114100000000001</v>
          </cell>
          <cell r="E7050">
            <v>11.66296</v>
          </cell>
          <cell r="F7050">
            <v>14.7157</v>
          </cell>
        </row>
        <row r="7051">
          <cell r="A7051" t="str">
            <v>SOCIAL CAPITAL - Feeling of trust - Most people could be trusted</v>
          </cell>
          <cell r="B7051" t="str">
            <v>Sometimes</v>
          </cell>
          <cell r="C7051" t="str">
            <v>East Division</v>
          </cell>
          <cell r="D7051">
            <v>46.717359999999999</v>
          </cell>
          <cell r="E7051">
            <v>44.585160000000002</v>
          </cell>
          <cell r="F7051">
            <v>48.861620000000002</v>
          </cell>
        </row>
        <row r="7052">
          <cell r="A7052" t="str">
            <v>SOCIAL CAPITAL - Feeling of trust - Most people could be trusted</v>
          </cell>
          <cell r="B7052" t="str">
            <v>Yes, definitely</v>
          </cell>
          <cell r="C7052" t="str">
            <v>East Division</v>
          </cell>
          <cell r="D7052">
            <v>38.273940000000003</v>
          </cell>
          <cell r="E7052">
            <v>36.247839999999997</v>
          </cell>
          <cell r="F7052">
            <v>40.341619999999999</v>
          </cell>
        </row>
        <row r="7053">
          <cell r="A7053" t="str">
            <v>SOCIAL CAPITAL - Feeling of trust - Most people could be trusted</v>
          </cell>
          <cell r="B7053" t="str">
            <v>Don't know/Refused to answer</v>
          </cell>
          <cell r="C7053" t="str">
            <v>East Division</v>
          </cell>
          <cell r="D7053">
            <v>1.894604</v>
          </cell>
          <cell r="E7053">
            <v>1.358711</v>
          </cell>
          <cell r="F7053">
            <v>2.6362130000000001</v>
          </cell>
        </row>
        <row r="7054">
          <cell r="A7054" t="str">
            <v>SOCIAL CAPITAL - Feeling of trust - Most people could be trusted</v>
          </cell>
          <cell r="B7054" t="str">
            <v>Never, or not often</v>
          </cell>
          <cell r="C7054" t="str">
            <v>Barwon Area</v>
          </cell>
          <cell r="D7054">
            <v>12.576079999999999</v>
          </cell>
          <cell r="E7054">
            <v>8.9286030000000007</v>
          </cell>
          <cell r="F7054">
            <v>17.428450000000002</v>
          </cell>
        </row>
        <row r="7055">
          <cell r="A7055" t="str">
            <v>SOCIAL CAPITAL - Feeling of trust - Most people could be trusted</v>
          </cell>
          <cell r="B7055" t="str">
            <v>Never, or not often</v>
          </cell>
          <cell r="C7055" t="str">
            <v>Brimbank Melton Area</v>
          </cell>
          <cell r="D7055">
            <v>16.976900000000001</v>
          </cell>
          <cell r="E7055">
            <v>13.88212</v>
          </cell>
          <cell r="F7055">
            <v>20.596599999999999</v>
          </cell>
        </row>
        <row r="7056">
          <cell r="A7056" t="str">
            <v>SOCIAL CAPITAL - Feeling of trust - Most people could be trusted</v>
          </cell>
          <cell r="B7056" t="str">
            <v>Never, or not often</v>
          </cell>
          <cell r="C7056" t="str">
            <v>Central Highlands Area</v>
          </cell>
          <cell r="D7056">
            <v>15.77772</v>
          </cell>
          <cell r="E7056">
            <v>12.961349999999999</v>
          </cell>
          <cell r="F7056">
            <v>19.071950000000001</v>
          </cell>
        </row>
        <row r="7057">
          <cell r="A7057" t="str">
            <v>SOCIAL CAPITAL - Feeling of trust - Most people could be trusted</v>
          </cell>
          <cell r="B7057" t="str">
            <v>Never, or not often</v>
          </cell>
          <cell r="C7057" t="str">
            <v>Western District Area</v>
          </cell>
          <cell r="D7057">
            <v>9.6433859999999996</v>
          </cell>
          <cell r="E7057">
            <v>8.1695829999999994</v>
          </cell>
          <cell r="F7057">
            <v>11.350199999999999</v>
          </cell>
        </row>
        <row r="7058">
          <cell r="A7058" t="str">
            <v>SOCIAL CAPITAL - Feeling of trust - Most people could be trusted</v>
          </cell>
          <cell r="B7058" t="str">
            <v>Never, or not often</v>
          </cell>
          <cell r="C7058" t="str">
            <v>Western Melbourne Area</v>
          </cell>
          <cell r="D7058">
            <v>13.018689999999999</v>
          </cell>
          <cell r="E7058">
            <v>10.90175</v>
          </cell>
          <cell r="F7058">
            <v>15.47531</v>
          </cell>
        </row>
        <row r="7059">
          <cell r="A7059" t="str">
            <v>SOCIAL CAPITAL - Feeling of trust - Most people could be trusted</v>
          </cell>
          <cell r="B7059" t="str">
            <v>Sometimes</v>
          </cell>
          <cell r="C7059" t="str">
            <v>Barwon Area</v>
          </cell>
          <cell r="D7059">
            <v>48.195239999999998</v>
          </cell>
          <cell r="E7059">
            <v>42.570680000000003</v>
          </cell>
          <cell r="F7059">
            <v>53.865920000000003</v>
          </cell>
        </row>
        <row r="7060">
          <cell r="A7060" t="str">
            <v>SOCIAL CAPITAL - Feeling of trust - Most people could be trusted</v>
          </cell>
          <cell r="B7060" t="str">
            <v>Sometimes</v>
          </cell>
          <cell r="C7060" t="str">
            <v>Brimbank Melton Area</v>
          </cell>
          <cell r="D7060">
            <v>51.897129999999997</v>
          </cell>
          <cell r="E7060">
            <v>47.242699999999999</v>
          </cell>
          <cell r="F7060">
            <v>56.518859999999997</v>
          </cell>
        </row>
        <row r="7061">
          <cell r="A7061" t="str">
            <v>SOCIAL CAPITAL - Feeling of trust - Most people could be trusted</v>
          </cell>
          <cell r="B7061" t="str">
            <v>Sometimes</v>
          </cell>
          <cell r="C7061" t="str">
            <v>Central Highlands Area</v>
          </cell>
          <cell r="D7061">
            <v>50.308639999999997</v>
          </cell>
          <cell r="E7061">
            <v>46.259540000000001</v>
          </cell>
          <cell r="F7061">
            <v>54.353700000000003</v>
          </cell>
        </row>
        <row r="7062">
          <cell r="A7062" t="str">
            <v>SOCIAL CAPITAL - Feeling of trust - Most people could be trusted</v>
          </cell>
          <cell r="B7062" t="str">
            <v>Sometimes</v>
          </cell>
          <cell r="C7062" t="str">
            <v>Western District Area</v>
          </cell>
          <cell r="D7062">
            <v>50.721209999999999</v>
          </cell>
          <cell r="E7062">
            <v>47.85962</v>
          </cell>
          <cell r="F7062">
            <v>53.57808</v>
          </cell>
        </row>
        <row r="7063">
          <cell r="A7063" t="str">
            <v>SOCIAL CAPITAL - Feeling of trust - Most people could be trusted</v>
          </cell>
          <cell r="B7063" t="str">
            <v>Sometimes</v>
          </cell>
          <cell r="C7063" t="str">
            <v>Western Melbourne Area</v>
          </cell>
          <cell r="D7063">
            <v>46.522919999999999</v>
          </cell>
          <cell r="E7063">
            <v>43.182490000000001</v>
          </cell>
          <cell r="F7063">
            <v>49.894829999999999</v>
          </cell>
        </row>
        <row r="7064">
          <cell r="A7064" t="str">
            <v>SOCIAL CAPITAL - Feeling of trust - Most people could be trusted</v>
          </cell>
          <cell r="B7064" t="str">
            <v>Yes, definitely</v>
          </cell>
          <cell r="C7064" t="str">
            <v>Barwon Area</v>
          </cell>
          <cell r="D7064">
            <v>38.274740000000001</v>
          </cell>
          <cell r="E7064">
            <v>33.08981</v>
          </cell>
          <cell r="F7064">
            <v>43.740989999999996</v>
          </cell>
        </row>
        <row r="7065">
          <cell r="A7065" t="str">
            <v>SOCIAL CAPITAL - Feeling of trust - Most people could be trusted</v>
          </cell>
          <cell r="B7065" t="str">
            <v>Yes, definitely</v>
          </cell>
          <cell r="C7065" t="str">
            <v>Brimbank Melton Area</v>
          </cell>
          <cell r="D7065">
            <v>29.028690000000001</v>
          </cell>
          <cell r="E7065">
            <v>24.95806</v>
          </cell>
          <cell r="F7065">
            <v>33.467140000000001</v>
          </cell>
        </row>
        <row r="7066">
          <cell r="A7066" t="str">
            <v>SOCIAL CAPITAL - Feeling of trust - Most people could be trusted</v>
          </cell>
          <cell r="B7066" t="str">
            <v>Yes, definitely</v>
          </cell>
          <cell r="C7066" t="str">
            <v>Central Highlands Area</v>
          </cell>
          <cell r="D7066">
            <v>32.77543</v>
          </cell>
          <cell r="E7066">
            <v>29.181249999999999</v>
          </cell>
          <cell r="F7066">
            <v>36.583620000000003</v>
          </cell>
        </row>
        <row r="7067">
          <cell r="A7067" t="str">
            <v>SOCIAL CAPITAL - Feeling of trust - Most people could be trusted</v>
          </cell>
          <cell r="B7067" t="str">
            <v>Yes, definitely</v>
          </cell>
          <cell r="C7067" t="str">
            <v>Western District Area</v>
          </cell>
          <cell r="D7067">
            <v>38.710569999999997</v>
          </cell>
          <cell r="E7067">
            <v>35.971089999999997</v>
          </cell>
          <cell r="F7067">
            <v>41.523380000000003</v>
          </cell>
        </row>
        <row r="7068">
          <cell r="A7068" t="str">
            <v>SOCIAL CAPITAL - Feeling of trust - Most people could be trusted</v>
          </cell>
          <cell r="B7068" t="str">
            <v>Yes, definitely</v>
          </cell>
          <cell r="C7068" t="str">
            <v>Western Melbourne Area</v>
          </cell>
          <cell r="D7068">
            <v>37.501629999999999</v>
          </cell>
          <cell r="E7068">
            <v>34.342129999999997</v>
          </cell>
          <cell r="F7068">
            <v>40.771299999999997</v>
          </cell>
        </row>
        <row r="7069">
          <cell r="A7069" t="str">
            <v>SOCIAL CAPITAL - Feeling of trust - Most people could be trusted</v>
          </cell>
          <cell r="B7069" t="str">
            <v>Don't know/Refused to answer</v>
          </cell>
          <cell r="C7069" t="str">
            <v>Barwon Area</v>
          </cell>
          <cell r="D7069" t="str">
            <v xml:space="preserve"> </v>
          </cell>
          <cell r="E7069" t="str">
            <v xml:space="preserve"> </v>
          </cell>
          <cell r="F7069" t="str">
            <v xml:space="preserve"> </v>
          </cell>
        </row>
        <row r="7070">
          <cell r="A7070" t="str">
            <v>SOCIAL CAPITAL - Feeling of trust - Most people could be trusted</v>
          </cell>
          <cell r="B7070" t="str">
            <v>Don't know/Refused to answer</v>
          </cell>
          <cell r="C7070" t="str">
            <v>Brimbank Melton Area</v>
          </cell>
          <cell r="D7070">
            <v>2.0972840000000001</v>
          </cell>
          <cell r="E7070">
            <v>1.1720980000000001</v>
          </cell>
          <cell r="F7070">
            <v>3.7252299999999998</v>
          </cell>
        </row>
        <row r="7071">
          <cell r="A7071" t="str">
            <v>SOCIAL CAPITAL - Feeling of trust - Most people could be trusted</v>
          </cell>
          <cell r="B7071" t="str">
            <v>Don't know/Refused to answer</v>
          </cell>
          <cell r="C7071" t="str">
            <v>Central Highlands Area</v>
          </cell>
          <cell r="D7071">
            <v>1.1382080000000001</v>
          </cell>
          <cell r="E7071">
            <v>0.62624400000000002</v>
          </cell>
          <cell r="F7071">
            <v>2.0600350000000001</v>
          </cell>
        </row>
        <row r="7072">
          <cell r="A7072" t="str">
            <v>SOCIAL CAPITAL - Feeling of trust - Most people could be trusted</v>
          </cell>
          <cell r="B7072" t="str">
            <v>Don't know/Refused to answer</v>
          </cell>
          <cell r="C7072" t="str">
            <v>Western District Area</v>
          </cell>
          <cell r="D7072">
            <v>0.92482969999999998</v>
          </cell>
          <cell r="E7072">
            <v>0.64128410000000002</v>
          </cell>
          <cell r="F7072">
            <v>1.3320650000000001</v>
          </cell>
        </row>
        <row r="7073">
          <cell r="A7073" t="str">
            <v>SOCIAL CAPITAL - Feeling of trust - Most people could be trusted</v>
          </cell>
          <cell r="B7073" t="str">
            <v>Don't know/Refused to answer</v>
          </cell>
          <cell r="C7073" t="str">
            <v>Western Melbourne Area</v>
          </cell>
          <cell r="D7073">
            <v>2.9567580000000002</v>
          </cell>
          <cell r="E7073">
            <v>1.7701309999999999</v>
          </cell>
          <cell r="F7073">
            <v>4.8991809999999996</v>
          </cell>
        </row>
        <row r="7074">
          <cell r="A7074" t="str">
            <v>SOCIAL CAPITAL - Feeling of trust - Most people could be trusted</v>
          </cell>
          <cell r="B7074" t="str">
            <v>Never, or not often</v>
          </cell>
          <cell r="C7074" t="str">
            <v>West Division</v>
          </cell>
          <cell r="D7074">
            <v>13.75925</v>
          </cell>
          <cell r="E7074">
            <v>12.39575</v>
          </cell>
          <cell r="F7074">
            <v>15.24663</v>
          </cell>
        </row>
        <row r="7075">
          <cell r="A7075" t="str">
            <v>SOCIAL CAPITAL - Feeling of trust - Most people could be trusted</v>
          </cell>
          <cell r="B7075" t="str">
            <v>Sometimes</v>
          </cell>
          <cell r="C7075" t="str">
            <v>West Division</v>
          </cell>
          <cell r="D7075">
            <v>48.369129999999998</v>
          </cell>
          <cell r="E7075">
            <v>46.40363</v>
          </cell>
          <cell r="F7075">
            <v>50.339680000000001</v>
          </cell>
        </row>
        <row r="7076">
          <cell r="A7076" t="str">
            <v>SOCIAL CAPITAL - Feeling of trust - Most people could be trusted</v>
          </cell>
          <cell r="B7076" t="str">
            <v>Yes, definitely</v>
          </cell>
          <cell r="C7076" t="str">
            <v>West Division</v>
          </cell>
          <cell r="D7076">
            <v>35.887160000000002</v>
          </cell>
          <cell r="E7076">
            <v>34.051409999999997</v>
          </cell>
          <cell r="F7076">
            <v>37.7652</v>
          </cell>
        </row>
        <row r="7077">
          <cell r="A7077" t="str">
            <v>SOCIAL CAPITAL - Feeling of trust - Most people could be trusted</v>
          </cell>
          <cell r="B7077" t="str">
            <v>Don't know/Refused to answer</v>
          </cell>
          <cell r="C7077" t="str">
            <v>West Division</v>
          </cell>
          <cell r="D7077">
            <v>1.9844649999999999</v>
          </cell>
          <cell r="E7077">
            <v>1.4640489999999999</v>
          </cell>
          <cell r="F7077">
            <v>2.6848299999999998</v>
          </cell>
        </row>
        <row r="7078">
          <cell r="A7078" t="str">
            <v>SOCIAL CAPITAL - Tolerance of diversity - Multiculturalism makes life in your area better</v>
          </cell>
          <cell r="B7078" t="str">
            <v>Never, or not often</v>
          </cell>
          <cell r="C7078" t="str">
            <v>Hume Moreland Area</v>
          </cell>
          <cell r="D7078">
            <v>7.7114849999999997</v>
          </cell>
          <cell r="E7078">
            <v>5.4541199999999996</v>
          </cell>
          <cell r="F7078">
            <v>10.79645</v>
          </cell>
        </row>
        <row r="7079">
          <cell r="A7079" t="str">
            <v>SOCIAL CAPITAL - Tolerance of diversity - Multiculturalism makes life in your area better</v>
          </cell>
          <cell r="B7079" t="str">
            <v>Never, or not often</v>
          </cell>
          <cell r="C7079" t="str">
            <v>Loddon Area</v>
          </cell>
          <cell r="D7079">
            <v>8.9397839999999995</v>
          </cell>
          <cell r="E7079">
            <v>6.7410759999999996</v>
          </cell>
          <cell r="F7079">
            <v>11.76516</v>
          </cell>
        </row>
        <row r="7080">
          <cell r="A7080" t="str">
            <v>SOCIAL CAPITAL - Tolerance of diversity - Multiculturalism makes life in your area better</v>
          </cell>
          <cell r="B7080" t="str">
            <v>Never, or not often</v>
          </cell>
          <cell r="C7080" t="str">
            <v>Mallee Area</v>
          </cell>
          <cell r="D7080">
            <v>8.5124279999999999</v>
          </cell>
          <cell r="E7080">
            <v>6.0669250000000003</v>
          </cell>
          <cell r="F7080">
            <v>11.819649999999999</v>
          </cell>
        </row>
        <row r="7081">
          <cell r="A7081" t="str">
            <v>SOCIAL CAPITAL - Tolerance of diversity - Multiculturalism makes life in your area better</v>
          </cell>
          <cell r="B7081" t="str">
            <v>Never, or not often</v>
          </cell>
          <cell r="C7081" t="str">
            <v>North Eastern Melbourne Area</v>
          </cell>
          <cell r="D7081">
            <v>6.4617820000000004</v>
          </cell>
          <cell r="E7081">
            <v>4.8377400000000002</v>
          </cell>
          <cell r="F7081">
            <v>8.5818539999999999</v>
          </cell>
        </row>
        <row r="7082">
          <cell r="A7082" t="str">
            <v>SOCIAL CAPITAL - Tolerance of diversity - Multiculturalism makes life in your area better</v>
          </cell>
          <cell r="B7082" t="str">
            <v>Sometimes</v>
          </cell>
          <cell r="C7082" t="str">
            <v>Hume Moreland Area</v>
          </cell>
          <cell r="D7082">
            <v>23.448250000000002</v>
          </cell>
          <cell r="E7082">
            <v>19.533329999999999</v>
          </cell>
          <cell r="F7082">
            <v>27.875990000000002</v>
          </cell>
        </row>
        <row r="7083">
          <cell r="A7083" t="str">
            <v>SOCIAL CAPITAL - Tolerance of diversity - Multiculturalism makes life in your area better</v>
          </cell>
          <cell r="B7083" t="str">
            <v>Sometimes</v>
          </cell>
          <cell r="C7083" t="str">
            <v>Loddon Area</v>
          </cell>
          <cell r="D7083">
            <v>27.85614</v>
          </cell>
          <cell r="E7083">
            <v>24.11177</v>
          </cell>
          <cell r="F7083">
            <v>31.937259999999998</v>
          </cell>
        </row>
        <row r="7084">
          <cell r="A7084" t="str">
            <v>SOCIAL CAPITAL - Tolerance of diversity - Multiculturalism makes life in your area better</v>
          </cell>
          <cell r="B7084" t="str">
            <v>Sometimes</v>
          </cell>
          <cell r="C7084" t="str">
            <v>Mallee Area</v>
          </cell>
          <cell r="D7084">
            <v>32.590229999999998</v>
          </cell>
          <cell r="E7084">
            <v>28.0304</v>
          </cell>
          <cell r="F7084">
            <v>37.505279999999999</v>
          </cell>
        </row>
        <row r="7085">
          <cell r="A7085" t="str">
            <v>SOCIAL CAPITAL - Tolerance of diversity - Multiculturalism makes life in your area better</v>
          </cell>
          <cell r="B7085" t="str">
            <v>Sometimes</v>
          </cell>
          <cell r="C7085" t="str">
            <v>North Eastern Melbourne Area</v>
          </cell>
          <cell r="D7085">
            <v>17.653099999999998</v>
          </cell>
          <cell r="E7085">
            <v>15.313219999999999</v>
          </cell>
          <cell r="F7085">
            <v>20.264949999999999</v>
          </cell>
        </row>
        <row r="7086">
          <cell r="A7086" t="str">
            <v>SOCIAL CAPITAL - Tolerance of diversity - Multiculturalism makes life in your area better</v>
          </cell>
          <cell r="B7086" t="str">
            <v>Yes, definitely</v>
          </cell>
          <cell r="C7086" t="str">
            <v>Hume Moreland Area</v>
          </cell>
          <cell r="D7086">
            <v>61.707810000000002</v>
          </cell>
          <cell r="E7086">
            <v>56.954859999999996</v>
          </cell>
          <cell r="F7086">
            <v>66.246970000000005</v>
          </cell>
        </row>
        <row r="7087">
          <cell r="A7087" t="str">
            <v>SOCIAL CAPITAL - Tolerance of diversity - Multiculturalism makes life in your area better</v>
          </cell>
          <cell r="B7087" t="str">
            <v>Yes, definitely</v>
          </cell>
          <cell r="C7087" t="str">
            <v>Loddon Area</v>
          </cell>
          <cell r="D7087">
            <v>54.24342</v>
          </cell>
          <cell r="E7087">
            <v>49.995339999999999</v>
          </cell>
          <cell r="F7087">
            <v>58.430680000000002</v>
          </cell>
        </row>
        <row r="7088">
          <cell r="A7088" t="str">
            <v>SOCIAL CAPITAL - Tolerance of diversity - Multiculturalism makes life in your area better</v>
          </cell>
          <cell r="B7088" t="str">
            <v>Yes, definitely</v>
          </cell>
          <cell r="C7088" t="str">
            <v>Mallee Area</v>
          </cell>
          <cell r="D7088">
            <v>51.808570000000003</v>
          </cell>
          <cell r="E7088">
            <v>46.852220000000003</v>
          </cell>
          <cell r="F7088">
            <v>56.729579999999999</v>
          </cell>
        </row>
        <row r="7089">
          <cell r="A7089" t="str">
            <v>SOCIAL CAPITAL - Tolerance of diversity - Multiculturalism makes life in your area better</v>
          </cell>
          <cell r="B7089" t="str">
            <v>Yes, definitely</v>
          </cell>
          <cell r="C7089" t="str">
            <v>North Eastern Melbourne Area</v>
          </cell>
          <cell r="D7089">
            <v>70.30377</v>
          </cell>
          <cell r="E7089">
            <v>67.278469999999999</v>
          </cell>
          <cell r="F7089">
            <v>73.16095</v>
          </cell>
        </row>
        <row r="7090">
          <cell r="A7090" t="str">
            <v>SOCIAL CAPITAL - Tolerance of diversity - Multiculturalism makes life in your area better</v>
          </cell>
          <cell r="B7090" t="str">
            <v>Not applicable</v>
          </cell>
          <cell r="C7090" t="str">
            <v>Hume Moreland Area</v>
          </cell>
          <cell r="D7090" t="str">
            <v xml:space="preserve"> </v>
          </cell>
          <cell r="E7090" t="str">
            <v xml:space="preserve"> </v>
          </cell>
          <cell r="F7090" t="str">
            <v xml:space="preserve"> </v>
          </cell>
        </row>
        <row r="7091">
          <cell r="A7091" t="str">
            <v>SOCIAL CAPITAL - Tolerance of diversity - Multiculturalism makes life in your area better</v>
          </cell>
          <cell r="B7091" t="str">
            <v>Not applicable</v>
          </cell>
          <cell r="C7091" t="str">
            <v>Loddon Area</v>
          </cell>
          <cell r="D7091">
            <v>6.0262529999999996</v>
          </cell>
          <cell r="E7091">
            <v>4.7082420000000003</v>
          </cell>
          <cell r="F7091">
            <v>7.6834759999999998</v>
          </cell>
        </row>
        <row r="7092">
          <cell r="A7092" t="str">
            <v>SOCIAL CAPITAL - Tolerance of diversity - Multiculturalism makes life in your area better</v>
          </cell>
          <cell r="B7092" t="str">
            <v>Not applicable</v>
          </cell>
          <cell r="C7092" t="str">
            <v>Mallee Area</v>
          </cell>
          <cell r="D7092">
            <v>4.3999980000000001</v>
          </cell>
          <cell r="E7092">
            <v>3.3408199999999999</v>
          </cell>
          <cell r="F7092">
            <v>5.774915</v>
          </cell>
        </row>
        <row r="7093">
          <cell r="A7093" t="str">
            <v>SOCIAL CAPITAL - Tolerance of diversity - Multiculturalism makes life in your area better</v>
          </cell>
          <cell r="B7093" t="str">
            <v>Not applicable</v>
          </cell>
          <cell r="C7093" t="str">
            <v>North Eastern Melbourne Area</v>
          </cell>
          <cell r="D7093">
            <v>2.042055</v>
          </cell>
          <cell r="E7093">
            <v>1.1748529999999999</v>
          </cell>
          <cell r="F7093">
            <v>3.526526</v>
          </cell>
        </row>
        <row r="7094">
          <cell r="A7094" t="str">
            <v>SOCIAL CAPITAL - Tolerance of diversity - Multiculturalism makes life in your area better</v>
          </cell>
          <cell r="B7094" t="str">
            <v>Don't know/Refused to answer</v>
          </cell>
          <cell r="C7094" t="str">
            <v>Hume Moreland Area</v>
          </cell>
          <cell r="D7094">
            <v>6.2041880000000003</v>
          </cell>
          <cell r="E7094">
            <v>4.0844100000000001</v>
          </cell>
          <cell r="F7094">
            <v>9.3172449999999998</v>
          </cell>
        </row>
        <row r="7095">
          <cell r="A7095" t="str">
            <v>SOCIAL CAPITAL - Tolerance of diversity - Multiculturalism makes life in your area better</v>
          </cell>
          <cell r="B7095" t="str">
            <v>Don't know/Refused to answer</v>
          </cell>
          <cell r="C7095" t="str">
            <v>Loddon Area</v>
          </cell>
          <cell r="D7095">
            <v>2.9344039999999998</v>
          </cell>
          <cell r="E7095">
            <v>1.7528140000000001</v>
          </cell>
          <cell r="F7095">
            <v>4.8730089999999997</v>
          </cell>
        </row>
        <row r="7096">
          <cell r="A7096" t="str">
            <v>SOCIAL CAPITAL - Tolerance of diversity - Multiculturalism makes life in your area better</v>
          </cell>
          <cell r="B7096" t="str">
            <v>Don't know/Refused to answer</v>
          </cell>
          <cell r="C7096" t="str">
            <v>Mallee Area</v>
          </cell>
          <cell r="D7096">
            <v>2.6887729999999999</v>
          </cell>
          <cell r="E7096">
            <v>1.7728539999999999</v>
          </cell>
          <cell r="F7096">
            <v>4.0583369999999999</v>
          </cell>
        </row>
        <row r="7097">
          <cell r="A7097" t="str">
            <v>SOCIAL CAPITAL - Tolerance of diversity - Multiculturalism makes life in your area better</v>
          </cell>
          <cell r="B7097" t="str">
            <v>Don't know/Refused to answer</v>
          </cell>
          <cell r="C7097" t="str">
            <v>North Eastern Melbourne Area</v>
          </cell>
          <cell r="D7097">
            <v>3.539291</v>
          </cell>
          <cell r="E7097">
            <v>2.2380770000000001</v>
          </cell>
          <cell r="F7097">
            <v>5.554049</v>
          </cell>
        </row>
        <row r="7098">
          <cell r="A7098" t="str">
            <v>SOCIAL CAPITAL - Tolerance of diversity - Multiculturalism makes life in your area better</v>
          </cell>
          <cell r="B7098" t="str">
            <v>Never, or not often</v>
          </cell>
          <cell r="C7098" t="str">
            <v>North Division</v>
          </cell>
          <cell r="D7098">
            <v>7.2227899999999998</v>
          </cell>
          <cell r="E7098">
            <v>6.112692</v>
          </cell>
          <cell r="F7098">
            <v>8.5162010000000006</v>
          </cell>
        </row>
        <row r="7099">
          <cell r="A7099" t="str">
            <v>SOCIAL CAPITAL - Tolerance of diversity - Multiculturalism makes life in your area better</v>
          </cell>
          <cell r="B7099" t="str">
            <v>Sometimes</v>
          </cell>
          <cell r="C7099" t="str">
            <v>North Division</v>
          </cell>
          <cell r="D7099">
            <v>21.63899</v>
          </cell>
          <cell r="E7099">
            <v>19.899039999999999</v>
          </cell>
          <cell r="F7099">
            <v>23.486460000000001</v>
          </cell>
        </row>
        <row r="7100">
          <cell r="A7100" t="str">
            <v>SOCIAL CAPITAL - Tolerance of diversity - Multiculturalism makes life in your area better</v>
          </cell>
          <cell r="B7100" t="str">
            <v>Yes, definitely</v>
          </cell>
          <cell r="C7100" t="str">
            <v>North Division</v>
          </cell>
          <cell r="D7100">
            <v>64.555899999999994</v>
          </cell>
          <cell r="E7100">
            <v>62.479570000000002</v>
          </cell>
          <cell r="F7100">
            <v>66.578779999999995</v>
          </cell>
        </row>
        <row r="7101">
          <cell r="A7101" t="str">
            <v>SOCIAL CAPITAL - Tolerance of diversity - Multiculturalism makes life in your area better</v>
          </cell>
          <cell r="B7101" t="str">
            <v>Not applicable</v>
          </cell>
          <cell r="C7101" t="str">
            <v>North Division</v>
          </cell>
          <cell r="D7101">
            <v>2.5740069999999999</v>
          </cell>
          <cell r="E7101">
            <v>2.0325700000000002</v>
          </cell>
          <cell r="F7101">
            <v>3.2548810000000001</v>
          </cell>
        </row>
        <row r="7102">
          <cell r="A7102" t="str">
            <v>SOCIAL CAPITAL - Tolerance of diversity - Multiculturalism makes life in your area better</v>
          </cell>
          <cell r="B7102" t="str">
            <v>Don't know/Refused to answer</v>
          </cell>
          <cell r="C7102" t="str">
            <v>North Division</v>
          </cell>
          <cell r="D7102">
            <v>4.0083200000000003</v>
          </cell>
          <cell r="E7102">
            <v>3.0874959999999998</v>
          </cell>
          <cell r="F7102">
            <v>5.1890700000000001</v>
          </cell>
        </row>
        <row r="7103">
          <cell r="A7103" t="str">
            <v>SOCIAL CAPITAL - Tolerance of diversity - Multiculturalism makes life in your area better</v>
          </cell>
          <cell r="B7103" t="str">
            <v>Never, or not often</v>
          </cell>
          <cell r="C7103" t="str">
            <v>Bayside Peninsula Area</v>
          </cell>
          <cell r="D7103">
            <v>5.5813129999999997</v>
          </cell>
          <cell r="E7103">
            <v>4.5411799999999998</v>
          </cell>
          <cell r="F7103">
            <v>6.842606</v>
          </cell>
        </row>
        <row r="7104">
          <cell r="A7104" t="str">
            <v>SOCIAL CAPITAL - Tolerance of diversity - Multiculturalism makes life in your area better</v>
          </cell>
          <cell r="B7104" t="str">
            <v>Never, or not often</v>
          </cell>
          <cell r="C7104" t="str">
            <v>Inner Gippsland Area</v>
          </cell>
          <cell r="D7104">
            <v>10.316979999999999</v>
          </cell>
          <cell r="E7104">
            <v>7.9614950000000002</v>
          </cell>
          <cell r="F7104">
            <v>13.268879999999999</v>
          </cell>
        </row>
        <row r="7105">
          <cell r="A7105" t="str">
            <v>SOCIAL CAPITAL - Tolerance of diversity - Multiculturalism makes life in your area better</v>
          </cell>
          <cell r="B7105" t="str">
            <v>Never, or not often</v>
          </cell>
          <cell r="C7105" t="str">
            <v>Outer Gippsland Area</v>
          </cell>
          <cell r="D7105">
            <v>8.2663209999999996</v>
          </cell>
          <cell r="E7105">
            <v>5.9240950000000003</v>
          </cell>
          <cell r="F7105">
            <v>11.42216</v>
          </cell>
        </row>
        <row r="7106">
          <cell r="A7106" t="str">
            <v>SOCIAL CAPITAL - Tolerance of diversity - Multiculturalism makes life in your area better</v>
          </cell>
          <cell r="B7106" t="str">
            <v>Never, or not often</v>
          </cell>
          <cell r="C7106" t="str">
            <v>Southern Melbourne Area</v>
          </cell>
          <cell r="D7106">
            <v>8.6035430000000002</v>
          </cell>
          <cell r="E7106">
            <v>6.6393760000000004</v>
          </cell>
          <cell r="F7106">
            <v>11.07982</v>
          </cell>
        </row>
        <row r="7107">
          <cell r="A7107" t="str">
            <v>SOCIAL CAPITAL - Tolerance of diversity - Multiculturalism makes life in your area better</v>
          </cell>
          <cell r="B7107" t="str">
            <v>Sometimes</v>
          </cell>
          <cell r="C7107" t="str">
            <v>Bayside Peninsula Area</v>
          </cell>
          <cell r="D7107">
            <v>18.7896</v>
          </cell>
          <cell r="E7107">
            <v>16.9312</v>
          </cell>
          <cell r="F7107">
            <v>20.800909999999998</v>
          </cell>
        </row>
        <row r="7108">
          <cell r="A7108" t="str">
            <v>SOCIAL CAPITAL - Tolerance of diversity - Multiculturalism makes life in your area better</v>
          </cell>
          <cell r="B7108" t="str">
            <v>Sometimes</v>
          </cell>
          <cell r="C7108" t="str">
            <v>Inner Gippsland Area</v>
          </cell>
          <cell r="D7108">
            <v>25.47241</v>
          </cell>
          <cell r="E7108">
            <v>22.08841</v>
          </cell>
          <cell r="F7108">
            <v>29.180669999999999</v>
          </cell>
        </row>
        <row r="7109">
          <cell r="A7109" t="str">
            <v>SOCIAL CAPITAL - Tolerance of diversity - Multiculturalism makes life in your area better</v>
          </cell>
          <cell r="B7109" t="str">
            <v>Sometimes</v>
          </cell>
          <cell r="C7109" t="str">
            <v>Outer Gippsland Area</v>
          </cell>
          <cell r="D7109">
            <v>30.789480000000001</v>
          </cell>
          <cell r="E7109">
            <v>25.413139999999999</v>
          </cell>
          <cell r="F7109">
            <v>36.742919999999998</v>
          </cell>
        </row>
        <row r="7110">
          <cell r="A7110" t="str">
            <v>SOCIAL CAPITAL - Tolerance of diversity - Multiculturalism makes life in your area better</v>
          </cell>
          <cell r="B7110" t="str">
            <v>Sometimes</v>
          </cell>
          <cell r="C7110" t="str">
            <v>Southern Melbourne Area</v>
          </cell>
          <cell r="D7110">
            <v>27.93458</v>
          </cell>
          <cell r="E7110">
            <v>24.455030000000001</v>
          </cell>
          <cell r="F7110">
            <v>31.70147</v>
          </cell>
        </row>
        <row r="7111">
          <cell r="A7111" t="str">
            <v>SOCIAL CAPITAL - Tolerance of diversity - Multiculturalism makes life in your area better</v>
          </cell>
          <cell r="B7111" t="str">
            <v>Yes, definitely</v>
          </cell>
          <cell r="C7111" t="str">
            <v>Bayside Peninsula Area</v>
          </cell>
          <cell r="D7111">
            <v>70.612939999999995</v>
          </cell>
          <cell r="E7111">
            <v>68.37218</v>
          </cell>
          <cell r="F7111">
            <v>72.758210000000005</v>
          </cell>
        </row>
        <row r="7112">
          <cell r="A7112" t="str">
            <v>SOCIAL CAPITAL - Tolerance of diversity - Multiculturalism makes life in your area better</v>
          </cell>
          <cell r="B7112" t="str">
            <v>Yes, definitely</v>
          </cell>
          <cell r="C7112" t="str">
            <v>Inner Gippsland Area</v>
          </cell>
          <cell r="D7112">
            <v>53.747509999999998</v>
          </cell>
          <cell r="E7112">
            <v>49.664299999999997</v>
          </cell>
          <cell r="F7112">
            <v>57.78107</v>
          </cell>
        </row>
        <row r="7113">
          <cell r="A7113" t="str">
            <v>SOCIAL CAPITAL - Tolerance of diversity - Multiculturalism makes life in your area better</v>
          </cell>
          <cell r="B7113" t="str">
            <v>Yes, definitely</v>
          </cell>
          <cell r="C7113" t="str">
            <v>Outer Gippsland Area</v>
          </cell>
          <cell r="D7113">
            <v>47.658250000000002</v>
          </cell>
          <cell r="E7113">
            <v>41.923430000000003</v>
          </cell>
          <cell r="F7113">
            <v>53.455480000000001</v>
          </cell>
        </row>
        <row r="7114">
          <cell r="A7114" t="str">
            <v>SOCIAL CAPITAL - Tolerance of diversity - Multiculturalism makes life in your area better</v>
          </cell>
          <cell r="B7114" t="str">
            <v>Yes, definitely</v>
          </cell>
          <cell r="C7114" t="str">
            <v>Southern Melbourne Area</v>
          </cell>
          <cell r="D7114">
            <v>58.155079999999998</v>
          </cell>
          <cell r="E7114">
            <v>54.159759999999999</v>
          </cell>
          <cell r="F7114">
            <v>62.046199999999999</v>
          </cell>
        </row>
        <row r="7115">
          <cell r="A7115" t="str">
            <v>SOCIAL CAPITAL - Tolerance of diversity - Multiculturalism makes life in your area better</v>
          </cell>
          <cell r="B7115" t="str">
            <v>Not applicable</v>
          </cell>
          <cell r="C7115" t="str">
            <v>Bayside Peninsula Area</v>
          </cell>
          <cell r="D7115">
            <v>2.6630720000000001</v>
          </cell>
          <cell r="E7115">
            <v>2.0209769999999998</v>
          </cell>
          <cell r="F7115">
            <v>3.5018790000000002</v>
          </cell>
        </row>
        <row r="7116">
          <cell r="A7116" t="str">
            <v>SOCIAL CAPITAL - Tolerance of diversity - Multiculturalism makes life in your area better</v>
          </cell>
          <cell r="B7116" t="str">
            <v>Not applicable</v>
          </cell>
          <cell r="C7116" t="str">
            <v>Inner Gippsland Area</v>
          </cell>
          <cell r="D7116">
            <v>6.1379080000000004</v>
          </cell>
          <cell r="E7116">
            <v>4.7008289999999997</v>
          </cell>
          <cell r="F7116">
            <v>7.9775369999999999</v>
          </cell>
        </row>
        <row r="7117">
          <cell r="A7117" t="str">
            <v>SOCIAL CAPITAL - Tolerance of diversity - Multiculturalism makes life in your area better</v>
          </cell>
          <cell r="B7117" t="str">
            <v>Not applicable</v>
          </cell>
          <cell r="C7117" t="str">
            <v>Outer Gippsland Area</v>
          </cell>
          <cell r="D7117">
            <v>8.9031280000000006</v>
          </cell>
          <cell r="E7117">
            <v>6.3096379999999996</v>
          </cell>
          <cell r="F7117">
            <v>12.42131</v>
          </cell>
        </row>
        <row r="7118">
          <cell r="A7118" t="str">
            <v>SOCIAL CAPITAL - Tolerance of diversity - Multiculturalism makes life in your area better</v>
          </cell>
          <cell r="B7118" t="str">
            <v>Not applicable</v>
          </cell>
          <cell r="C7118" t="str">
            <v>Southern Melbourne Area</v>
          </cell>
          <cell r="D7118">
            <v>1.498216</v>
          </cell>
          <cell r="E7118">
            <v>0.74089179999999999</v>
          </cell>
          <cell r="F7118">
            <v>3.0062169999999999</v>
          </cell>
        </row>
        <row r="7119">
          <cell r="A7119" t="str">
            <v>SOCIAL CAPITAL - Tolerance of diversity - Multiculturalism makes life in your area better</v>
          </cell>
          <cell r="B7119" t="str">
            <v>Don't know/Refused to answer</v>
          </cell>
          <cell r="C7119" t="str">
            <v>Bayside Peninsula Area</v>
          </cell>
          <cell r="D7119">
            <v>2.353065</v>
          </cell>
          <cell r="E7119">
            <v>1.731787</v>
          </cell>
          <cell r="F7119">
            <v>3.189991</v>
          </cell>
        </row>
        <row r="7120">
          <cell r="A7120" t="str">
            <v>SOCIAL CAPITAL - Tolerance of diversity - Multiculturalism makes life in your area better</v>
          </cell>
          <cell r="B7120" t="str">
            <v>Don't know/Refused to answer</v>
          </cell>
          <cell r="C7120" t="str">
            <v>Inner Gippsland Area</v>
          </cell>
          <cell r="D7120">
            <v>4.325196</v>
          </cell>
          <cell r="E7120">
            <v>2.977865</v>
          </cell>
          <cell r="F7120">
            <v>6.2429009999999998</v>
          </cell>
        </row>
        <row r="7121">
          <cell r="A7121" t="str">
            <v>SOCIAL CAPITAL - Tolerance of diversity - Multiculturalism makes life in your area better</v>
          </cell>
          <cell r="B7121" t="str">
            <v>Don't know/Refused to answer</v>
          </cell>
          <cell r="C7121" t="str">
            <v>Outer Gippsland Area</v>
          </cell>
          <cell r="D7121">
            <v>4.3828250000000004</v>
          </cell>
          <cell r="E7121">
            <v>2.483203</v>
          </cell>
          <cell r="F7121">
            <v>7.6220509999999999</v>
          </cell>
        </row>
        <row r="7122">
          <cell r="A7122" t="str">
            <v>SOCIAL CAPITAL - Tolerance of diversity - Multiculturalism makes life in your area better</v>
          </cell>
          <cell r="B7122" t="str">
            <v>Don't know/Refused to answer</v>
          </cell>
          <cell r="C7122" t="str">
            <v>Southern Melbourne Area</v>
          </cell>
          <cell r="D7122">
            <v>3.8085800000000001</v>
          </cell>
          <cell r="E7122">
            <v>2.4798789999999999</v>
          </cell>
          <cell r="F7122">
            <v>5.8067989999999998</v>
          </cell>
        </row>
        <row r="7123">
          <cell r="A7123" t="str">
            <v>SOCIAL CAPITAL - Tolerance of diversity - Multiculturalism makes life in your area better</v>
          </cell>
          <cell r="B7123" t="str">
            <v>Never, or not often</v>
          </cell>
          <cell r="C7123" t="str">
            <v>South Division</v>
          </cell>
          <cell r="D7123">
            <v>7.0155149999999997</v>
          </cell>
          <cell r="E7123">
            <v>6.1141529999999999</v>
          </cell>
          <cell r="F7123">
            <v>8.0383800000000001</v>
          </cell>
        </row>
        <row r="7124">
          <cell r="A7124" t="str">
            <v>SOCIAL CAPITAL - Tolerance of diversity - Multiculturalism makes life in your area better</v>
          </cell>
          <cell r="B7124" t="str">
            <v>Sometimes</v>
          </cell>
          <cell r="C7124" t="str">
            <v>South Division</v>
          </cell>
          <cell r="D7124">
            <v>23.073609999999999</v>
          </cell>
          <cell r="E7124">
            <v>21.48603</v>
          </cell>
          <cell r="F7124">
            <v>24.741520000000001</v>
          </cell>
        </row>
        <row r="7125">
          <cell r="A7125" t="str">
            <v>SOCIAL CAPITAL - Tolerance of diversity - Multiculturalism makes life in your area better</v>
          </cell>
          <cell r="B7125" t="str">
            <v>Yes, definitely</v>
          </cell>
          <cell r="C7125" t="str">
            <v>South Division</v>
          </cell>
          <cell r="D7125">
            <v>63.821629999999999</v>
          </cell>
          <cell r="E7125">
            <v>62.002940000000002</v>
          </cell>
          <cell r="F7125">
            <v>65.601569999999995</v>
          </cell>
        </row>
        <row r="7126">
          <cell r="A7126" t="str">
            <v>SOCIAL CAPITAL - Tolerance of diversity - Multiculturalism makes life in your area better</v>
          </cell>
          <cell r="B7126" t="str">
            <v>Not applicable</v>
          </cell>
          <cell r="C7126" t="str">
            <v>South Division</v>
          </cell>
          <cell r="D7126">
            <v>3.003285</v>
          </cell>
          <cell r="E7126">
            <v>2.508286</v>
          </cell>
          <cell r="F7126">
            <v>3.5923699999999998</v>
          </cell>
        </row>
        <row r="7127">
          <cell r="A7127" t="str">
            <v>SOCIAL CAPITAL - Tolerance of diversity - Multiculturalism makes life in your area better</v>
          </cell>
          <cell r="B7127" t="str">
            <v>Don't know/Refused to answer</v>
          </cell>
          <cell r="C7127" t="str">
            <v>South Division</v>
          </cell>
          <cell r="D7127">
            <v>3.0859640000000002</v>
          </cell>
          <cell r="E7127">
            <v>2.4892029999999998</v>
          </cell>
          <cell r="F7127">
            <v>3.8201870000000002</v>
          </cell>
        </row>
        <row r="7128">
          <cell r="A7128" t="str">
            <v>SOCIAL CAPITAL - Tolerance of diversity - Multiculturalism makes life in your area better</v>
          </cell>
          <cell r="B7128" t="str">
            <v>Never, or not often</v>
          </cell>
          <cell r="C7128" t="str">
            <v>Goulburn Area</v>
          </cell>
          <cell r="D7128">
            <v>10.22099</v>
          </cell>
          <cell r="E7128">
            <v>8.1907460000000007</v>
          </cell>
          <cell r="F7128">
            <v>12.684939999999999</v>
          </cell>
        </row>
        <row r="7129">
          <cell r="A7129" t="str">
            <v>SOCIAL CAPITAL - Tolerance of diversity - Multiculturalism makes life in your area better</v>
          </cell>
          <cell r="B7129" t="str">
            <v>Never, or not often</v>
          </cell>
          <cell r="C7129" t="str">
            <v>Inner Eastern Melbourne Area</v>
          </cell>
          <cell r="D7129">
            <v>5.0327539999999997</v>
          </cell>
          <cell r="E7129">
            <v>3.6408809999999998</v>
          </cell>
          <cell r="F7129">
            <v>6.9185230000000004</v>
          </cell>
        </row>
        <row r="7130">
          <cell r="A7130" t="str">
            <v>SOCIAL CAPITAL - Tolerance of diversity - Multiculturalism makes life in your area better</v>
          </cell>
          <cell r="B7130" t="str">
            <v>Never, or not often</v>
          </cell>
          <cell r="C7130" t="str">
            <v>Outer Eastern Melbourne Area</v>
          </cell>
          <cell r="D7130">
            <v>6.6363209999999997</v>
          </cell>
          <cell r="E7130">
            <v>4.9123890000000001</v>
          </cell>
          <cell r="F7130">
            <v>8.9085619999999999</v>
          </cell>
        </row>
        <row r="7131">
          <cell r="A7131" t="str">
            <v>SOCIAL CAPITAL - Tolerance of diversity - Multiculturalism makes life in your area better</v>
          </cell>
          <cell r="B7131" t="str">
            <v>Never, or not often</v>
          </cell>
          <cell r="C7131" t="str">
            <v>Ovens Murray Area</v>
          </cell>
          <cell r="D7131">
            <v>7.6823199999999998</v>
          </cell>
          <cell r="E7131">
            <v>5.58725</v>
          </cell>
          <cell r="F7131">
            <v>10.475820000000001</v>
          </cell>
        </row>
        <row r="7132">
          <cell r="A7132" t="str">
            <v>SOCIAL CAPITAL - Tolerance of diversity - Multiculturalism makes life in your area better</v>
          </cell>
          <cell r="B7132" t="str">
            <v>Sometimes</v>
          </cell>
          <cell r="C7132" t="str">
            <v>Goulburn Area</v>
          </cell>
          <cell r="D7132">
            <v>31.063669999999998</v>
          </cell>
          <cell r="E7132">
            <v>27.646000000000001</v>
          </cell>
          <cell r="F7132">
            <v>34.701210000000003</v>
          </cell>
        </row>
        <row r="7133">
          <cell r="A7133" t="str">
            <v>SOCIAL CAPITAL - Tolerance of diversity - Multiculturalism makes life in your area better</v>
          </cell>
          <cell r="B7133" t="str">
            <v>Sometimes</v>
          </cell>
          <cell r="C7133" t="str">
            <v>Inner Eastern Melbourne Area</v>
          </cell>
          <cell r="D7133">
            <v>19.314139999999998</v>
          </cell>
          <cell r="E7133">
            <v>16.78077</v>
          </cell>
          <cell r="F7133">
            <v>22.12828</v>
          </cell>
        </row>
        <row r="7134">
          <cell r="A7134" t="str">
            <v>SOCIAL CAPITAL - Tolerance of diversity - Multiculturalism makes life in your area better</v>
          </cell>
          <cell r="B7134" t="str">
            <v>Sometimes</v>
          </cell>
          <cell r="C7134" t="str">
            <v>Outer Eastern Melbourne Area</v>
          </cell>
          <cell r="D7134">
            <v>23.926200000000001</v>
          </cell>
          <cell r="E7134">
            <v>20.878509999999999</v>
          </cell>
          <cell r="F7134">
            <v>27.265470000000001</v>
          </cell>
        </row>
        <row r="7135">
          <cell r="A7135" t="str">
            <v>SOCIAL CAPITAL - Tolerance of diversity - Multiculturalism makes life in your area better</v>
          </cell>
          <cell r="B7135" t="str">
            <v>Sometimes</v>
          </cell>
          <cell r="C7135" t="str">
            <v>Ovens Murray Area</v>
          </cell>
          <cell r="D7135">
            <v>21.761389999999999</v>
          </cell>
          <cell r="E7135">
            <v>18.730460000000001</v>
          </cell>
          <cell r="F7135">
            <v>25.13111</v>
          </cell>
        </row>
        <row r="7136">
          <cell r="A7136" t="str">
            <v>SOCIAL CAPITAL - Tolerance of diversity - Multiculturalism makes life in your area better</v>
          </cell>
          <cell r="B7136" t="str">
            <v>Yes, definitely</v>
          </cell>
          <cell r="C7136" t="str">
            <v>Goulburn Area</v>
          </cell>
          <cell r="D7136">
            <v>47.955210000000001</v>
          </cell>
          <cell r="E7136">
            <v>44.188420000000001</v>
          </cell>
          <cell r="F7136">
            <v>51.74539</v>
          </cell>
        </row>
        <row r="7137">
          <cell r="A7137" t="str">
            <v>SOCIAL CAPITAL - Tolerance of diversity - Multiculturalism makes life in your area better</v>
          </cell>
          <cell r="B7137" t="str">
            <v>Yes, definitely</v>
          </cell>
          <cell r="C7137" t="str">
            <v>Inner Eastern Melbourne Area</v>
          </cell>
          <cell r="D7137">
            <v>72.341920000000002</v>
          </cell>
          <cell r="E7137">
            <v>69.278890000000004</v>
          </cell>
          <cell r="F7137">
            <v>75.208830000000006</v>
          </cell>
        </row>
        <row r="7138">
          <cell r="A7138" t="str">
            <v>SOCIAL CAPITAL - Tolerance of diversity - Multiculturalism makes life in your area better</v>
          </cell>
          <cell r="B7138" t="str">
            <v>Yes, definitely</v>
          </cell>
          <cell r="C7138" t="str">
            <v>Outer Eastern Melbourne Area</v>
          </cell>
          <cell r="D7138">
            <v>61.727969999999999</v>
          </cell>
          <cell r="E7138">
            <v>58.116120000000002</v>
          </cell>
          <cell r="F7138">
            <v>65.214789999999994</v>
          </cell>
        </row>
        <row r="7139">
          <cell r="A7139" t="str">
            <v>SOCIAL CAPITAL - Tolerance of diversity - Multiculturalism makes life in your area better</v>
          </cell>
          <cell r="B7139" t="str">
            <v>Yes, definitely</v>
          </cell>
          <cell r="C7139" t="str">
            <v>Ovens Murray Area</v>
          </cell>
          <cell r="D7139">
            <v>60.987189999999998</v>
          </cell>
          <cell r="E7139">
            <v>57.107050000000001</v>
          </cell>
          <cell r="F7139">
            <v>64.733090000000004</v>
          </cell>
        </row>
        <row r="7140">
          <cell r="A7140" t="str">
            <v>SOCIAL CAPITAL - Tolerance of diversity - Multiculturalism makes life in your area better</v>
          </cell>
          <cell r="B7140" t="str">
            <v>Not applicable</v>
          </cell>
          <cell r="C7140" t="str">
            <v>Goulburn Area</v>
          </cell>
          <cell r="D7140">
            <v>5.1930969999999999</v>
          </cell>
          <cell r="E7140">
            <v>4.0743600000000004</v>
          </cell>
          <cell r="F7140">
            <v>6.5978899999999996</v>
          </cell>
        </row>
        <row r="7141">
          <cell r="A7141" t="str">
            <v>SOCIAL CAPITAL - Tolerance of diversity - Multiculturalism makes life in your area better</v>
          </cell>
          <cell r="B7141" t="str">
            <v>Not applicable</v>
          </cell>
          <cell r="C7141" t="str">
            <v>Inner Eastern Melbourne Area</v>
          </cell>
          <cell r="D7141">
            <v>0.82108159999999997</v>
          </cell>
          <cell r="E7141">
            <v>0.40002480000000001</v>
          </cell>
          <cell r="F7141">
            <v>1.677867</v>
          </cell>
        </row>
        <row r="7142">
          <cell r="A7142" t="str">
            <v>SOCIAL CAPITAL - Tolerance of diversity - Multiculturalism makes life in your area better</v>
          </cell>
          <cell r="B7142" t="str">
            <v>Not applicable</v>
          </cell>
          <cell r="C7142" t="str">
            <v>Outer Eastern Melbourne Area</v>
          </cell>
          <cell r="D7142">
            <v>2.7237309999999999</v>
          </cell>
          <cell r="E7142">
            <v>1.8415360000000001</v>
          </cell>
          <cell r="F7142">
            <v>4.0112750000000004</v>
          </cell>
        </row>
        <row r="7143">
          <cell r="A7143" t="str">
            <v>SOCIAL CAPITAL - Tolerance of diversity - Multiculturalism makes life in your area better</v>
          </cell>
          <cell r="B7143" t="str">
            <v>Not applicable</v>
          </cell>
          <cell r="C7143" t="str">
            <v>Ovens Murray Area</v>
          </cell>
          <cell r="D7143">
            <v>5.1785819999999996</v>
          </cell>
          <cell r="E7143">
            <v>4.1347699999999996</v>
          </cell>
          <cell r="F7143">
            <v>6.468121</v>
          </cell>
        </row>
        <row r="7144">
          <cell r="A7144" t="str">
            <v>SOCIAL CAPITAL - Tolerance of diversity - Multiculturalism makes life in your area better</v>
          </cell>
          <cell r="B7144" t="str">
            <v>Don't know/Refused to answer</v>
          </cell>
          <cell r="C7144" t="str">
            <v>Goulburn Area</v>
          </cell>
          <cell r="D7144">
            <v>5.5670349999999997</v>
          </cell>
          <cell r="E7144">
            <v>3.93493</v>
          </cell>
          <cell r="F7144">
            <v>7.8209809999999997</v>
          </cell>
        </row>
        <row r="7145">
          <cell r="A7145" t="str">
            <v>SOCIAL CAPITAL - Tolerance of diversity - Multiculturalism makes life in your area better</v>
          </cell>
          <cell r="B7145" t="str">
            <v>Don't know/Refused to answer</v>
          </cell>
          <cell r="C7145" t="str">
            <v>Inner Eastern Melbourne Area</v>
          </cell>
          <cell r="D7145">
            <v>2.4901080000000002</v>
          </cell>
          <cell r="E7145">
            <v>1.604093</v>
          </cell>
          <cell r="F7145">
            <v>3.8463799999999999</v>
          </cell>
        </row>
        <row r="7146">
          <cell r="A7146" t="str">
            <v>SOCIAL CAPITAL - Tolerance of diversity - Multiculturalism makes life in your area better</v>
          </cell>
          <cell r="B7146" t="str">
            <v>Don't know/Refused to answer</v>
          </cell>
          <cell r="C7146" t="str">
            <v>Outer Eastern Melbourne Area</v>
          </cell>
          <cell r="D7146">
            <v>4.9857709999999997</v>
          </cell>
          <cell r="E7146">
            <v>3.500461</v>
          </cell>
          <cell r="F7146">
            <v>7.0552460000000004</v>
          </cell>
        </row>
        <row r="7147">
          <cell r="A7147" t="str">
            <v>SOCIAL CAPITAL - Tolerance of diversity - Multiculturalism makes life in your area better</v>
          </cell>
          <cell r="B7147" t="str">
            <v>Don't know/Refused to answer</v>
          </cell>
          <cell r="C7147" t="str">
            <v>Ovens Murray Area</v>
          </cell>
          <cell r="D7147">
            <v>4.3905250000000002</v>
          </cell>
          <cell r="E7147">
            <v>2.8196379999999999</v>
          </cell>
          <cell r="F7147">
            <v>6.7755710000000002</v>
          </cell>
        </row>
        <row r="7148">
          <cell r="A7148" t="str">
            <v>SOCIAL CAPITAL - Tolerance of diversity - Multiculturalism makes life in your area better</v>
          </cell>
          <cell r="B7148" t="str">
            <v>Never, or not often</v>
          </cell>
          <cell r="C7148" t="str">
            <v>East Division</v>
          </cell>
          <cell r="D7148">
            <v>6.2498290000000001</v>
          </cell>
          <cell r="E7148">
            <v>5.2873039999999998</v>
          </cell>
          <cell r="F7148">
            <v>7.3739340000000002</v>
          </cell>
        </row>
        <row r="7149">
          <cell r="A7149" t="str">
            <v>SOCIAL CAPITAL - Tolerance of diversity - Multiculturalism makes life in your area better</v>
          </cell>
          <cell r="B7149" t="str">
            <v>Sometimes</v>
          </cell>
          <cell r="C7149" t="str">
            <v>East Division</v>
          </cell>
          <cell r="D7149">
            <v>22.21893</v>
          </cell>
          <cell r="E7149">
            <v>20.559329999999999</v>
          </cell>
          <cell r="F7149">
            <v>23.972079999999998</v>
          </cell>
        </row>
        <row r="7150">
          <cell r="A7150" t="str">
            <v>SOCIAL CAPITAL - Tolerance of diversity - Multiculturalism makes life in your area better</v>
          </cell>
          <cell r="B7150" t="str">
            <v>Yes, definitely</v>
          </cell>
          <cell r="C7150" t="str">
            <v>East Division</v>
          </cell>
          <cell r="D7150">
            <v>65.485900000000001</v>
          </cell>
          <cell r="E7150">
            <v>63.568550000000002</v>
          </cell>
          <cell r="F7150">
            <v>67.354159999999993</v>
          </cell>
        </row>
        <row r="7151">
          <cell r="A7151" t="str">
            <v>SOCIAL CAPITAL - Tolerance of diversity - Multiculturalism makes life in your area better</v>
          </cell>
          <cell r="B7151" t="str">
            <v>Not applicable</v>
          </cell>
          <cell r="C7151" t="str">
            <v>East Division</v>
          </cell>
          <cell r="D7151">
            <v>2.345869</v>
          </cell>
          <cell r="E7151">
            <v>1.917675</v>
          </cell>
          <cell r="F7151">
            <v>2.8668779999999998</v>
          </cell>
        </row>
        <row r="7152">
          <cell r="A7152" t="str">
            <v>SOCIAL CAPITAL - Tolerance of diversity - Multiculturalism makes life in your area better</v>
          </cell>
          <cell r="B7152" t="str">
            <v>Don't know/Refused to answer</v>
          </cell>
          <cell r="C7152" t="str">
            <v>East Division</v>
          </cell>
          <cell r="D7152">
            <v>3.6994690000000001</v>
          </cell>
          <cell r="E7152">
            <v>2.9770289999999999</v>
          </cell>
          <cell r="F7152">
            <v>4.5889329999999999</v>
          </cell>
        </row>
        <row r="7153">
          <cell r="A7153" t="str">
            <v>SOCIAL CAPITAL - Tolerance of diversity - Multiculturalism makes life in your area better</v>
          </cell>
          <cell r="B7153" t="str">
            <v>Never, or not often</v>
          </cell>
          <cell r="C7153" t="str">
            <v>Barwon Area</v>
          </cell>
          <cell r="D7153">
            <v>3.7763429999999998</v>
          </cell>
          <cell r="E7153">
            <v>2.4241619999999999</v>
          </cell>
          <cell r="F7153">
            <v>5.8376380000000001</v>
          </cell>
        </row>
        <row r="7154">
          <cell r="A7154" t="str">
            <v>SOCIAL CAPITAL - Tolerance of diversity - Multiculturalism makes life in your area better</v>
          </cell>
          <cell r="B7154" t="str">
            <v>Never, or not often</v>
          </cell>
          <cell r="C7154" t="str">
            <v>Brimbank Melton Area</v>
          </cell>
          <cell r="D7154">
            <v>9.0562059999999995</v>
          </cell>
          <cell r="E7154">
            <v>6.5120490000000002</v>
          </cell>
          <cell r="F7154">
            <v>12.461830000000001</v>
          </cell>
        </row>
        <row r="7155">
          <cell r="A7155" t="str">
            <v>SOCIAL CAPITAL - Tolerance of diversity - Multiculturalism makes life in your area better</v>
          </cell>
          <cell r="B7155" t="str">
            <v>Never, or not often</v>
          </cell>
          <cell r="C7155" t="str">
            <v>Central Highlands Area</v>
          </cell>
          <cell r="D7155">
            <v>7.3583100000000004</v>
          </cell>
          <cell r="E7155">
            <v>5.6303890000000001</v>
          </cell>
          <cell r="F7155">
            <v>9.5627820000000003</v>
          </cell>
        </row>
        <row r="7156">
          <cell r="A7156" t="str">
            <v>SOCIAL CAPITAL - Tolerance of diversity - Multiculturalism makes life in your area better</v>
          </cell>
          <cell r="B7156" t="str">
            <v>Never, or not often</v>
          </cell>
          <cell r="C7156" t="str">
            <v>Western District Area</v>
          </cell>
          <cell r="D7156">
            <v>8.2109059999999996</v>
          </cell>
          <cell r="E7156">
            <v>6.8164819999999997</v>
          </cell>
          <cell r="F7156">
            <v>9.8603970000000007</v>
          </cell>
        </row>
        <row r="7157">
          <cell r="A7157" t="str">
            <v>SOCIAL CAPITAL - Tolerance of diversity - Multiculturalism makes life in your area better</v>
          </cell>
          <cell r="B7157" t="str">
            <v>Never, or not often</v>
          </cell>
          <cell r="C7157" t="str">
            <v>Western Melbourne Area</v>
          </cell>
          <cell r="D7157">
            <v>5.9486420000000004</v>
          </cell>
          <cell r="E7157">
            <v>4.4808690000000002</v>
          </cell>
          <cell r="F7157">
            <v>7.8576519999999999</v>
          </cell>
        </row>
        <row r="7158">
          <cell r="A7158" t="str">
            <v>SOCIAL CAPITAL - Tolerance of diversity - Multiculturalism makes life in your area better</v>
          </cell>
          <cell r="B7158" t="str">
            <v>Sometimes</v>
          </cell>
          <cell r="C7158" t="str">
            <v>Barwon Area</v>
          </cell>
          <cell r="D7158">
            <v>28.658290000000001</v>
          </cell>
          <cell r="E7158">
            <v>23.530619999999999</v>
          </cell>
          <cell r="F7158">
            <v>34.400689999999997</v>
          </cell>
        </row>
        <row r="7159">
          <cell r="A7159" t="str">
            <v>SOCIAL CAPITAL - Tolerance of diversity - Multiculturalism makes life in your area better</v>
          </cell>
          <cell r="B7159" t="str">
            <v>Sometimes</v>
          </cell>
          <cell r="C7159" t="str">
            <v>Brimbank Melton Area</v>
          </cell>
          <cell r="D7159">
            <v>30.893429999999999</v>
          </cell>
          <cell r="E7159">
            <v>26.617989999999999</v>
          </cell>
          <cell r="F7159">
            <v>35.52317</v>
          </cell>
        </row>
        <row r="7160">
          <cell r="A7160" t="str">
            <v>SOCIAL CAPITAL - Tolerance of diversity - Multiculturalism makes life in your area better</v>
          </cell>
          <cell r="B7160" t="str">
            <v>Sometimes</v>
          </cell>
          <cell r="C7160" t="str">
            <v>Central Highlands Area</v>
          </cell>
          <cell r="D7160">
            <v>24.29852</v>
          </cell>
          <cell r="E7160">
            <v>20.996130000000001</v>
          </cell>
          <cell r="F7160">
            <v>27.93665</v>
          </cell>
        </row>
        <row r="7161">
          <cell r="A7161" t="str">
            <v>SOCIAL CAPITAL - Tolerance of diversity - Multiculturalism makes life in your area better</v>
          </cell>
          <cell r="B7161" t="str">
            <v>Sometimes</v>
          </cell>
          <cell r="C7161" t="str">
            <v>Western District Area</v>
          </cell>
          <cell r="D7161">
            <v>25.062449999999998</v>
          </cell>
          <cell r="E7161">
            <v>22.554400000000001</v>
          </cell>
          <cell r="F7161">
            <v>27.749479999999998</v>
          </cell>
        </row>
        <row r="7162">
          <cell r="A7162" t="str">
            <v>SOCIAL CAPITAL - Tolerance of diversity - Multiculturalism makes life in your area better</v>
          </cell>
          <cell r="B7162" t="str">
            <v>Sometimes</v>
          </cell>
          <cell r="C7162" t="str">
            <v>Western Melbourne Area</v>
          </cell>
          <cell r="D7162">
            <v>25.386559999999999</v>
          </cell>
          <cell r="E7162">
            <v>22.50995</v>
          </cell>
          <cell r="F7162">
            <v>28.49559</v>
          </cell>
        </row>
        <row r="7163">
          <cell r="A7163" t="str">
            <v>SOCIAL CAPITAL - Tolerance of diversity - Multiculturalism makes life in your area better</v>
          </cell>
          <cell r="B7163" t="str">
            <v>Yes, definitely</v>
          </cell>
          <cell r="C7163" t="str">
            <v>Barwon Area</v>
          </cell>
          <cell r="D7163">
            <v>60.149329999999999</v>
          </cell>
          <cell r="E7163">
            <v>54.398090000000003</v>
          </cell>
          <cell r="F7163">
            <v>65.633480000000006</v>
          </cell>
        </row>
        <row r="7164">
          <cell r="A7164" t="str">
            <v>SOCIAL CAPITAL - Tolerance of diversity - Multiculturalism makes life in your area better</v>
          </cell>
          <cell r="B7164" t="str">
            <v>Yes, definitely</v>
          </cell>
          <cell r="C7164" t="str">
            <v>Brimbank Melton Area</v>
          </cell>
          <cell r="D7164">
            <v>55.028509999999997</v>
          </cell>
          <cell r="E7164">
            <v>50.527769999999997</v>
          </cell>
          <cell r="F7164">
            <v>59.448399999999999</v>
          </cell>
        </row>
        <row r="7165">
          <cell r="A7165" t="str">
            <v>SOCIAL CAPITAL - Tolerance of diversity - Multiculturalism makes life in your area better</v>
          </cell>
          <cell r="B7165" t="str">
            <v>Yes, definitely</v>
          </cell>
          <cell r="C7165" t="str">
            <v>Central Highlands Area</v>
          </cell>
          <cell r="D7165">
            <v>57.164830000000002</v>
          </cell>
          <cell r="E7165">
            <v>53.165050000000001</v>
          </cell>
          <cell r="F7165">
            <v>61.073129999999999</v>
          </cell>
        </row>
        <row r="7166">
          <cell r="A7166" t="str">
            <v>SOCIAL CAPITAL - Tolerance of diversity - Multiculturalism makes life in your area better</v>
          </cell>
          <cell r="B7166" t="str">
            <v>Yes, definitely</v>
          </cell>
          <cell r="C7166" t="str">
            <v>Western District Area</v>
          </cell>
          <cell r="D7166">
            <v>55.036189999999998</v>
          </cell>
          <cell r="E7166">
            <v>52.122129999999999</v>
          </cell>
          <cell r="F7166">
            <v>57.9161</v>
          </cell>
        </row>
        <row r="7167">
          <cell r="A7167" t="str">
            <v>SOCIAL CAPITAL - Tolerance of diversity - Multiculturalism makes life in your area better</v>
          </cell>
          <cell r="B7167" t="str">
            <v>Yes, definitely</v>
          </cell>
          <cell r="C7167" t="str">
            <v>Western Melbourne Area</v>
          </cell>
          <cell r="D7167">
            <v>64.869299999999996</v>
          </cell>
          <cell r="E7167">
            <v>61.625680000000003</v>
          </cell>
          <cell r="F7167">
            <v>67.981189999999998</v>
          </cell>
        </row>
        <row r="7168">
          <cell r="A7168" t="str">
            <v>SOCIAL CAPITAL - Tolerance of diversity - Multiculturalism makes life in your area better</v>
          </cell>
          <cell r="B7168" t="str">
            <v>Not applicable</v>
          </cell>
          <cell r="C7168" t="str">
            <v>Barwon Area</v>
          </cell>
          <cell r="D7168">
            <v>4.7909550000000003</v>
          </cell>
          <cell r="E7168">
            <v>3.130439</v>
          </cell>
          <cell r="F7168">
            <v>7.2662089999999999</v>
          </cell>
        </row>
        <row r="7169">
          <cell r="A7169" t="str">
            <v>SOCIAL CAPITAL - Tolerance of diversity - Multiculturalism makes life in your area better</v>
          </cell>
          <cell r="B7169" t="str">
            <v>Not applicable</v>
          </cell>
          <cell r="C7169" t="str">
            <v>Brimbank Melton Area</v>
          </cell>
          <cell r="D7169" t="str">
            <v xml:space="preserve"> </v>
          </cell>
          <cell r="E7169" t="str">
            <v xml:space="preserve"> </v>
          </cell>
          <cell r="F7169" t="str">
            <v xml:space="preserve"> </v>
          </cell>
        </row>
        <row r="7170">
          <cell r="A7170" t="str">
            <v>SOCIAL CAPITAL - Tolerance of diversity - Multiculturalism makes life in your area better</v>
          </cell>
          <cell r="B7170" t="str">
            <v>Not applicable</v>
          </cell>
          <cell r="C7170" t="str">
            <v>Central Highlands Area</v>
          </cell>
          <cell r="D7170">
            <v>7.4874840000000003</v>
          </cell>
          <cell r="E7170">
            <v>5.7179479999999998</v>
          </cell>
          <cell r="F7170">
            <v>9.7480180000000001</v>
          </cell>
        </row>
        <row r="7171">
          <cell r="A7171" t="str">
            <v>SOCIAL CAPITAL - Tolerance of diversity - Multiculturalism makes life in your area better</v>
          </cell>
          <cell r="B7171" t="str">
            <v>Not applicable</v>
          </cell>
          <cell r="C7171" t="str">
            <v>Western District Area</v>
          </cell>
          <cell r="D7171">
            <v>7.9298760000000001</v>
          </cell>
          <cell r="E7171">
            <v>6.6902860000000004</v>
          </cell>
          <cell r="F7171">
            <v>9.3760619999999992</v>
          </cell>
        </row>
        <row r="7172">
          <cell r="A7172" t="str">
            <v>SOCIAL CAPITAL - Tolerance of diversity - Multiculturalism makes life in your area better</v>
          </cell>
          <cell r="B7172" t="str">
            <v>Not applicable</v>
          </cell>
          <cell r="C7172" t="str">
            <v>Western Melbourne Area</v>
          </cell>
          <cell r="D7172">
            <v>0.65243459999999998</v>
          </cell>
          <cell r="E7172">
            <v>0.27019700000000002</v>
          </cell>
          <cell r="F7172">
            <v>1.5669139999999999</v>
          </cell>
        </row>
        <row r="7173">
          <cell r="A7173" t="str">
            <v>SOCIAL CAPITAL - Tolerance of diversity - Multiculturalism makes life in your area better</v>
          </cell>
          <cell r="B7173" t="str">
            <v>Don't know/Refused to answer</v>
          </cell>
          <cell r="C7173" t="str">
            <v>Barwon Area</v>
          </cell>
          <cell r="D7173">
            <v>2.6250770000000001</v>
          </cell>
          <cell r="E7173">
            <v>1.3349660000000001</v>
          </cell>
          <cell r="F7173">
            <v>5.0975330000000003</v>
          </cell>
        </row>
        <row r="7174">
          <cell r="A7174" t="str">
            <v>SOCIAL CAPITAL - Tolerance of diversity - Multiculturalism makes life in your area better</v>
          </cell>
          <cell r="B7174" t="str">
            <v>Don't know/Refused to answer</v>
          </cell>
          <cell r="C7174" t="str">
            <v>Brimbank Melton Area</v>
          </cell>
          <cell r="D7174">
            <v>4.708094</v>
          </cell>
          <cell r="E7174">
            <v>3.1154139999999999</v>
          </cell>
          <cell r="F7174">
            <v>7.0556979999999996</v>
          </cell>
        </row>
        <row r="7175">
          <cell r="A7175" t="str">
            <v>SOCIAL CAPITAL - Tolerance of diversity - Multiculturalism makes life in your area better</v>
          </cell>
          <cell r="B7175" t="str">
            <v>Don't know/Refused to answer</v>
          </cell>
          <cell r="C7175" t="str">
            <v>Central Highlands Area</v>
          </cell>
          <cell r="D7175">
            <v>3.6908560000000001</v>
          </cell>
          <cell r="E7175">
            <v>2.4700549999999999</v>
          </cell>
          <cell r="F7175">
            <v>5.4811180000000004</v>
          </cell>
        </row>
        <row r="7176">
          <cell r="A7176" t="str">
            <v>SOCIAL CAPITAL - Tolerance of diversity - Multiculturalism makes life in your area better</v>
          </cell>
          <cell r="B7176" t="str">
            <v>Don't know/Refused to answer</v>
          </cell>
          <cell r="C7176" t="str">
            <v>Western District Area</v>
          </cell>
          <cell r="D7176">
            <v>3.7605740000000001</v>
          </cell>
          <cell r="E7176">
            <v>2.8392110000000002</v>
          </cell>
          <cell r="F7176">
            <v>4.9656510000000003</v>
          </cell>
        </row>
        <row r="7177">
          <cell r="A7177" t="str">
            <v>SOCIAL CAPITAL - Tolerance of diversity - Multiculturalism makes life in your area better</v>
          </cell>
          <cell r="B7177" t="str">
            <v>Don't know/Refused to answer</v>
          </cell>
          <cell r="C7177" t="str">
            <v>Western Melbourne Area</v>
          </cell>
          <cell r="D7177">
            <v>3.1430729999999998</v>
          </cell>
          <cell r="E7177">
            <v>2.2033670000000001</v>
          </cell>
          <cell r="F7177">
            <v>4.4652510000000003</v>
          </cell>
        </row>
        <row r="7178">
          <cell r="A7178" t="str">
            <v>SOCIAL CAPITAL - Tolerance of diversity - Multiculturalism makes life in your area better</v>
          </cell>
          <cell r="B7178" t="str">
            <v>Never, or not often</v>
          </cell>
          <cell r="C7178" t="str">
            <v>West Division</v>
          </cell>
          <cell r="D7178">
            <v>6.3568319999999998</v>
          </cell>
          <cell r="E7178">
            <v>5.4895880000000004</v>
          </cell>
          <cell r="F7178">
            <v>7.3504269999999998</v>
          </cell>
        </row>
        <row r="7179">
          <cell r="A7179" t="str">
            <v>SOCIAL CAPITAL - Tolerance of diversity - Multiculturalism makes life in your area better</v>
          </cell>
          <cell r="B7179" t="str">
            <v>Sometimes</v>
          </cell>
          <cell r="C7179" t="str">
            <v>West Division</v>
          </cell>
          <cell r="D7179">
            <v>26.486170000000001</v>
          </cell>
          <cell r="E7179">
            <v>24.733419999999999</v>
          </cell>
          <cell r="F7179">
            <v>28.316389999999998</v>
          </cell>
        </row>
        <row r="7180">
          <cell r="A7180" t="str">
            <v>SOCIAL CAPITAL - Tolerance of diversity - Multiculturalism makes life in your area better</v>
          </cell>
          <cell r="B7180" t="str">
            <v>Yes, definitely</v>
          </cell>
          <cell r="C7180" t="str">
            <v>West Division</v>
          </cell>
          <cell r="D7180">
            <v>60.768009999999997</v>
          </cell>
          <cell r="E7180">
            <v>58.853169999999999</v>
          </cell>
          <cell r="F7180">
            <v>62.650289999999998</v>
          </cell>
        </row>
        <row r="7181">
          <cell r="A7181" t="str">
            <v>SOCIAL CAPITAL - Tolerance of diversity - Multiculturalism makes life in your area better</v>
          </cell>
          <cell r="B7181" t="str">
            <v>Not applicable</v>
          </cell>
          <cell r="C7181" t="str">
            <v>West Division</v>
          </cell>
          <cell r="D7181">
            <v>2.8847010000000002</v>
          </cell>
          <cell r="E7181">
            <v>2.4385680000000001</v>
          </cell>
          <cell r="F7181">
            <v>3.4096000000000002</v>
          </cell>
        </row>
        <row r="7182">
          <cell r="A7182" t="str">
            <v>SOCIAL CAPITAL - Tolerance of diversity - Multiculturalism makes life in your area better</v>
          </cell>
          <cell r="B7182" t="str">
            <v>Don't know/Refused to answer</v>
          </cell>
          <cell r="C7182" t="str">
            <v>West Division</v>
          </cell>
          <cell r="D7182">
            <v>3.504292</v>
          </cell>
          <cell r="E7182">
            <v>2.8607239999999998</v>
          </cell>
          <cell r="F7182">
            <v>4.2862530000000003</v>
          </cell>
        </row>
        <row r="7183">
          <cell r="A7183" t="str">
            <v>SOCIAL CAPITAL - Feelings of being valued by society</v>
          </cell>
          <cell r="B7183" t="str">
            <v>Never, or not often</v>
          </cell>
          <cell r="C7183" t="str">
            <v>Hume Moreland Area</v>
          </cell>
          <cell r="D7183">
            <v>11.85139</v>
          </cell>
          <cell r="E7183">
            <v>8.9309480000000008</v>
          </cell>
          <cell r="F7183">
            <v>15.56363</v>
          </cell>
        </row>
        <row r="7184">
          <cell r="A7184" t="str">
            <v>SOCIAL CAPITAL - Feelings of being valued by society</v>
          </cell>
          <cell r="B7184" t="str">
            <v>Never, or not often</v>
          </cell>
          <cell r="C7184" t="str">
            <v>Loddon Area</v>
          </cell>
          <cell r="D7184">
            <v>12.04884</v>
          </cell>
          <cell r="E7184">
            <v>9.3281100000000006</v>
          </cell>
          <cell r="F7184">
            <v>15.428100000000001</v>
          </cell>
        </row>
        <row r="7185">
          <cell r="A7185" t="str">
            <v>SOCIAL CAPITAL - Feelings of being valued by society</v>
          </cell>
          <cell r="B7185" t="str">
            <v>Never, or not often</v>
          </cell>
          <cell r="C7185" t="str">
            <v>Mallee Area</v>
          </cell>
          <cell r="D7185">
            <v>14.795529999999999</v>
          </cell>
          <cell r="E7185">
            <v>11.6106</v>
          </cell>
          <cell r="F7185">
            <v>18.66957</v>
          </cell>
        </row>
        <row r="7186">
          <cell r="A7186" t="str">
            <v>SOCIAL CAPITAL - Feelings of being valued by society</v>
          </cell>
          <cell r="B7186" t="str">
            <v>Never, or not often</v>
          </cell>
          <cell r="C7186" t="str">
            <v>North Eastern Melbourne Area</v>
          </cell>
          <cell r="D7186">
            <v>11.11364</v>
          </cell>
          <cell r="E7186">
            <v>9.0125060000000001</v>
          </cell>
          <cell r="F7186">
            <v>13.63124</v>
          </cell>
        </row>
        <row r="7187">
          <cell r="A7187" t="str">
            <v>SOCIAL CAPITAL - Feelings of being valued by society</v>
          </cell>
          <cell r="B7187" t="str">
            <v>Sometimes</v>
          </cell>
          <cell r="C7187" t="str">
            <v>Hume Moreland Area</v>
          </cell>
          <cell r="D7187">
            <v>37.494520000000001</v>
          </cell>
          <cell r="E7187">
            <v>32.8127</v>
          </cell>
          <cell r="F7187">
            <v>42.422559999999997</v>
          </cell>
        </row>
        <row r="7188">
          <cell r="A7188" t="str">
            <v>SOCIAL CAPITAL - Feelings of being valued by society</v>
          </cell>
          <cell r="B7188" t="str">
            <v>Sometimes</v>
          </cell>
          <cell r="C7188" t="str">
            <v>Loddon Area</v>
          </cell>
          <cell r="D7188">
            <v>35.297220000000003</v>
          </cell>
          <cell r="E7188">
            <v>31.352589999999999</v>
          </cell>
          <cell r="F7188">
            <v>39.452919999999999</v>
          </cell>
        </row>
        <row r="7189">
          <cell r="A7189" t="str">
            <v>SOCIAL CAPITAL - Feelings of being valued by society</v>
          </cell>
          <cell r="B7189" t="str">
            <v>Sometimes</v>
          </cell>
          <cell r="C7189" t="str">
            <v>Mallee Area</v>
          </cell>
          <cell r="D7189">
            <v>31.704350000000002</v>
          </cell>
          <cell r="E7189">
            <v>27.174769999999999</v>
          </cell>
          <cell r="F7189">
            <v>36.609409999999997</v>
          </cell>
        </row>
        <row r="7190">
          <cell r="A7190" t="str">
            <v>SOCIAL CAPITAL - Feelings of being valued by society</v>
          </cell>
          <cell r="B7190" t="str">
            <v>Sometimes</v>
          </cell>
          <cell r="C7190" t="str">
            <v>North Eastern Melbourne Area</v>
          </cell>
          <cell r="D7190">
            <v>33.170110000000001</v>
          </cell>
          <cell r="E7190">
            <v>30.361460000000001</v>
          </cell>
          <cell r="F7190">
            <v>36.103870000000001</v>
          </cell>
        </row>
        <row r="7191">
          <cell r="A7191" t="str">
            <v>SOCIAL CAPITAL - Feelings of being valued by society</v>
          </cell>
          <cell r="B7191" t="str">
            <v>Yes, definitely</v>
          </cell>
          <cell r="C7191" t="str">
            <v>Hume Moreland Area</v>
          </cell>
          <cell r="D7191">
            <v>47.124540000000003</v>
          </cell>
          <cell r="E7191">
            <v>42.27807</v>
          </cell>
          <cell r="F7191">
            <v>52.025820000000003</v>
          </cell>
        </row>
        <row r="7192">
          <cell r="A7192" t="str">
            <v>SOCIAL CAPITAL - Feelings of being valued by society</v>
          </cell>
          <cell r="B7192" t="str">
            <v>Yes, definitely</v>
          </cell>
          <cell r="C7192" t="str">
            <v>Loddon Area</v>
          </cell>
          <cell r="D7192">
            <v>48.96734</v>
          </cell>
          <cell r="E7192">
            <v>44.76961</v>
          </cell>
          <cell r="F7192">
            <v>53.179679999999998</v>
          </cell>
        </row>
        <row r="7193">
          <cell r="A7193" t="str">
            <v>SOCIAL CAPITAL - Feelings of being valued by society</v>
          </cell>
          <cell r="B7193" t="str">
            <v>Yes, definitely</v>
          </cell>
          <cell r="C7193" t="str">
            <v>Mallee Area</v>
          </cell>
          <cell r="D7193">
            <v>51.164810000000003</v>
          </cell>
          <cell r="E7193">
            <v>46.22531</v>
          </cell>
          <cell r="F7193">
            <v>56.081670000000003</v>
          </cell>
        </row>
        <row r="7194">
          <cell r="A7194" t="str">
            <v>SOCIAL CAPITAL - Feelings of being valued by society</v>
          </cell>
          <cell r="B7194" t="str">
            <v>Yes, definitely</v>
          </cell>
          <cell r="C7194" t="str">
            <v>North Eastern Melbourne Area</v>
          </cell>
          <cell r="D7194">
            <v>52.299840000000003</v>
          </cell>
          <cell r="E7194">
            <v>48.988390000000003</v>
          </cell>
          <cell r="F7194">
            <v>55.591189999999997</v>
          </cell>
        </row>
        <row r="7195">
          <cell r="A7195" t="str">
            <v>SOCIAL CAPITAL - Feelings of being valued by society</v>
          </cell>
          <cell r="B7195" t="str">
            <v>Don't know/Refused to answer</v>
          </cell>
          <cell r="C7195" t="str">
            <v>Hume Moreland Area</v>
          </cell>
          <cell r="D7195">
            <v>3.5295540000000001</v>
          </cell>
          <cell r="E7195">
            <v>2.0162420000000001</v>
          </cell>
          <cell r="F7195">
            <v>6.1078960000000002</v>
          </cell>
        </row>
        <row r="7196">
          <cell r="A7196" t="str">
            <v>SOCIAL CAPITAL - Feelings of being valued by society</v>
          </cell>
          <cell r="B7196" t="str">
            <v>Don't know/Refused to answer</v>
          </cell>
          <cell r="C7196" t="str">
            <v>Loddon Area</v>
          </cell>
          <cell r="D7196">
            <v>3.6866029999999999</v>
          </cell>
          <cell r="E7196">
            <v>2.104695</v>
          </cell>
          <cell r="F7196">
            <v>6.3800020000000002</v>
          </cell>
        </row>
        <row r="7197">
          <cell r="A7197" t="str">
            <v>SOCIAL CAPITAL - Feelings of being valued by society</v>
          </cell>
          <cell r="B7197" t="str">
            <v>Don't know/Refused to answer</v>
          </cell>
          <cell r="C7197" t="str">
            <v>Mallee Area</v>
          </cell>
          <cell r="D7197">
            <v>2.3353100000000002</v>
          </cell>
          <cell r="E7197">
            <v>1.2814030000000001</v>
          </cell>
          <cell r="F7197">
            <v>4.2189740000000002</v>
          </cell>
        </row>
        <row r="7198">
          <cell r="A7198" t="str">
            <v>SOCIAL CAPITAL - Feelings of being valued by society</v>
          </cell>
          <cell r="B7198" t="str">
            <v>Don't know/Refused to answer</v>
          </cell>
          <cell r="C7198" t="str">
            <v>North Eastern Melbourne Area</v>
          </cell>
          <cell r="D7198">
            <v>3.4164150000000002</v>
          </cell>
          <cell r="E7198">
            <v>2.3075160000000001</v>
          </cell>
          <cell r="F7198">
            <v>5.0307649999999997</v>
          </cell>
        </row>
        <row r="7199">
          <cell r="A7199" t="str">
            <v>SOCIAL CAPITAL - Feelings of being valued by society</v>
          </cell>
          <cell r="B7199" t="str">
            <v>Never, or not often</v>
          </cell>
          <cell r="C7199" t="str">
            <v>North Division</v>
          </cell>
          <cell r="D7199">
            <v>11.441689999999999</v>
          </cell>
          <cell r="E7199">
            <v>10.022360000000001</v>
          </cell>
          <cell r="F7199">
            <v>13.032909999999999</v>
          </cell>
        </row>
        <row r="7200">
          <cell r="A7200" t="str">
            <v>SOCIAL CAPITAL - Feelings of being valued by society</v>
          </cell>
          <cell r="B7200" t="str">
            <v>Sometimes</v>
          </cell>
          <cell r="C7200" t="str">
            <v>North Division</v>
          </cell>
          <cell r="D7200">
            <v>34.833320000000001</v>
          </cell>
          <cell r="E7200">
            <v>32.761539999999997</v>
          </cell>
          <cell r="F7200">
            <v>36.964080000000003</v>
          </cell>
        </row>
        <row r="7201">
          <cell r="A7201" t="str">
            <v>SOCIAL CAPITAL - Feelings of being valued by society</v>
          </cell>
          <cell r="B7201" t="str">
            <v>Yes, definitely</v>
          </cell>
          <cell r="C7201" t="str">
            <v>North Division</v>
          </cell>
          <cell r="D7201">
            <v>50.338970000000003</v>
          </cell>
          <cell r="E7201">
            <v>48.12079</v>
          </cell>
          <cell r="F7201">
            <v>52.55583</v>
          </cell>
        </row>
        <row r="7202">
          <cell r="A7202" t="str">
            <v>SOCIAL CAPITAL - Feelings of being valued by society</v>
          </cell>
          <cell r="B7202" t="str">
            <v>Don't know/Refused to answer</v>
          </cell>
          <cell r="C7202" t="str">
            <v>North Division</v>
          </cell>
          <cell r="D7202">
            <v>3.3860169999999998</v>
          </cell>
          <cell r="E7202">
            <v>2.5869070000000001</v>
          </cell>
          <cell r="F7202">
            <v>4.4207739999999998</v>
          </cell>
        </row>
        <row r="7203">
          <cell r="A7203" t="str">
            <v>SOCIAL CAPITAL - Feelings of being valued by society</v>
          </cell>
          <cell r="B7203" t="str">
            <v>Never, or not often</v>
          </cell>
          <cell r="C7203" t="str">
            <v>Bayside Peninsula Area</v>
          </cell>
          <cell r="D7203">
            <v>9.5648060000000008</v>
          </cell>
          <cell r="E7203">
            <v>8.1505939999999999</v>
          </cell>
          <cell r="F7203">
            <v>11.19449</v>
          </cell>
        </row>
        <row r="7204">
          <cell r="A7204" t="str">
            <v>SOCIAL CAPITAL - Feelings of being valued by society</v>
          </cell>
          <cell r="B7204" t="str">
            <v>Never, or not often</v>
          </cell>
          <cell r="C7204" t="str">
            <v>Inner Gippsland Area</v>
          </cell>
          <cell r="D7204">
            <v>13.20637</v>
          </cell>
          <cell r="E7204">
            <v>10.47335</v>
          </cell>
          <cell r="F7204">
            <v>16.520949999999999</v>
          </cell>
        </row>
        <row r="7205">
          <cell r="A7205" t="str">
            <v>SOCIAL CAPITAL - Feelings of being valued by society</v>
          </cell>
          <cell r="B7205" t="str">
            <v>Never, or not often</v>
          </cell>
          <cell r="C7205" t="str">
            <v>Outer Gippsland Area</v>
          </cell>
          <cell r="D7205">
            <v>11.345039999999999</v>
          </cell>
          <cell r="E7205">
            <v>8.2224839999999997</v>
          </cell>
          <cell r="F7205">
            <v>15.453749999999999</v>
          </cell>
        </row>
        <row r="7206">
          <cell r="A7206" t="str">
            <v>SOCIAL CAPITAL - Feelings of being valued by society</v>
          </cell>
          <cell r="B7206" t="str">
            <v>Never, or not often</v>
          </cell>
          <cell r="C7206" t="str">
            <v>Southern Melbourne Area</v>
          </cell>
          <cell r="D7206">
            <v>13.25103</v>
          </cell>
          <cell r="E7206">
            <v>10.72153</v>
          </cell>
          <cell r="F7206">
            <v>16.26857</v>
          </cell>
        </row>
        <row r="7207">
          <cell r="A7207" t="str">
            <v>SOCIAL CAPITAL - Feelings of being valued by society</v>
          </cell>
          <cell r="B7207" t="str">
            <v>Sometimes</v>
          </cell>
          <cell r="C7207" t="str">
            <v>Bayside Peninsula Area</v>
          </cell>
          <cell r="D7207">
            <v>32.584310000000002</v>
          </cell>
          <cell r="E7207">
            <v>30.24774</v>
          </cell>
          <cell r="F7207">
            <v>35.010779999999997</v>
          </cell>
        </row>
        <row r="7208">
          <cell r="A7208" t="str">
            <v>SOCIAL CAPITAL - Feelings of being valued by society</v>
          </cell>
          <cell r="B7208" t="str">
            <v>Sometimes</v>
          </cell>
          <cell r="C7208" t="str">
            <v>Inner Gippsland Area</v>
          </cell>
          <cell r="D7208">
            <v>34.388719999999999</v>
          </cell>
          <cell r="E7208">
            <v>30.527740000000001</v>
          </cell>
          <cell r="F7208">
            <v>38.46763</v>
          </cell>
        </row>
        <row r="7209">
          <cell r="A7209" t="str">
            <v>SOCIAL CAPITAL - Feelings of being valued by society</v>
          </cell>
          <cell r="B7209" t="str">
            <v>Sometimes</v>
          </cell>
          <cell r="C7209" t="str">
            <v>Outer Gippsland Area</v>
          </cell>
          <cell r="D7209">
            <v>36.631070000000001</v>
          </cell>
          <cell r="E7209">
            <v>31.146550000000001</v>
          </cell>
          <cell r="F7209">
            <v>42.485430000000001</v>
          </cell>
        </row>
        <row r="7210">
          <cell r="A7210" t="str">
            <v>SOCIAL CAPITAL - Feelings of being valued by society</v>
          </cell>
          <cell r="B7210" t="str">
            <v>Sometimes</v>
          </cell>
          <cell r="C7210" t="str">
            <v>Southern Melbourne Area</v>
          </cell>
          <cell r="D7210">
            <v>33.481360000000002</v>
          </cell>
          <cell r="E7210">
            <v>29.75996</v>
          </cell>
          <cell r="F7210">
            <v>37.420200000000001</v>
          </cell>
        </row>
        <row r="7211">
          <cell r="A7211" t="str">
            <v>SOCIAL CAPITAL - Feelings of being valued by society</v>
          </cell>
          <cell r="B7211" t="str">
            <v>Yes, definitely</v>
          </cell>
          <cell r="C7211" t="str">
            <v>Bayside Peninsula Area</v>
          </cell>
          <cell r="D7211">
            <v>55.559600000000003</v>
          </cell>
          <cell r="E7211">
            <v>53.045819999999999</v>
          </cell>
          <cell r="F7211">
            <v>58.04524</v>
          </cell>
        </row>
        <row r="7212">
          <cell r="A7212" t="str">
            <v>SOCIAL CAPITAL - Feelings of being valued by society</v>
          </cell>
          <cell r="B7212" t="str">
            <v>Yes, definitely</v>
          </cell>
          <cell r="C7212" t="str">
            <v>Inner Gippsland Area</v>
          </cell>
          <cell r="D7212">
            <v>49.597900000000003</v>
          </cell>
          <cell r="E7212">
            <v>45.548650000000002</v>
          </cell>
          <cell r="F7212">
            <v>53.652439999999999</v>
          </cell>
        </row>
        <row r="7213">
          <cell r="A7213" t="str">
            <v>SOCIAL CAPITAL - Feelings of being valued by society</v>
          </cell>
          <cell r="B7213" t="str">
            <v>Yes, definitely</v>
          </cell>
          <cell r="C7213" t="str">
            <v>Outer Gippsland Area</v>
          </cell>
          <cell r="D7213">
            <v>49.403480000000002</v>
          </cell>
          <cell r="E7213">
            <v>43.620339999999999</v>
          </cell>
          <cell r="F7213">
            <v>55.202629999999999</v>
          </cell>
        </row>
        <row r="7214">
          <cell r="A7214" t="str">
            <v>SOCIAL CAPITAL - Feelings of being valued by society</v>
          </cell>
          <cell r="B7214" t="str">
            <v>Yes, definitely</v>
          </cell>
          <cell r="C7214" t="str">
            <v>Southern Melbourne Area</v>
          </cell>
          <cell r="D7214">
            <v>49.138309999999997</v>
          </cell>
          <cell r="E7214">
            <v>45.084389999999999</v>
          </cell>
          <cell r="F7214">
            <v>53.203589999999998</v>
          </cell>
        </row>
        <row r="7215">
          <cell r="A7215" t="str">
            <v>SOCIAL CAPITAL - Feelings of being valued by society</v>
          </cell>
          <cell r="B7215" t="str">
            <v>Don't know/Refused to answer</v>
          </cell>
          <cell r="C7215" t="str">
            <v>Bayside Peninsula Area</v>
          </cell>
          <cell r="D7215">
            <v>2.29128</v>
          </cell>
          <cell r="E7215">
            <v>1.678709</v>
          </cell>
          <cell r="F7215">
            <v>3.120288</v>
          </cell>
        </row>
        <row r="7216">
          <cell r="A7216" t="str">
            <v>SOCIAL CAPITAL - Feelings of being valued by society</v>
          </cell>
          <cell r="B7216" t="str">
            <v>Don't know/Refused to answer</v>
          </cell>
          <cell r="C7216" t="str">
            <v>Inner Gippsland Area</v>
          </cell>
          <cell r="D7216">
            <v>2.8070089999999999</v>
          </cell>
          <cell r="E7216">
            <v>1.833844</v>
          </cell>
          <cell r="F7216">
            <v>4.2741160000000002</v>
          </cell>
        </row>
        <row r="7217">
          <cell r="A7217" t="str">
            <v>SOCIAL CAPITAL - Feelings of being valued by society</v>
          </cell>
          <cell r="B7217" t="str">
            <v>Don't know/Refused to answer</v>
          </cell>
          <cell r="C7217" t="str">
            <v>Outer Gippsland Area</v>
          </cell>
          <cell r="D7217">
            <v>2.620409</v>
          </cell>
          <cell r="E7217">
            <v>1.3470599999999999</v>
          </cell>
          <cell r="F7217">
            <v>5.0359860000000003</v>
          </cell>
        </row>
        <row r="7218">
          <cell r="A7218" t="str">
            <v>SOCIAL CAPITAL - Feelings of being valued by society</v>
          </cell>
          <cell r="B7218" t="str">
            <v>Don't know/Refused to answer</v>
          </cell>
          <cell r="C7218" t="str">
            <v>Southern Melbourne Area</v>
          </cell>
          <cell r="D7218">
            <v>4.1292960000000001</v>
          </cell>
          <cell r="E7218">
            <v>2.6905039999999998</v>
          </cell>
          <cell r="F7218">
            <v>6.2877890000000001</v>
          </cell>
        </row>
        <row r="7219">
          <cell r="A7219" t="str">
            <v>SOCIAL CAPITAL - Feelings of being valued by society</v>
          </cell>
          <cell r="B7219" t="str">
            <v>Never, or not often</v>
          </cell>
          <cell r="C7219" t="str">
            <v>South Division</v>
          </cell>
          <cell r="D7219">
            <v>11.111549999999999</v>
          </cell>
          <cell r="E7219">
            <v>9.9312749999999994</v>
          </cell>
          <cell r="F7219">
            <v>12.41276</v>
          </cell>
        </row>
        <row r="7220">
          <cell r="A7220" t="str">
            <v>SOCIAL CAPITAL - Feelings of being valued by society</v>
          </cell>
          <cell r="B7220" t="str">
            <v>Sometimes</v>
          </cell>
          <cell r="C7220" t="str">
            <v>South Division</v>
          </cell>
          <cell r="D7220">
            <v>33.292900000000003</v>
          </cell>
          <cell r="E7220">
            <v>31.46998</v>
          </cell>
          <cell r="F7220">
            <v>35.16724</v>
          </cell>
        </row>
        <row r="7221">
          <cell r="A7221" t="str">
            <v>SOCIAL CAPITAL - Feelings of being valued by society</v>
          </cell>
          <cell r="B7221" t="str">
            <v>Yes, definitely</v>
          </cell>
          <cell r="C7221" t="str">
            <v>South Division</v>
          </cell>
          <cell r="D7221">
            <v>52.643410000000003</v>
          </cell>
          <cell r="E7221">
            <v>50.700629999999997</v>
          </cell>
          <cell r="F7221">
            <v>54.578209999999999</v>
          </cell>
        </row>
        <row r="7222">
          <cell r="A7222" t="str">
            <v>SOCIAL CAPITAL - Feelings of being valued by society</v>
          </cell>
          <cell r="B7222" t="str">
            <v>Don't know/Refused to answer</v>
          </cell>
          <cell r="C7222" t="str">
            <v>South Division</v>
          </cell>
          <cell r="D7222">
            <v>2.9521380000000002</v>
          </cell>
          <cell r="E7222">
            <v>2.3374570000000001</v>
          </cell>
          <cell r="F7222">
            <v>3.7223009999999999</v>
          </cell>
        </row>
        <row r="7223">
          <cell r="A7223" t="str">
            <v>SOCIAL CAPITAL - Feelings of being valued by society</v>
          </cell>
          <cell r="B7223" t="str">
            <v>Never, or not often</v>
          </cell>
          <cell r="C7223" t="str">
            <v>Goulburn Area</v>
          </cell>
          <cell r="D7223">
            <v>13.13364</v>
          </cell>
          <cell r="E7223">
            <v>10.66597</v>
          </cell>
          <cell r="F7223">
            <v>16.06954</v>
          </cell>
        </row>
        <row r="7224">
          <cell r="A7224" t="str">
            <v>SOCIAL CAPITAL - Feelings of being valued by society</v>
          </cell>
          <cell r="B7224" t="str">
            <v>Never, or not often</v>
          </cell>
          <cell r="C7224" t="str">
            <v>Inner Eastern Melbourne Area</v>
          </cell>
          <cell r="D7224">
            <v>8.6728310000000004</v>
          </cell>
          <cell r="E7224">
            <v>6.854584</v>
          </cell>
          <cell r="F7224">
            <v>10.91686</v>
          </cell>
        </row>
        <row r="7225">
          <cell r="A7225" t="str">
            <v>SOCIAL CAPITAL - Feelings of being valued by society</v>
          </cell>
          <cell r="B7225" t="str">
            <v>Never, or not often</v>
          </cell>
          <cell r="C7225" t="str">
            <v>Outer Eastern Melbourne Area</v>
          </cell>
          <cell r="D7225">
            <v>12.17375</v>
          </cell>
          <cell r="E7225">
            <v>9.8293739999999996</v>
          </cell>
          <cell r="F7225">
            <v>14.984349999999999</v>
          </cell>
        </row>
        <row r="7226">
          <cell r="A7226" t="str">
            <v>SOCIAL CAPITAL - Feelings of being valued by society</v>
          </cell>
          <cell r="B7226" t="str">
            <v>Never, or not often</v>
          </cell>
          <cell r="C7226" t="str">
            <v>Ovens Murray Area</v>
          </cell>
          <cell r="D7226">
            <v>11.27</v>
          </cell>
          <cell r="E7226">
            <v>8.8042160000000003</v>
          </cell>
          <cell r="F7226">
            <v>14.31795</v>
          </cell>
        </row>
        <row r="7227">
          <cell r="A7227" t="str">
            <v>SOCIAL CAPITAL - Feelings of being valued by society</v>
          </cell>
          <cell r="B7227" t="str">
            <v>Sometimes</v>
          </cell>
          <cell r="C7227" t="str">
            <v>Goulburn Area</v>
          </cell>
          <cell r="D7227">
            <v>34.96987</v>
          </cell>
          <cell r="E7227">
            <v>31.353760000000001</v>
          </cell>
          <cell r="F7227">
            <v>38.767499999999998</v>
          </cell>
        </row>
        <row r="7228">
          <cell r="A7228" t="str">
            <v>SOCIAL CAPITAL - Feelings of being valued by society</v>
          </cell>
          <cell r="B7228" t="str">
            <v>Sometimes</v>
          </cell>
          <cell r="C7228" t="str">
            <v>Inner Eastern Melbourne Area</v>
          </cell>
          <cell r="D7228">
            <v>33.223030000000001</v>
          </cell>
          <cell r="E7228">
            <v>30.019970000000001</v>
          </cell>
          <cell r="F7228">
            <v>36.58916</v>
          </cell>
        </row>
        <row r="7229">
          <cell r="A7229" t="str">
            <v>SOCIAL CAPITAL - Feelings of being valued by society</v>
          </cell>
          <cell r="B7229" t="str">
            <v>Sometimes</v>
          </cell>
          <cell r="C7229" t="str">
            <v>Outer Eastern Melbourne Area</v>
          </cell>
          <cell r="D7229">
            <v>34.665430000000001</v>
          </cell>
          <cell r="E7229">
            <v>31.122769999999999</v>
          </cell>
          <cell r="F7229">
            <v>38.386600000000001</v>
          </cell>
        </row>
        <row r="7230">
          <cell r="A7230" t="str">
            <v>SOCIAL CAPITAL - Feelings of being valued by society</v>
          </cell>
          <cell r="B7230" t="str">
            <v>Sometimes</v>
          </cell>
          <cell r="C7230" t="str">
            <v>Ovens Murray Area</v>
          </cell>
          <cell r="D7230">
            <v>33.508969999999998</v>
          </cell>
          <cell r="E7230">
            <v>29.844449999999998</v>
          </cell>
          <cell r="F7230">
            <v>37.383679999999998</v>
          </cell>
        </row>
        <row r="7231">
          <cell r="A7231" t="str">
            <v>SOCIAL CAPITAL - Feelings of being valued by society</v>
          </cell>
          <cell r="B7231" t="str">
            <v>Yes, definitely</v>
          </cell>
          <cell r="C7231" t="str">
            <v>Goulburn Area</v>
          </cell>
          <cell r="D7231">
            <v>49.379390000000001</v>
          </cell>
          <cell r="E7231">
            <v>45.581110000000002</v>
          </cell>
          <cell r="F7231">
            <v>53.184849999999997</v>
          </cell>
        </row>
        <row r="7232">
          <cell r="A7232" t="str">
            <v>SOCIAL CAPITAL - Feelings of being valued by society</v>
          </cell>
          <cell r="B7232" t="str">
            <v>Yes, definitely</v>
          </cell>
          <cell r="C7232" t="str">
            <v>Inner Eastern Melbourne Area</v>
          </cell>
          <cell r="D7232">
            <v>55.08652</v>
          </cell>
          <cell r="E7232">
            <v>51.62988</v>
          </cell>
          <cell r="F7232">
            <v>58.494720000000001</v>
          </cell>
        </row>
        <row r="7233">
          <cell r="A7233" t="str">
            <v>SOCIAL CAPITAL - Feelings of being valued by society</v>
          </cell>
          <cell r="B7233" t="str">
            <v>Yes, definitely</v>
          </cell>
          <cell r="C7233" t="str">
            <v>Outer Eastern Melbourne Area</v>
          </cell>
          <cell r="D7233">
            <v>48.71358</v>
          </cell>
          <cell r="E7233">
            <v>44.935859999999998</v>
          </cell>
          <cell r="F7233">
            <v>52.506059999999998</v>
          </cell>
        </row>
        <row r="7234">
          <cell r="A7234" t="str">
            <v>SOCIAL CAPITAL - Feelings of being valued by society</v>
          </cell>
          <cell r="B7234" t="str">
            <v>Yes, definitely</v>
          </cell>
          <cell r="C7234" t="str">
            <v>Ovens Murray Area</v>
          </cell>
          <cell r="D7234">
            <v>53.979810000000001</v>
          </cell>
          <cell r="E7234">
            <v>50.079560000000001</v>
          </cell>
          <cell r="F7234">
            <v>57.831919999999997</v>
          </cell>
        </row>
        <row r="7235">
          <cell r="A7235" t="str">
            <v>SOCIAL CAPITAL - Feelings of being valued by society</v>
          </cell>
          <cell r="B7235" t="str">
            <v>Don't know/Refused to answer</v>
          </cell>
          <cell r="C7235" t="str">
            <v>Goulburn Area</v>
          </cell>
          <cell r="D7235">
            <v>2.517096</v>
          </cell>
          <cell r="E7235">
            <v>1.569534</v>
          </cell>
          <cell r="F7235">
            <v>4.0133960000000002</v>
          </cell>
        </row>
        <row r="7236">
          <cell r="A7236" t="str">
            <v>SOCIAL CAPITAL - Feelings of being valued by society</v>
          </cell>
          <cell r="B7236" t="str">
            <v>Don't know/Refused to answer</v>
          </cell>
          <cell r="C7236" t="str">
            <v>Inner Eastern Melbourne Area</v>
          </cell>
          <cell r="D7236">
            <v>3.0176180000000001</v>
          </cell>
          <cell r="E7236">
            <v>1.9698560000000001</v>
          </cell>
          <cell r="F7236">
            <v>4.596552</v>
          </cell>
        </row>
        <row r="7237">
          <cell r="A7237" t="str">
            <v>SOCIAL CAPITAL - Feelings of being valued by society</v>
          </cell>
          <cell r="B7237" t="str">
            <v>Don't know/Refused to answer</v>
          </cell>
          <cell r="C7237" t="str">
            <v>Outer Eastern Melbourne Area</v>
          </cell>
          <cell r="D7237">
            <v>4.4472370000000003</v>
          </cell>
          <cell r="E7237">
            <v>3.0770879999999998</v>
          </cell>
          <cell r="F7237">
            <v>6.3872739999999997</v>
          </cell>
        </row>
        <row r="7238">
          <cell r="A7238" t="str">
            <v>SOCIAL CAPITAL - Feelings of being valued by society</v>
          </cell>
          <cell r="B7238" t="str">
            <v>Don't know/Refused to answer</v>
          </cell>
          <cell r="C7238" t="str">
            <v>Ovens Murray Area</v>
          </cell>
          <cell r="D7238">
            <v>1.241214</v>
          </cell>
          <cell r="E7238">
            <v>0.79109470000000004</v>
          </cell>
          <cell r="F7238">
            <v>1.9424300000000001</v>
          </cell>
        </row>
        <row r="7239">
          <cell r="A7239" t="str">
            <v>SOCIAL CAPITAL - Feelings of being valued by society</v>
          </cell>
          <cell r="B7239" t="str">
            <v>Never, or not often</v>
          </cell>
          <cell r="C7239" t="str">
            <v>East Division</v>
          </cell>
          <cell r="D7239">
            <v>10.485189999999999</v>
          </cell>
          <cell r="E7239">
            <v>9.2349460000000008</v>
          </cell>
          <cell r="F7239">
            <v>11.882540000000001</v>
          </cell>
        </row>
        <row r="7240">
          <cell r="A7240" t="str">
            <v>SOCIAL CAPITAL - Feelings of being valued by society</v>
          </cell>
          <cell r="B7240" t="str">
            <v>Sometimes</v>
          </cell>
          <cell r="C7240" t="str">
            <v>East Division</v>
          </cell>
          <cell r="D7240">
            <v>33.720599999999997</v>
          </cell>
          <cell r="E7240">
            <v>31.712129999999998</v>
          </cell>
          <cell r="F7240">
            <v>35.7896</v>
          </cell>
        </row>
        <row r="7241">
          <cell r="A7241" t="str">
            <v>SOCIAL CAPITAL - Feelings of being valued by society</v>
          </cell>
          <cell r="B7241" t="str">
            <v>Yes, definitely</v>
          </cell>
          <cell r="C7241" t="str">
            <v>East Division</v>
          </cell>
          <cell r="D7241">
            <v>52.522559999999999</v>
          </cell>
          <cell r="E7241">
            <v>50.384010000000004</v>
          </cell>
          <cell r="F7241">
            <v>54.651899999999998</v>
          </cell>
        </row>
        <row r="7242">
          <cell r="A7242" t="str">
            <v>SOCIAL CAPITAL - Feelings of being valued by society</v>
          </cell>
          <cell r="B7242" t="str">
            <v>Don't know/Refused to answer</v>
          </cell>
          <cell r="C7242" t="str">
            <v>East Division</v>
          </cell>
          <cell r="D7242">
            <v>3.2716440000000002</v>
          </cell>
          <cell r="E7242">
            <v>2.5365220000000002</v>
          </cell>
          <cell r="F7242">
            <v>4.2106130000000004</v>
          </cell>
        </row>
        <row r="7243">
          <cell r="A7243" t="str">
            <v>SOCIAL CAPITAL - Feelings of being valued by society</v>
          </cell>
          <cell r="B7243" t="str">
            <v>Never, or not often</v>
          </cell>
          <cell r="C7243" t="str">
            <v>Barwon Area</v>
          </cell>
          <cell r="D7243">
            <v>11.5686</v>
          </cell>
          <cell r="E7243">
            <v>8.2258980000000008</v>
          </cell>
          <cell r="F7243">
            <v>16.032360000000001</v>
          </cell>
        </row>
        <row r="7244">
          <cell r="A7244" t="str">
            <v>SOCIAL CAPITAL - Feelings of being valued by society</v>
          </cell>
          <cell r="B7244" t="str">
            <v>Never, or not often</v>
          </cell>
          <cell r="C7244" t="str">
            <v>Brimbank Melton Area</v>
          </cell>
          <cell r="D7244">
            <v>12.53731</v>
          </cell>
          <cell r="E7244">
            <v>9.6501110000000008</v>
          </cell>
          <cell r="F7244">
            <v>16.134060000000002</v>
          </cell>
        </row>
        <row r="7245">
          <cell r="A7245" t="str">
            <v>SOCIAL CAPITAL - Feelings of being valued by society</v>
          </cell>
          <cell r="B7245" t="str">
            <v>Never, or not often</v>
          </cell>
          <cell r="C7245" t="str">
            <v>Central Highlands Area</v>
          </cell>
          <cell r="D7245">
            <v>10.050000000000001</v>
          </cell>
          <cell r="E7245">
            <v>7.7998339999999997</v>
          </cell>
          <cell r="F7245">
            <v>12.858779999999999</v>
          </cell>
        </row>
        <row r="7246">
          <cell r="A7246" t="str">
            <v>SOCIAL CAPITAL - Feelings of being valued by society</v>
          </cell>
          <cell r="B7246" t="str">
            <v>Never, or not often</v>
          </cell>
          <cell r="C7246" t="str">
            <v>Western District Area</v>
          </cell>
          <cell r="D7246">
            <v>8.9298169999999999</v>
          </cell>
          <cell r="E7246">
            <v>7.4033800000000003</v>
          </cell>
          <cell r="F7246">
            <v>10.734489999999999</v>
          </cell>
        </row>
        <row r="7247">
          <cell r="A7247" t="str">
            <v>SOCIAL CAPITAL - Feelings of being valued by society</v>
          </cell>
          <cell r="B7247" t="str">
            <v>Never, or not often</v>
          </cell>
          <cell r="C7247" t="str">
            <v>Western Melbourne Area</v>
          </cell>
          <cell r="D7247">
            <v>11.13636</v>
          </cell>
          <cell r="E7247">
            <v>9.0838330000000003</v>
          </cell>
          <cell r="F7247">
            <v>13.583360000000001</v>
          </cell>
        </row>
        <row r="7248">
          <cell r="A7248" t="str">
            <v>SOCIAL CAPITAL - Feelings of being valued by society</v>
          </cell>
          <cell r="B7248" t="str">
            <v>Sometimes</v>
          </cell>
          <cell r="C7248" t="str">
            <v>Barwon Area</v>
          </cell>
          <cell r="D7248">
            <v>40.347740000000002</v>
          </cell>
          <cell r="E7248">
            <v>34.781039999999997</v>
          </cell>
          <cell r="F7248">
            <v>46.174599999999998</v>
          </cell>
        </row>
        <row r="7249">
          <cell r="A7249" t="str">
            <v>SOCIAL CAPITAL - Feelings of being valued by society</v>
          </cell>
          <cell r="B7249" t="str">
            <v>Sometimes</v>
          </cell>
          <cell r="C7249" t="str">
            <v>Brimbank Melton Area</v>
          </cell>
          <cell r="D7249">
            <v>35.122030000000002</v>
          </cell>
          <cell r="E7249">
            <v>30.931930000000001</v>
          </cell>
          <cell r="F7249">
            <v>39.554679999999998</v>
          </cell>
        </row>
        <row r="7250">
          <cell r="A7250" t="str">
            <v>SOCIAL CAPITAL - Feelings of being valued by society</v>
          </cell>
          <cell r="B7250" t="str">
            <v>Sometimes</v>
          </cell>
          <cell r="C7250" t="str">
            <v>Central Highlands Area</v>
          </cell>
          <cell r="D7250">
            <v>38.255600000000001</v>
          </cell>
          <cell r="E7250">
            <v>34.325850000000003</v>
          </cell>
          <cell r="F7250">
            <v>42.34516</v>
          </cell>
        </row>
        <row r="7251">
          <cell r="A7251" t="str">
            <v>SOCIAL CAPITAL - Feelings of being valued by society</v>
          </cell>
          <cell r="B7251" t="str">
            <v>Sometimes</v>
          </cell>
          <cell r="C7251" t="str">
            <v>Western District Area</v>
          </cell>
          <cell r="D7251">
            <v>34.620060000000002</v>
          </cell>
          <cell r="E7251">
            <v>31.824940000000002</v>
          </cell>
          <cell r="F7251">
            <v>37.525539999999999</v>
          </cell>
        </row>
        <row r="7252">
          <cell r="A7252" t="str">
            <v>SOCIAL CAPITAL - Feelings of being valued by society</v>
          </cell>
          <cell r="B7252" t="str">
            <v>Sometimes</v>
          </cell>
          <cell r="C7252" t="str">
            <v>Western Melbourne Area</v>
          </cell>
          <cell r="D7252">
            <v>31.800550000000001</v>
          </cell>
          <cell r="E7252">
            <v>28.925519999999999</v>
          </cell>
          <cell r="F7252">
            <v>34.821330000000003</v>
          </cell>
        </row>
        <row r="7253">
          <cell r="A7253" t="str">
            <v>SOCIAL CAPITAL - Feelings of being valued by society</v>
          </cell>
          <cell r="B7253" t="str">
            <v>Yes, definitely</v>
          </cell>
          <cell r="C7253" t="str">
            <v>Barwon Area</v>
          </cell>
          <cell r="D7253">
            <v>46.933529999999998</v>
          </cell>
          <cell r="E7253">
            <v>41.396189999999997</v>
          </cell>
          <cell r="F7253">
            <v>52.547429999999999</v>
          </cell>
        </row>
        <row r="7254">
          <cell r="A7254" t="str">
            <v>SOCIAL CAPITAL - Feelings of being valued by society</v>
          </cell>
          <cell r="B7254" t="str">
            <v>Yes, definitely</v>
          </cell>
          <cell r="C7254" t="str">
            <v>Brimbank Melton Area</v>
          </cell>
          <cell r="D7254">
            <v>47.58276</v>
          </cell>
          <cell r="E7254">
            <v>42.903840000000002</v>
          </cell>
          <cell r="F7254">
            <v>52.304499999999997</v>
          </cell>
        </row>
        <row r="7255">
          <cell r="A7255" t="str">
            <v>SOCIAL CAPITAL - Feelings of being valued by society</v>
          </cell>
          <cell r="B7255" t="str">
            <v>Yes, definitely</v>
          </cell>
          <cell r="C7255" t="str">
            <v>Central Highlands Area</v>
          </cell>
          <cell r="D7255">
            <v>48.986260000000001</v>
          </cell>
          <cell r="E7255">
            <v>44.92</v>
          </cell>
          <cell r="F7255">
            <v>53.06597</v>
          </cell>
        </row>
        <row r="7256">
          <cell r="A7256" t="str">
            <v>SOCIAL CAPITAL - Feelings of being valued by society</v>
          </cell>
          <cell r="B7256" t="str">
            <v>Yes, definitely</v>
          </cell>
          <cell r="C7256" t="str">
            <v>Western District Area</v>
          </cell>
          <cell r="D7256">
            <v>54.50609</v>
          </cell>
          <cell r="E7256">
            <v>51.556510000000003</v>
          </cell>
          <cell r="F7256">
            <v>57.424379999999999</v>
          </cell>
        </row>
        <row r="7257">
          <cell r="A7257" t="str">
            <v>SOCIAL CAPITAL - Feelings of being valued by society</v>
          </cell>
          <cell r="B7257" t="str">
            <v>Yes, definitely</v>
          </cell>
          <cell r="C7257" t="str">
            <v>Western Melbourne Area</v>
          </cell>
          <cell r="D7257">
            <v>53.405259999999998</v>
          </cell>
          <cell r="E7257">
            <v>50.056789999999999</v>
          </cell>
          <cell r="F7257">
            <v>56.723329999999997</v>
          </cell>
        </row>
        <row r="7258">
          <cell r="A7258" t="str">
            <v>SOCIAL CAPITAL - Feelings of being valued by society</v>
          </cell>
          <cell r="B7258" t="str">
            <v>Don't know/Refused to answer</v>
          </cell>
          <cell r="C7258" t="str">
            <v>Barwon Area</v>
          </cell>
          <cell r="D7258">
            <v>1.150126</v>
          </cell>
          <cell r="E7258">
            <v>0.49299110000000002</v>
          </cell>
          <cell r="F7258">
            <v>2.6597770000000001</v>
          </cell>
        </row>
        <row r="7259">
          <cell r="A7259" t="str">
            <v>SOCIAL CAPITAL - Feelings of being valued by society</v>
          </cell>
          <cell r="B7259" t="str">
            <v>Don't know/Refused to answer</v>
          </cell>
          <cell r="C7259" t="str">
            <v>Brimbank Melton Area</v>
          </cell>
          <cell r="D7259">
            <v>4.7579000000000002</v>
          </cell>
          <cell r="E7259">
            <v>2.8559549999999998</v>
          </cell>
          <cell r="F7259">
            <v>7.8244410000000002</v>
          </cell>
        </row>
        <row r="7260">
          <cell r="A7260" t="str">
            <v>SOCIAL CAPITAL - Feelings of being valued by society</v>
          </cell>
          <cell r="B7260" t="str">
            <v>Don't know/Refused to answer</v>
          </cell>
          <cell r="C7260" t="str">
            <v>Central Highlands Area</v>
          </cell>
          <cell r="D7260">
            <v>2.708148</v>
          </cell>
          <cell r="E7260">
            <v>1.698456</v>
          </cell>
          <cell r="F7260">
            <v>4.2918710000000004</v>
          </cell>
        </row>
        <row r="7261">
          <cell r="A7261" t="str">
            <v>SOCIAL CAPITAL - Feelings of being valued by society</v>
          </cell>
          <cell r="B7261" t="str">
            <v>Don't know/Refused to answer</v>
          </cell>
          <cell r="C7261" t="str">
            <v>Western District Area</v>
          </cell>
          <cell r="D7261">
            <v>1.9440409999999999</v>
          </cell>
          <cell r="E7261">
            <v>1.4373689999999999</v>
          </cell>
          <cell r="F7261">
            <v>2.6245579999999999</v>
          </cell>
        </row>
        <row r="7262">
          <cell r="A7262" t="str">
            <v>SOCIAL CAPITAL - Feelings of being valued by society</v>
          </cell>
          <cell r="B7262" t="str">
            <v>Don't know/Refused to answer</v>
          </cell>
          <cell r="C7262" t="str">
            <v>Western Melbourne Area</v>
          </cell>
          <cell r="D7262">
            <v>3.6578360000000001</v>
          </cell>
          <cell r="E7262">
            <v>2.4868299999999999</v>
          </cell>
          <cell r="F7262">
            <v>5.349996</v>
          </cell>
        </row>
        <row r="7263">
          <cell r="A7263" t="str">
            <v>SOCIAL CAPITAL - Feelings of being valued by society</v>
          </cell>
          <cell r="B7263" t="str">
            <v>Never, or not often</v>
          </cell>
          <cell r="C7263" t="str">
            <v>West Division</v>
          </cell>
          <cell r="D7263">
            <v>10.941990000000001</v>
          </cell>
          <cell r="E7263">
            <v>9.7169059999999998</v>
          </cell>
          <cell r="F7263">
            <v>12.30048</v>
          </cell>
        </row>
        <row r="7264">
          <cell r="A7264" t="str">
            <v>SOCIAL CAPITAL - Feelings of being valued by society</v>
          </cell>
          <cell r="B7264" t="str">
            <v>Sometimes</v>
          </cell>
          <cell r="C7264" t="str">
            <v>West Division</v>
          </cell>
          <cell r="D7264">
            <v>34.983580000000003</v>
          </cell>
          <cell r="E7264">
            <v>33.146149999999999</v>
          </cell>
          <cell r="F7264">
            <v>36.866689999999998</v>
          </cell>
        </row>
        <row r="7265">
          <cell r="A7265" t="str">
            <v>SOCIAL CAPITAL - Feelings of being valued by society</v>
          </cell>
          <cell r="B7265" t="str">
            <v>Yes, definitely</v>
          </cell>
          <cell r="C7265" t="str">
            <v>West Division</v>
          </cell>
          <cell r="D7265">
            <v>50.981450000000002</v>
          </cell>
          <cell r="E7265">
            <v>49.012309999999999</v>
          </cell>
          <cell r="F7265">
            <v>52.947539999999996</v>
          </cell>
        </row>
        <row r="7266">
          <cell r="A7266" t="str">
            <v>SOCIAL CAPITAL - Feelings of being valued by society</v>
          </cell>
          <cell r="B7266" t="str">
            <v>Don't know/Refused to answer</v>
          </cell>
          <cell r="C7266" t="str">
            <v>West Division</v>
          </cell>
          <cell r="D7266">
            <v>3.0929899999999999</v>
          </cell>
          <cell r="E7266">
            <v>2.447438</v>
          </cell>
          <cell r="F7266">
            <v>3.9020069999999998</v>
          </cell>
        </row>
        <row r="7267">
          <cell r="A7267" t="str">
            <v>SOCIAL CAPITAL - Neighbourhood tenure (years)</v>
          </cell>
          <cell r="B7267" t="str">
            <v xml:space="preserve"> &lt; 1</v>
          </cell>
          <cell r="C7267" t="str">
            <v>Hume Moreland Area</v>
          </cell>
          <cell r="D7267">
            <v>15.19828</v>
          </cell>
          <cell r="E7267">
            <v>12.23231</v>
          </cell>
          <cell r="F7267">
            <v>18.72993</v>
          </cell>
        </row>
        <row r="7268">
          <cell r="A7268" t="str">
            <v>SOCIAL CAPITAL - Neighbourhood tenure (years)</v>
          </cell>
          <cell r="B7268" t="str">
            <v xml:space="preserve"> &lt; 1</v>
          </cell>
          <cell r="C7268" t="str">
            <v>Loddon Area</v>
          </cell>
          <cell r="D7268">
            <v>12.702310000000001</v>
          </cell>
          <cell r="E7268">
            <v>9.6796399999999991</v>
          </cell>
          <cell r="F7268">
            <v>16.496479999999998</v>
          </cell>
        </row>
        <row r="7269">
          <cell r="A7269" t="str">
            <v>SOCIAL CAPITAL - Neighbourhood tenure (years)</v>
          </cell>
          <cell r="B7269" t="str">
            <v xml:space="preserve"> &lt; 1</v>
          </cell>
          <cell r="C7269" t="str">
            <v>Mallee Area</v>
          </cell>
          <cell r="D7269">
            <v>8.0647739999999999</v>
          </cell>
          <cell r="E7269">
            <v>5.3968619999999996</v>
          </cell>
          <cell r="F7269">
            <v>11.88585</v>
          </cell>
        </row>
        <row r="7270">
          <cell r="A7270" t="str">
            <v>SOCIAL CAPITAL - Neighbourhood tenure (years)</v>
          </cell>
          <cell r="B7270" t="str">
            <v xml:space="preserve"> &lt; 1</v>
          </cell>
          <cell r="C7270" t="str">
            <v>North Eastern Melbourne Area</v>
          </cell>
          <cell r="D7270">
            <v>14.107379999999999</v>
          </cell>
          <cell r="E7270">
            <v>11.964729999999999</v>
          </cell>
          <cell r="F7270">
            <v>16.56156</v>
          </cell>
        </row>
        <row r="7271">
          <cell r="A7271" t="str">
            <v>SOCIAL CAPITAL - Neighbourhood tenure (years)</v>
          </cell>
          <cell r="B7271" t="str">
            <v xml:space="preserve"> &gt; 1 but ≤ 5</v>
          </cell>
          <cell r="C7271" t="str">
            <v>Hume Moreland Area</v>
          </cell>
          <cell r="D7271">
            <v>27.965699999999998</v>
          </cell>
          <cell r="E7271">
            <v>24.053540000000002</v>
          </cell>
          <cell r="F7271">
            <v>32.244010000000003</v>
          </cell>
        </row>
        <row r="7272">
          <cell r="A7272" t="str">
            <v>SOCIAL CAPITAL - Neighbourhood tenure (years)</v>
          </cell>
          <cell r="B7272" t="str">
            <v xml:space="preserve"> &gt; 1 but ≤ 5</v>
          </cell>
          <cell r="C7272" t="str">
            <v>Loddon Area</v>
          </cell>
          <cell r="D7272">
            <v>27.143560000000001</v>
          </cell>
          <cell r="E7272">
            <v>23.404620000000001</v>
          </cell>
          <cell r="F7272">
            <v>31.236219999999999</v>
          </cell>
        </row>
        <row r="7273">
          <cell r="A7273" t="str">
            <v>SOCIAL CAPITAL - Neighbourhood tenure (years)</v>
          </cell>
          <cell r="B7273" t="str">
            <v xml:space="preserve"> &gt; 1 but ≤ 5</v>
          </cell>
          <cell r="C7273" t="str">
            <v>Mallee Area</v>
          </cell>
          <cell r="D7273">
            <v>25.81671</v>
          </cell>
          <cell r="E7273">
            <v>21.489619999999999</v>
          </cell>
          <cell r="F7273">
            <v>30.674679999999999</v>
          </cell>
        </row>
        <row r="7274">
          <cell r="A7274" t="str">
            <v>SOCIAL CAPITAL - Neighbourhood tenure (years)</v>
          </cell>
          <cell r="B7274" t="str">
            <v xml:space="preserve"> &gt; 1 but ≤ 5</v>
          </cell>
          <cell r="C7274" t="str">
            <v>North Eastern Melbourne Area</v>
          </cell>
          <cell r="D7274">
            <v>30.314820000000001</v>
          </cell>
          <cell r="E7274">
            <v>27.476959999999998</v>
          </cell>
          <cell r="F7274">
            <v>33.311160000000001</v>
          </cell>
        </row>
        <row r="7275">
          <cell r="A7275" t="str">
            <v>SOCIAL CAPITAL - Neighbourhood tenure (years)</v>
          </cell>
          <cell r="B7275" t="str">
            <v xml:space="preserve"> &gt; 5 but ≤ 10</v>
          </cell>
          <cell r="C7275" t="str">
            <v>Hume Moreland Area</v>
          </cell>
          <cell r="D7275">
            <v>12.720050000000001</v>
          </cell>
          <cell r="E7275">
            <v>9.6946399999999997</v>
          </cell>
          <cell r="F7275">
            <v>16.516909999999999</v>
          </cell>
        </row>
        <row r="7276">
          <cell r="A7276" t="str">
            <v>SOCIAL CAPITAL - Neighbourhood tenure (years)</v>
          </cell>
          <cell r="B7276" t="str">
            <v xml:space="preserve"> &gt; 5 but ≤ 10</v>
          </cell>
          <cell r="C7276" t="str">
            <v>Loddon Area</v>
          </cell>
          <cell r="D7276">
            <v>19.14986</v>
          </cell>
          <cell r="E7276">
            <v>16.036740000000002</v>
          </cell>
          <cell r="F7276">
            <v>22.703900000000001</v>
          </cell>
        </row>
        <row r="7277">
          <cell r="A7277" t="str">
            <v>SOCIAL CAPITAL - Neighbourhood tenure (years)</v>
          </cell>
          <cell r="B7277" t="str">
            <v xml:space="preserve"> &gt; 5 but ≤ 10</v>
          </cell>
          <cell r="C7277" t="str">
            <v>Mallee Area</v>
          </cell>
          <cell r="D7277">
            <v>17.498010000000001</v>
          </cell>
          <cell r="E7277">
            <v>14.20951</v>
          </cell>
          <cell r="F7277">
            <v>21.3581</v>
          </cell>
        </row>
        <row r="7278">
          <cell r="A7278" t="str">
            <v>SOCIAL CAPITAL - Neighbourhood tenure (years)</v>
          </cell>
          <cell r="B7278" t="str">
            <v xml:space="preserve"> &gt; 5 but ≤ 10</v>
          </cell>
          <cell r="C7278" t="str">
            <v>North Eastern Melbourne Area</v>
          </cell>
          <cell r="D7278">
            <v>15.197710000000001</v>
          </cell>
          <cell r="E7278">
            <v>13.063000000000001</v>
          </cell>
          <cell r="F7278">
            <v>17.610610000000001</v>
          </cell>
        </row>
        <row r="7279">
          <cell r="A7279" t="str">
            <v>SOCIAL CAPITAL - Neighbourhood tenure (years)</v>
          </cell>
          <cell r="B7279" t="str">
            <v xml:space="preserve"> &gt; 10</v>
          </cell>
          <cell r="C7279" t="str">
            <v>Hume Moreland Area</v>
          </cell>
          <cell r="D7279">
            <v>43.749180000000003</v>
          </cell>
          <cell r="E7279">
            <v>39.292439999999999</v>
          </cell>
          <cell r="F7279">
            <v>48.309159999999999</v>
          </cell>
        </row>
        <row r="7280">
          <cell r="A7280" t="str">
            <v>SOCIAL CAPITAL - Neighbourhood tenure (years)</v>
          </cell>
          <cell r="B7280" t="str">
            <v xml:space="preserve"> &gt; 10</v>
          </cell>
          <cell r="C7280" t="str">
            <v>Loddon Area</v>
          </cell>
          <cell r="D7280">
            <v>41.004260000000002</v>
          </cell>
          <cell r="E7280">
            <v>37.405259999999998</v>
          </cell>
          <cell r="F7280">
            <v>44.702260000000003</v>
          </cell>
        </row>
        <row r="7281">
          <cell r="A7281" t="str">
            <v>SOCIAL CAPITAL - Neighbourhood tenure (years)</v>
          </cell>
          <cell r="B7281" t="str">
            <v xml:space="preserve"> &gt; 10</v>
          </cell>
          <cell r="C7281" t="str">
            <v>Mallee Area</v>
          </cell>
          <cell r="D7281">
            <v>48.6205</v>
          </cell>
          <cell r="E7281">
            <v>44.09534</v>
          </cell>
          <cell r="F7281">
            <v>53.168390000000002</v>
          </cell>
        </row>
        <row r="7282">
          <cell r="A7282" t="str">
            <v>SOCIAL CAPITAL - Neighbourhood tenure (years)</v>
          </cell>
          <cell r="B7282" t="str">
            <v xml:space="preserve"> &gt; 10</v>
          </cell>
          <cell r="C7282" t="str">
            <v>North Eastern Melbourne Area</v>
          </cell>
          <cell r="D7282">
            <v>39.82253</v>
          </cell>
          <cell r="E7282">
            <v>36.894820000000003</v>
          </cell>
          <cell r="F7282">
            <v>42.8249</v>
          </cell>
        </row>
        <row r="7283">
          <cell r="A7283" t="str">
            <v>SOCIAL CAPITAL - Neighbourhood tenure (years)</v>
          </cell>
          <cell r="B7283" t="str">
            <v>Don't know/Refused to answer</v>
          </cell>
          <cell r="C7283" t="str">
            <v>Hume Moreland Area</v>
          </cell>
          <cell r="D7283" t="str">
            <v xml:space="preserve"> </v>
          </cell>
          <cell r="E7283" t="str">
            <v xml:space="preserve"> </v>
          </cell>
          <cell r="F7283" t="str">
            <v xml:space="preserve"> </v>
          </cell>
        </row>
        <row r="7284">
          <cell r="A7284" t="str">
            <v>SOCIAL CAPITAL - Neighbourhood tenure (years)</v>
          </cell>
          <cell r="B7284" t="str">
            <v>Don't know/Refused to answer</v>
          </cell>
          <cell r="C7284" t="str">
            <v>Loddon Area</v>
          </cell>
          <cell r="D7284">
            <v>0</v>
          </cell>
          <cell r="E7284">
            <v>0</v>
          </cell>
          <cell r="F7284">
            <v>0</v>
          </cell>
        </row>
        <row r="7285">
          <cell r="A7285" t="str">
            <v>SOCIAL CAPITAL - Neighbourhood tenure (years)</v>
          </cell>
          <cell r="B7285" t="str">
            <v>Don't know/Refused to answer</v>
          </cell>
          <cell r="C7285" t="str">
            <v>Mallee Area</v>
          </cell>
          <cell r="D7285">
            <v>0</v>
          </cell>
          <cell r="E7285">
            <v>0</v>
          </cell>
          <cell r="F7285">
            <v>0</v>
          </cell>
        </row>
        <row r="7286">
          <cell r="A7286" t="str">
            <v>SOCIAL CAPITAL - Neighbourhood tenure (years)</v>
          </cell>
          <cell r="B7286" t="str">
            <v>Don't know/Refused to answer</v>
          </cell>
          <cell r="C7286" t="str">
            <v>North Eastern Melbourne Area</v>
          </cell>
          <cell r="D7286" t="str">
            <v xml:space="preserve"> </v>
          </cell>
          <cell r="E7286" t="str">
            <v xml:space="preserve"> </v>
          </cell>
          <cell r="F7286" t="str">
            <v xml:space="preserve"> </v>
          </cell>
        </row>
        <row r="7287">
          <cell r="A7287" t="str">
            <v>SOCIAL CAPITAL - Neighbourhood tenure (years)</v>
          </cell>
          <cell r="B7287" t="str">
            <v xml:space="preserve"> &lt; 1</v>
          </cell>
          <cell r="C7287" t="str">
            <v>North Division</v>
          </cell>
          <cell r="D7287">
            <v>13.90741</v>
          </cell>
          <cell r="E7287">
            <v>12.41066</v>
          </cell>
          <cell r="F7287">
            <v>15.552630000000001</v>
          </cell>
        </row>
        <row r="7288">
          <cell r="A7288" t="str">
            <v>SOCIAL CAPITAL - Neighbourhood tenure (years)</v>
          </cell>
          <cell r="B7288" t="str">
            <v xml:space="preserve"> &gt; 1 but ≤ 5</v>
          </cell>
          <cell r="C7288" t="str">
            <v>North Division</v>
          </cell>
          <cell r="D7288">
            <v>29.164480000000001</v>
          </cell>
          <cell r="E7288">
            <v>27.235869999999998</v>
          </cell>
          <cell r="F7288">
            <v>31.17116</v>
          </cell>
        </row>
        <row r="7289">
          <cell r="A7289" t="str">
            <v>SOCIAL CAPITAL - Neighbourhood tenure (years)</v>
          </cell>
          <cell r="B7289" t="str">
            <v xml:space="preserve"> &gt; 5 but ≤ 10</v>
          </cell>
          <cell r="C7289" t="str">
            <v>North Division</v>
          </cell>
          <cell r="D7289">
            <v>15.1815</v>
          </cell>
          <cell r="E7289">
            <v>13.688789999999999</v>
          </cell>
          <cell r="F7289">
            <v>16.805289999999999</v>
          </cell>
        </row>
        <row r="7290">
          <cell r="A7290" t="str">
            <v>SOCIAL CAPITAL - Neighbourhood tenure (years)</v>
          </cell>
          <cell r="B7290" t="str">
            <v xml:space="preserve"> &gt; 10</v>
          </cell>
          <cell r="C7290" t="str">
            <v>North Division</v>
          </cell>
          <cell r="D7290">
            <v>41.366399999999999</v>
          </cell>
          <cell r="E7290">
            <v>39.377470000000002</v>
          </cell>
          <cell r="F7290">
            <v>43.383899999999997</v>
          </cell>
        </row>
        <row r="7291">
          <cell r="A7291" t="str">
            <v>SOCIAL CAPITAL - Neighbourhood tenure (years)</v>
          </cell>
          <cell r="B7291" t="str">
            <v>Don't know/Refused to answer</v>
          </cell>
          <cell r="C7291" t="str">
            <v>North Division</v>
          </cell>
          <cell r="D7291">
            <v>0.38020110000000001</v>
          </cell>
          <cell r="E7291">
            <v>0.15065909999999999</v>
          </cell>
          <cell r="F7291">
            <v>0.95612129999999995</v>
          </cell>
        </row>
        <row r="7292">
          <cell r="A7292" t="str">
            <v>SOCIAL CAPITAL - Neighbourhood tenure (years)</v>
          </cell>
          <cell r="B7292" t="str">
            <v xml:space="preserve"> &lt; 1</v>
          </cell>
          <cell r="C7292" t="str">
            <v>Bayside Peninsula Area</v>
          </cell>
          <cell r="D7292">
            <v>13.250690000000001</v>
          </cell>
          <cell r="E7292">
            <v>11.599539999999999</v>
          </cell>
          <cell r="F7292">
            <v>15.09674</v>
          </cell>
        </row>
        <row r="7293">
          <cell r="A7293" t="str">
            <v>SOCIAL CAPITAL - Neighbourhood tenure (years)</v>
          </cell>
          <cell r="B7293" t="str">
            <v xml:space="preserve"> &lt; 1</v>
          </cell>
          <cell r="C7293" t="str">
            <v>Inner Gippsland Area</v>
          </cell>
          <cell r="D7293">
            <v>10.42309</v>
          </cell>
          <cell r="E7293">
            <v>7.8325959999999997</v>
          </cell>
          <cell r="F7293">
            <v>13.74259</v>
          </cell>
        </row>
        <row r="7294">
          <cell r="A7294" t="str">
            <v>SOCIAL CAPITAL - Neighbourhood tenure (years)</v>
          </cell>
          <cell r="B7294" t="str">
            <v xml:space="preserve"> &lt; 1</v>
          </cell>
          <cell r="C7294" t="str">
            <v>Outer Gippsland Area</v>
          </cell>
          <cell r="D7294">
            <v>9.6846200000000007</v>
          </cell>
          <cell r="E7294">
            <v>6.465681</v>
          </cell>
          <cell r="F7294">
            <v>14.261760000000001</v>
          </cell>
        </row>
        <row r="7295">
          <cell r="A7295" t="str">
            <v>SOCIAL CAPITAL - Neighbourhood tenure (years)</v>
          </cell>
          <cell r="B7295" t="str">
            <v xml:space="preserve"> &lt; 1</v>
          </cell>
          <cell r="C7295" t="str">
            <v>Southern Melbourne Area</v>
          </cell>
          <cell r="D7295">
            <v>11.349130000000001</v>
          </cell>
          <cell r="E7295">
            <v>9.1473119999999994</v>
          </cell>
          <cell r="F7295">
            <v>13.99926</v>
          </cell>
        </row>
        <row r="7296">
          <cell r="A7296" t="str">
            <v>SOCIAL CAPITAL - Neighbourhood tenure (years)</v>
          </cell>
          <cell r="B7296" t="str">
            <v xml:space="preserve"> &gt; 1 but ≤ 5</v>
          </cell>
          <cell r="C7296" t="str">
            <v>Bayside Peninsula Area</v>
          </cell>
          <cell r="D7296">
            <v>32.004689999999997</v>
          </cell>
          <cell r="E7296">
            <v>29.74344</v>
          </cell>
          <cell r="F7296">
            <v>34.35378</v>
          </cell>
        </row>
        <row r="7297">
          <cell r="A7297" t="str">
            <v>SOCIAL CAPITAL - Neighbourhood tenure (years)</v>
          </cell>
          <cell r="B7297" t="str">
            <v xml:space="preserve"> &gt; 1 but ≤ 5</v>
          </cell>
          <cell r="C7297" t="str">
            <v>Inner Gippsland Area</v>
          </cell>
          <cell r="D7297">
            <v>26.447199999999999</v>
          </cell>
          <cell r="E7297">
            <v>22.859470000000002</v>
          </cell>
          <cell r="F7297">
            <v>30.376280000000001</v>
          </cell>
        </row>
        <row r="7298">
          <cell r="A7298" t="str">
            <v>SOCIAL CAPITAL - Neighbourhood tenure (years)</v>
          </cell>
          <cell r="B7298" t="str">
            <v xml:space="preserve"> &gt; 1 but ≤ 5</v>
          </cell>
          <cell r="C7298" t="str">
            <v>Outer Gippsland Area</v>
          </cell>
          <cell r="D7298">
            <v>22.32113</v>
          </cell>
          <cell r="E7298">
            <v>17.77488</v>
          </cell>
          <cell r="F7298">
            <v>27.639299999999999</v>
          </cell>
        </row>
        <row r="7299">
          <cell r="A7299" t="str">
            <v>SOCIAL CAPITAL - Neighbourhood tenure (years)</v>
          </cell>
          <cell r="B7299" t="str">
            <v xml:space="preserve"> &gt; 1 but ≤ 5</v>
          </cell>
          <cell r="C7299" t="str">
            <v>Southern Melbourne Area</v>
          </cell>
          <cell r="D7299">
            <v>30.29326</v>
          </cell>
          <cell r="E7299">
            <v>26.90625</v>
          </cell>
          <cell r="F7299">
            <v>33.908830000000002</v>
          </cell>
        </row>
        <row r="7300">
          <cell r="A7300" t="str">
            <v>SOCIAL CAPITAL - Neighbourhood tenure (years)</v>
          </cell>
          <cell r="B7300" t="str">
            <v xml:space="preserve"> &gt; 5 but ≤ 10</v>
          </cell>
          <cell r="C7300" t="str">
            <v>Bayside Peninsula Area</v>
          </cell>
          <cell r="D7300">
            <v>15.361330000000001</v>
          </cell>
          <cell r="E7300">
            <v>13.717890000000001</v>
          </cell>
          <cell r="F7300">
            <v>17.162500000000001</v>
          </cell>
        </row>
        <row r="7301">
          <cell r="A7301" t="str">
            <v>SOCIAL CAPITAL - Neighbourhood tenure (years)</v>
          </cell>
          <cell r="B7301" t="str">
            <v xml:space="preserve"> &gt; 5 but ≤ 10</v>
          </cell>
          <cell r="C7301" t="str">
            <v>Inner Gippsland Area</v>
          </cell>
          <cell r="D7301">
            <v>19.22157</v>
          </cell>
          <cell r="E7301">
            <v>16.187069999999999</v>
          </cell>
          <cell r="F7301">
            <v>22.671050000000001</v>
          </cell>
        </row>
        <row r="7302">
          <cell r="A7302" t="str">
            <v>SOCIAL CAPITAL - Neighbourhood tenure (years)</v>
          </cell>
          <cell r="B7302" t="str">
            <v xml:space="preserve"> &gt; 5 but ≤ 10</v>
          </cell>
          <cell r="C7302" t="str">
            <v>Outer Gippsland Area</v>
          </cell>
          <cell r="D7302">
            <v>22.508610000000001</v>
          </cell>
          <cell r="E7302">
            <v>17.66798</v>
          </cell>
          <cell r="F7302">
            <v>28.220870000000001</v>
          </cell>
        </row>
        <row r="7303">
          <cell r="A7303" t="str">
            <v>SOCIAL CAPITAL - Neighbourhood tenure (years)</v>
          </cell>
          <cell r="B7303" t="str">
            <v xml:space="preserve"> &gt; 5 but ≤ 10</v>
          </cell>
          <cell r="C7303" t="str">
            <v>Southern Melbourne Area</v>
          </cell>
          <cell r="D7303">
            <v>19.645669999999999</v>
          </cell>
          <cell r="E7303">
            <v>16.592980000000001</v>
          </cell>
          <cell r="F7303">
            <v>23.104399999999998</v>
          </cell>
        </row>
        <row r="7304">
          <cell r="A7304" t="str">
            <v>SOCIAL CAPITAL - Neighbourhood tenure (years)</v>
          </cell>
          <cell r="B7304" t="str">
            <v xml:space="preserve"> &gt; 10</v>
          </cell>
          <cell r="C7304" t="str">
            <v>Bayside Peninsula Area</v>
          </cell>
          <cell r="D7304">
            <v>39.224409999999999</v>
          </cell>
          <cell r="E7304">
            <v>37.047510000000003</v>
          </cell>
          <cell r="F7304">
            <v>41.445010000000003</v>
          </cell>
        </row>
        <row r="7305">
          <cell r="A7305" t="str">
            <v>SOCIAL CAPITAL - Neighbourhood tenure (years)</v>
          </cell>
          <cell r="B7305" t="str">
            <v xml:space="preserve"> &gt; 10</v>
          </cell>
          <cell r="C7305" t="str">
            <v>Inner Gippsland Area</v>
          </cell>
          <cell r="D7305">
            <v>43.385899999999999</v>
          </cell>
          <cell r="E7305">
            <v>39.706679999999999</v>
          </cell>
          <cell r="F7305">
            <v>47.139510000000001</v>
          </cell>
        </row>
        <row r="7306">
          <cell r="A7306" t="str">
            <v>SOCIAL CAPITAL - Neighbourhood tenure (years)</v>
          </cell>
          <cell r="B7306" t="str">
            <v xml:space="preserve"> &gt; 10</v>
          </cell>
          <cell r="C7306" t="str">
            <v>Outer Gippsland Area</v>
          </cell>
          <cell r="D7306">
            <v>45.089570000000002</v>
          </cell>
          <cell r="E7306">
            <v>39.840510000000002</v>
          </cell>
          <cell r="F7306">
            <v>50.450249999999997</v>
          </cell>
        </row>
        <row r="7307">
          <cell r="A7307" t="str">
            <v>SOCIAL CAPITAL - Neighbourhood tenure (years)</v>
          </cell>
          <cell r="B7307" t="str">
            <v xml:space="preserve"> &gt; 10</v>
          </cell>
          <cell r="C7307" t="str">
            <v>Southern Melbourne Area</v>
          </cell>
          <cell r="D7307">
            <v>38.421210000000002</v>
          </cell>
          <cell r="E7307">
            <v>34.951799999999999</v>
          </cell>
          <cell r="F7307">
            <v>42.012569999999997</v>
          </cell>
        </row>
        <row r="7308">
          <cell r="A7308" t="str">
            <v>SOCIAL CAPITAL - Neighbourhood tenure (years)</v>
          </cell>
          <cell r="B7308" t="str">
            <v>Don't know/Refused to answer</v>
          </cell>
          <cell r="C7308" t="str">
            <v>Bayside Peninsula Area</v>
          </cell>
          <cell r="D7308" t="str">
            <v xml:space="preserve"> </v>
          </cell>
          <cell r="E7308" t="str">
            <v xml:space="preserve"> </v>
          </cell>
          <cell r="F7308" t="str">
            <v xml:space="preserve"> </v>
          </cell>
        </row>
        <row r="7309">
          <cell r="A7309" t="str">
            <v>SOCIAL CAPITAL - Neighbourhood tenure (years)</v>
          </cell>
          <cell r="B7309" t="str">
            <v>Don't know/Refused to answer</v>
          </cell>
          <cell r="C7309" t="str">
            <v>Inner Gippsland Area</v>
          </cell>
          <cell r="D7309" t="str">
            <v xml:space="preserve"> </v>
          </cell>
          <cell r="E7309" t="str">
            <v xml:space="preserve"> </v>
          </cell>
          <cell r="F7309" t="str">
            <v xml:space="preserve"> </v>
          </cell>
        </row>
        <row r="7310">
          <cell r="A7310" t="str">
            <v>SOCIAL CAPITAL - Neighbourhood tenure (years)</v>
          </cell>
          <cell r="B7310" t="str">
            <v>Don't know/Refused to answer</v>
          </cell>
          <cell r="C7310" t="str">
            <v>Outer Gippsland Area</v>
          </cell>
          <cell r="D7310" t="str">
            <v xml:space="preserve"> </v>
          </cell>
          <cell r="E7310" t="str">
            <v xml:space="preserve"> </v>
          </cell>
          <cell r="F7310" t="str">
            <v xml:space="preserve"> </v>
          </cell>
        </row>
        <row r="7311">
          <cell r="A7311" t="str">
            <v>SOCIAL CAPITAL - Neighbourhood tenure (years)</v>
          </cell>
          <cell r="B7311" t="str">
            <v>Don't know/Refused to answer</v>
          </cell>
          <cell r="C7311" t="str">
            <v>Southern Melbourne Area</v>
          </cell>
          <cell r="D7311" t="str">
            <v xml:space="preserve"> </v>
          </cell>
          <cell r="E7311" t="str">
            <v xml:space="preserve"> </v>
          </cell>
          <cell r="F7311" t="str">
            <v xml:space="preserve"> </v>
          </cell>
        </row>
        <row r="7312">
          <cell r="A7312" t="str">
            <v>SOCIAL CAPITAL - Neighbourhood tenure (years)</v>
          </cell>
          <cell r="B7312" t="str">
            <v xml:space="preserve"> &lt; 1</v>
          </cell>
          <cell r="C7312" t="str">
            <v>South Division</v>
          </cell>
          <cell r="D7312">
            <v>12.21158</v>
          </cell>
          <cell r="E7312">
            <v>10.987360000000001</v>
          </cell>
          <cell r="F7312">
            <v>13.551439999999999</v>
          </cell>
        </row>
        <row r="7313">
          <cell r="A7313" t="str">
            <v>SOCIAL CAPITAL - Neighbourhood tenure (years)</v>
          </cell>
          <cell r="B7313" t="str">
            <v xml:space="preserve"> &gt; 1 but ≤ 5</v>
          </cell>
          <cell r="C7313" t="str">
            <v>South Division</v>
          </cell>
          <cell r="D7313">
            <v>30.63231</v>
          </cell>
          <cell r="E7313">
            <v>28.889600000000002</v>
          </cell>
          <cell r="F7313">
            <v>32.432209999999998</v>
          </cell>
        </row>
        <row r="7314">
          <cell r="A7314" t="str">
            <v>SOCIAL CAPITAL - Neighbourhood tenure (years)</v>
          </cell>
          <cell r="B7314" t="str">
            <v xml:space="preserve"> &gt; 5 but ≤ 10</v>
          </cell>
          <cell r="C7314" t="str">
            <v>South Division</v>
          </cell>
          <cell r="D7314">
            <v>17.40333</v>
          </cell>
          <cell r="E7314">
            <v>15.98007</v>
          </cell>
          <cell r="F7314">
            <v>18.924790000000002</v>
          </cell>
        </row>
        <row r="7315">
          <cell r="A7315" t="str">
            <v>SOCIAL CAPITAL - Neighbourhood tenure (years)</v>
          </cell>
          <cell r="B7315" t="str">
            <v xml:space="preserve"> &gt; 10</v>
          </cell>
          <cell r="C7315" t="str">
            <v>South Division</v>
          </cell>
          <cell r="D7315">
            <v>39.504719999999999</v>
          </cell>
          <cell r="E7315">
            <v>37.81944</v>
          </cell>
          <cell r="F7315">
            <v>41.215330000000002</v>
          </cell>
        </row>
        <row r="7316">
          <cell r="A7316" t="str">
            <v>SOCIAL CAPITAL - Neighbourhood tenure (years)</v>
          </cell>
          <cell r="B7316" t="str">
            <v>Don't know/Refused to answer</v>
          </cell>
          <cell r="C7316" t="str">
            <v>South Division</v>
          </cell>
          <cell r="D7316">
            <v>0.24806049999999999</v>
          </cell>
          <cell r="E7316">
            <v>9.7902500000000003E-2</v>
          </cell>
          <cell r="F7316">
            <v>0.62707789999999997</v>
          </cell>
        </row>
        <row r="7317">
          <cell r="A7317" t="str">
            <v>SOCIAL CAPITAL - Neighbourhood tenure (years)</v>
          </cell>
          <cell r="B7317" t="str">
            <v xml:space="preserve"> &lt; 1</v>
          </cell>
          <cell r="C7317" t="str">
            <v>Goulburn Area</v>
          </cell>
          <cell r="D7317">
            <v>9.4465620000000001</v>
          </cell>
          <cell r="E7317">
            <v>7.2455340000000001</v>
          </cell>
          <cell r="F7317">
            <v>12.228070000000001</v>
          </cell>
        </row>
        <row r="7318">
          <cell r="A7318" t="str">
            <v>SOCIAL CAPITAL - Neighbourhood tenure (years)</v>
          </cell>
          <cell r="B7318" t="str">
            <v xml:space="preserve"> &lt; 1</v>
          </cell>
          <cell r="C7318" t="str">
            <v>Inner Eastern Melbourne Area</v>
          </cell>
          <cell r="D7318">
            <v>13.59036</v>
          </cell>
          <cell r="E7318">
            <v>11.47888</v>
          </cell>
          <cell r="F7318">
            <v>16.019939999999998</v>
          </cell>
        </row>
        <row r="7319">
          <cell r="A7319" t="str">
            <v>SOCIAL CAPITAL - Neighbourhood tenure (years)</v>
          </cell>
          <cell r="B7319" t="str">
            <v xml:space="preserve"> &lt; 1</v>
          </cell>
          <cell r="C7319" t="str">
            <v>Outer Eastern Melbourne Area</v>
          </cell>
          <cell r="D7319">
            <v>10.22743</v>
          </cell>
          <cell r="E7319">
            <v>8.1149360000000001</v>
          </cell>
          <cell r="F7319">
            <v>12.81317</v>
          </cell>
        </row>
        <row r="7320">
          <cell r="A7320" t="str">
            <v>SOCIAL CAPITAL - Neighbourhood tenure (years)</v>
          </cell>
          <cell r="B7320" t="str">
            <v xml:space="preserve"> &lt; 1</v>
          </cell>
          <cell r="C7320" t="str">
            <v>Ovens Murray Area</v>
          </cell>
          <cell r="D7320">
            <v>10.526020000000001</v>
          </cell>
          <cell r="E7320">
            <v>7.7952430000000001</v>
          </cell>
          <cell r="F7320">
            <v>14.06747</v>
          </cell>
        </row>
        <row r="7321">
          <cell r="A7321" t="str">
            <v>SOCIAL CAPITAL - Neighbourhood tenure (years)</v>
          </cell>
          <cell r="B7321" t="str">
            <v xml:space="preserve"> &gt; 1 but ≤ 5</v>
          </cell>
          <cell r="C7321" t="str">
            <v>Goulburn Area</v>
          </cell>
          <cell r="D7321">
            <v>26.454630000000002</v>
          </cell>
          <cell r="E7321">
            <v>23.124490000000002</v>
          </cell>
          <cell r="F7321">
            <v>30.076720000000002</v>
          </cell>
        </row>
        <row r="7322">
          <cell r="A7322" t="str">
            <v>SOCIAL CAPITAL - Neighbourhood tenure (years)</v>
          </cell>
          <cell r="B7322" t="str">
            <v xml:space="preserve"> &gt; 1 but ≤ 5</v>
          </cell>
          <cell r="C7322" t="str">
            <v>Inner Eastern Melbourne Area</v>
          </cell>
          <cell r="D7322">
            <v>27.214079999999999</v>
          </cell>
          <cell r="E7322">
            <v>24.447610000000001</v>
          </cell>
          <cell r="F7322">
            <v>30.168600000000001</v>
          </cell>
        </row>
        <row r="7323">
          <cell r="A7323" t="str">
            <v>SOCIAL CAPITAL - Neighbourhood tenure (years)</v>
          </cell>
          <cell r="B7323" t="str">
            <v xml:space="preserve"> &gt; 1 but ≤ 5</v>
          </cell>
          <cell r="C7323" t="str">
            <v>Outer Eastern Melbourne Area</v>
          </cell>
          <cell r="D7323">
            <v>26.915970000000002</v>
          </cell>
          <cell r="E7323">
            <v>23.706790000000002</v>
          </cell>
          <cell r="F7323">
            <v>30.38654</v>
          </cell>
        </row>
        <row r="7324">
          <cell r="A7324" t="str">
            <v>SOCIAL CAPITAL - Neighbourhood tenure (years)</v>
          </cell>
          <cell r="B7324" t="str">
            <v xml:space="preserve"> &gt; 1 but ≤ 5</v>
          </cell>
          <cell r="C7324" t="str">
            <v>Ovens Murray Area</v>
          </cell>
          <cell r="D7324">
            <v>23.201229999999999</v>
          </cell>
          <cell r="E7324">
            <v>19.77975</v>
          </cell>
          <cell r="F7324">
            <v>27.015239999999999</v>
          </cell>
        </row>
        <row r="7325">
          <cell r="A7325" t="str">
            <v>SOCIAL CAPITAL - Neighbourhood tenure (years)</v>
          </cell>
          <cell r="B7325" t="str">
            <v xml:space="preserve"> &gt; 5 but ≤ 10</v>
          </cell>
          <cell r="C7325" t="str">
            <v>Goulburn Area</v>
          </cell>
          <cell r="D7325">
            <v>18.84075</v>
          </cell>
          <cell r="E7325">
            <v>16.138670000000001</v>
          </cell>
          <cell r="F7325">
            <v>21.877220000000001</v>
          </cell>
        </row>
        <row r="7326">
          <cell r="A7326" t="str">
            <v>SOCIAL CAPITAL - Neighbourhood tenure (years)</v>
          </cell>
          <cell r="B7326" t="str">
            <v xml:space="preserve"> &gt; 5 but ≤ 10</v>
          </cell>
          <cell r="C7326" t="str">
            <v>Inner Eastern Melbourne Area</v>
          </cell>
          <cell r="D7326">
            <v>15.239470000000001</v>
          </cell>
          <cell r="E7326">
            <v>12.89316</v>
          </cell>
          <cell r="F7326">
            <v>17.924900000000001</v>
          </cell>
        </row>
        <row r="7327">
          <cell r="A7327" t="str">
            <v>SOCIAL CAPITAL - Neighbourhood tenure (years)</v>
          </cell>
          <cell r="B7327" t="str">
            <v xml:space="preserve"> &gt; 5 but ≤ 10</v>
          </cell>
          <cell r="C7327" t="str">
            <v>Outer Eastern Melbourne Area</v>
          </cell>
          <cell r="D7327">
            <v>15.20904</v>
          </cell>
          <cell r="E7327">
            <v>12.64648</v>
          </cell>
          <cell r="F7327">
            <v>18.182780000000001</v>
          </cell>
        </row>
        <row r="7328">
          <cell r="A7328" t="str">
            <v>SOCIAL CAPITAL - Neighbourhood tenure (years)</v>
          </cell>
          <cell r="B7328" t="str">
            <v xml:space="preserve"> &gt; 5 but ≤ 10</v>
          </cell>
          <cell r="C7328" t="str">
            <v>Ovens Murray Area</v>
          </cell>
          <cell r="D7328">
            <v>19.416370000000001</v>
          </cell>
          <cell r="E7328">
            <v>16.50778</v>
          </cell>
          <cell r="F7328">
            <v>22.698119999999999</v>
          </cell>
        </row>
        <row r="7329">
          <cell r="A7329" t="str">
            <v>SOCIAL CAPITAL - Neighbourhood tenure (years)</v>
          </cell>
          <cell r="B7329" t="str">
            <v xml:space="preserve"> &gt; 10</v>
          </cell>
          <cell r="C7329" t="str">
            <v>Goulburn Area</v>
          </cell>
          <cell r="D7329">
            <v>45.232190000000003</v>
          </cell>
          <cell r="E7329">
            <v>41.793439999999997</v>
          </cell>
          <cell r="F7329">
            <v>48.71707</v>
          </cell>
        </row>
        <row r="7330">
          <cell r="A7330" t="str">
            <v>SOCIAL CAPITAL - Neighbourhood tenure (years)</v>
          </cell>
          <cell r="B7330" t="str">
            <v xml:space="preserve"> &gt; 10</v>
          </cell>
          <cell r="C7330" t="str">
            <v>Inner Eastern Melbourne Area</v>
          </cell>
          <cell r="D7330">
            <v>43.956090000000003</v>
          </cell>
          <cell r="E7330">
            <v>40.920479999999998</v>
          </cell>
          <cell r="F7330">
            <v>47.037610000000001</v>
          </cell>
        </row>
        <row r="7331">
          <cell r="A7331" t="str">
            <v>SOCIAL CAPITAL - Neighbourhood tenure (years)</v>
          </cell>
          <cell r="B7331" t="str">
            <v xml:space="preserve"> &gt; 10</v>
          </cell>
          <cell r="C7331" t="str">
            <v>Outer Eastern Melbourne Area</v>
          </cell>
          <cell r="D7331">
            <v>46.99559</v>
          </cell>
          <cell r="E7331">
            <v>43.536239999999999</v>
          </cell>
          <cell r="F7331">
            <v>50.484050000000003</v>
          </cell>
        </row>
        <row r="7332">
          <cell r="A7332" t="str">
            <v>SOCIAL CAPITAL - Neighbourhood tenure (years)</v>
          </cell>
          <cell r="B7332" t="str">
            <v xml:space="preserve"> &gt; 10</v>
          </cell>
          <cell r="C7332" t="str">
            <v>Ovens Murray Area</v>
          </cell>
          <cell r="D7332">
            <v>46.666469999999997</v>
          </cell>
          <cell r="E7332">
            <v>43.519710000000003</v>
          </cell>
          <cell r="F7332">
            <v>49.83999</v>
          </cell>
        </row>
        <row r="7333">
          <cell r="A7333" t="str">
            <v>SOCIAL CAPITAL - Neighbourhood tenure (years)</v>
          </cell>
          <cell r="B7333" t="str">
            <v>Don't know/Refused to answer</v>
          </cell>
          <cell r="C7333" t="str">
            <v>Goulburn Area</v>
          </cell>
          <cell r="D7333" t="str">
            <v xml:space="preserve"> </v>
          </cell>
          <cell r="E7333" t="str">
            <v xml:space="preserve"> </v>
          </cell>
          <cell r="F7333" t="str">
            <v xml:space="preserve"> </v>
          </cell>
        </row>
        <row r="7334">
          <cell r="A7334" t="str">
            <v>SOCIAL CAPITAL - Neighbourhood tenure (years)</v>
          </cell>
          <cell r="B7334" t="str">
            <v>Don't know/Refused to answer</v>
          </cell>
          <cell r="C7334" t="str">
            <v>Inner Eastern Melbourne Area</v>
          </cell>
          <cell r="D7334">
            <v>0</v>
          </cell>
          <cell r="E7334">
            <v>0</v>
          </cell>
          <cell r="F7334">
            <v>0</v>
          </cell>
        </row>
        <row r="7335">
          <cell r="A7335" t="str">
            <v>SOCIAL CAPITAL - Neighbourhood tenure (years)</v>
          </cell>
          <cell r="B7335" t="str">
            <v>Don't know/Refused to answer</v>
          </cell>
          <cell r="C7335" t="str">
            <v>Outer Eastern Melbourne Area</v>
          </cell>
          <cell r="D7335" t="str">
            <v xml:space="preserve"> </v>
          </cell>
          <cell r="E7335" t="str">
            <v xml:space="preserve"> </v>
          </cell>
          <cell r="F7335" t="str">
            <v xml:space="preserve"> </v>
          </cell>
        </row>
        <row r="7336">
          <cell r="A7336" t="str">
            <v>SOCIAL CAPITAL - Neighbourhood tenure (years)</v>
          </cell>
          <cell r="B7336" t="str">
            <v>Don't know/Refused to answer</v>
          </cell>
          <cell r="C7336" t="str">
            <v>Ovens Murray Area</v>
          </cell>
          <cell r="D7336" t="str">
            <v xml:space="preserve"> </v>
          </cell>
          <cell r="E7336" t="str">
            <v xml:space="preserve"> </v>
          </cell>
          <cell r="F7336" t="str">
            <v xml:space="preserve"> </v>
          </cell>
        </row>
        <row r="7337">
          <cell r="A7337" t="str">
            <v>SOCIAL CAPITAL - Neighbourhood tenure (years)</v>
          </cell>
          <cell r="B7337" t="str">
            <v xml:space="preserve"> &lt; 1</v>
          </cell>
          <cell r="C7337" t="str">
            <v>East Division</v>
          </cell>
          <cell r="D7337">
            <v>11.876480000000001</v>
          </cell>
          <cell r="E7337">
            <v>10.54372</v>
          </cell>
          <cell r="F7337">
            <v>13.35257</v>
          </cell>
        </row>
        <row r="7338">
          <cell r="A7338" t="str">
            <v>SOCIAL CAPITAL - Neighbourhood tenure (years)</v>
          </cell>
          <cell r="B7338" t="str">
            <v xml:space="preserve"> &gt; 1 but ≤ 5</v>
          </cell>
          <cell r="C7338" t="str">
            <v>East Division</v>
          </cell>
          <cell r="D7338">
            <v>26.638860000000001</v>
          </cell>
          <cell r="E7338">
            <v>24.856809999999999</v>
          </cell>
          <cell r="F7338">
            <v>28.500219999999999</v>
          </cell>
        </row>
        <row r="7339">
          <cell r="A7339" t="str">
            <v>SOCIAL CAPITAL - Neighbourhood tenure (years)</v>
          </cell>
          <cell r="B7339" t="str">
            <v xml:space="preserve"> &gt; 5 but ≤ 10</v>
          </cell>
          <cell r="C7339" t="str">
            <v>East Division</v>
          </cell>
          <cell r="D7339">
            <v>16.016860000000001</v>
          </cell>
          <cell r="E7339">
            <v>14.521839999999999</v>
          </cell>
          <cell r="F7339">
            <v>17.634049999999998</v>
          </cell>
        </row>
        <row r="7340">
          <cell r="A7340" t="str">
            <v>SOCIAL CAPITAL - Neighbourhood tenure (years)</v>
          </cell>
          <cell r="B7340" t="str">
            <v xml:space="preserve"> &gt; 10</v>
          </cell>
          <cell r="C7340" t="str">
            <v>East Division</v>
          </cell>
          <cell r="D7340">
            <v>45.244529999999997</v>
          </cell>
          <cell r="E7340">
            <v>43.340760000000003</v>
          </cell>
          <cell r="F7340">
            <v>47.162309999999998</v>
          </cell>
        </row>
        <row r="7341">
          <cell r="A7341" t="str">
            <v>SOCIAL CAPITAL - Neighbourhood tenure (years)</v>
          </cell>
          <cell r="B7341" t="str">
            <v>Don't know/Refused to answer</v>
          </cell>
          <cell r="C7341" t="str">
            <v>East Division</v>
          </cell>
          <cell r="D7341">
            <v>0.2232663</v>
          </cell>
          <cell r="E7341">
            <v>9.0134099999999995E-2</v>
          </cell>
          <cell r="F7341">
            <v>0.55195479999999997</v>
          </cell>
        </row>
        <row r="7342">
          <cell r="A7342" t="str">
            <v>SOCIAL CAPITAL - Neighbourhood tenure (years)</v>
          </cell>
          <cell r="B7342" t="str">
            <v xml:space="preserve"> &lt; 1</v>
          </cell>
          <cell r="C7342" t="str">
            <v>Barwon Area</v>
          </cell>
          <cell r="D7342">
            <v>16.550270000000001</v>
          </cell>
          <cell r="E7342">
            <v>12.69548</v>
          </cell>
          <cell r="F7342">
            <v>21.290099999999999</v>
          </cell>
        </row>
        <row r="7343">
          <cell r="A7343" t="str">
            <v>SOCIAL CAPITAL - Neighbourhood tenure (years)</v>
          </cell>
          <cell r="B7343" t="str">
            <v xml:space="preserve"> &lt; 1</v>
          </cell>
          <cell r="C7343" t="str">
            <v>Brimbank Melton Area</v>
          </cell>
          <cell r="D7343">
            <v>10.841229999999999</v>
          </cell>
          <cell r="E7343">
            <v>8.403238</v>
          </cell>
          <cell r="F7343">
            <v>13.87936</v>
          </cell>
        </row>
        <row r="7344">
          <cell r="A7344" t="str">
            <v>SOCIAL CAPITAL - Neighbourhood tenure (years)</v>
          </cell>
          <cell r="B7344" t="str">
            <v xml:space="preserve"> &lt; 1</v>
          </cell>
          <cell r="C7344" t="str">
            <v>Central Highlands Area</v>
          </cell>
          <cell r="D7344">
            <v>12.028079999999999</v>
          </cell>
          <cell r="E7344">
            <v>9.2930050000000008</v>
          </cell>
          <cell r="F7344">
            <v>15.431190000000001</v>
          </cell>
        </row>
        <row r="7345">
          <cell r="A7345" t="str">
            <v>SOCIAL CAPITAL - Neighbourhood tenure (years)</v>
          </cell>
          <cell r="B7345" t="str">
            <v xml:space="preserve"> &lt; 1</v>
          </cell>
          <cell r="C7345" t="str">
            <v>Western District Area</v>
          </cell>
          <cell r="D7345">
            <v>8.2322939999999996</v>
          </cell>
          <cell r="E7345">
            <v>6.4375840000000002</v>
          </cell>
          <cell r="F7345">
            <v>10.471349999999999</v>
          </cell>
        </row>
        <row r="7346">
          <cell r="A7346" t="str">
            <v>SOCIAL CAPITAL - Neighbourhood tenure (years)</v>
          </cell>
          <cell r="B7346" t="str">
            <v xml:space="preserve"> &lt; 1</v>
          </cell>
          <cell r="C7346" t="str">
            <v>Western Melbourne Area</v>
          </cell>
          <cell r="D7346">
            <v>16.378550000000001</v>
          </cell>
          <cell r="E7346">
            <v>14.448639999999999</v>
          </cell>
          <cell r="F7346">
            <v>18.510470000000002</v>
          </cell>
        </row>
        <row r="7347">
          <cell r="A7347" t="str">
            <v>SOCIAL CAPITAL - Neighbourhood tenure (years)</v>
          </cell>
          <cell r="B7347" t="str">
            <v xml:space="preserve"> &gt; 1 but ≤ 5</v>
          </cell>
          <cell r="C7347" t="str">
            <v>Barwon Area</v>
          </cell>
          <cell r="D7347">
            <v>32.526919999999997</v>
          </cell>
          <cell r="E7347">
            <v>27.359400000000001</v>
          </cell>
          <cell r="F7347">
            <v>38.157760000000003</v>
          </cell>
        </row>
        <row r="7348">
          <cell r="A7348" t="str">
            <v>SOCIAL CAPITAL - Neighbourhood tenure (years)</v>
          </cell>
          <cell r="B7348" t="str">
            <v xml:space="preserve"> &gt; 1 but ≤ 5</v>
          </cell>
          <cell r="C7348" t="str">
            <v>Brimbank Melton Area</v>
          </cell>
          <cell r="D7348">
            <v>30.650960000000001</v>
          </cell>
          <cell r="E7348">
            <v>26.682009999999998</v>
          </cell>
          <cell r="F7348">
            <v>34.929020000000001</v>
          </cell>
        </row>
        <row r="7349">
          <cell r="A7349" t="str">
            <v>SOCIAL CAPITAL - Neighbourhood tenure (years)</v>
          </cell>
          <cell r="B7349" t="str">
            <v xml:space="preserve"> &gt; 1 but ≤ 5</v>
          </cell>
          <cell r="C7349" t="str">
            <v>Central Highlands Area</v>
          </cell>
          <cell r="D7349">
            <v>28.277049999999999</v>
          </cell>
          <cell r="E7349">
            <v>24.790690000000001</v>
          </cell>
          <cell r="F7349">
            <v>32.044809999999998</v>
          </cell>
        </row>
        <row r="7350">
          <cell r="A7350" t="str">
            <v>SOCIAL CAPITAL - Neighbourhood tenure (years)</v>
          </cell>
          <cell r="B7350" t="str">
            <v xml:space="preserve"> &gt; 1 but ≤ 5</v>
          </cell>
          <cell r="C7350" t="str">
            <v>Western District Area</v>
          </cell>
          <cell r="D7350">
            <v>20.250119999999999</v>
          </cell>
          <cell r="E7350">
            <v>17.784880000000001</v>
          </cell>
          <cell r="F7350">
            <v>22.961639999999999</v>
          </cell>
        </row>
        <row r="7351">
          <cell r="A7351" t="str">
            <v>SOCIAL CAPITAL - Neighbourhood tenure (years)</v>
          </cell>
          <cell r="B7351" t="str">
            <v xml:space="preserve"> &gt; 1 but ≤ 5</v>
          </cell>
          <cell r="C7351" t="str">
            <v>Western Melbourne Area</v>
          </cell>
          <cell r="D7351">
            <v>29.296600000000002</v>
          </cell>
          <cell r="E7351">
            <v>26.415590000000002</v>
          </cell>
          <cell r="F7351">
            <v>32.353679999999997</v>
          </cell>
        </row>
        <row r="7352">
          <cell r="A7352" t="str">
            <v>SOCIAL CAPITAL - Neighbourhood tenure (years)</v>
          </cell>
          <cell r="B7352" t="str">
            <v xml:space="preserve"> &gt; 5 but ≤ 10</v>
          </cell>
          <cell r="C7352" t="str">
            <v>Barwon Area</v>
          </cell>
          <cell r="D7352">
            <v>15.812900000000001</v>
          </cell>
          <cell r="E7352">
            <v>12.20205</v>
          </cell>
          <cell r="F7352">
            <v>20.245889999999999</v>
          </cell>
        </row>
        <row r="7353">
          <cell r="A7353" t="str">
            <v>SOCIAL CAPITAL - Neighbourhood tenure (years)</v>
          </cell>
          <cell r="B7353" t="str">
            <v xml:space="preserve"> &gt; 5 but ≤ 10</v>
          </cell>
          <cell r="C7353" t="str">
            <v>Brimbank Melton Area</v>
          </cell>
          <cell r="D7353">
            <v>14.339829999999999</v>
          </cell>
          <cell r="E7353">
            <v>11.35108</v>
          </cell>
          <cell r="F7353">
            <v>17.956109999999999</v>
          </cell>
        </row>
        <row r="7354">
          <cell r="A7354" t="str">
            <v>SOCIAL CAPITAL - Neighbourhood tenure (years)</v>
          </cell>
          <cell r="B7354" t="str">
            <v xml:space="preserve"> &gt; 5 but ≤ 10</v>
          </cell>
          <cell r="C7354" t="str">
            <v>Central Highlands Area</v>
          </cell>
          <cell r="D7354">
            <v>19.542809999999999</v>
          </cell>
          <cell r="E7354">
            <v>16.653890000000001</v>
          </cell>
          <cell r="F7354">
            <v>22.7958</v>
          </cell>
        </row>
        <row r="7355">
          <cell r="A7355" t="str">
            <v>SOCIAL CAPITAL - Neighbourhood tenure (years)</v>
          </cell>
          <cell r="B7355" t="str">
            <v xml:space="preserve"> &gt; 5 but ≤ 10</v>
          </cell>
          <cell r="C7355" t="str">
            <v>Western District Area</v>
          </cell>
          <cell r="D7355">
            <v>17.191220000000001</v>
          </cell>
          <cell r="E7355">
            <v>15.13898</v>
          </cell>
          <cell r="F7355">
            <v>19.45786</v>
          </cell>
        </row>
        <row r="7356">
          <cell r="A7356" t="str">
            <v>SOCIAL CAPITAL - Neighbourhood tenure (years)</v>
          </cell>
          <cell r="B7356" t="str">
            <v xml:space="preserve"> &gt; 5 but ≤ 10</v>
          </cell>
          <cell r="C7356" t="str">
            <v>Western Melbourne Area</v>
          </cell>
          <cell r="D7356">
            <v>13.363659999999999</v>
          </cell>
          <cell r="E7356">
            <v>11.348140000000001</v>
          </cell>
          <cell r="F7356">
            <v>15.673859999999999</v>
          </cell>
        </row>
        <row r="7357">
          <cell r="A7357" t="str">
            <v>SOCIAL CAPITAL - Neighbourhood tenure (years)</v>
          </cell>
          <cell r="B7357" t="str">
            <v xml:space="preserve"> &gt; 10</v>
          </cell>
          <cell r="C7357" t="str">
            <v>Barwon Area</v>
          </cell>
          <cell r="D7357">
            <v>35.109909999999999</v>
          </cell>
          <cell r="E7357">
            <v>30.367069999999998</v>
          </cell>
          <cell r="F7357">
            <v>40.16621</v>
          </cell>
        </row>
        <row r="7358">
          <cell r="A7358" t="str">
            <v>SOCIAL CAPITAL - Neighbourhood tenure (years)</v>
          </cell>
          <cell r="B7358" t="str">
            <v xml:space="preserve"> &gt; 10</v>
          </cell>
          <cell r="C7358" t="str">
            <v>Brimbank Melton Area</v>
          </cell>
          <cell r="D7358">
            <v>43.991860000000003</v>
          </cell>
          <cell r="E7358">
            <v>39.556829999999998</v>
          </cell>
          <cell r="F7358">
            <v>48.524929999999998</v>
          </cell>
        </row>
        <row r="7359">
          <cell r="A7359" t="str">
            <v>SOCIAL CAPITAL - Neighbourhood tenure (years)</v>
          </cell>
          <cell r="B7359" t="str">
            <v xml:space="preserve"> &gt; 10</v>
          </cell>
          <cell r="C7359" t="str">
            <v>Central Highlands Area</v>
          </cell>
          <cell r="D7359">
            <v>40.152059999999999</v>
          </cell>
          <cell r="E7359">
            <v>36.574080000000002</v>
          </cell>
          <cell r="F7359">
            <v>43.83813</v>
          </cell>
        </row>
        <row r="7360">
          <cell r="A7360" t="str">
            <v>SOCIAL CAPITAL - Neighbourhood tenure (years)</v>
          </cell>
          <cell r="B7360" t="str">
            <v xml:space="preserve"> &gt; 10</v>
          </cell>
          <cell r="C7360" t="str">
            <v>Western District Area</v>
          </cell>
          <cell r="D7360">
            <v>54.118510000000001</v>
          </cell>
          <cell r="E7360">
            <v>51.36871</v>
          </cell>
          <cell r="F7360">
            <v>56.84346</v>
          </cell>
        </row>
        <row r="7361">
          <cell r="A7361" t="str">
            <v>SOCIAL CAPITAL - Neighbourhood tenure (years)</v>
          </cell>
          <cell r="B7361" t="str">
            <v xml:space="preserve"> &gt; 10</v>
          </cell>
          <cell r="C7361" t="str">
            <v>Western Melbourne Area</v>
          </cell>
          <cell r="D7361">
            <v>40.02149</v>
          </cell>
          <cell r="E7361">
            <v>37.028010000000002</v>
          </cell>
          <cell r="F7361">
            <v>43.091369999999998</v>
          </cell>
        </row>
        <row r="7362">
          <cell r="A7362" t="str">
            <v>SOCIAL CAPITAL - Neighbourhood tenure (years)</v>
          </cell>
          <cell r="B7362" t="str">
            <v>Don't know/Refused to answer</v>
          </cell>
          <cell r="C7362" t="str">
            <v>Barwon Area</v>
          </cell>
          <cell r="D7362">
            <v>0</v>
          </cell>
          <cell r="E7362">
            <v>0</v>
          </cell>
          <cell r="F7362">
            <v>0</v>
          </cell>
        </row>
        <row r="7363">
          <cell r="A7363" t="str">
            <v>SOCIAL CAPITAL - Neighbourhood tenure (years)</v>
          </cell>
          <cell r="B7363" t="str">
            <v>Don't know/Refused to answer</v>
          </cell>
          <cell r="C7363" t="str">
            <v>Brimbank Melton Area</v>
          </cell>
          <cell r="D7363" t="str">
            <v xml:space="preserve"> </v>
          </cell>
          <cell r="E7363" t="str">
            <v xml:space="preserve"> </v>
          </cell>
          <cell r="F7363" t="str">
            <v xml:space="preserve"> </v>
          </cell>
        </row>
        <row r="7364">
          <cell r="A7364" t="str">
            <v>SOCIAL CAPITAL - Neighbourhood tenure (years)</v>
          </cell>
          <cell r="B7364" t="str">
            <v>Don't know/Refused to answer</v>
          </cell>
          <cell r="C7364" t="str">
            <v>Central Highlands Area</v>
          </cell>
          <cell r="D7364">
            <v>0</v>
          </cell>
          <cell r="E7364">
            <v>0</v>
          </cell>
          <cell r="F7364">
            <v>0</v>
          </cell>
        </row>
        <row r="7365">
          <cell r="A7365" t="str">
            <v>SOCIAL CAPITAL - Neighbourhood tenure (years)</v>
          </cell>
          <cell r="B7365" t="str">
            <v>Don't know/Refused to answer</v>
          </cell>
          <cell r="C7365" t="str">
            <v>Western District Area</v>
          </cell>
          <cell r="D7365">
            <v>0.2078583</v>
          </cell>
          <cell r="E7365">
            <v>8.3808999999999995E-2</v>
          </cell>
          <cell r="F7365">
            <v>0.51457280000000005</v>
          </cell>
        </row>
        <row r="7366">
          <cell r="A7366" t="str">
            <v>SOCIAL CAPITAL - Neighbourhood tenure (years)</v>
          </cell>
          <cell r="B7366" t="str">
            <v>Don't know/Refused to answer</v>
          </cell>
          <cell r="C7366" t="str">
            <v>Western Melbourne Area</v>
          </cell>
          <cell r="D7366">
            <v>0.93969849999999999</v>
          </cell>
          <cell r="E7366">
            <v>0.45447759999999998</v>
          </cell>
          <cell r="F7366">
            <v>1.932904</v>
          </cell>
        </row>
        <row r="7367">
          <cell r="A7367" t="str">
            <v>SOCIAL CAPITAL - Neighbourhood tenure (years)</v>
          </cell>
          <cell r="B7367" t="str">
            <v xml:space="preserve"> &lt; 1</v>
          </cell>
          <cell r="C7367" t="str">
            <v>West Division</v>
          </cell>
          <cell r="D7367">
            <v>14.72606</v>
          </cell>
          <cell r="E7367">
            <v>13.389559999999999</v>
          </cell>
          <cell r="F7367">
            <v>16.17107</v>
          </cell>
        </row>
        <row r="7368">
          <cell r="A7368" t="str">
            <v>SOCIAL CAPITAL - Neighbourhood tenure (years)</v>
          </cell>
          <cell r="B7368" t="str">
            <v xml:space="preserve"> &gt; 1 but ≤ 5</v>
          </cell>
          <cell r="C7368" t="str">
            <v>West Division</v>
          </cell>
          <cell r="D7368">
            <v>29.537880000000001</v>
          </cell>
          <cell r="E7368">
            <v>27.771260000000002</v>
          </cell>
          <cell r="F7368">
            <v>31.368069999999999</v>
          </cell>
        </row>
        <row r="7369">
          <cell r="A7369" t="str">
            <v>SOCIAL CAPITAL - Neighbourhood tenure (years)</v>
          </cell>
          <cell r="B7369" t="str">
            <v xml:space="preserve"> &gt; 5 but ≤ 10</v>
          </cell>
          <cell r="C7369" t="str">
            <v>West Division</v>
          </cell>
          <cell r="D7369">
            <v>14.644170000000001</v>
          </cell>
          <cell r="E7369">
            <v>13.38517</v>
          </cell>
          <cell r="F7369">
            <v>15.99972</v>
          </cell>
        </row>
        <row r="7370">
          <cell r="A7370" t="str">
            <v>SOCIAL CAPITAL - Neighbourhood tenure (years)</v>
          </cell>
          <cell r="B7370" t="str">
            <v xml:space="preserve"> &gt; 10</v>
          </cell>
          <cell r="C7370" t="str">
            <v>West Division</v>
          </cell>
          <cell r="D7370">
            <v>40.636769999999999</v>
          </cell>
          <cell r="E7370">
            <v>38.896360000000001</v>
          </cell>
          <cell r="F7370">
            <v>42.401009999999999</v>
          </cell>
        </row>
        <row r="7371">
          <cell r="A7371" t="str">
            <v>SOCIAL CAPITAL - Neighbourhood tenure (years)</v>
          </cell>
          <cell r="B7371" t="str">
            <v>Don't know/Refused to answer</v>
          </cell>
          <cell r="C7371" t="str">
            <v>West Division</v>
          </cell>
          <cell r="D7371">
            <v>0.45511869999999999</v>
          </cell>
          <cell r="E7371">
            <v>0.23479040000000001</v>
          </cell>
          <cell r="F7371">
            <v>0.88037929999999998</v>
          </cell>
        </row>
        <row r="7372">
          <cell r="A7372" t="str">
            <v>SOCIAL CAPITAL - Home ownership status</v>
          </cell>
          <cell r="B7372" t="str">
            <v>Owned, no mortgage</v>
          </cell>
          <cell r="C7372" t="str">
            <v>Hume Moreland Area</v>
          </cell>
          <cell r="D7372">
            <v>27.987159999999999</v>
          </cell>
          <cell r="E7372">
            <v>24.700510000000001</v>
          </cell>
          <cell r="F7372">
            <v>31.528020000000001</v>
          </cell>
        </row>
        <row r="7373">
          <cell r="A7373" t="str">
            <v>SOCIAL CAPITAL - Home ownership status</v>
          </cell>
          <cell r="B7373" t="str">
            <v>Owned, no mortgage</v>
          </cell>
          <cell r="C7373" t="str">
            <v>Loddon Area</v>
          </cell>
          <cell r="D7373">
            <v>28.124020000000002</v>
          </cell>
          <cell r="E7373">
            <v>25.420200000000001</v>
          </cell>
          <cell r="F7373">
            <v>30.995899999999999</v>
          </cell>
        </row>
        <row r="7374">
          <cell r="A7374" t="str">
            <v>SOCIAL CAPITAL - Home ownership status</v>
          </cell>
          <cell r="B7374" t="str">
            <v>Owned, no mortgage</v>
          </cell>
          <cell r="C7374" t="str">
            <v>Mallee Area</v>
          </cell>
          <cell r="D7374">
            <v>29.58717</v>
          </cell>
          <cell r="E7374">
            <v>26.318930000000002</v>
          </cell>
          <cell r="F7374">
            <v>33.079039999999999</v>
          </cell>
        </row>
        <row r="7375">
          <cell r="A7375" t="str">
            <v>SOCIAL CAPITAL - Home ownership status</v>
          </cell>
          <cell r="B7375" t="str">
            <v>Owned, no mortgage</v>
          </cell>
          <cell r="C7375" t="str">
            <v>North Eastern Melbourne Area</v>
          </cell>
          <cell r="D7375">
            <v>26.429089999999999</v>
          </cell>
          <cell r="E7375">
            <v>24.01529</v>
          </cell>
          <cell r="F7375">
            <v>28.992940000000001</v>
          </cell>
        </row>
        <row r="7376">
          <cell r="A7376" t="str">
            <v>SOCIAL CAPITAL - Home ownership status</v>
          </cell>
          <cell r="B7376" t="str">
            <v>Owned with mortgage</v>
          </cell>
          <cell r="C7376" t="str">
            <v>Hume Moreland Area</v>
          </cell>
          <cell r="D7376">
            <v>36.062600000000003</v>
          </cell>
          <cell r="E7376">
            <v>31.843679999999999</v>
          </cell>
          <cell r="F7376">
            <v>40.508270000000003</v>
          </cell>
        </row>
        <row r="7377">
          <cell r="A7377" t="str">
            <v>SOCIAL CAPITAL - Home ownership status</v>
          </cell>
          <cell r="B7377" t="str">
            <v>Owned with mortgage</v>
          </cell>
          <cell r="C7377" t="str">
            <v>Loddon Area</v>
          </cell>
          <cell r="D7377">
            <v>39.180959999999999</v>
          </cell>
          <cell r="E7377">
            <v>35.181199999999997</v>
          </cell>
          <cell r="F7377">
            <v>43.331470000000003</v>
          </cell>
        </row>
        <row r="7378">
          <cell r="A7378" t="str">
            <v>SOCIAL CAPITAL - Home ownership status</v>
          </cell>
          <cell r="B7378" t="str">
            <v>Owned with mortgage</v>
          </cell>
          <cell r="C7378" t="str">
            <v>Mallee Area</v>
          </cell>
          <cell r="D7378">
            <v>42.779359999999997</v>
          </cell>
          <cell r="E7378">
            <v>38.135129999999997</v>
          </cell>
          <cell r="F7378">
            <v>47.55442</v>
          </cell>
        </row>
        <row r="7379">
          <cell r="A7379" t="str">
            <v>SOCIAL CAPITAL - Home ownership status</v>
          </cell>
          <cell r="B7379" t="str">
            <v>Owned with mortgage</v>
          </cell>
          <cell r="C7379" t="str">
            <v>North Eastern Melbourne Area</v>
          </cell>
          <cell r="D7379">
            <v>31.24736</v>
          </cell>
          <cell r="E7379">
            <v>28.648109999999999</v>
          </cell>
          <cell r="F7379">
            <v>33.97016</v>
          </cell>
        </row>
        <row r="7380">
          <cell r="A7380" t="str">
            <v>SOCIAL CAPITAL - Home ownership status</v>
          </cell>
          <cell r="B7380" t="str">
            <v>Rented from DHHS/Community housing agency</v>
          </cell>
          <cell r="C7380" t="str">
            <v>Hume Moreland Area</v>
          </cell>
          <cell r="D7380">
            <v>4.3252800000000002</v>
          </cell>
          <cell r="E7380">
            <v>2.6147469999999999</v>
          </cell>
          <cell r="F7380">
            <v>7.0735409999999996</v>
          </cell>
        </row>
        <row r="7381">
          <cell r="A7381" t="str">
            <v>SOCIAL CAPITAL - Home ownership status</v>
          </cell>
          <cell r="B7381" t="str">
            <v>Rented from DHHS/Community housing agency</v>
          </cell>
          <cell r="C7381" t="str">
            <v>Loddon Area</v>
          </cell>
          <cell r="D7381">
            <v>3.0075539999999998</v>
          </cell>
          <cell r="E7381">
            <v>1.806891</v>
          </cell>
          <cell r="F7381">
            <v>4.9657</v>
          </cell>
        </row>
        <row r="7382">
          <cell r="A7382" t="str">
            <v>SOCIAL CAPITAL - Home ownership status</v>
          </cell>
          <cell r="B7382" t="str">
            <v>Rented from DHHS/Community housing agency</v>
          </cell>
          <cell r="C7382" t="str">
            <v>Mallee Area</v>
          </cell>
          <cell r="D7382">
            <v>3.7481749999999998</v>
          </cell>
          <cell r="E7382">
            <v>2.2267320000000002</v>
          </cell>
          <cell r="F7382">
            <v>6.2427859999999997</v>
          </cell>
        </row>
        <row r="7383">
          <cell r="A7383" t="str">
            <v>SOCIAL CAPITAL - Home ownership status</v>
          </cell>
          <cell r="B7383" t="str">
            <v>Rented from DHHS/Community housing agency</v>
          </cell>
          <cell r="C7383" t="str">
            <v>North Eastern Melbourne Area</v>
          </cell>
          <cell r="D7383">
            <v>4.9563569999999997</v>
          </cell>
          <cell r="E7383">
            <v>3.655653</v>
          </cell>
          <cell r="F7383">
            <v>6.687735</v>
          </cell>
        </row>
        <row r="7384">
          <cell r="A7384" t="str">
            <v>SOCIAL CAPITAL - Home ownership status</v>
          </cell>
          <cell r="B7384" t="str">
            <v>Rented privately</v>
          </cell>
          <cell r="C7384" t="str">
            <v>Hume Moreland Area</v>
          </cell>
          <cell r="D7384">
            <v>25.98254</v>
          </cell>
          <cell r="E7384">
            <v>22.433309999999999</v>
          </cell>
          <cell r="F7384">
            <v>29.877020000000002</v>
          </cell>
        </row>
        <row r="7385">
          <cell r="A7385" t="str">
            <v>SOCIAL CAPITAL - Home ownership status</v>
          </cell>
          <cell r="B7385" t="str">
            <v>Rented privately</v>
          </cell>
          <cell r="C7385" t="str">
            <v>Loddon Area</v>
          </cell>
          <cell r="D7385">
            <v>25.464690000000001</v>
          </cell>
          <cell r="E7385">
            <v>21.58023</v>
          </cell>
          <cell r="F7385">
            <v>29.782800000000002</v>
          </cell>
        </row>
        <row r="7386">
          <cell r="A7386" t="str">
            <v>SOCIAL CAPITAL - Home ownership status</v>
          </cell>
          <cell r="B7386" t="str">
            <v>Rented privately</v>
          </cell>
          <cell r="C7386" t="str">
            <v>Mallee Area</v>
          </cell>
          <cell r="D7386">
            <v>21.355329999999999</v>
          </cell>
          <cell r="E7386">
            <v>17.392209999999999</v>
          </cell>
          <cell r="F7386">
            <v>25.93796</v>
          </cell>
        </row>
        <row r="7387">
          <cell r="A7387" t="str">
            <v>SOCIAL CAPITAL - Home ownership status</v>
          </cell>
          <cell r="B7387" t="str">
            <v>Rented privately</v>
          </cell>
          <cell r="C7387" t="str">
            <v>North Eastern Melbourne Area</v>
          </cell>
          <cell r="D7387">
            <v>33.463459999999998</v>
          </cell>
          <cell r="E7387">
            <v>30.560790000000001</v>
          </cell>
          <cell r="F7387">
            <v>36.496920000000003</v>
          </cell>
        </row>
        <row r="7388">
          <cell r="A7388" t="str">
            <v>SOCIAL CAPITAL - Home ownership status</v>
          </cell>
          <cell r="B7388" t="str">
            <v>Other</v>
          </cell>
          <cell r="C7388" t="str">
            <v>Hume Moreland Area</v>
          </cell>
          <cell r="D7388">
            <v>1.5842430000000001</v>
          </cell>
          <cell r="E7388">
            <v>0.74419959999999996</v>
          </cell>
          <cell r="F7388">
            <v>3.3406020000000001</v>
          </cell>
        </row>
        <row r="7389">
          <cell r="A7389" t="str">
            <v>SOCIAL CAPITAL - Home ownership status</v>
          </cell>
          <cell r="B7389" t="str">
            <v>Other</v>
          </cell>
          <cell r="C7389" t="str">
            <v>Loddon Area</v>
          </cell>
          <cell r="D7389">
            <v>1.2762789999999999</v>
          </cell>
          <cell r="E7389">
            <v>0.5007009</v>
          </cell>
          <cell r="F7389">
            <v>3.2144059999999999</v>
          </cell>
        </row>
        <row r="7390">
          <cell r="A7390" t="str">
            <v>SOCIAL CAPITAL - Home ownership status</v>
          </cell>
          <cell r="B7390" t="str">
            <v>Other</v>
          </cell>
          <cell r="C7390" t="str">
            <v>Mallee Area</v>
          </cell>
          <cell r="D7390">
            <v>1.279876</v>
          </cell>
          <cell r="E7390">
            <v>0.69769300000000001</v>
          </cell>
          <cell r="F7390">
            <v>2.3364250000000002</v>
          </cell>
        </row>
        <row r="7391">
          <cell r="A7391" t="str">
            <v>SOCIAL CAPITAL - Home ownership status</v>
          </cell>
          <cell r="B7391" t="str">
            <v>Other</v>
          </cell>
          <cell r="C7391" t="str">
            <v>North Eastern Melbourne Area</v>
          </cell>
          <cell r="D7391">
            <v>0.55881610000000004</v>
          </cell>
          <cell r="E7391">
            <v>0.24738299999999999</v>
          </cell>
          <cell r="F7391">
            <v>1.257374</v>
          </cell>
        </row>
        <row r="7392">
          <cell r="A7392" t="str">
            <v>SOCIAL CAPITAL - Home ownership status</v>
          </cell>
          <cell r="B7392" t="str">
            <v>Don't know/Refused to answer</v>
          </cell>
          <cell r="C7392" t="str">
            <v>Hume Moreland Area</v>
          </cell>
          <cell r="D7392">
            <v>4.0581750000000003</v>
          </cell>
          <cell r="E7392">
            <v>2.4462269999999999</v>
          </cell>
          <cell r="F7392">
            <v>6.6598059999999997</v>
          </cell>
        </row>
        <row r="7393">
          <cell r="A7393" t="str">
            <v>SOCIAL CAPITAL - Home ownership status</v>
          </cell>
          <cell r="B7393" t="str">
            <v>Don't know/Refused to answer</v>
          </cell>
          <cell r="C7393" t="str">
            <v>Loddon Area</v>
          </cell>
          <cell r="D7393">
            <v>2.9465050000000002</v>
          </cell>
          <cell r="E7393">
            <v>1.5667009999999999</v>
          </cell>
          <cell r="F7393">
            <v>5.4739329999999997</v>
          </cell>
        </row>
        <row r="7394">
          <cell r="A7394" t="str">
            <v>SOCIAL CAPITAL - Home ownership status</v>
          </cell>
          <cell r="B7394" t="str">
            <v>Don't know/Refused to answer</v>
          </cell>
          <cell r="C7394" t="str">
            <v>Mallee Area</v>
          </cell>
          <cell r="D7394">
            <v>1.2500960000000001</v>
          </cell>
          <cell r="E7394">
            <v>0.60518360000000004</v>
          </cell>
          <cell r="F7394">
            <v>2.564527</v>
          </cell>
        </row>
        <row r="7395">
          <cell r="A7395" t="str">
            <v>SOCIAL CAPITAL - Home ownership status</v>
          </cell>
          <cell r="B7395" t="str">
            <v>Don't know/Refused to answer</v>
          </cell>
          <cell r="C7395" t="str">
            <v>North Eastern Melbourne Area</v>
          </cell>
          <cell r="D7395">
            <v>3.3449140000000002</v>
          </cell>
          <cell r="E7395">
            <v>2.286483</v>
          </cell>
          <cell r="F7395">
            <v>4.8688859999999998</v>
          </cell>
        </row>
        <row r="7396">
          <cell r="A7396" t="str">
            <v>SOCIAL CAPITAL - Home ownership status</v>
          </cell>
          <cell r="B7396" t="str">
            <v>Owned, no mortgage</v>
          </cell>
          <cell r="C7396" t="str">
            <v>North Division</v>
          </cell>
          <cell r="D7396">
            <v>27.324069999999999</v>
          </cell>
          <cell r="E7396">
            <v>25.751280000000001</v>
          </cell>
          <cell r="F7396">
            <v>28.955469999999998</v>
          </cell>
        </row>
        <row r="7397">
          <cell r="A7397" t="str">
            <v>SOCIAL CAPITAL - Home ownership status</v>
          </cell>
          <cell r="B7397" t="str">
            <v>Owned with mortgage</v>
          </cell>
          <cell r="C7397" t="str">
            <v>North Division</v>
          </cell>
          <cell r="D7397">
            <v>34.488320000000002</v>
          </cell>
          <cell r="E7397">
            <v>32.574910000000003</v>
          </cell>
          <cell r="F7397">
            <v>36.45335</v>
          </cell>
        </row>
        <row r="7398">
          <cell r="A7398" t="str">
            <v>SOCIAL CAPITAL - Home ownership status</v>
          </cell>
          <cell r="B7398" t="str">
            <v>Rented from DHHS/Community housing agency</v>
          </cell>
          <cell r="C7398" t="str">
            <v>North Division</v>
          </cell>
          <cell r="D7398">
            <v>4.4140230000000003</v>
          </cell>
          <cell r="E7398">
            <v>3.509185</v>
          </cell>
          <cell r="F7398">
            <v>5.5387789999999999</v>
          </cell>
        </row>
        <row r="7399">
          <cell r="A7399" t="str">
            <v>SOCIAL CAPITAL - Home ownership status</v>
          </cell>
          <cell r="B7399" t="str">
            <v>Rented privately</v>
          </cell>
          <cell r="C7399" t="str">
            <v>North Division</v>
          </cell>
          <cell r="D7399">
            <v>29.481020000000001</v>
          </cell>
          <cell r="E7399">
            <v>27.567260000000001</v>
          </cell>
          <cell r="F7399">
            <v>31.469919999999998</v>
          </cell>
        </row>
        <row r="7400">
          <cell r="A7400" t="str">
            <v>SOCIAL CAPITAL - Home ownership status</v>
          </cell>
          <cell r="B7400" t="str">
            <v>Other</v>
          </cell>
          <cell r="C7400" t="str">
            <v>North Division</v>
          </cell>
          <cell r="D7400">
            <v>0.99042799999999998</v>
          </cell>
          <cell r="E7400">
            <v>0.64765039999999996</v>
          </cell>
          <cell r="F7400">
            <v>1.5118640000000001</v>
          </cell>
        </row>
        <row r="7401">
          <cell r="A7401" t="str">
            <v>SOCIAL CAPITAL - Home ownership status</v>
          </cell>
          <cell r="B7401" t="str">
            <v>Don't know/Refused to answer</v>
          </cell>
          <cell r="C7401" t="str">
            <v>North Division</v>
          </cell>
          <cell r="D7401">
            <v>3.3021400000000001</v>
          </cell>
          <cell r="E7401">
            <v>2.5241310000000001</v>
          </cell>
          <cell r="F7401">
            <v>4.3093519999999996</v>
          </cell>
        </row>
        <row r="7402">
          <cell r="A7402" t="str">
            <v>SOCIAL CAPITAL - Home ownership status</v>
          </cell>
          <cell r="B7402" t="str">
            <v>Owned, no mortgage</v>
          </cell>
          <cell r="C7402" t="str">
            <v>Bayside Peninsula Area</v>
          </cell>
          <cell r="D7402">
            <v>27.77223</v>
          </cell>
          <cell r="E7402">
            <v>25.953520000000001</v>
          </cell>
          <cell r="F7402">
            <v>29.66732</v>
          </cell>
        </row>
        <row r="7403">
          <cell r="A7403" t="str">
            <v>SOCIAL CAPITAL - Home ownership status</v>
          </cell>
          <cell r="B7403" t="str">
            <v>Owned, no mortgage</v>
          </cell>
          <cell r="C7403" t="str">
            <v>Inner Gippsland Area</v>
          </cell>
          <cell r="D7403">
            <v>29.763390000000001</v>
          </cell>
          <cell r="E7403">
            <v>26.839410000000001</v>
          </cell>
          <cell r="F7403">
            <v>32.862830000000002</v>
          </cell>
        </row>
        <row r="7404">
          <cell r="A7404" t="str">
            <v>SOCIAL CAPITAL - Home ownership status</v>
          </cell>
          <cell r="B7404" t="str">
            <v>Owned, no mortgage</v>
          </cell>
          <cell r="C7404" t="str">
            <v>Outer Gippsland Area</v>
          </cell>
          <cell r="D7404">
            <v>34.41968</v>
          </cell>
          <cell r="E7404">
            <v>30.02008</v>
          </cell>
          <cell r="F7404">
            <v>39.10378</v>
          </cell>
        </row>
        <row r="7405">
          <cell r="A7405" t="str">
            <v>SOCIAL CAPITAL - Home ownership status</v>
          </cell>
          <cell r="B7405" t="str">
            <v>Owned, no mortgage</v>
          </cell>
          <cell r="C7405" t="str">
            <v>Southern Melbourne Area</v>
          </cell>
          <cell r="D7405">
            <v>26.814409999999999</v>
          </cell>
          <cell r="E7405">
            <v>23.894850000000002</v>
          </cell>
          <cell r="F7405">
            <v>29.950320000000001</v>
          </cell>
        </row>
        <row r="7406">
          <cell r="A7406" t="str">
            <v>SOCIAL CAPITAL - Home ownership status</v>
          </cell>
          <cell r="B7406" t="str">
            <v>Owned with mortgage</v>
          </cell>
          <cell r="C7406" t="str">
            <v>Bayside Peninsula Area</v>
          </cell>
          <cell r="D7406">
            <v>32.739660000000001</v>
          </cell>
          <cell r="E7406">
            <v>30.57039</v>
          </cell>
          <cell r="F7406">
            <v>34.985300000000002</v>
          </cell>
        </row>
        <row r="7407">
          <cell r="A7407" t="str">
            <v>SOCIAL CAPITAL - Home ownership status</v>
          </cell>
          <cell r="B7407" t="str">
            <v>Owned with mortgage</v>
          </cell>
          <cell r="C7407" t="str">
            <v>Inner Gippsland Area</v>
          </cell>
          <cell r="D7407">
            <v>38.931649999999998</v>
          </cell>
          <cell r="E7407">
            <v>35.18826</v>
          </cell>
          <cell r="F7407">
            <v>42.810209999999998</v>
          </cell>
        </row>
        <row r="7408">
          <cell r="A7408" t="str">
            <v>SOCIAL CAPITAL - Home ownership status</v>
          </cell>
          <cell r="B7408" t="str">
            <v>Owned with mortgage</v>
          </cell>
          <cell r="C7408" t="str">
            <v>Outer Gippsland Area</v>
          </cell>
          <cell r="D7408">
            <v>36.58849</v>
          </cell>
          <cell r="E7408">
            <v>31.556740000000001</v>
          </cell>
          <cell r="F7408">
            <v>41.931010000000001</v>
          </cell>
        </row>
        <row r="7409">
          <cell r="A7409" t="str">
            <v>SOCIAL CAPITAL - Home ownership status</v>
          </cell>
          <cell r="B7409" t="str">
            <v>Owned with mortgage</v>
          </cell>
          <cell r="C7409" t="str">
            <v>Southern Melbourne Area</v>
          </cell>
          <cell r="D7409">
            <v>40.389209999999999</v>
          </cell>
          <cell r="E7409">
            <v>36.876559999999998</v>
          </cell>
          <cell r="F7409">
            <v>44.0032</v>
          </cell>
        </row>
        <row r="7410">
          <cell r="A7410" t="str">
            <v>SOCIAL CAPITAL - Home ownership status</v>
          </cell>
          <cell r="B7410" t="str">
            <v>Rented from DHHS/Community housing agency</v>
          </cell>
          <cell r="C7410" t="str">
            <v>Bayside Peninsula Area</v>
          </cell>
          <cell r="D7410">
            <v>2.3572099999999998</v>
          </cell>
          <cell r="E7410">
            <v>1.6691499999999999</v>
          </cell>
          <cell r="F7410">
            <v>3.3193290000000002</v>
          </cell>
        </row>
        <row r="7411">
          <cell r="A7411" t="str">
            <v>SOCIAL CAPITAL - Home ownership status</v>
          </cell>
          <cell r="B7411" t="str">
            <v>Rented from DHHS/Community housing agency</v>
          </cell>
          <cell r="C7411" t="str">
            <v>Inner Gippsland Area</v>
          </cell>
          <cell r="D7411">
            <v>3.3806980000000002</v>
          </cell>
          <cell r="E7411">
            <v>1.9496009999999999</v>
          </cell>
          <cell r="F7411">
            <v>5.8001459999999998</v>
          </cell>
        </row>
        <row r="7412">
          <cell r="A7412" t="str">
            <v>SOCIAL CAPITAL - Home ownership status</v>
          </cell>
          <cell r="B7412" t="str">
            <v>Rented from DHHS/Community housing agency</v>
          </cell>
          <cell r="C7412" t="str">
            <v>Outer Gippsland Area</v>
          </cell>
          <cell r="D7412">
            <v>1.836376</v>
          </cell>
          <cell r="E7412">
            <v>0.78904039999999998</v>
          </cell>
          <cell r="F7412">
            <v>4.2148339999999997</v>
          </cell>
        </row>
        <row r="7413">
          <cell r="A7413" t="str">
            <v>SOCIAL CAPITAL - Home ownership status</v>
          </cell>
          <cell r="B7413" t="str">
            <v>Rented from DHHS/Community housing agency</v>
          </cell>
          <cell r="C7413" t="str">
            <v>Southern Melbourne Area</v>
          </cell>
          <cell r="D7413">
            <v>4.731935</v>
          </cell>
          <cell r="E7413">
            <v>3.2507929999999998</v>
          </cell>
          <cell r="F7413">
            <v>6.8402099999999999</v>
          </cell>
        </row>
        <row r="7414">
          <cell r="A7414" t="str">
            <v>SOCIAL CAPITAL - Home ownership status</v>
          </cell>
          <cell r="B7414" t="str">
            <v>Rented privately</v>
          </cell>
          <cell r="C7414" t="str">
            <v>Bayside Peninsula Area</v>
          </cell>
          <cell r="D7414">
            <v>32.228969999999997</v>
          </cell>
          <cell r="E7414">
            <v>30.004819999999999</v>
          </cell>
          <cell r="F7414">
            <v>34.536639999999998</v>
          </cell>
        </row>
        <row r="7415">
          <cell r="A7415" t="str">
            <v>SOCIAL CAPITAL - Home ownership status</v>
          </cell>
          <cell r="B7415" t="str">
            <v>Rented privately</v>
          </cell>
          <cell r="C7415" t="str">
            <v>Inner Gippsland Area</v>
          </cell>
          <cell r="D7415">
            <v>24.421299999999999</v>
          </cell>
          <cell r="E7415">
            <v>20.816510000000001</v>
          </cell>
          <cell r="F7415">
            <v>28.42624</v>
          </cell>
        </row>
        <row r="7416">
          <cell r="A7416" t="str">
            <v>SOCIAL CAPITAL - Home ownership status</v>
          </cell>
          <cell r="B7416" t="str">
            <v>Rented privately</v>
          </cell>
          <cell r="C7416" t="str">
            <v>Outer Gippsland Area</v>
          </cell>
          <cell r="D7416">
            <v>22.44924</v>
          </cell>
          <cell r="E7416">
            <v>17.692039999999999</v>
          </cell>
          <cell r="F7416">
            <v>28.049659999999999</v>
          </cell>
        </row>
        <row r="7417">
          <cell r="A7417" t="str">
            <v>SOCIAL CAPITAL - Home ownership status</v>
          </cell>
          <cell r="B7417" t="str">
            <v>Rented privately</v>
          </cell>
          <cell r="C7417" t="str">
            <v>Southern Melbourne Area</v>
          </cell>
          <cell r="D7417">
            <v>22.06616</v>
          </cell>
          <cell r="E7417">
            <v>19.0627</v>
          </cell>
          <cell r="F7417">
            <v>25.394349999999999</v>
          </cell>
        </row>
        <row r="7418">
          <cell r="A7418" t="str">
            <v>SOCIAL CAPITAL - Home ownership status</v>
          </cell>
          <cell r="B7418" t="str">
            <v>Other</v>
          </cell>
          <cell r="C7418" t="str">
            <v>Bayside Peninsula Area</v>
          </cell>
          <cell r="D7418">
            <v>1.3039829999999999</v>
          </cell>
          <cell r="E7418">
            <v>0.81059320000000001</v>
          </cell>
          <cell r="F7418">
            <v>2.0913550000000001</v>
          </cell>
        </row>
        <row r="7419">
          <cell r="A7419" t="str">
            <v>SOCIAL CAPITAL - Home ownership status</v>
          </cell>
          <cell r="B7419" t="str">
            <v>Other</v>
          </cell>
          <cell r="C7419" t="str">
            <v>Inner Gippsland Area</v>
          </cell>
          <cell r="D7419">
            <v>1.3194939999999999</v>
          </cell>
          <cell r="E7419">
            <v>0.67305820000000005</v>
          </cell>
          <cell r="F7419">
            <v>2.570729</v>
          </cell>
        </row>
        <row r="7420">
          <cell r="A7420" t="str">
            <v>SOCIAL CAPITAL - Home ownership status</v>
          </cell>
          <cell r="B7420" t="str">
            <v>Other</v>
          </cell>
          <cell r="C7420" t="str">
            <v>Outer Gippsland Area</v>
          </cell>
          <cell r="D7420">
            <v>2.302486</v>
          </cell>
          <cell r="E7420">
            <v>1.1414150000000001</v>
          </cell>
          <cell r="F7420">
            <v>4.5897889999999997</v>
          </cell>
        </row>
        <row r="7421">
          <cell r="A7421" t="str">
            <v>SOCIAL CAPITAL - Home ownership status</v>
          </cell>
          <cell r="B7421" t="str">
            <v>Other</v>
          </cell>
          <cell r="C7421" t="str">
            <v>Southern Melbourne Area</v>
          </cell>
          <cell r="D7421">
            <v>1.5883799999999999</v>
          </cell>
          <cell r="E7421">
            <v>0.84360389999999996</v>
          </cell>
          <cell r="F7421">
            <v>2.9709819999999998</v>
          </cell>
        </row>
        <row r="7422">
          <cell r="A7422" t="str">
            <v>SOCIAL CAPITAL - Home ownership status</v>
          </cell>
          <cell r="B7422" t="str">
            <v>Don't know/Refused to answer</v>
          </cell>
          <cell r="C7422" t="str">
            <v>Bayside Peninsula Area</v>
          </cell>
          <cell r="D7422">
            <v>3.5979480000000001</v>
          </cell>
          <cell r="E7422">
            <v>2.7194759999999998</v>
          </cell>
          <cell r="F7422">
            <v>4.7463480000000002</v>
          </cell>
        </row>
        <row r="7423">
          <cell r="A7423" t="str">
            <v>SOCIAL CAPITAL - Home ownership status</v>
          </cell>
          <cell r="B7423" t="str">
            <v>Don't know/Refused to answer</v>
          </cell>
          <cell r="C7423" t="str">
            <v>Inner Gippsland Area</v>
          </cell>
          <cell r="D7423">
            <v>2.1834720000000001</v>
          </cell>
          <cell r="E7423">
            <v>1.0744990000000001</v>
          </cell>
          <cell r="F7423">
            <v>4.3862500000000004</v>
          </cell>
        </row>
        <row r="7424">
          <cell r="A7424" t="str">
            <v>SOCIAL CAPITAL - Home ownership status</v>
          </cell>
          <cell r="B7424" t="str">
            <v>Don't know/Refused to answer</v>
          </cell>
          <cell r="C7424" t="str">
            <v>Outer Gippsland Area</v>
          </cell>
          <cell r="D7424">
            <v>2.4037329999999999</v>
          </cell>
          <cell r="E7424">
            <v>1.0962769999999999</v>
          </cell>
          <cell r="F7424">
            <v>5.1886960000000002</v>
          </cell>
        </row>
        <row r="7425">
          <cell r="A7425" t="str">
            <v>SOCIAL CAPITAL - Home ownership status</v>
          </cell>
          <cell r="B7425" t="str">
            <v>Don't know/Refused to answer</v>
          </cell>
          <cell r="C7425" t="str">
            <v>Southern Melbourne Area</v>
          </cell>
          <cell r="D7425">
            <v>4.4099069999999996</v>
          </cell>
          <cell r="E7425">
            <v>2.963778</v>
          </cell>
          <cell r="F7425">
            <v>6.5142810000000004</v>
          </cell>
        </row>
        <row r="7426">
          <cell r="A7426" t="str">
            <v>SOCIAL CAPITAL - Home ownership status</v>
          </cell>
          <cell r="B7426" t="str">
            <v>Owned, no mortgage</v>
          </cell>
          <cell r="C7426" t="str">
            <v>South Division</v>
          </cell>
          <cell r="D7426">
            <v>28.02383</v>
          </cell>
          <cell r="E7426">
            <v>26.636980000000001</v>
          </cell>
          <cell r="F7426">
            <v>29.453890000000001</v>
          </cell>
        </row>
        <row r="7427">
          <cell r="A7427" t="str">
            <v>SOCIAL CAPITAL - Home ownership status</v>
          </cell>
          <cell r="B7427" t="str">
            <v>Owned with mortgage</v>
          </cell>
          <cell r="C7427" t="str">
            <v>South Division</v>
          </cell>
          <cell r="D7427">
            <v>36.081139999999998</v>
          </cell>
          <cell r="E7427">
            <v>34.363680000000002</v>
          </cell>
          <cell r="F7427">
            <v>37.834960000000002</v>
          </cell>
        </row>
        <row r="7428">
          <cell r="A7428" t="str">
            <v>SOCIAL CAPITAL - Home ownership status</v>
          </cell>
          <cell r="B7428" t="str">
            <v>Rented from DHHS/Community housing agency</v>
          </cell>
          <cell r="C7428" t="str">
            <v>South Division</v>
          </cell>
          <cell r="D7428">
            <v>3.2007080000000001</v>
          </cell>
          <cell r="E7428">
            <v>2.5380410000000002</v>
          </cell>
          <cell r="F7428">
            <v>4.0292409999999999</v>
          </cell>
        </row>
        <row r="7429">
          <cell r="A7429" t="str">
            <v>SOCIAL CAPITAL - Home ownership status</v>
          </cell>
          <cell r="B7429" t="str">
            <v>Rented privately</v>
          </cell>
          <cell r="C7429" t="str">
            <v>South Division</v>
          </cell>
          <cell r="D7429">
            <v>27.532499999999999</v>
          </cell>
          <cell r="E7429">
            <v>25.90211</v>
          </cell>
          <cell r="F7429">
            <v>29.22503</v>
          </cell>
        </row>
        <row r="7430">
          <cell r="A7430" t="str">
            <v>SOCIAL CAPITAL - Home ownership status</v>
          </cell>
          <cell r="B7430" t="str">
            <v>Other</v>
          </cell>
          <cell r="C7430" t="str">
            <v>South Division</v>
          </cell>
          <cell r="D7430">
            <v>1.4083460000000001</v>
          </cell>
          <cell r="E7430">
            <v>1.0043740000000001</v>
          </cell>
          <cell r="F7430">
            <v>1.9715659999999999</v>
          </cell>
        </row>
        <row r="7431">
          <cell r="A7431" t="str">
            <v>SOCIAL CAPITAL - Home ownership status</v>
          </cell>
          <cell r="B7431" t="str">
            <v>Don't know/Refused to answer</v>
          </cell>
          <cell r="C7431" t="str">
            <v>South Division</v>
          </cell>
          <cell r="D7431">
            <v>3.7534839999999998</v>
          </cell>
          <cell r="E7431">
            <v>3.0034390000000002</v>
          </cell>
          <cell r="F7431">
            <v>4.6817960000000003</v>
          </cell>
        </row>
        <row r="7432">
          <cell r="A7432" t="str">
            <v>SOCIAL CAPITAL - Home ownership status</v>
          </cell>
          <cell r="B7432" t="str">
            <v>Owned, no mortgage</v>
          </cell>
          <cell r="C7432" t="str">
            <v>Goulburn Area</v>
          </cell>
          <cell r="D7432">
            <v>27.81683</v>
          </cell>
          <cell r="E7432">
            <v>25.666090000000001</v>
          </cell>
          <cell r="F7432">
            <v>30.07488</v>
          </cell>
        </row>
        <row r="7433">
          <cell r="A7433" t="str">
            <v>SOCIAL CAPITAL - Home ownership status</v>
          </cell>
          <cell r="B7433" t="str">
            <v>Owned, no mortgage</v>
          </cell>
          <cell r="C7433" t="str">
            <v>Inner Eastern Melbourne Area</v>
          </cell>
          <cell r="D7433">
            <v>31.602060000000002</v>
          </cell>
          <cell r="E7433">
            <v>28.94876</v>
          </cell>
          <cell r="F7433">
            <v>34.380870000000002</v>
          </cell>
        </row>
        <row r="7434">
          <cell r="A7434" t="str">
            <v>SOCIAL CAPITAL - Home ownership status</v>
          </cell>
          <cell r="B7434" t="str">
            <v>Owned, no mortgage</v>
          </cell>
          <cell r="C7434" t="str">
            <v>Outer Eastern Melbourne Area</v>
          </cell>
          <cell r="D7434">
            <v>28.257719999999999</v>
          </cell>
          <cell r="E7434">
            <v>25.418060000000001</v>
          </cell>
          <cell r="F7434">
            <v>31.281559999999999</v>
          </cell>
        </row>
        <row r="7435">
          <cell r="A7435" t="str">
            <v>SOCIAL CAPITAL - Home ownership status</v>
          </cell>
          <cell r="B7435" t="str">
            <v>Owned, no mortgage</v>
          </cell>
          <cell r="C7435" t="str">
            <v>Ovens Murray Area</v>
          </cell>
          <cell r="D7435">
            <v>30.193850000000001</v>
          </cell>
          <cell r="E7435">
            <v>27.660399999999999</v>
          </cell>
          <cell r="F7435">
            <v>32.853949999999998</v>
          </cell>
        </row>
        <row r="7436">
          <cell r="A7436" t="str">
            <v>SOCIAL CAPITAL - Home ownership status</v>
          </cell>
          <cell r="B7436" t="str">
            <v>Owned with mortgage</v>
          </cell>
          <cell r="C7436" t="str">
            <v>Goulburn Area</v>
          </cell>
          <cell r="D7436">
            <v>43.448799999999999</v>
          </cell>
          <cell r="E7436">
            <v>39.917360000000002</v>
          </cell>
          <cell r="F7436">
            <v>47.048020000000001</v>
          </cell>
        </row>
        <row r="7437">
          <cell r="A7437" t="str">
            <v>SOCIAL CAPITAL - Home ownership status</v>
          </cell>
          <cell r="B7437" t="str">
            <v>Owned with mortgage</v>
          </cell>
          <cell r="C7437" t="str">
            <v>Inner Eastern Melbourne Area</v>
          </cell>
          <cell r="D7437">
            <v>31.736930000000001</v>
          </cell>
          <cell r="E7437">
            <v>28.70956</v>
          </cell>
          <cell r="F7437">
            <v>34.927129999999998</v>
          </cell>
        </row>
        <row r="7438">
          <cell r="A7438" t="str">
            <v>SOCIAL CAPITAL - Home ownership status</v>
          </cell>
          <cell r="B7438" t="str">
            <v>Owned with mortgage</v>
          </cell>
          <cell r="C7438" t="str">
            <v>Outer Eastern Melbourne Area</v>
          </cell>
          <cell r="D7438">
            <v>40.476959999999998</v>
          </cell>
          <cell r="E7438">
            <v>36.908459999999998</v>
          </cell>
          <cell r="F7438">
            <v>44.149059999999999</v>
          </cell>
        </row>
        <row r="7439">
          <cell r="A7439" t="str">
            <v>SOCIAL CAPITAL - Home ownership status</v>
          </cell>
          <cell r="B7439" t="str">
            <v>Owned with mortgage</v>
          </cell>
          <cell r="C7439" t="str">
            <v>Ovens Murray Area</v>
          </cell>
          <cell r="D7439">
            <v>41.13626</v>
          </cell>
          <cell r="E7439">
            <v>37.400770000000001</v>
          </cell>
          <cell r="F7439">
            <v>44.976779999999998</v>
          </cell>
        </row>
        <row r="7440">
          <cell r="A7440" t="str">
            <v>SOCIAL CAPITAL - Home ownership status</v>
          </cell>
          <cell r="B7440" t="str">
            <v>Rented from DHHS/Community housing agency</v>
          </cell>
          <cell r="C7440" t="str">
            <v>Goulburn Area</v>
          </cell>
          <cell r="D7440">
            <v>2.8808479999999999</v>
          </cell>
          <cell r="E7440">
            <v>1.7864910000000001</v>
          </cell>
          <cell r="F7440">
            <v>4.6140869999999996</v>
          </cell>
        </row>
        <row r="7441">
          <cell r="A7441" t="str">
            <v>SOCIAL CAPITAL - Home ownership status</v>
          </cell>
          <cell r="B7441" t="str">
            <v>Rented from DHHS/Community housing agency</v>
          </cell>
          <cell r="C7441" t="str">
            <v>Inner Eastern Melbourne Area</v>
          </cell>
          <cell r="D7441">
            <v>2.254788</v>
          </cell>
          <cell r="E7441">
            <v>1.3886430000000001</v>
          </cell>
          <cell r="F7441">
            <v>3.6412300000000002</v>
          </cell>
        </row>
        <row r="7442">
          <cell r="A7442" t="str">
            <v>SOCIAL CAPITAL - Home ownership status</v>
          </cell>
          <cell r="B7442" t="str">
            <v>Rented from DHHS/Community housing agency</v>
          </cell>
          <cell r="C7442" t="str">
            <v>Outer Eastern Melbourne Area</v>
          </cell>
          <cell r="D7442">
            <v>2.5698409999999998</v>
          </cell>
          <cell r="E7442">
            <v>1.5795870000000001</v>
          </cell>
          <cell r="F7442">
            <v>4.1546880000000002</v>
          </cell>
        </row>
        <row r="7443">
          <cell r="A7443" t="str">
            <v>SOCIAL CAPITAL - Home ownership status</v>
          </cell>
          <cell r="B7443" t="str">
            <v>Rented from DHHS/Community housing agency</v>
          </cell>
          <cell r="C7443" t="str">
            <v>Ovens Murray Area</v>
          </cell>
          <cell r="D7443">
            <v>3.1690649999999998</v>
          </cell>
          <cell r="E7443">
            <v>1.932747</v>
          </cell>
          <cell r="F7443">
            <v>5.1546510000000003</v>
          </cell>
        </row>
        <row r="7444">
          <cell r="A7444" t="str">
            <v>SOCIAL CAPITAL - Home ownership status</v>
          </cell>
          <cell r="B7444" t="str">
            <v>Rented privately</v>
          </cell>
          <cell r="C7444" t="str">
            <v>Goulburn Area</v>
          </cell>
          <cell r="D7444">
            <v>22.214320000000001</v>
          </cell>
          <cell r="E7444">
            <v>19.054349999999999</v>
          </cell>
          <cell r="F7444">
            <v>25.731739999999999</v>
          </cell>
        </row>
        <row r="7445">
          <cell r="A7445" t="str">
            <v>SOCIAL CAPITAL - Home ownership status</v>
          </cell>
          <cell r="B7445" t="str">
            <v>Rented privately</v>
          </cell>
          <cell r="C7445" t="str">
            <v>Inner Eastern Melbourne Area</v>
          </cell>
          <cell r="D7445">
            <v>30.545590000000001</v>
          </cell>
          <cell r="E7445">
            <v>27.60257</v>
          </cell>
          <cell r="F7445">
            <v>33.65652</v>
          </cell>
        </row>
        <row r="7446">
          <cell r="A7446" t="str">
            <v>SOCIAL CAPITAL - Home ownership status</v>
          </cell>
          <cell r="B7446" t="str">
            <v>Rented privately</v>
          </cell>
          <cell r="C7446" t="str">
            <v>Outer Eastern Melbourne Area</v>
          </cell>
          <cell r="D7446">
            <v>22.202480000000001</v>
          </cell>
          <cell r="E7446">
            <v>19.164000000000001</v>
          </cell>
          <cell r="F7446">
            <v>25.570319999999999</v>
          </cell>
        </row>
        <row r="7447">
          <cell r="A7447" t="str">
            <v>SOCIAL CAPITAL - Home ownership status</v>
          </cell>
          <cell r="B7447" t="str">
            <v>Rented privately</v>
          </cell>
          <cell r="C7447" t="str">
            <v>Ovens Murray Area</v>
          </cell>
          <cell r="D7447">
            <v>21.309529999999999</v>
          </cell>
          <cell r="E7447">
            <v>17.935490000000001</v>
          </cell>
          <cell r="F7447">
            <v>25.123989999999999</v>
          </cell>
        </row>
        <row r="7448">
          <cell r="A7448" t="str">
            <v>SOCIAL CAPITAL - Home ownership status</v>
          </cell>
          <cell r="B7448" t="str">
            <v>Other</v>
          </cell>
          <cell r="C7448" t="str">
            <v>Goulburn Area</v>
          </cell>
          <cell r="D7448">
            <v>1.6662459999999999</v>
          </cell>
          <cell r="E7448">
            <v>0.96504129999999999</v>
          </cell>
          <cell r="F7448">
            <v>2.8622239999999999</v>
          </cell>
        </row>
        <row r="7449">
          <cell r="A7449" t="str">
            <v>SOCIAL CAPITAL - Home ownership status</v>
          </cell>
          <cell r="B7449" t="str">
            <v>Other</v>
          </cell>
          <cell r="C7449" t="str">
            <v>Inner Eastern Melbourne Area</v>
          </cell>
          <cell r="D7449">
            <v>0.52709720000000004</v>
          </cell>
          <cell r="E7449">
            <v>0.2225868</v>
          </cell>
          <cell r="F7449">
            <v>1.243004</v>
          </cell>
        </row>
        <row r="7450">
          <cell r="A7450" t="str">
            <v>SOCIAL CAPITAL - Home ownership status</v>
          </cell>
          <cell r="B7450" t="str">
            <v>Other</v>
          </cell>
          <cell r="C7450" t="str">
            <v>Outer Eastern Melbourne Area</v>
          </cell>
          <cell r="D7450">
            <v>1.729789</v>
          </cell>
          <cell r="E7450">
            <v>0.87658259999999999</v>
          </cell>
          <cell r="F7450">
            <v>3.3850889999999998</v>
          </cell>
        </row>
        <row r="7451">
          <cell r="A7451" t="str">
            <v>SOCIAL CAPITAL - Home ownership status</v>
          </cell>
          <cell r="B7451" t="str">
            <v>Other</v>
          </cell>
          <cell r="C7451" t="str">
            <v>Ovens Murray Area</v>
          </cell>
          <cell r="D7451">
            <v>2.5780569999999998</v>
          </cell>
          <cell r="E7451">
            <v>1.4166529999999999</v>
          </cell>
          <cell r="F7451">
            <v>4.6467260000000001</v>
          </cell>
        </row>
        <row r="7452">
          <cell r="A7452" t="str">
            <v>SOCIAL CAPITAL - Home ownership status</v>
          </cell>
          <cell r="B7452" t="str">
            <v>Don't know/Refused to answer</v>
          </cell>
          <cell r="C7452" t="str">
            <v>Goulburn Area</v>
          </cell>
          <cell r="D7452">
            <v>1.9729540000000001</v>
          </cell>
          <cell r="E7452">
            <v>1.013533</v>
          </cell>
          <cell r="F7452">
            <v>3.8056549999999998</v>
          </cell>
        </row>
        <row r="7453">
          <cell r="A7453" t="str">
            <v>SOCIAL CAPITAL - Home ownership status</v>
          </cell>
          <cell r="B7453" t="str">
            <v>Don't know/Refused to answer</v>
          </cell>
          <cell r="C7453" t="str">
            <v>Inner Eastern Melbourne Area</v>
          </cell>
          <cell r="D7453">
            <v>3.3335430000000001</v>
          </cell>
          <cell r="E7453">
            <v>2.244856</v>
          </cell>
          <cell r="F7453">
            <v>4.9236149999999999</v>
          </cell>
        </row>
        <row r="7454">
          <cell r="A7454" t="str">
            <v>SOCIAL CAPITAL - Home ownership status</v>
          </cell>
          <cell r="B7454" t="str">
            <v>Don't know/Refused to answer</v>
          </cell>
          <cell r="C7454" t="str">
            <v>Outer Eastern Melbourne Area</v>
          </cell>
          <cell r="D7454">
            <v>4.763204</v>
          </cell>
          <cell r="E7454">
            <v>3.2730070000000002</v>
          </cell>
          <cell r="F7454">
            <v>6.8836009999999996</v>
          </cell>
        </row>
        <row r="7455">
          <cell r="A7455" t="str">
            <v>SOCIAL CAPITAL - Home ownership status</v>
          </cell>
          <cell r="B7455" t="str">
            <v>Don't know/Refused to answer</v>
          </cell>
          <cell r="C7455" t="str">
            <v>Ovens Murray Area</v>
          </cell>
          <cell r="D7455">
            <v>1.6132390000000001</v>
          </cell>
          <cell r="E7455">
            <v>0.99660230000000005</v>
          </cell>
          <cell r="F7455">
            <v>2.601388</v>
          </cell>
        </row>
        <row r="7456">
          <cell r="A7456" t="str">
            <v>SOCIAL CAPITAL - Home ownership status</v>
          </cell>
          <cell r="B7456" t="str">
            <v>Owned, no mortgage</v>
          </cell>
          <cell r="C7456" t="str">
            <v>East Division</v>
          </cell>
          <cell r="D7456">
            <v>30.095330000000001</v>
          </cell>
          <cell r="E7456">
            <v>28.46819</v>
          </cell>
          <cell r="F7456">
            <v>31.774170000000002</v>
          </cell>
        </row>
        <row r="7457">
          <cell r="A7457" t="str">
            <v>SOCIAL CAPITAL - Home ownership status</v>
          </cell>
          <cell r="B7457" t="str">
            <v>Owned with mortgage</v>
          </cell>
          <cell r="C7457" t="str">
            <v>East Division</v>
          </cell>
          <cell r="D7457">
            <v>36.362740000000002</v>
          </cell>
          <cell r="E7457">
            <v>34.42427</v>
          </cell>
          <cell r="F7457">
            <v>38.346530000000001</v>
          </cell>
        </row>
        <row r="7458">
          <cell r="A7458" t="str">
            <v>SOCIAL CAPITAL - Home ownership status</v>
          </cell>
          <cell r="B7458" t="str">
            <v>Rented from DHHS/Community housing agency</v>
          </cell>
          <cell r="C7458" t="str">
            <v>East Division</v>
          </cell>
          <cell r="D7458">
            <v>2.532273</v>
          </cell>
          <cell r="E7458">
            <v>1.920161</v>
          </cell>
          <cell r="F7458">
            <v>3.332884</v>
          </cell>
        </row>
        <row r="7459">
          <cell r="A7459" t="str">
            <v>SOCIAL CAPITAL - Home ownership status</v>
          </cell>
          <cell r="B7459" t="str">
            <v>Rented privately</v>
          </cell>
          <cell r="C7459" t="str">
            <v>East Division</v>
          </cell>
          <cell r="D7459">
            <v>26.3249</v>
          </cell>
          <cell r="E7459">
            <v>24.502960000000002</v>
          </cell>
          <cell r="F7459">
            <v>28.231660000000002</v>
          </cell>
        </row>
        <row r="7460">
          <cell r="A7460" t="str">
            <v>SOCIAL CAPITAL - Home ownership status</v>
          </cell>
          <cell r="B7460" t="str">
            <v>Other</v>
          </cell>
          <cell r="C7460" t="str">
            <v>East Division</v>
          </cell>
          <cell r="D7460">
            <v>1.1820120000000001</v>
          </cell>
          <cell r="E7460">
            <v>0.80302039999999997</v>
          </cell>
          <cell r="F7460">
            <v>1.73674</v>
          </cell>
        </row>
        <row r="7461">
          <cell r="A7461" t="str">
            <v>SOCIAL CAPITAL - Home ownership status</v>
          </cell>
          <cell r="B7461" t="str">
            <v>Don't know/Refused to answer</v>
          </cell>
          <cell r="C7461" t="str">
            <v>East Division</v>
          </cell>
          <cell r="D7461">
            <v>3.5027430000000002</v>
          </cell>
          <cell r="E7461">
            <v>2.719859</v>
          </cell>
          <cell r="F7461">
            <v>4.5005480000000002</v>
          </cell>
        </row>
        <row r="7462">
          <cell r="A7462" t="str">
            <v>SOCIAL CAPITAL - Home ownership status</v>
          </cell>
          <cell r="B7462" t="str">
            <v>Owned, no mortgage</v>
          </cell>
          <cell r="C7462" t="str">
            <v>Barwon Area</v>
          </cell>
          <cell r="D7462">
            <v>26.8081</v>
          </cell>
          <cell r="E7462">
            <v>22.87471</v>
          </cell>
          <cell r="F7462">
            <v>31.144729999999999</v>
          </cell>
        </row>
        <row r="7463">
          <cell r="A7463" t="str">
            <v>SOCIAL CAPITAL - Home ownership status</v>
          </cell>
          <cell r="B7463" t="str">
            <v>Owned, no mortgage</v>
          </cell>
          <cell r="C7463" t="str">
            <v>Brimbank Melton Area</v>
          </cell>
          <cell r="D7463">
            <v>26.307790000000001</v>
          </cell>
          <cell r="E7463">
            <v>22.406179999999999</v>
          </cell>
          <cell r="F7463">
            <v>30.62068</v>
          </cell>
        </row>
        <row r="7464">
          <cell r="A7464" t="str">
            <v>SOCIAL CAPITAL - Home ownership status</v>
          </cell>
          <cell r="B7464" t="str">
            <v>Owned, no mortgage</v>
          </cell>
          <cell r="C7464" t="str">
            <v>Central Highlands Area</v>
          </cell>
          <cell r="D7464">
            <v>30.769189999999998</v>
          </cell>
          <cell r="E7464">
            <v>27.907070000000001</v>
          </cell>
          <cell r="F7464">
            <v>33.787280000000003</v>
          </cell>
        </row>
        <row r="7465">
          <cell r="A7465" t="str">
            <v>SOCIAL CAPITAL - Home ownership status</v>
          </cell>
          <cell r="B7465" t="str">
            <v>Owned, no mortgage</v>
          </cell>
          <cell r="C7465" t="str">
            <v>Western District Area</v>
          </cell>
          <cell r="D7465">
            <v>35.679510000000001</v>
          </cell>
          <cell r="E7465">
            <v>33.46557</v>
          </cell>
          <cell r="F7465">
            <v>37.956359999999997</v>
          </cell>
        </row>
        <row r="7466">
          <cell r="A7466" t="str">
            <v>SOCIAL CAPITAL - Home ownership status</v>
          </cell>
          <cell r="B7466" t="str">
            <v>Owned, no mortgage</v>
          </cell>
          <cell r="C7466" t="str">
            <v>Western Melbourne Area</v>
          </cell>
          <cell r="D7466">
            <v>25.961469999999998</v>
          </cell>
          <cell r="E7466">
            <v>23.435790000000001</v>
          </cell>
          <cell r="F7466">
            <v>28.65746</v>
          </cell>
        </row>
        <row r="7467">
          <cell r="A7467" t="str">
            <v>SOCIAL CAPITAL - Home ownership status</v>
          </cell>
          <cell r="B7467" t="str">
            <v>Owned with mortgage</v>
          </cell>
          <cell r="C7467" t="str">
            <v>Barwon Area</v>
          </cell>
          <cell r="D7467">
            <v>38.469610000000003</v>
          </cell>
          <cell r="E7467">
            <v>33.321689999999997</v>
          </cell>
          <cell r="F7467">
            <v>43.889339999999997</v>
          </cell>
        </row>
        <row r="7468">
          <cell r="A7468" t="str">
            <v>SOCIAL CAPITAL - Home ownership status</v>
          </cell>
          <cell r="B7468" t="str">
            <v>Owned with mortgage</v>
          </cell>
          <cell r="C7468" t="str">
            <v>Brimbank Melton Area</v>
          </cell>
          <cell r="D7468">
            <v>37.21069</v>
          </cell>
          <cell r="E7468">
            <v>33.133879999999998</v>
          </cell>
          <cell r="F7468">
            <v>41.477960000000003</v>
          </cell>
        </row>
        <row r="7469">
          <cell r="A7469" t="str">
            <v>SOCIAL CAPITAL - Home ownership status</v>
          </cell>
          <cell r="B7469" t="str">
            <v>Owned with mortgage</v>
          </cell>
          <cell r="C7469" t="str">
            <v>Central Highlands Area</v>
          </cell>
          <cell r="D7469">
            <v>40.321930000000002</v>
          </cell>
          <cell r="E7469">
            <v>36.647629999999999</v>
          </cell>
          <cell r="F7469">
            <v>44.108139999999999</v>
          </cell>
        </row>
        <row r="7470">
          <cell r="A7470" t="str">
            <v>SOCIAL CAPITAL - Home ownership status</v>
          </cell>
          <cell r="B7470" t="str">
            <v>Owned with mortgage</v>
          </cell>
          <cell r="C7470" t="str">
            <v>Western District Area</v>
          </cell>
          <cell r="D7470">
            <v>38.165300000000002</v>
          </cell>
          <cell r="E7470">
            <v>35.409500000000001</v>
          </cell>
          <cell r="F7470">
            <v>40.99944</v>
          </cell>
        </row>
        <row r="7471">
          <cell r="A7471" t="str">
            <v>SOCIAL CAPITAL - Home ownership status</v>
          </cell>
          <cell r="B7471" t="str">
            <v>Owned with mortgage</v>
          </cell>
          <cell r="C7471" t="str">
            <v>Western Melbourne Area</v>
          </cell>
          <cell r="D7471">
            <v>30.422450000000001</v>
          </cell>
          <cell r="E7471">
            <v>27.944929999999999</v>
          </cell>
          <cell r="F7471">
            <v>33.018970000000003</v>
          </cell>
        </row>
        <row r="7472">
          <cell r="A7472" t="str">
            <v>SOCIAL CAPITAL - Home ownership status</v>
          </cell>
          <cell r="B7472" t="str">
            <v>Rented from DHHS/Community housing agency</v>
          </cell>
          <cell r="C7472" t="str">
            <v>Barwon Area</v>
          </cell>
          <cell r="D7472">
            <v>1.5728660000000001</v>
          </cell>
          <cell r="E7472">
            <v>0.62931400000000004</v>
          </cell>
          <cell r="F7472">
            <v>3.8759380000000001</v>
          </cell>
        </row>
        <row r="7473">
          <cell r="A7473" t="str">
            <v>SOCIAL CAPITAL - Home ownership status</v>
          </cell>
          <cell r="B7473" t="str">
            <v>Rented from DHHS/Community housing agency</v>
          </cell>
          <cell r="C7473" t="str">
            <v>Brimbank Melton Area</v>
          </cell>
          <cell r="D7473">
            <v>4.4279830000000002</v>
          </cell>
          <cell r="E7473">
            <v>2.608698</v>
          </cell>
          <cell r="F7473">
            <v>7.4193660000000001</v>
          </cell>
        </row>
        <row r="7474">
          <cell r="A7474" t="str">
            <v>SOCIAL CAPITAL - Home ownership status</v>
          </cell>
          <cell r="B7474" t="str">
            <v>Rented from DHHS/Community housing agency</v>
          </cell>
          <cell r="C7474" t="str">
            <v>Central Highlands Area</v>
          </cell>
          <cell r="D7474">
            <v>2.4062070000000002</v>
          </cell>
          <cell r="E7474">
            <v>1.218337</v>
          </cell>
          <cell r="F7474">
            <v>4.6971670000000003</v>
          </cell>
        </row>
        <row r="7475">
          <cell r="A7475" t="str">
            <v>SOCIAL CAPITAL - Home ownership status</v>
          </cell>
          <cell r="B7475" t="str">
            <v>Rented from DHHS/Community housing agency</v>
          </cell>
          <cell r="C7475" t="str">
            <v>Western District Area</v>
          </cell>
          <cell r="D7475">
            <v>3.370457</v>
          </cell>
          <cell r="E7475">
            <v>2.159986</v>
          </cell>
          <cell r="F7475">
            <v>5.223071</v>
          </cell>
        </row>
        <row r="7476">
          <cell r="A7476" t="str">
            <v>SOCIAL CAPITAL - Home ownership status</v>
          </cell>
          <cell r="B7476" t="str">
            <v>Rented from DHHS/Community housing agency</v>
          </cell>
          <cell r="C7476" t="str">
            <v>Western Melbourne Area</v>
          </cell>
          <cell r="D7476">
            <v>3.5487690000000001</v>
          </cell>
          <cell r="E7476">
            <v>2.5815399999999999</v>
          </cell>
          <cell r="F7476">
            <v>4.8603120000000004</v>
          </cell>
        </row>
        <row r="7477">
          <cell r="A7477" t="str">
            <v>SOCIAL CAPITAL - Home ownership status</v>
          </cell>
          <cell r="B7477" t="str">
            <v>Rented privately</v>
          </cell>
          <cell r="C7477" t="str">
            <v>Barwon Area</v>
          </cell>
          <cell r="D7477">
            <v>28.84573</v>
          </cell>
          <cell r="E7477">
            <v>23.854579999999999</v>
          </cell>
          <cell r="F7477">
            <v>34.409269999999999</v>
          </cell>
        </row>
        <row r="7478">
          <cell r="A7478" t="str">
            <v>SOCIAL CAPITAL - Home ownership status</v>
          </cell>
          <cell r="B7478" t="str">
            <v>Rented privately</v>
          </cell>
          <cell r="C7478" t="str">
            <v>Brimbank Melton Area</v>
          </cell>
          <cell r="D7478">
            <v>25.672540000000001</v>
          </cell>
          <cell r="E7478">
            <v>21.843779999999999</v>
          </cell>
          <cell r="F7478">
            <v>29.915520000000001</v>
          </cell>
        </row>
        <row r="7479">
          <cell r="A7479" t="str">
            <v>SOCIAL CAPITAL - Home ownership status</v>
          </cell>
          <cell r="B7479" t="str">
            <v>Rented privately</v>
          </cell>
          <cell r="C7479" t="str">
            <v>Central Highlands Area</v>
          </cell>
          <cell r="D7479">
            <v>23.26699</v>
          </cell>
          <cell r="E7479">
            <v>19.803070000000002</v>
          </cell>
          <cell r="F7479">
            <v>27.131830000000001</v>
          </cell>
        </row>
        <row r="7480">
          <cell r="A7480" t="str">
            <v>SOCIAL CAPITAL - Home ownership status</v>
          </cell>
          <cell r="B7480" t="str">
            <v>Rented privately</v>
          </cell>
          <cell r="C7480" t="str">
            <v>Western District Area</v>
          </cell>
          <cell r="D7480">
            <v>17.949459999999998</v>
          </cell>
          <cell r="E7480">
            <v>15.612869999999999</v>
          </cell>
          <cell r="F7480">
            <v>20.55057</v>
          </cell>
        </row>
        <row r="7481">
          <cell r="A7481" t="str">
            <v>SOCIAL CAPITAL - Home ownership status</v>
          </cell>
          <cell r="B7481" t="str">
            <v>Rented privately</v>
          </cell>
          <cell r="C7481" t="str">
            <v>Western Melbourne Area</v>
          </cell>
          <cell r="D7481">
            <v>33.127389999999998</v>
          </cell>
          <cell r="E7481">
            <v>30.477319999999999</v>
          </cell>
          <cell r="F7481">
            <v>35.888939999999998</v>
          </cell>
        </row>
        <row r="7482">
          <cell r="A7482" t="str">
            <v>SOCIAL CAPITAL - Home ownership status</v>
          </cell>
          <cell r="B7482" t="str">
            <v>Other</v>
          </cell>
          <cell r="C7482" t="str">
            <v>Barwon Area</v>
          </cell>
          <cell r="D7482">
            <v>2.4015490000000002</v>
          </cell>
          <cell r="E7482">
            <v>1.152539</v>
          </cell>
          <cell r="F7482">
            <v>4.9365189999999997</v>
          </cell>
        </row>
        <row r="7483">
          <cell r="A7483" t="str">
            <v>SOCIAL CAPITAL - Home ownership status</v>
          </cell>
          <cell r="B7483" t="str">
            <v>Other</v>
          </cell>
          <cell r="C7483" t="str">
            <v>Brimbank Melton Area</v>
          </cell>
          <cell r="D7483">
            <v>1.5325599999999999</v>
          </cell>
          <cell r="E7483">
            <v>0.73077440000000005</v>
          </cell>
          <cell r="F7483">
            <v>3.18581</v>
          </cell>
        </row>
        <row r="7484">
          <cell r="A7484" t="str">
            <v>SOCIAL CAPITAL - Home ownership status</v>
          </cell>
          <cell r="B7484" t="str">
            <v>Other</v>
          </cell>
          <cell r="C7484" t="str">
            <v>Central Highlands Area</v>
          </cell>
          <cell r="D7484">
            <v>1.0106360000000001</v>
          </cell>
          <cell r="E7484">
            <v>0.58198360000000005</v>
          </cell>
          <cell r="F7484">
            <v>1.749452</v>
          </cell>
        </row>
        <row r="7485">
          <cell r="A7485" t="str">
            <v>SOCIAL CAPITAL - Home ownership status</v>
          </cell>
          <cell r="B7485" t="str">
            <v>Other</v>
          </cell>
          <cell r="C7485" t="str">
            <v>Western District Area</v>
          </cell>
          <cell r="D7485">
            <v>2.552521</v>
          </cell>
          <cell r="E7485">
            <v>1.7811459999999999</v>
          </cell>
          <cell r="F7485">
            <v>3.6455609999999998</v>
          </cell>
        </row>
        <row r="7486">
          <cell r="A7486" t="str">
            <v>SOCIAL CAPITAL - Home ownership status</v>
          </cell>
          <cell r="B7486" t="str">
            <v>Other</v>
          </cell>
          <cell r="C7486" t="str">
            <v>Western Melbourne Area</v>
          </cell>
          <cell r="D7486">
            <v>1.829402</v>
          </cell>
          <cell r="E7486">
            <v>1.128592</v>
          </cell>
          <cell r="F7486">
            <v>2.952391</v>
          </cell>
        </row>
        <row r="7487">
          <cell r="A7487" t="str">
            <v>SOCIAL CAPITAL - Home ownership status</v>
          </cell>
          <cell r="B7487" t="str">
            <v>Don't know/Refused to answer</v>
          </cell>
          <cell r="C7487" t="str">
            <v>Barwon Area</v>
          </cell>
          <cell r="D7487">
            <v>1.9021479999999999</v>
          </cell>
          <cell r="E7487">
            <v>0.75791540000000002</v>
          </cell>
          <cell r="F7487">
            <v>4.6921679999999997</v>
          </cell>
        </row>
        <row r="7488">
          <cell r="A7488" t="str">
            <v>SOCIAL CAPITAL - Home ownership status</v>
          </cell>
          <cell r="B7488" t="str">
            <v>Don't know/Refused to answer</v>
          </cell>
          <cell r="C7488" t="str">
            <v>Brimbank Melton Area</v>
          </cell>
          <cell r="D7488">
            <v>4.8484340000000001</v>
          </cell>
          <cell r="E7488">
            <v>3.1814909999999998</v>
          </cell>
          <cell r="F7488">
            <v>7.3227130000000002</v>
          </cell>
        </row>
        <row r="7489">
          <cell r="A7489" t="str">
            <v>SOCIAL CAPITAL - Home ownership status</v>
          </cell>
          <cell r="B7489" t="str">
            <v>Don't know/Refused to answer</v>
          </cell>
          <cell r="C7489" t="str">
            <v>Central Highlands Area</v>
          </cell>
          <cell r="D7489">
            <v>2.2250420000000002</v>
          </cell>
          <cell r="E7489">
            <v>1.2754540000000001</v>
          </cell>
          <cell r="F7489">
            <v>3.8540070000000002</v>
          </cell>
        </row>
        <row r="7490">
          <cell r="A7490" t="str">
            <v>SOCIAL CAPITAL - Home ownership status</v>
          </cell>
          <cell r="B7490" t="str">
            <v>Don't know/Refused to answer</v>
          </cell>
          <cell r="C7490" t="str">
            <v>Western District Area</v>
          </cell>
          <cell r="D7490">
            <v>2.2827549999999999</v>
          </cell>
          <cell r="E7490">
            <v>1.372134</v>
          </cell>
          <cell r="F7490">
            <v>3.7745829999999998</v>
          </cell>
        </row>
        <row r="7491">
          <cell r="A7491" t="str">
            <v>SOCIAL CAPITAL - Home ownership status</v>
          </cell>
          <cell r="B7491" t="str">
            <v>Don't know/Refused to answer</v>
          </cell>
          <cell r="C7491" t="str">
            <v>Western Melbourne Area</v>
          </cell>
          <cell r="D7491">
            <v>5.1105200000000002</v>
          </cell>
          <cell r="E7491">
            <v>3.6341679999999998</v>
          </cell>
          <cell r="F7491">
            <v>7.1421749999999999</v>
          </cell>
        </row>
        <row r="7492">
          <cell r="A7492" t="str">
            <v>SOCIAL CAPITAL - Home ownership status</v>
          </cell>
          <cell r="B7492" t="str">
            <v>Owned, no mortgage</v>
          </cell>
          <cell r="C7492" t="str">
            <v>West Division</v>
          </cell>
          <cell r="D7492">
            <v>27.685639999999999</v>
          </cell>
          <cell r="E7492">
            <v>26.184989999999999</v>
          </cell>
          <cell r="F7492">
            <v>29.238230000000001</v>
          </cell>
        </row>
        <row r="7493">
          <cell r="A7493" t="str">
            <v>SOCIAL CAPITAL - Home ownership status</v>
          </cell>
          <cell r="B7493" t="str">
            <v>Owned with mortgage</v>
          </cell>
          <cell r="C7493" t="str">
            <v>West Division</v>
          </cell>
          <cell r="D7493">
            <v>33.986609999999999</v>
          </cell>
          <cell r="E7493">
            <v>32.331629999999997</v>
          </cell>
          <cell r="F7493">
            <v>35.681640000000002</v>
          </cell>
        </row>
        <row r="7494">
          <cell r="A7494" t="str">
            <v>SOCIAL CAPITAL - Home ownership status</v>
          </cell>
          <cell r="B7494" t="str">
            <v>Rented from DHHS/Community housing agency</v>
          </cell>
          <cell r="C7494" t="str">
            <v>West Division</v>
          </cell>
          <cell r="D7494">
            <v>3.1549510000000001</v>
          </cell>
          <cell r="E7494">
            <v>2.515898</v>
          </cell>
          <cell r="F7494">
            <v>3.949751</v>
          </cell>
        </row>
        <row r="7495">
          <cell r="A7495" t="str">
            <v>SOCIAL CAPITAL - Home ownership status</v>
          </cell>
          <cell r="B7495" t="str">
            <v>Rented privately</v>
          </cell>
          <cell r="C7495" t="str">
            <v>West Division</v>
          </cell>
          <cell r="D7495">
            <v>29.328890000000001</v>
          </cell>
          <cell r="E7495">
            <v>27.631440000000001</v>
          </cell>
          <cell r="F7495">
            <v>31.085830000000001</v>
          </cell>
        </row>
        <row r="7496">
          <cell r="A7496" t="str">
            <v>SOCIAL CAPITAL - Home ownership status</v>
          </cell>
          <cell r="B7496" t="str">
            <v>Other</v>
          </cell>
          <cell r="C7496" t="str">
            <v>West Division</v>
          </cell>
          <cell r="D7496">
            <v>2.0055930000000002</v>
          </cell>
          <cell r="E7496">
            <v>1.4638329999999999</v>
          </cell>
          <cell r="F7496">
            <v>2.7422770000000001</v>
          </cell>
        </row>
        <row r="7497">
          <cell r="A7497" t="str">
            <v>SOCIAL CAPITAL - Home ownership status</v>
          </cell>
          <cell r="B7497" t="str">
            <v>Don't know/Refused to answer</v>
          </cell>
          <cell r="C7497" t="str">
            <v>West Division</v>
          </cell>
          <cell r="D7497">
            <v>3.8383080000000001</v>
          </cell>
          <cell r="E7497">
            <v>3.0794739999999998</v>
          </cell>
          <cell r="F7497">
            <v>4.7749189999999997</v>
          </cell>
        </row>
        <row r="7498">
          <cell r="A7498" t="str">
            <v>POVERTY - Ran out of money to buy food in last 12 months</v>
          </cell>
          <cell r="B7498" t="str">
            <v>Ran out of money to buy food in last 12 months</v>
          </cell>
          <cell r="C7498" t="str">
            <v>Hume Moreland Area</v>
          </cell>
          <cell r="D7498">
            <v>5.2328289999999997</v>
          </cell>
          <cell r="E7498">
            <v>3.4627500000000002</v>
          </cell>
          <cell r="F7498">
            <v>7.8343040000000004</v>
          </cell>
        </row>
        <row r="7499">
          <cell r="A7499" t="str">
            <v>POVERTY - Ran out of money to buy food in last 12 months</v>
          </cell>
          <cell r="B7499" t="str">
            <v>Ran out of money to buy food in last 12 months</v>
          </cell>
          <cell r="C7499" t="str">
            <v>Loddon Area</v>
          </cell>
          <cell r="D7499">
            <v>8.5819240000000008</v>
          </cell>
          <cell r="E7499">
            <v>6.1364970000000003</v>
          </cell>
          <cell r="F7499">
            <v>11.878539999999999</v>
          </cell>
        </row>
        <row r="7500">
          <cell r="A7500" t="str">
            <v>POVERTY - Ran out of money to buy food in last 12 months</v>
          </cell>
          <cell r="B7500" t="str">
            <v>Ran out of money to buy food in last 12 months</v>
          </cell>
          <cell r="C7500" t="str">
            <v>Mallee Area</v>
          </cell>
          <cell r="D7500">
            <v>7.3928180000000001</v>
          </cell>
          <cell r="E7500">
            <v>5.05992</v>
          </cell>
          <cell r="F7500">
            <v>10.68031</v>
          </cell>
        </row>
        <row r="7501">
          <cell r="A7501" t="str">
            <v>POVERTY - Ran out of money to buy food in last 12 months</v>
          </cell>
          <cell r="B7501" t="str">
            <v>Ran out of money to buy food in last 12 months</v>
          </cell>
          <cell r="C7501" t="str">
            <v>North Eastern Melbourne Area</v>
          </cell>
          <cell r="D7501">
            <v>6.3822570000000001</v>
          </cell>
          <cell r="E7501">
            <v>4.9261410000000003</v>
          </cell>
          <cell r="F7501">
            <v>8.231522</v>
          </cell>
        </row>
        <row r="7502">
          <cell r="A7502" t="str">
            <v>POVERTY - Ran out of money to buy food in last 12 months</v>
          </cell>
          <cell r="B7502" t="str">
            <v>No</v>
          </cell>
          <cell r="C7502" t="str">
            <v>Hume Moreland Area</v>
          </cell>
          <cell r="D7502">
            <v>94.724509999999995</v>
          </cell>
          <cell r="E7502">
            <v>92.12612</v>
          </cell>
          <cell r="F7502">
            <v>96.49803</v>
          </cell>
        </row>
        <row r="7503">
          <cell r="A7503" t="str">
            <v>POVERTY - Ran out of money to buy food in last 12 months</v>
          </cell>
          <cell r="B7503" t="str">
            <v>No</v>
          </cell>
          <cell r="C7503" t="str">
            <v>Loddon Area</v>
          </cell>
          <cell r="D7503">
            <v>91.359880000000004</v>
          </cell>
          <cell r="E7503">
            <v>88.06653</v>
          </cell>
          <cell r="F7503">
            <v>93.808239999999998</v>
          </cell>
        </row>
        <row r="7504">
          <cell r="A7504" t="str">
            <v>POVERTY - Ran out of money to buy food in last 12 months</v>
          </cell>
          <cell r="B7504" t="str">
            <v>No</v>
          </cell>
          <cell r="C7504" t="str">
            <v>Mallee Area</v>
          </cell>
          <cell r="D7504">
            <v>92.224159999999998</v>
          </cell>
          <cell r="E7504">
            <v>88.928470000000004</v>
          </cell>
          <cell r="F7504">
            <v>94.598410000000001</v>
          </cell>
        </row>
        <row r="7505">
          <cell r="A7505" t="str">
            <v>POVERTY - Ran out of money to buy food in last 12 months</v>
          </cell>
          <cell r="B7505" t="str">
            <v>No</v>
          </cell>
          <cell r="C7505" t="str">
            <v>North Eastern Melbourne Area</v>
          </cell>
          <cell r="D7505">
            <v>93.165719999999993</v>
          </cell>
          <cell r="E7505">
            <v>91.240530000000007</v>
          </cell>
          <cell r="F7505">
            <v>94.692400000000006</v>
          </cell>
        </row>
        <row r="7506">
          <cell r="A7506" t="str">
            <v>POVERTY - Ran out of money to buy food in last 12 months</v>
          </cell>
          <cell r="B7506" t="str">
            <v>Don't know/Refused to answer</v>
          </cell>
          <cell r="C7506" t="str">
            <v>Hume Moreland Area</v>
          </cell>
          <cell r="D7506" t="str">
            <v xml:space="preserve"> </v>
          </cell>
          <cell r="E7506" t="str">
            <v xml:space="preserve"> </v>
          </cell>
          <cell r="F7506" t="str">
            <v xml:space="preserve"> </v>
          </cell>
        </row>
        <row r="7507">
          <cell r="A7507" t="str">
            <v>POVERTY - Ran out of money to buy food in last 12 months</v>
          </cell>
          <cell r="B7507" t="str">
            <v>Don't know/Refused to answer</v>
          </cell>
          <cell r="C7507" t="str">
            <v>Loddon Area</v>
          </cell>
          <cell r="D7507">
            <v>5.8199099999999997E-2</v>
          </cell>
          <cell r="E7507">
            <v>2.3524199999999999E-2</v>
          </cell>
          <cell r="F7507">
            <v>0.14391180000000001</v>
          </cell>
        </row>
        <row r="7508">
          <cell r="A7508" t="str">
            <v>POVERTY - Ran out of money to buy food in last 12 months</v>
          </cell>
          <cell r="B7508" t="str">
            <v>Don't know/Refused to answer</v>
          </cell>
          <cell r="C7508" t="str">
            <v>Mallee Area</v>
          </cell>
          <cell r="D7508" t="str">
            <v xml:space="preserve"> </v>
          </cell>
          <cell r="E7508" t="str">
            <v xml:space="preserve"> </v>
          </cell>
          <cell r="F7508" t="str">
            <v xml:space="preserve"> </v>
          </cell>
        </row>
        <row r="7509">
          <cell r="A7509" t="str">
            <v>POVERTY - Ran out of money to buy food in last 12 months</v>
          </cell>
          <cell r="B7509" t="str">
            <v>Don't know/Refused to answer</v>
          </cell>
          <cell r="C7509" t="str">
            <v>North Eastern Melbourne Area</v>
          </cell>
          <cell r="D7509" t="str">
            <v xml:space="preserve"> </v>
          </cell>
          <cell r="E7509" t="str">
            <v xml:space="preserve"> </v>
          </cell>
          <cell r="F7509" t="str">
            <v xml:space="preserve"> </v>
          </cell>
        </row>
        <row r="7510">
          <cell r="A7510" t="str">
            <v>POVERTY - Ran out of money to buy food in last 12 months</v>
          </cell>
          <cell r="B7510" t="str">
            <v>Ran out of money to buy food in last 12 months</v>
          </cell>
          <cell r="C7510" t="str">
            <v>North Division</v>
          </cell>
          <cell r="D7510">
            <v>6.4047660000000004</v>
          </cell>
          <cell r="E7510">
            <v>5.3827759999999998</v>
          </cell>
          <cell r="F7510">
            <v>7.6051970000000004</v>
          </cell>
        </row>
        <row r="7511">
          <cell r="A7511" t="str">
            <v>POVERTY - Ran out of money to buy food in last 12 months</v>
          </cell>
          <cell r="B7511" t="str">
            <v>No</v>
          </cell>
          <cell r="C7511" t="str">
            <v>North Division</v>
          </cell>
          <cell r="D7511">
            <v>93.339770000000001</v>
          </cell>
          <cell r="E7511">
            <v>92.116470000000007</v>
          </cell>
          <cell r="F7511">
            <v>94.384820000000005</v>
          </cell>
        </row>
        <row r="7512">
          <cell r="A7512" t="str">
            <v>POVERTY - Ran out of money to buy food in last 12 months</v>
          </cell>
          <cell r="B7512" t="str">
            <v>Don't know/Refused to answer</v>
          </cell>
          <cell r="C7512" t="str">
            <v>North Division</v>
          </cell>
          <cell r="D7512">
            <v>0.255465</v>
          </cell>
          <cell r="E7512">
            <v>9.8723599999999995E-2</v>
          </cell>
          <cell r="F7512">
            <v>0.65941870000000002</v>
          </cell>
        </row>
        <row r="7513">
          <cell r="A7513" t="str">
            <v>POVERTY - Ran out of money to buy food in last 12 months</v>
          </cell>
          <cell r="B7513" t="str">
            <v>Ran out of money to buy food in last 12 months</v>
          </cell>
          <cell r="C7513" t="str">
            <v>Bayside Peninsula Area</v>
          </cell>
          <cell r="D7513">
            <v>4.5197849999999997</v>
          </cell>
          <cell r="E7513">
            <v>3.526964</v>
          </cell>
          <cell r="F7513">
            <v>5.7753509999999997</v>
          </cell>
        </row>
        <row r="7514">
          <cell r="A7514" t="str">
            <v>POVERTY - Ran out of money to buy food in last 12 months</v>
          </cell>
          <cell r="B7514" t="str">
            <v>Ran out of money to buy food in last 12 months</v>
          </cell>
          <cell r="C7514" t="str">
            <v>Inner Gippsland Area</v>
          </cell>
          <cell r="D7514">
            <v>7.9299530000000003</v>
          </cell>
          <cell r="E7514">
            <v>5.5600180000000003</v>
          </cell>
          <cell r="F7514">
            <v>11.19037</v>
          </cell>
        </row>
        <row r="7515">
          <cell r="A7515" t="str">
            <v>POVERTY - Ran out of money to buy food in last 12 months</v>
          </cell>
          <cell r="B7515" t="str">
            <v>Ran out of money to buy food in last 12 months</v>
          </cell>
          <cell r="C7515" t="str">
            <v>Outer Gippsland Area</v>
          </cell>
          <cell r="D7515">
            <v>7.7482509999999998</v>
          </cell>
          <cell r="E7515">
            <v>4.9276929999999997</v>
          </cell>
          <cell r="F7515">
            <v>11.97983</v>
          </cell>
        </row>
        <row r="7516">
          <cell r="A7516" t="str">
            <v>POVERTY - Ran out of money to buy food in last 12 months</v>
          </cell>
          <cell r="B7516" t="str">
            <v>Ran out of money to buy food in last 12 months</v>
          </cell>
          <cell r="C7516" t="str">
            <v>Southern Melbourne Area</v>
          </cell>
          <cell r="D7516">
            <v>7.0274530000000004</v>
          </cell>
          <cell r="E7516">
            <v>5.2687059999999999</v>
          </cell>
          <cell r="F7516">
            <v>9.3155560000000008</v>
          </cell>
        </row>
        <row r="7517">
          <cell r="A7517" t="str">
            <v>POVERTY - Ran out of money to buy food in last 12 months</v>
          </cell>
          <cell r="B7517" t="str">
            <v>No</v>
          </cell>
          <cell r="C7517" t="str">
            <v>Bayside Peninsula Area</v>
          </cell>
          <cell r="D7517">
            <v>95.327269999999999</v>
          </cell>
          <cell r="E7517">
            <v>94.064830000000001</v>
          </cell>
          <cell r="F7517">
            <v>96.331659999999999</v>
          </cell>
        </row>
        <row r="7518">
          <cell r="A7518" t="str">
            <v>POVERTY - Ran out of money to buy food in last 12 months</v>
          </cell>
          <cell r="B7518" t="str">
            <v>No</v>
          </cell>
          <cell r="C7518" t="str">
            <v>Inner Gippsland Area</v>
          </cell>
          <cell r="D7518">
            <v>91.768510000000006</v>
          </cell>
          <cell r="E7518">
            <v>88.50667</v>
          </cell>
          <cell r="F7518">
            <v>94.165660000000003</v>
          </cell>
        </row>
        <row r="7519">
          <cell r="A7519" t="str">
            <v>POVERTY - Ran out of money to buy food in last 12 months</v>
          </cell>
          <cell r="B7519" t="str">
            <v>No</v>
          </cell>
          <cell r="C7519" t="str">
            <v>Outer Gippsland Area</v>
          </cell>
          <cell r="D7519">
            <v>91.488479999999996</v>
          </cell>
          <cell r="E7519">
            <v>87.040030000000002</v>
          </cell>
          <cell r="F7519">
            <v>94.506399999999999</v>
          </cell>
        </row>
        <row r="7520">
          <cell r="A7520" t="str">
            <v>POVERTY - Ran out of money to buy food in last 12 months</v>
          </cell>
          <cell r="B7520" t="str">
            <v>No</v>
          </cell>
          <cell r="C7520" t="str">
            <v>Southern Melbourne Area</v>
          </cell>
          <cell r="D7520">
            <v>92.553460000000001</v>
          </cell>
          <cell r="E7520">
            <v>90.21866</v>
          </cell>
          <cell r="F7520">
            <v>94.365750000000006</v>
          </cell>
        </row>
        <row r="7521">
          <cell r="A7521" t="str">
            <v>POVERTY - Ran out of money to buy food in last 12 months</v>
          </cell>
          <cell r="B7521" t="str">
            <v>Don't know/Refused to answer</v>
          </cell>
          <cell r="C7521" t="str">
            <v>Bayside Peninsula Area</v>
          </cell>
          <cell r="D7521" t="str">
            <v xml:space="preserve"> </v>
          </cell>
          <cell r="E7521" t="str">
            <v xml:space="preserve"> </v>
          </cell>
          <cell r="F7521" t="str">
            <v xml:space="preserve"> </v>
          </cell>
        </row>
        <row r="7522">
          <cell r="A7522" t="str">
            <v>POVERTY - Ran out of money to buy food in last 12 months</v>
          </cell>
          <cell r="B7522" t="str">
            <v>Don't know/Refused to answer</v>
          </cell>
          <cell r="C7522" t="str">
            <v>Inner Gippsland Area</v>
          </cell>
          <cell r="D7522" t="str">
            <v xml:space="preserve"> </v>
          </cell>
          <cell r="E7522" t="str">
            <v xml:space="preserve"> </v>
          </cell>
          <cell r="F7522" t="str">
            <v xml:space="preserve"> </v>
          </cell>
        </row>
        <row r="7523">
          <cell r="A7523" t="str">
            <v>POVERTY - Ran out of money to buy food in last 12 months</v>
          </cell>
          <cell r="B7523" t="str">
            <v>Don't know/Refused to answer</v>
          </cell>
          <cell r="C7523" t="str">
            <v>Outer Gippsland Area</v>
          </cell>
          <cell r="D7523" t="str">
            <v xml:space="preserve"> </v>
          </cell>
          <cell r="E7523" t="str">
            <v xml:space="preserve"> </v>
          </cell>
          <cell r="F7523" t="str">
            <v xml:space="preserve"> </v>
          </cell>
        </row>
        <row r="7524">
          <cell r="A7524" t="str">
            <v>POVERTY - Ran out of money to buy food in last 12 months</v>
          </cell>
          <cell r="B7524" t="str">
            <v>Don't know/Refused to answer</v>
          </cell>
          <cell r="C7524" t="str">
            <v>Southern Melbourne Area</v>
          </cell>
          <cell r="D7524" t="str">
            <v xml:space="preserve"> </v>
          </cell>
          <cell r="E7524" t="str">
            <v xml:space="preserve"> </v>
          </cell>
          <cell r="F7524" t="str">
            <v xml:space="preserve"> </v>
          </cell>
        </row>
        <row r="7525">
          <cell r="A7525" t="str">
            <v>POVERTY - Ran out of money to buy food in last 12 months</v>
          </cell>
          <cell r="B7525" t="str">
            <v>Ran out of money to buy food in last 12 months</v>
          </cell>
          <cell r="C7525" t="str">
            <v>South Division</v>
          </cell>
          <cell r="D7525">
            <v>5.7473150000000004</v>
          </cell>
          <cell r="E7525">
            <v>4.8713689999999996</v>
          </cell>
          <cell r="F7525">
            <v>6.7695610000000004</v>
          </cell>
        </row>
        <row r="7526">
          <cell r="A7526" t="str">
            <v>POVERTY - Ran out of money to buy food in last 12 months</v>
          </cell>
          <cell r="B7526" t="str">
            <v>No</v>
          </cell>
          <cell r="C7526" t="str">
            <v>South Division</v>
          </cell>
          <cell r="D7526">
            <v>93.970240000000004</v>
          </cell>
          <cell r="E7526">
            <v>92.931849999999997</v>
          </cell>
          <cell r="F7526">
            <v>94.864500000000007</v>
          </cell>
        </row>
        <row r="7527">
          <cell r="A7527" t="str">
            <v>POVERTY - Ran out of money to buy food in last 12 months</v>
          </cell>
          <cell r="B7527" t="str">
            <v>Don't know/Refused to answer</v>
          </cell>
          <cell r="C7527" t="str">
            <v>South Division</v>
          </cell>
          <cell r="D7527">
            <v>0.28244910000000001</v>
          </cell>
          <cell r="E7527">
            <v>0.14220740000000001</v>
          </cell>
          <cell r="F7527">
            <v>0.56021810000000005</v>
          </cell>
        </row>
        <row r="7528">
          <cell r="A7528" t="str">
            <v>POVERTY - Ran out of money to buy food in last 12 months</v>
          </cell>
          <cell r="B7528" t="str">
            <v>Ran out of money to buy food in last 12 months</v>
          </cell>
          <cell r="C7528" t="str">
            <v>Goulburn Area</v>
          </cell>
          <cell r="D7528">
            <v>8.1804179999999995</v>
          </cell>
          <cell r="E7528">
            <v>6.2300009999999997</v>
          </cell>
          <cell r="F7528">
            <v>10.67196</v>
          </cell>
        </row>
        <row r="7529">
          <cell r="A7529" t="str">
            <v>POVERTY - Ran out of money to buy food in last 12 months</v>
          </cell>
          <cell r="B7529" t="str">
            <v>Ran out of money to buy food in last 12 months</v>
          </cell>
          <cell r="C7529" t="str">
            <v>Inner Eastern Melbourne Area</v>
          </cell>
          <cell r="D7529">
            <v>4.0998830000000002</v>
          </cell>
          <cell r="E7529">
            <v>2.8719700000000001</v>
          </cell>
          <cell r="F7529">
            <v>5.8213270000000001</v>
          </cell>
        </row>
        <row r="7530">
          <cell r="A7530" t="str">
            <v>POVERTY - Ran out of money to buy food in last 12 months</v>
          </cell>
          <cell r="B7530" t="str">
            <v>Ran out of money to buy food in last 12 months</v>
          </cell>
          <cell r="C7530" t="str">
            <v>Outer Eastern Melbourne Area</v>
          </cell>
          <cell r="D7530">
            <v>5.9325369999999999</v>
          </cell>
          <cell r="E7530">
            <v>4.2665620000000004</v>
          </cell>
          <cell r="F7530">
            <v>8.1933539999999994</v>
          </cell>
        </row>
        <row r="7531">
          <cell r="A7531" t="str">
            <v>POVERTY - Ran out of money to buy food in last 12 months</v>
          </cell>
          <cell r="B7531" t="str">
            <v>Ran out of money to buy food in last 12 months</v>
          </cell>
          <cell r="C7531" t="str">
            <v>Ovens Murray Area</v>
          </cell>
          <cell r="D7531">
            <v>7.917948</v>
          </cell>
          <cell r="E7531">
            <v>5.6138089999999998</v>
          </cell>
          <cell r="F7531">
            <v>11.05701</v>
          </cell>
        </row>
        <row r="7532">
          <cell r="A7532" t="str">
            <v>POVERTY - Ran out of money to buy food in last 12 months</v>
          </cell>
          <cell r="B7532" t="str">
            <v>No</v>
          </cell>
          <cell r="C7532" t="str">
            <v>Goulburn Area</v>
          </cell>
          <cell r="D7532">
            <v>91.763720000000006</v>
          </cell>
          <cell r="E7532">
            <v>89.273619999999994</v>
          </cell>
          <cell r="F7532">
            <v>93.716440000000006</v>
          </cell>
        </row>
        <row r="7533">
          <cell r="A7533" t="str">
            <v>POVERTY - Ran out of money to buy food in last 12 months</v>
          </cell>
          <cell r="B7533" t="str">
            <v>No</v>
          </cell>
          <cell r="C7533" t="str">
            <v>Inner Eastern Melbourne Area</v>
          </cell>
          <cell r="D7533">
            <v>95.749340000000004</v>
          </cell>
          <cell r="E7533">
            <v>94.000450000000001</v>
          </cell>
          <cell r="F7533">
            <v>97.004670000000004</v>
          </cell>
        </row>
        <row r="7534">
          <cell r="A7534" t="str">
            <v>POVERTY - Ran out of money to buy food in last 12 months</v>
          </cell>
          <cell r="B7534" t="str">
            <v>No</v>
          </cell>
          <cell r="C7534" t="str">
            <v>Outer Eastern Melbourne Area</v>
          </cell>
          <cell r="D7534">
            <v>93.698120000000003</v>
          </cell>
          <cell r="E7534">
            <v>91.39237</v>
          </cell>
          <cell r="F7534">
            <v>95.417190000000005</v>
          </cell>
        </row>
        <row r="7535">
          <cell r="A7535" t="str">
            <v>POVERTY - Ran out of money to buy food in last 12 months</v>
          </cell>
          <cell r="B7535" t="str">
            <v>No</v>
          </cell>
          <cell r="C7535" t="str">
            <v>Ovens Murray Area</v>
          </cell>
          <cell r="D7535">
            <v>92.054349999999999</v>
          </cell>
          <cell r="E7535">
            <v>88.916430000000005</v>
          </cell>
          <cell r="F7535">
            <v>94.360219999999998</v>
          </cell>
        </row>
        <row r="7536">
          <cell r="A7536" t="str">
            <v>POVERTY - Ran out of money to buy food in last 12 months</v>
          </cell>
          <cell r="B7536" t="str">
            <v>Don't know/Refused to answer</v>
          </cell>
          <cell r="C7536" t="str">
            <v>Goulburn Area</v>
          </cell>
          <cell r="D7536" t="str">
            <v xml:space="preserve"> </v>
          </cell>
          <cell r="E7536" t="str">
            <v xml:space="preserve"> </v>
          </cell>
          <cell r="F7536" t="str">
            <v xml:space="preserve"> </v>
          </cell>
        </row>
        <row r="7537">
          <cell r="A7537" t="str">
            <v>POVERTY - Ran out of money to buy food in last 12 months</v>
          </cell>
          <cell r="B7537" t="str">
            <v>Don't know/Refused to answer</v>
          </cell>
          <cell r="C7537" t="str">
            <v>Inner Eastern Melbourne Area</v>
          </cell>
          <cell r="D7537" t="str">
            <v xml:space="preserve"> </v>
          </cell>
          <cell r="E7537" t="str">
            <v xml:space="preserve"> </v>
          </cell>
          <cell r="F7537" t="str">
            <v xml:space="preserve"> </v>
          </cell>
        </row>
        <row r="7538">
          <cell r="A7538" t="str">
            <v>POVERTY - Ran out of money to buy food in last 12 months</v>
          </cell>
          <cell r="B7538" t="str">
            <v>Don't know/Refused to answer</v>
          </cell>
          <cell r="C7538" t="str">
            <v>Outer Eastern Melbourne Area</v>
          </cell>
          <cell r="D7538" t="str">
            <v xml:space="preserve"> </v>
          </cell>
          <cell r="E7538" t="str">
            <v xml:space="preserve"> </v>
          </cell>
          <cell r="F7538" t="str">
            <v xml:space="preserve"> </v>
          </cell>
        </row>
        <row r="7539">
          <cell r="A7539" t="str">
            <v>POVERTY - Ran out of money to buy food in last 12 months</v>
          </cell>
          <cell r="B7539" t="str">
            <v>Don't know/Refused to answer</v>
          </cell>
          <cell r="C7539" t="str">
            <v>Ovens Murray Area</v>
          </cell>
          <cell r="D7539" t="str">
            <v xml:space="preserve"> </v>
          </cell>
          <cell r="E7539" t="str">
            <v xml:space="preserve"> </v>
          </cell>
          <cell r="F7539" t="str">
            <v xml:space="preserve"> </v>
          </cell>
        </row>
        <row r="7540">
          <cell r="A7540" t="str">
            <v>POVERTY - Ran out of money to buy food in last 12 months</v>
          </cell>
          <cell r="B7540" t="str">
            <v>Ran out of money to buy food in last 12 months</v>
          </cell>
          <cell r="C7540" t="str">
            <v>East Division</v>
          </cell>
          <cell r="D7540">
            <v>5.3598499999999998</v>
          </cell>
          <cell r="E7540">
            <v>4.4600479999999996</v>
          </cell>
          <cell r="F7540">
            <v>6.4289690000000004</v>
          </cell>
        </row>
        <row r="7541">
          <cell r="A7541" t="str">
            <v>POVERTY - Ran out of money to buy food in last 12 months</v>
          </cell>
          <cell r="B7541" t="str">
            <v>No</v>
          </cell>
          <cell r="C7541" t="str">
            <v>East Division</v>
          </cell>
          <cell r="D7541">
            <v>94.449510000000004</v>
          </cell>
          <cell r="E7541">
            <v>93.362440000000007</v>
          </cell>
          <cell r="F7541">
            <v>95.367379999999997</v>
          </cell>
        </row>
        <row r="7542">
          <cell r="A7542" t="str">
            <v>POVERTY - Ran out of money to buy food in last 12 months</v>
          </cell>
          <cell r="B7542" t="str">
            <v>Don't know/Refused to answer</v>
          </cell>
          <cell r="C7542" t="str">
            <v>East Division</v>
          </cell>
          <cell r="D7542" t="str">
            <v xml:space="preserve"> </v>
          </cell>
          <cell r="E7542" t="str">
            <v xml:space="preserve"> </v>
          </cell>
          <cell r="F7542" t="str">
            <v xml:space="preserve"> </v>
          </cell>
        </row>
        <row r="7543">
          <cell r="A7543" t="str">
            <v>POVERTY - Ran out of money to buy food in last 12 months</v>
          </cell>
          <cell r="B7543" t="str">
            <v>Ran out of money to buy food in last 12 months</v>
          </cell>
          <cell r="C7543" t="str">
            <v>Barwon Area</v>
          </cell>
          <cell r="D7543">
            <v>4.3985609999999999</v>
          </cell>
          <cell r="E7543">
            <v>2.6776819999999999</v>
          </cell>
          <cell r="F7543">
            <v>7.1442209999999999</v>
          </cell>
        </row>
        <row r="7544">
          <cell r="A7544" t="str">
            <v>POVERTY - Ran out of money to buy food in last 12 months</v>
          </cell>
          <cell r="B7544" t="str">
            <v>Ran out of money to buy food in last 12 months</v>
          </cell>
          <cell r="C7544" t="str">
            <v>Brimbank Melton Area</v>
          </cell>
          <cell r="D7544">
            <v>8.6761510000000008</v>
          </cell>
          <cell r="E7544">
            <v>6.3764830000000003</v>
          </cell>
          <cell r="F7544">
            <v>11.70153</v>
          </cell>
        </row>
        <row r="7545">
          <cell r="A7545" t="str">
            <v>POVERTY - Ran out of money to buy food in last 12 months</v>
          </cell>
          <cell r="B7545" t="str">
            <v>Ran out of money to buy food in last 12 months</v>
          </cell>
          <cell r="C7545" t="str">
            <v>Central Highlands Area</v>
          </cell>
          <cell r="D7545">
            <v>5.1237880000000002</v>
          </cell>
          <cell r="E7545">
            <v>3.479638</v>
          </cell>
          <cell r="F7545">
            <v>7.4845680000000003</v>
          </cell>
        </row>
        <row r="7546">
          <cell r="A7546" t="str">
            <v>POVERTY - Ran out of money to buy food in last 12 months</v>
          </cell>
          <cell r="B7546" t="str">
            <v>Ran out of money to buy food in last 12 months</v>
          </cell>
          <cell r="C7546" t="str">
            <v>Western District Area</v>
          </cell>
          <cell r="D7546">
            <v>5.2637299999999998</v>
          </cell>
          <cell r="E7546">
            <v>3.925548</v>
          </cell>
          <cell r="F7546">
            <v>7.0247330000000003</v>
          </cell>
        </row>
        <row r="7547">
          <cell r="A7547" t="str">
            <v>POVERTY - Ran out of money to buy food in last 12 months</v>
          </cell>
          <cell r="B7547" t="str">
            <v>Ran out of money to buy food in last 12 months</v>
          </cell>
          <cell r="C7547" t="str">
            <v>Western Melbourne Area</v>
          </cell>
          <cell r="D7547">
            <v>5.5279410000000002</v>
          </cell>
          <cell r="E7547">
            <v>4.3242149999999997</v>
          </cell>
          <cell r="F7547">
            <v>7.0420829999999999</v>
          </cell>
        </row>
        <row r="7548">
          <cell r="A7548" t="str">
            <v>POVERTY - Ran out of money to buy food in last 12 months</v>
          </cell>
          <cell r="B7548" t="str">
            <v>No</v>
          </cell>
          <cell r="C7548" t="str">
            <v>Barwon Area</v>
          </cell>
          <cell r="D7548">
            <v>95.599950000000007</v>
          </cell>
          <cell r="E7548">
            <v>92.854489999999998</v>
          </cell>
          <cell r="F7548">
            <v>97.320980000000006</v>
          </cell>
        </row>
        <row r="7549">
          <cell r="A7549" t="str">
            <v>POVERTY - Ran out of money to buy food in last 12 months</v>
          </cell>
          <cell r="B7549" t="str">
            <v>No</v>
          </cell>
          <cell r="C7549" t="str">
            <v>Brimbank Melton Area</v>
          </cell>
          <cell r="D7549">
            <v>91.323849999999993</v>
          </cell>
          <cell r="E7549">
            <v>88.298469999999995</v>
          </cell>
          <cell r="F7549">
            <v>93.623519999999999</v>
          </cell>
        </row>
        <row r="7550">
          <cell r="A7550" t="str">
            <v>POVERTY - Ran out of money to buy food in last 12 months</v>
          </cell>
          <cell r="B7550" t="str">
            <v>No</v>
          </cell>
          <cell r="C7550" t="str">
            <v>Central Highlands Area</v>
          </cell>
          <cell r="D7550">
            <v>94.706379999999996</v>
          </cell>
          <cell r="E7550">
            <v>92.327079999999995</v>
          </cell>
          <cell r="F7550">
            <v>96.376840000000001</v>
          </cell>
        </row>
        <row r="7551">
          <cell r="A7551" t="str">
            <v>POVERTY - Ran out of money to buy food in last 12 months</v>
          </cell>
          <cell r="B7551" t="str">
            <v>No</v>
          </cell>
          <cell r="C7551" t="str">
            <v>Western District Area</v>
          </cell>
          <cell r="D7551">
            <v>94.527680000000004</v>
          </cell>
          <cell r="E7551">
            <v>92.758020000000002</v>
          </cell>
          <cell r="F7551">
            <v>95.88409</v>
          </cell>
        </row>
        <row r="7552">
          <cell r="A7552" t="str">
            <v>POVERTY - Ran out of money to buy food in last 12 months</v>
          </cell>
          <cell r="B7552" t="str">
            <v>No</v>
          </cell>
          <cell r="C7552" t="str">
            <v>Western Melbourne Area</v>
          </cell>
          <cell r="D7552">
            <v>93.057779999999994</v>
          </cell>
          <cell r="E7552">
            <v>91.295590000000004</v>
          </cell>
          <cell r="F7552">
            <v>94.484769999999997</v>
          </cell>
        </row>
        <row r="7553">
          <cell r="A7553" t="str">
            <v>POVERTY - Ran out of money to buy food in last 12 months</v>
          </cell>
          <cell r="B7553" t="str">
            <v>Don't know/Refused to answer</v>
          </cell>
          <cell r="C7553" t="str">
            <v>Barwon Area</v>
          </cell>
          <cell r="D7553" t="str">
            <v xml:space="preserve"> </v>
          </cell>
          <cell r="E7553" t="str">
            <v xml:space="preserve"> </v>
          </cell>
          <cell r="F7553" t="str">
            <v xml:space="preserve"> </v>
          </cell>
        </row>
        <row r="7554">
          <cell r="A7554" t="str">
            <v>POVERTY - Ran out of money to buy food in last 12 months</v>
          </cell>
          <cell r="B7554" t="str">
            <v>Don't know/Refused to answer</v>
          </cell>
          <cell r="C7554" t="str">
            <v>Brimbank Melton Area</v>
          </cell>
          <cell r="D7554">
            <v>0</v>
          </cell>
          <cell r="E7554">
            <v>0</v>
          </cell>
          <cell r="F7554">
            <v>0</v>
          </cell>
        </row>
        <row r="7555">
          <cell r="A7555" t="str">
            <v>POVERTY - Ran out of money to buy food in last 12 months</v>
          </cell>
          <cell r="B7555" t="str">
            <v>Don't know/Refused to answer</v>
          </cell>
          <cell r="C7555" t="str">
            <v>Central Highlands Area</v>
          </cell>
          <cell r="D7555" t="str">
            <v xml:space="preserve"> </v>
          </cell>
          <cell r="E7555" t="str">
            <v xml:space="preserve"> </v>
          </cell>
          <cell r="F7555" t="str">
            <v xml:space="preserve"> </v>
          </cell>
        </row>
        <row r="7556">
          <cell r="A7556" t="str">
            <v>POVERTY - Ran out of money to buy food in last 12 months</v>
          </cell>
          <cell r="B7556" t="str">
            <v>Don't know/Refused to answer</v>
          </cell>
          <cell r="C7556" t="str">
            <v>Western District Area</v>
          </cell>
          <cell r="D7556" t="str">
            <v xml:space="preserve"> </v>
          </cell>
          <cell r="E7556" t="str">
            <v xml:space="preserve"> </v>
          </cell>
          <cell r="F7556" t="str">
            <v xml:space="preserve"> </v>
          </cell>
        </row>
        <row r="7557">
          <cell r="A7557" t="str">
            <v>POVERTY - Ran out of money to buy food in last 12 months</v>
          </cell>
          <cell r="B7557" t="str">
            <v>Don't know/Refused to answer</v>
          </cell>
          <cell r="C7557" t="str">
            <v>Western Melbourne Area</v>
          </cell>
          <cell r="D7557">
            <v>1.4142809999999999</v>
          </cell>
          <cell r="E7557">
            <v>0.75767370000000001</v>
          </cell>
          <cell r="F7557">
            <v>2.62486</v>
          </cell>
        </row>
        <row r="7558">
          <cell r="A7558" t="str">
            <v>POVERTY - Ran out of money to buy food in last 12 months</v>
          </cell>
          <cell r="B7558" t="str">
            <v>Ran out of money to buy food in last 12 months</v>
          </cell>
          <cell r="C7558" t="str">
            <v>West Division</v>
          </cell>
          <cell r="D7558">
            <v>5.9703739999999996</v>
          </cell>
          <cell r="E7558">
            <v>5.1203729999999998</v>
          </cell>
          <cell r="F7558">
            <v>6.9511419999999999</v>
          </cell>
        </row>
        <row r="7559">
          <cell r="A7559" t="str">
            <v>POVERTY - Ran out of money to buy food in last 12 months</v>
          </cell>
          <cell r="B7559" t="str">
            <v>No</v>
          </cell>
          <cell r="C7559" t="str">
            <v>West Division</v>
          </cell>
          <cell r="D7559">
            <v>93.397739999999999</v>
          </cell>
          <cell r="E7559">
            <v>92.351560000000006</v>
          </cell>
          <cell r="F7559">
            <v>94.309640000000002</v>
          </cell>
        </row>
        <row r="7560">
          <cell r="A7560" t="str">
            <v>POVERTY - Ran out of money to buy food in last 12 months</v>
          </cell>
          <cell r="B7560" t="str">
            <v>Don't know/Refused to answer</v>
          </cell>
          <cell r="C7560" t="str">
            <v>West Division</v>
          </cell>
          <cell r="D7560">
            <v>0.63188440000000001</v>
          </cell>
          <cell r="E7560">
            <v>0.3508638</v>
          </cell>
          <cell r="F7560">
            <v>1.135421</v>
          </cell>
        </row>
        <row r="7561">
          <cell r="A7561" t="str">
            <v>SOCIAL CAPITAL - Do you have close friends or family whom you talk to regularly?</v>
          </cell>
          <cell r="B7561" t="str">
            <v>Yes</v>
          </cell>
          <cell r="C7561" t="str">
            <v>Hume Moreland Area</v>
          </cell>
          <cell r="D7561">
            <v>94.481579999999994</v>
          </cell>
          <cell r="E7561">
            <v>91.489310000000003</v>
          </cell>
          <cell r="F7561">
            <v>96.462479999999999</v>
          </cell>
        </row>
        <row r="7562">
          <cell r="A7562" t="str">
            <v>SOCIAL CAPITAL - Do you have close friends or family whom you talk to regularly?</v>
          </cell>
          <cell r="B7562" t="str">
            <v>Yes</v>
          </cell>
          <cell r="C7562" t="str">
            <v>Loddon Area</v>
          </cell>
          <cell r="D7562">
            <v>96.606139999999996</v>
          </cell>
          <cell r="E7562">
            <v>94.856960000000001</v>
          </cell>
          <cell r="F7562">
            <v>97.774379999999994</v>
          </cell>
        </row>
        <row r="7563">
          <cell r="A7563" t="str">
            <v>SOCIAL CAPITAL - Do you have close friends or family whom you talk to regularly?</v>
          </cell>
          <cell r="B7563" t="str">
            <v>Yes</v>
          </cell>
          <cell r="C7563" t="str">
            <v>Mallee Area</v>
          </cell>
          <cell r="D7563">
            <v>95.268199999999993</v>
          </cell>
          <cell r="E7563">
            <v>92.834310000000002</v>
          </cell>
          <cell r="F7563">
            <v>96.902979999999999</v>
          </cell>
        </row>
        <row r="7564">
          <cell r="A7564" t="str">
            <v>SOCIAL CAPITAL - Do you have close friends or family whom you talk to regularly?</v>
          </cell>
          <cell r="B7564" t="str">
            <v>Yes</v>
          </cell>
          <cell r="C7564" t="str">
            <v>North Eastern Melbourne Area</v>
          </cell>
          <cell r="D7564">
            <v>95.667190000000005</v>
          </cell>
          <cell r="E7564">
            <v>93.962620000000001</v>
          </cell>
          <cell r="F7564">
            <v>96.90634</v>
          </cell>
        </row>
        <row r="7565">
          <cell r="A7565" t="str">
            <v>SOCIAL CAPITAL - Do you have close friends or family whom you talk to regularly?</v>
          </cell>
          <cell r="B7565" t="str">
            <v>No</v>
          </cell>
          <cell r="C7565" t="str">
            <v>Hume Moreland Area</v>
          </cell>
          <cell r="D7565">
            <v>5.1877789999999999</v>
          </cell>
          <cell r="E7565">
            <v>3.2838850000000002</v>
          </cell>
          <cell r="F7565">
            <v>8.1030130000000007</v>
          </cell>
        </row>
        <row r="7566">
          <cell r="A7566" t="str">
            <v>SOCIAL CAPITAL - Do you have close friends or family whom you talk to regularly?</v>
          </cell>
          <cell r="B7566" t="str">
            <v>No</v>
          </cell>
          <cell r="C7566" t="str">
            <v>Loddon Area</v>
          </cell>
          <cell r="D7566">
            <v>3.2427429999999999</v>
          </cell>
          <cell r="E7566">
            <v>2.0933809999999999</v>
          </cell>
          <cell r="F7566">
            <v>4.9909869999999996</v>
          </cell>
        </row>
        <row r="7567">
          <cell r="A7567" t="str">
            <v>SOCIAL CAPITAL - Do you have close friends or family whom you talk to regularly?</v>
          </cell>
          <cell r="B7567" t="str">
            <v>No</v>
          </cell>
          <cell r="C7567" t="str">
            <v>Mallee Area</v>
          </cell>
          <cell r="D7567">
            <v>4.6784230000000004</v>
          </cell>
          <cell r="E7567">
            <v>3.0482740000000002</v>
          </cell>
          <cell r="F7567">
            <v>7.1163530000000002</v>
          </cell>
        </row>
        <row r="7568">
          <cell r="A7568" t="str">
            <v>SOCIAL CAPITAL - Do you have close friends or family whom you talk to regularly?</v>
          </cell>
          <cell r="B7568" t="str">
            <v>No</v>
          </cell>
          <cell r="C7568" t="str">
            <v>North Eastern Melbourne Area</v>
          </cell>
          <cell r="D7568">
            <v>4.1484350000000001</v>
          </cell>
          <cell r="E7568">
            <v>2.9322840000000001</v>
          </cell>
          <cell r="F7568">
            <v>5.8386399999999998</v>
          </cell>
        </row>
        <row r="7569">
          <cell r="A7569" t="str">
            <v>SOCIAL CAPITAL - Do you have close friends or family whom you talk to regularly?</v>
          </cell>
          <cell r="B7569" t="str">
            <v>Don't know</v>
          </cell>
          <cell r="C7569" t="str">
            <v>Hume Moreland Area</v>
          </cell>
          <cell r="D7569" t="str">
            <v xml:space="preserve"> </v>
          </cell>
          <cell r="E7569" t="str">
            <v xml:space="preserve"> </v>
          </cell>
          <cell r="F7569" t="str">
            <v xml:space="preserve"> </v>
          </cell>
        </row>
        <row r="7570">
          <cell r="A7570" t="str">
            <v>SOCIAL CAPITAL - Do you have close friends or family whom you talk to regularly?</v>
          </cell>
          <cell r="B7570" t="str">
            <v>Don't know</v>
          </cell>
          <cell r="C7570" t="str">
            <v>Loddon Area</v>
          </cell>
          <cell r="D7570" t="str">
            <v xml:space="preserve"> </v>
          </cell>
          <cell r="E7570" t="str">
            <v xml:space="preserve"> </v>
          </cell>
          <cell r="F7570" t="str">
            <v xml:space="preserve"> </v>
          </cell>
        </row>
        <row r="7571">
          <cell r="A7571" t="str">
            <v>SOCIAL CAPITAL - Do you have close friends or family whom you talk to regularly?</v>
          </cell>
          <cell r="B7571" t="str">
            <v>Don't know</v>
          </cell>
          <cell r="C7571" t="str">
            <v>Mallee Area</v>
          </cell>
          <cell r="D7571" t="str">
            <v xml:space="preserve"> </v>
          </cell>
          <cell r="E7571" t="str">
            <v xml:space="preserve"> </v>
          </cell>
          <cell r="F7571" t="str">
            <v xml:space="preserve"> </v>
          </cell>
        </row>
        <row r="7572">
          <cell r="A7572" t="str">
            <v>SOCIAL CAPITAL - Do you have close friends or family whom you talk to regularly?</v>
          </cell>
          <cell r="B7572" t="str">
            <v>Don't know</v>
          </cell>
          <cell r="C7572" t="str">
            <v>North Eastern Melbourne Area</v>
          </cell>
          <cell r="D7572">
            <v>0</v>
          </cell>
          <cell r="E7572">
            <v>0</v>
          </cell>
          <cell r="F7572">
            <v>0</v>
          </cell>
        </row>
        <row r="7573">
          <cell r="A7573" t="str">
            <v>SOCIAL CAPITAL - Do you have close friends or family whom you talk to regularly?</v>
          </cell>
          <cell r="B7573" t="str">
            <v>Refused</v>
          </cell>
          <cell r="C7573" t="str">
            <v>Hume Moreland Area</v>
          </cell>
          <cell r="D7573">
            <v>0</v>
          </cell>
          <cell r="E7573">
            <v>0</v>
          </cell>
          <cell r="F7573">
            <v>0</v>
          </cell>
        </row>
        <row r="7574">
          <cell r="A7574" t="str">
            <v>SOCIAL CAPITAL - Do you have close friends or family whom you talk to regularly?</v>
          </cell>
          <cell r="B7574" t="str">
            <v>Refused</v>
          </cell>
          <cell r="C7574" t="str">
            <v>Loddon Area</v>
          </cell>
          <cell r="D7574" t="str">
            <v xml:space="preserve"> </v>
          </cell>
          <cell r="E7574" t="str">
            <v xml:space="preserve"> </v>
          </cell>
          <cell r="F7574" t="str">
            <v xml:space="preserve"> </v>
          </cell>
        </row>
        <row r="7575">
          <cell r="A7575" t="str">
            <v>SOCIAL CAPITAL - Do you have close friends or family whom you talk to regularly?</v>
          </cell>
          <cell r="B7575" t="str">
            <v>Refused</v>
          </cell>
          <cell r="C7575" t="str">
            <v>Mallee Area</v>
          </cell>
          <cell r="D7575" t="str">
            <v xml:space="preserve"> </v>
          </cell>
          <cell r="E7575" t="str">
            <v xml:space="preserve"> </v>
          </cell>
          <cell r="F7575" t="str">
            <v xml:space="preserve"> </v>
          </cell>
        </row>
        <row r="7576">
          <cell r="A7576" t="str">
            <v>SOCIAL CAPITAL - Do you have close friends or family whom you talk to regularly?</v>
          </cell>
          <cell r="B7576" t="str">
            <v>Refused</v>
          </cell>
          <cell r="C7576" t="str">
            <v>North Eastern Melbourne Area</v>
          </cell>
          <cell r="D7576" t="str">
            <v xml:space="preserve"> </v>
          </cell>
          <cell r="E7576" t="str">
            <v xml:space="preserve"> </v>
          </cell>
          <cell r="F7576" t="str">
            <v xml:space="preserve"> </v>
          </cell>
        </row>
        <row r="7577">
          <cell r="A7577" t="str">
            <v>SOCIAL CAPITAL - Do you have close friends or family whom you talk to regularly?</v>
          </cell>
          <cell r="B7577" t="str">
            <v>Yes</v>
          </cell>
          <cell r="C7577" t="str">
            <v>North Division</v>
          </cell>
          <cell r="D7577">
            <v>95.434979999999996</v>
          </cell>
          <cell r="E7577">
            <v>94.298240000000007</v>
          </cell>
          <cell r="F7577">
            <v>96.353849999999994</v>
          </cell>
        </row>
        <row r="7578">
          <cell r="A7578" t="str">
            <v>SOCIAL CAPITAL - Do you have close friends or family whom you talk to regularly?</v>
          </cell>
          <cell r="B7578" t="str">
            <v>No</v>
          </cell>
          <cell r="C7578" t="str">
            <v>North Division</v>
          </cell>
          <cell r="D7578">
            <v>4.362228</v>
          </cell>
          <cell r="E7578">
            <v>3.461627</v>
          </cell>
          <cell r="F7578">
            <v>5.4838259999999996</v>
          </cell>
        </row>
        <row r="7579">
          <cell r="A7579" t="str">
            <v>SOCIAL CAPITAL - Do you have close friends or family whom you talk to regularly?</v>
          </cell>
          <cell r="B7579" t="str">
            <v>Don't know</v>
          </cell>
          <cell r="C7579" t="str">
            <v>North Division</v>
          </cell>
          <cell r="D7579" t="str">
            <v xml:space="preserve"> </v>
          </cell>
          <cell r="E7579" t="str">
            <v xml:space="preserve"> </v>
          </cell>
          <cell r="F7579" t="str">
            <v xml:space="preserve"> </v>
          </cell>
        </row>
        <row r="7580">
          <cell r="A7580" t="str">
            <v>SOCIAL CAPITAL - Do you have close friends or family whom you talk to regularly?</v>
          </cell>
          <cell r="B7580" t="str">
            <v>Refused</v>
          </cell>
          <cell r="C7580" t="str">
            <v>North Division</v>
          </cell>
          <cell r="D7580" t="str">
            <v xml:space="preserve"> </v>
          </cell>
          <cell r="E7580" t="str">
            <v xml:space="preserve"> </v>
          </cell>
          <cell r="F7580" t="str">
            <v xml:space="preserve"> </v>
          </cell>
        </row>
        <row r="7581">
          <cell r="A7581" t="str">
            <v>SOCIAL CAPITAL - Do you have close friends or family whom you talk to regularly?</v>
          </cell>
          <cell r="B7581" t="str">
            <v>Yes</v>
          </cell>
          <cell r="C7581" t="str">
            <v>Bayside Peninsula Area</v>
          </cell>
          <cell r="D7581">
            <v>95.654600000000002</v>
          </cell>
          <cell r="E7581">
            <v>94.373360000000005</v>
          </cell>
          <cell r="F7581">
            <v>96.654439999999994</v>
          </cell>
        </row>
        <row r="7582">
          <cell r="A7582" t="str">
            <v>SOCIAL CAPITAL - Do you have close friends or family whom you talk to regularly?</v>
          </cell>
          <cell r="B7582" t="str">
            <v>Yes</v>
          </cell>
          <cell r="C7582" t="str">
            <v>Inner Gippsland Area</v>
          </cell>
          <cell r="D7582">
            <v>95.568190000000001</v>
          </cell>
          <cell r="E7582">
            <v>93.582729999999998</v>
          </cell>
          <cell r="F7582">
            <v>96.959320000000005</v>
          </cell>
        </row>
        <row r="7583">
          <cell r="A7583" t="str">
            <v>SOCIAL CAPITAL - Do you have close friends or family whom you talk to regularly?</v>
          </cell>
          <cell r="B7583" t="str">
            <v>Yes</v>
          </cell>
          <cell r="C7583" t="str">
            <v>Outer Gippsland Area</v>
          </cell>
          <cell r="D7583">
            <v>95.38297</v>
          </cell>
          <cell r="E7583">
            <v>92.232929999999996</v>
          </cell>
          <cell r="F7583">
            <v>97.292959999999994</v>
          </cell>
        </row>
        <row r="7584">
          <cell r="A7584" t="str">
            <v>SOCIAL CAPITAL - Do you have close friends or family whom you talk to regularly?</v>
          </cell>
          <cell r="B7584" t="str">
            <v>Yes</v>
          </cell>
          <cell r="C7584" t="str">
            <v>Southern Melbourne Area</v>
          </cell>
          <cell r="D7584">
            <v>93.667619999999999</v>
          </cell>
          <cell r="E7584">
            <v>91.293340000000001</v>
          </cell>
          <cell r="F7584">
            <v>95.426869999999994</v>
          </cell>
        </row>
        <row r="7585">
          <cell r="A7585" t="str">
            <v>SOCIAL CAPITAL - Do you have close friends or family whom you talk to regularly?</v>
          </cell>
          <cell r="B7585" t="str">
            <v>No</v>
          </cell>
          <cell r="C7585" t="str">
            <v>Bayside Peninsula Area</v>
          </cell>
          <cell r="D7585">
            <v>4.3453949999999999</v>
          </cell>
          <cell r="E7585">
            <v>3.3455590000000002</v>
          </cell>
          <cell r="F7585">
            <v>5.6266420000000004</v>
          </cell>
        </row>
        <row r="7586">
          <cell r="A7586" t="str">
            <v>SOCIAL CAPITAL - Do you have close friends or family whom you talk to regularly?</v>
          </cell>
          <cell r="B7586" t="str">
            <v>No</v>
          </cell>
          <cell r="C7586" t="str">
            <v>Inner Gippsland Area</v>
          </cell>
          <cell r="D7586">
            <v>4.0514169999999998</v>
          </cell>
          <cell r="E7586">
            <v>2.7370199999999998</v>
          </cell>
          <cell r="F7586">
            <v>5.9583589999999997</v>
          </cell>
        </row>
        <row r="7587">
          <cell r="A7587" t="str">
            <v>SOCIAL CAPITAL - Do you have close friends or family whom you talk to regularly?</v>
          </cell>
          <cell r="B7587" t="str">
            <v>No</v>
          </cell>
          <cell r="C7587" t="str">
            <v>Outer Gippsland Area</v>
          </cell>
          <cell r="D7587">
            <v>4.6170330000000002</v>
          </cell>
          <cell r="E7587">
            <v>2.7070379999999998</v>
          </cell>
          <cell r="F7587">
            <v>7.7670719999999998</v>
          </cell>
        </row>
        <row r="7588">
          <cell r="A7588" t="str">
            <v>SOCIAL CAPITAL - Do you have close friends or family whom you talk to regularly?</v>
          </cell>
          <cell r="B7588" t="str">
            <v>No</v>
          </cell>
          <cell r="C7588" t="str">
            <v>Southern Melbourne Area</v>
          </cell>
          <cell r="D7588">
            <v>6.3323809999999998</v>
          </cell>
          <cell r="E7588">
            <v>4.5731289999999998</v>
          </cell>
          <cell r="F7588">
            <v>8.7066569999999999</v>
          </cell>
        </row>
        <row r="7589">
          <cell r="A7589" t="str">
            <v>SOCIAL CAPITAL - Do you have close friends or family whom you talk to regularly?</v>
          </cell>
          <cell r="B7589" t="str">
            <v>Refused</v>
          </cell>
          <cell r="C7589" t="str">
            <v>Bayside Peninsula Area</v>
          </cell>
          <cell r="D7589">
            <v>0</v>
          </cell>
          <cell r="E7589">
            <v>0</v>
          </cell>
          <cell r="F7589">
            <v>0</v>
          </cell>
        </row>
        <row r="7590">
          <cell r="A7590" t="str">
            <v>SOCIAL CAPITAL - Do you have close friends or family whom you talk to regularly?</v>
          </cell>
          <cell r="B7590" t="str">
            <v>Refused</v>
          </cell>
          <cell r="C7590" t="str">
            <v>Inner Gippsland Area</v>
          </cell>
          <cell r="D7590" t="str">
            <v xml:space="preserve"> </v>
          </cell>
          <cell r="E7590" t="str">
            <v xml:space="preserve"> </v>
          </cell>
          <cell r="F7590" t="str">
            <v xml:space="preserve"> </v>
          </cell>
        </row>
        <row r="7591">
          <cell r="A7591" t="str">
            <v>SOCIAL CAPITAL - Do you have close friends or family whom you talk to regularly?</v>
          </cell>
          <cell r="B7591" t="str">
            <v>Refused</v>
          </cell>
          <cell r="C7591" t="str">
            <v>Outer Gippsland Area</v>
          </cell>
          <cell r="D7591">
            <v>0</v>
          </cell>
          <cell r="E7591">
            <v>0</v>
          </cell>
          <cell r="F7591">
            <v>0</v>
          </cell>
        </row>
        <row r="7592">
          <cell r="A7592" t="str">
            <v>SOCIAL CAPITAL - Do you have close friends or family whom you talk to regularly?</v>
          </cell>
          <cell r="B7592" t="str">
            <v>Refused</v>
          </cell>
          <cell r="C7592" t="str">
            <v>Southern Melbourne Area</v>
          </cell>
          <cell r="D7592">
            <v>0</v>
          </cell>
          <cell r="E7592">
            <v>0</v>
          </cell>
          <cell r="F7592">
            <v>0</v>
          </cell>
        </row>
        <row r="7593">
          <cell r="A7593" t="str">
            <v>SOCIAL CAPITAL - Do you have close friends or family whom you talk to regularly?</v>
          </cell>
          <cell r="B7593" t="str">
            <v>Yes</v>
          </cell>
          <cell r="C7593" t="str">
            <v>South Division</v>
          </cell>
          <cell r="D7593">
            <v>94.850650000000002</v>
          </cell>
          <cell r="E7593">
            <v>93.806470000000004</v>
          </cell>
          <cell r="F7593">
            <v>95.726799999999997</v>
          </cell>
        </row>
        <row r="7594">
          <cell r="A7594" t="str">
            <v>SOCIAL CAPITAL - Do you have close friends or family whom you talk to regularly?</v>
          </cell>
          <cell r="B7594" t="str">
            <v>No</v>
          </cell>
          <cell r="C7594" t="str">
            <v>South Division</v>
          </cell>
          <cell r="D7594">
            <v>5.1017020000000004</v>
          </cell>
          <cell r="E7594">
            <v>4.2280350000000002</v>
          </cell>
          <cell r="F7594">
            <v>6.1443180000000002</v>
          </cell>
        </row>
        <row r="7595">
          <cell r="A7595" t="str">
            <v>SOCIAL CAPITAL - Do you have close friends or family whom you talk to regularly?</v>
          </cell>
          <cell r="B7595" t="str">
            <v>Refused</v>
          </cell>
          <cell r="C7595" t="str">
            <v>South Division</v>
          </cell>
          <cell r="D7595" t="str">
            <v xml:space="preserve"> </v>
          </cell>
          <cell r="E7595" t="str">
            <v xml:space="preserve"> </v>
          </cell>
          <cell r="F7595" t="str">
            <v xml:space="preserve"> </v>
          </cell>
        </row>
        <row r="7596">
          <cell r="A7596" t="str">
            <v>SOCIAL CAPITAL - Do you have close friends or family whom you talk to regularly?</v>
          </cell>
          <cell r="B7596" t="str">
            <v>Yes</v>
          </cell>
          <cell r="C7596" t="str">
            <v>Goulburn Area</v>
          </cell>
          <cell r="D7596">
            <v>94.778260000000003</v>
          </cell>
          <cell r="E7596">
            <v>92.70984</v>
          </cell>
          <cell r="F7596">
            <v>96.283349999999999</v>
          </cell>
        </row>
        <row r="7597">
          <cell r="A7597" t="str">
            <v>SOCIAL CAPITAL - Do you have close friends or family whom you talk to regularly?</v>
          </cell>
          <cell r="B7597" t="str">
            <v>Yes</v>
          </cell>
          <cell r="C7597" t="str">
            <v>Inner Eastern Melbourne Area</v>
          </cell>
          <cell r="D7597">
            <v>95.068730000000002</v>
          </cell>
          <cell r="E7597">
            <v>93.279679999999999</v>
          </cell>
          <cell r="F7597">
            <v>96.399889999999999</v>
          </cell>
        </row>
        <row r="7598">
          <cell r="A7598" t="str">
            <v>SOCIAL CAPITAL - Do you have close friends or family whom you talk to regularly?</v>
          </cell>
          <cell r="B7598" t="str">
            <v>Yes</v>
          </cell>
          <cell r="C7598" t="str">
            <v>Outer Eastern Melbourne Area</v>
          </cell>
          <cell r="D7598">
            <v>95.742490000000004</v>
          </cell>
          <cell r="E7598">
            <v>93.891149999999996</v>
          </cell>
          <cell r="F7598">
            <v>97.050399999999996</v>
          </cell>
        </row>
        <row r="7599">
          <cell r="A7599" t="str">
            <v>SOCIAL CAPITAL - Do you have close friends or family whom you talk to regularly?</v>
          </cell>
          <cell r="B7599" t="str">
            <v>Yes</v>
          </cell>
          <cell r="C7599" t="str">
            <v>Ovens Murray Area</v>
          </cell>
          <cell r="D7599">
            <v>96.290189999999996</v>
          </cell>
          <cell r="E7599">
            <v>94.759889999999999</v>
          </cell>
          <cell r="F7599">
            <v>97.385909999999996</v>
          </cell>
        </row>
        <row r="7600">
          <cell r="A7600" t="str">
            <v>SOCIAL CAPITAL - Do you have close friends or family whom you talk to regularly?</v>
          </cell>
          <cell r="B7600" t="str">
            <v>No</v>
          </cell>
          <cell r="C7600" t="str">
            <v>Goulburn Area</v>
          </cell>
          <cell r="D7600">
            <v>5.2217359999999999</v>
          </cell>
          <cell r="E7600">
            <v>3.716653</v>
          </cell>
          <cell r="F7600">
            <v>7.2901619999999996</v>
          </cell>
        </row>
        <row r="7601">
          <cell r="A7601" t="str">
            <v>SOCIAL CAPITAL - Do you have close friends or family whom you talk to regularly?</v>
          </cell>
          <cell r="B7601" t="str">
            <v>No</v>
          </cell>
          <cell r="C7601" t="str">
            <v>Inner Eastern Melbourne Area</v>
          </cell>
          <cell r="D7601">
            <v>4.8776619999999999</v>
          </cell>
          <cell r="E7601">
            <v>3.551212</v>
          </cell>
          <cell r="F7601">
            <v>6.6653279999999997</v>
          </cell>
        </row>
        <row r="7602">
          <cell r="A7602" t="str">
            <v>SOCIAL CAPITAL - Do you have close friends or family whom you talk to regularly?</v>
          </cell>
          <cell r="B7602" t="str">
            <v>No</v>
          </cell>
          <cell r="C7602" t="str">
            <v>Outer Eastern Melbourne Area</v>
          </cell>
          <cell r="D7602">
            <v>3.8881619999999999</v>
          </cell>
          <cell r="E7602">
            <v>2.6567379999999998</v>
          </cell>
          <cell r="F7602">
            <v>5.6571930000000004</v>
          </cell>
        </row>
        <row r="7603">
          <cell r="A7603" t="str">
            <v>SOCIAL CAPITAL - Do you have close friends or family whom you talk to regularly?</v>
          </cell>
          <cell r="B7603" t="str">
            <v>No</v>
          </cell>
          <cell r="C7603" t="str">
            <v>Ovens Murray Area</v>
          </cell>
          <cell r="D7603">
            <v>3.6548229999999999</v>
          </cell>
          <cell r="E7603">
            <v>2.5647929999999999</v>
          </cell>
          <cell r="F7603">
            <v>5.1834680000000004</v>
          </cell>
        </row>
        <row r="7604">
          <cell r="A7604" t="str">
            <v>SOCIAL CAPITAL - Do you have close friends or family whom you talk to regularly?</v>
          </cell>
          <cell r="B7604" t="str">
            <v>Don't know</v>
          </cell>
          <cell r="C7604" t="str">
            <v>Goulburn Area</v>
          </cell>
          <cell r="D7604">
            <v>0</v>
          </cell>
          <cell r="E7604">
            <v>0</v>
          </cell>
          <cell r="F7604">
            <v>0</v>
          </cell>
        </row>
        <row r="7605">
          <cell r="A7605" t="str">
            <v>SOCIAL CAPITAL - Do you have close friends or family whom you talk to regularly?</v>
          </cell>
          <cell r="B7605" t="str">
            <v>Don't know</v>
          </cell>
          <cell r="C7605" t="str">
            <v>Inner Eastern Melbourne Area</v>
          </cell>
          <cell r="D7605" t="str">
            <v xml:space="preserve"> </v>
          </cell>
          <cell r="E7605" t="str">
            <v xml:space="preserve"> </v>
          </cell>
          <cell r="F7605" t="str">
            <v xml:space="preserve"> </v>
          </cell>
        </row>
        <row r="7606">
          <cell r="A7606" t="str">
            <v>SOCIAL CAPITAL - Do you have close friends or family whom you talk to regularly?</v>
          </cell>
          <cell r="B7606" t="str">
            <v>Don't know</v>
          </cell>
          <cell r="C7606" t="str">
            <v>Outer Eastern Melbourne Area</v>
          </cell>
          <cell r="D7606">
            <v>0</v>
          </cell>
          <cell r="E7606">
            <v>0</v>
          </cell>
          <cell r="F7606">
            <v>0</v>
          </cell>
        </row>
        <row r="7607">
          <cell r="A7607" t="str">
            <v>SOCIAL CAPITAL - Do you have close friends or family whom you talk to regularly?</v>
          </cell>
          <cell r="B7607" t="str">
            <v>Don't know</v>
          </cell>
          <cell r="C7607" t="str">
            <v>Ovens Murray Area</v>
          </cell>
          <cell r="D7607" t="str">
            <v xml:space="preserve"> </v>
          </cell>
          <cell r="E7607" t="str">
            <v xml:space="preserve"> </v>
          </cell>
          <cell r="F7607" t="str">
            <v xml:space="preserve"> </v>
          </cell>
        </row>
        <row r="7608">
          <cell r="A7608" t="str">
            <v>SOCIAL CAPITAL - Do you have close friends or family whom you talk to regularly?</v>
          </cell>
          <cell r="B7608" t="str">
            <v>Refused</v>
          </cell>
          <cell r="C7608" t="str">
            <v>Goulburn Area</v>
          </cell>
          <cell r="D7608">
            <v>0</v>
          </cell>
          <cell r="E7608">
            <v>0</v>
          </cell>
          <cell r="F7608">
            <v>0</v>
          </cell>
        </row>
        <row r="7609">
          <cell r="A7609" t="str">
            <v>SOCIAL CAPITAL - Do you have close friends or family whom you talk to regularly?</v>
          </cell>
          <cell r="B7609" t="str">
            <v>Refused</v>
          </cell>
          <cell r="C7609" t="str">
            <v>Inner Eastern Melbourne Area</v>
          </cell>
          <cell r="D7609">
            <v>0</v>
          </cell>
          <cell r="E7609">
            <v>0</v>
          </cell>
          <cell r="F7609">
            <v>0</v>
          </cell>
        </row>
        <row r="7610">
          <cell r="A7610" t="str">
            <v>SOCIAL CAPITAL - Do you have close friends or family whom you talk to regularly?</v>
          </cell>
          <cell r="B7610" t="str">
            <v>Refused</v>
          </cell>
          <cell r="C7610" t="str">
            <v>Outer Eastern Melbourne Area</v>
          </cell>
          <cell r="D7610" t="str">
            <v xml:space="preserve"> </v>
          </cell>
          <cell r="E7610" t="str">
            <v xml:space="preserve"> </v>
          </cell>
          <cell r="F7610" t="str">
            <v xml:space="preserve"> </v>
          </cell>
        </row>
        <row r="7611">
          <cell r="A7611" t="str">
            <v>SOCIAL CAPITAL - Do you have close friends or family whom you talk to regularly?</v>
          </cell>
          <cell r="B7611" t="str">
            <v>Refused</v>
          </cell>
          <cell r="C7611" t="str">
            <v>Ovens Murray Area</v>
          </cell>
          <cell r="D7611">
            <v>0</v>
          </cell>
          <cell r="E7611">
            <v>0</v>
          </cell>
          <cell r="F7611">
            <v>0</v>
          </cell>
        </row>
        <row r="7612">
          <cell r="A7612" t="str">
            <v>SOCIAL CAPITAL - Do you have close friends or family whom you talk to regularly?</v>
          </cell>
          <cell r="B7612" t="str">
            <v>Yes</v>
          </cell>
          <cell r="C7612" t="str">
            <v>East Division</v>
          </cell>
          <cell r="D7612">
            <v>95.322379999999995</v>
          </cell>
          <cell r="E7612">
            <v>94.29128</v>
          </cell>
          <cell r="F7612">
            <v>96.174800000000005</v>
          </cell>
        </row>
        <row r="7613">
          <cell r="A7613" t="str">
            <v>SOCIAL CAPITAL - Do you have close friends or family whom you talk to regularly?</v>
          </cell>
          <cell r="B7613" t="str">
            <v>No</v>
          </cell>
          <cell r="C7613" t="str">
            <v>East Division</v>
          </cell>
          <cell r="D7613">
            <v>4.5388760000000001</v>
          </cell>
          <cell r="E7613">
            <v>3.6994980000000002</v>
          </cell>
          <cell r="F7613">
            <v>5.557709</v>
          </cell>
        </row>
        <row r="7614">
          <cell r="A7614" t="str">
            <v>SOCIAL CAPITAL - Do you have close friends or family whom you talk to regularly?</v>
          </cell>
          <cell r="B7614" t="str">
            <v>Don't know</v>
          </cell>
          <cell r="C7614" t="str">
            <v>East Division</v>
          </cell>
          <cell r="D7614" t="str">
            <v xml:space="preserve"> </v>
          </cell>
          <cell r="E7614" t="str">
            <v xml:space="preserve"> </v>
          </cell>
          <cell r="F7614" t="str">
            <v xml:space="preserve"> </v>
          </cell>
        </row>
        <row r="7615">
          <cell r="A7615" t="str">
            <v>SOCIAL CAPITAL - Do you have close friends or family whom you talk to regularly?</v>
          </cell>
          <cell r="B7615" t="str">
            <v>Refused</v>
          </cell>
          <cell r="C7615" t="str">
            <v>East Division</v>
          </cell>
          <cell r="D7615" t="str">
            <v xml:space="preserve"> </v>
          </cell>
          <cell r="E7615" t="str">
            <v xml:space="preserve"> </v>
          </cell>
          <cell r="F7615" t="str">
            <v xml:space="preserve"> </v>
          </cell>
        </row>
        <row r="7616">
          <cell r="A7616" t="str">
            <v>SOCIAL CAPITAL - Do you have close friends or family whom you talk to regularly?</v>
          </cell>
          <cell r="B7616" t="str">
            <v>Yes</v>
          </cell>
          <cell r="C7616" t="str">
            <v>Barwon Area</v>
          </cell>
          <cell r="D7616">
            <v>96.135930000000002</v>
          </cell>
          <cell r="E7616">
            <v>93.507469999999998</v>
          </cell>
          <cell r="F7616">
            <v>97.726150000000004</v>
          </cell>
        </row>
        <row r="7617">
          <cell r="A7617" t="str">
            <v>SOCIAL CAPITAL - Do you have close friends or family whom you talk to regularly?</v>
          </cell>
          <cell r="B7617" t="str">
            <v>Yes</v>
          </cell>
          <cell r="C7617" t="str">
            <v>Brimbank Melton Area</v>
          </cell>
          <cell r="D7617">
            <v>93.906800000000004</v>
          </cell>
          <cell r="E7617">
            <v>91.115870000000001</v>
          </cell>
          <cell r="F7617">
            <v>95.860799999999998</v>
          </cell>
        </row>
        <row r="7618">
          <cell r="A7618" t="str">
            <v>SOCIAL CAPITAL - Do you have close friends or family whom you talk to regularly?</v>
          </cell>
          <cell r="B7618" t="str">
            <v>Yes</v>
          </cell>
          <cell r="C7618" t="str">
            <v>Central Highlands Area</v>
          </cell>
          <cell r="D7618">
            <v>96.645039999999995</v>
          </cell>
          <cell r="E7618">
            <v>94.928030000000007</v>
          </cell>
          <cell r="F7618">
            <v>97.794300000000007</v>
          </cell>
        </row>
        <row r="7619">
          <cell r="A7619" t="str">
            <v>SOCIAL CAPITAL - Do you have close friends or family whom you talk to regularly?</v>
          </cell>
          <cell r="B7619" t="str">
            <v>Yes</v>
          </cell>
          <cell r="C7619" t="str">
            <v>Western District Area</v>
          </cell>
          <cell r="D7619">
            <v>95.962249999999997</v>
          </cell>
          <cell r="E7619">
            <v>94.674940000000007</v>
          </cell>
          <cell r="F7619">
            <v>96.94838</v>
          </cell>
        </row>
        <row r="7620">
          <cell r="A7620" t="str">
            <v>SOCIAL CAPITAL - Do you have close friends or family whom you talk to regularly?</v>
          </cell>
          <cell r="B7620" t="str">
            <v>Yes</v>
          </cell>
          <cell r="C7620" t="str">
            <v>Western Melbourne Area</v>
          </cell>
          <cell r="D7620">
            <v>95.612200000000001</v>
          </cell>
          <cell r="E7620">
            <v>94.104849999999999</v>
          </cell>
          <cell r="F7620">
            <v>96.747450000000001</v>
          </cell>
        </row>
        <row r="7621">
          <cell r="A7621" t="str">
            <v>SOCIAL CAPITAL - Do you have close friends or family whom you talk to regularly?</v>
          </cell>
          <cell r="B7621" t="str">
            <v>No</v>
          </cell>
          <cell r="C7621" t="str">
            <v>Barwon Area</v>
          </cell>
          <cell r="D7621">
            <v>3.686239</v>
          </cell>
          <cell r="E7621">
            <v>2.1298970000000002</v>
          </cell>
          <cell r="F7621">
            <v>6.3065360000000004</v>
          </cell>
        </row>
        <row r="7622">
          <cell r="A7622" t="str">
            <v>SOCIAL CAPITAL - Do you have close friends or family whom you talk to regularly?</v>
          </cell>
          <cell r="B7622" t="str">
            <v>No</v>
          </cell>
          <cell r="C7622" t="str">
            <v>Brimbank Melton Area</v>
          </cell>
          <cell r="D7622">
            <v>6.0932009999999996</v>
          </cell>
          <cell r="E7622">
            <v>4.1392049999999996</v>
          </cell>
          <cell r="F7622">
            <v>8.8841339999999995</v>
          </cell>
        </row>
        <row r="7623">
          <cell r="A7623" t="str">
            <v>SOCIAL CAPITAL - Do you have close friends or family whom you talk to regularly?</v>
          </cell>
          <cell r="B7623" t="str">
            <v>No</v>
          </cell>
          <cell r="C7623" t="str">
            <v>Central Highlands Area</v>
          </cell>
          <cell r="D7623">
            <v>3.3217310000000002</v>
          </cell>
          <cell r="E7623">
            <v>2.1754340000000001</v>
          </cell>
          <cell r="F7623">
            <v>5.0409199999999998</v>
          </cell>
        </row>
        <row r="7624">
          <cell r="A7624" t="str">
            <v>SOCIAL CAPITAL - Do you have close friends or family whom you talk to regularly?</v>
          </cell>
          <cell r="B7624" t="str">
            <v>No</v>
          </cell>
          <cell r="C7624" t="str">
            <v>Western District Area</v>
          </cell>
          <cell r="D7624">
            <v>3.744151</v>
          </cell>
          <cell r="E7624">
            <v>2.8057020000000001</v>
          </cell>
          <cell r="F7624">
            <v>4.9804050000000002</v>
          </cell>
        </row>
        <row r="7625">
          <cell r="A7625" t="str">
            <v>SOCIAL CAPITAL - Do you have close friends or family whom you talk to regularly?</v>
          </cell>
          <cell r="B7625" t="str">
            <v>No</v>
          </cell>
          <cell r="C7625" t="str">
            <v>Western Melbourne Area</v>
          </cell>
          <cell r="D7625">
            <v>4.3298290000000001</v>
          </cell>
          <cell r="E7625">
            <v>3.1988669999999999</v>
          </cell>
          <cell r="F7625">
            <v>5.8365340000000003</v>
          </cell>
        </row>
        <row r="7626">
          <cell r="A7626" t="str">
            <v>SOCIAL CAPITAL - Do you have close friends or family whom you talk to regularly?</v>
          </cell>
          <cell r="B7626" t="str">
            <v>Don't know</v>
          </cell>
          <cell r="C7626" t="str">
            <v>Barwon Area</v>
          </cell>
          <cell r="D7626" t="str">
            <v xml:space="preserve"> </v>
          </cell>
          <cell r="E7626" t="str">
            <v xml:space="preserve"> </v>
          </cell>
          <cell r="F7626" t="str">
            <v xml:space="preserve"> </v>
          </cell>
        </row>
        <row r="7627">
          <cell r="A7627" t="str">
            <v>SOCIAL CAPITAL - Do you have close friends or family whom you talk to regularly?</v>
          </cell>
          <cell r="B7627" t="str">
            <v>Don't know</v>
          </cell>
          <cell r="C7627" t="str">
            <v>Brimbank Melton Area</v>
          </cell>
          <cell r="D7627">
            <v>0</v>
          </cell>
          <cell r="E7627">
            <v>0</v>
          </cell>
          <cell r="F7627">
            <v>0</v>
          </cell>
        </row>
        <row r="7628">
          <cell r="A7628" t="str">
            <v>SOCIAL CAPITAL - Do you have close friends or family whom you talk to regularly?</v>
          </cell>
          <cell r="B7628" t="str">
            <v>Don't know</v>
          </cell>
          <cell r="C7628" t="str">
            <v>Central Highlands Area</v>
          </cell>
          <cell r="D7628" t="str">
            <v xml:space="preserve"> </v>
          </cell>
          <cell r="E7628" t="str">
            <v xml:space="preserve"> </v>
          </cell>
          <cell r="F7628" t="str">
            <v xml:space="preserve"> </v>
          </cell>
        </row>
        <row r="7629">
          <cell r="A7629" t="str">
            <v>SOCIAL CAPITAL - Do you have close friends or family whom you talk to regularly?</v>
          </cell>
          <cell r="B7629" t="str">
            <v>Don't know</v>
          </cell>
          <cell r="C7629" t="str">
            <v>Western District Area</v>
          </cell>
          <cell r="D7629" t="str">
            <v xml:space="preserve"> </v>
          </cell>
          <cell r="E7629" t="str">
            <v xml:space="preserve"> </v>
          </cell>
          <cell r="F7629" t="str">
            <v xml:space="preserve"> </v>
          </cell>
        </row>
        <row r="7630">
          <cell r="A7630" t="str">
            <v>SOCIAL CAPITAL - Do you have close friends or family whom you talk to regularly?</v>
          </cell>
          <cell r="B7630" t="str">
            <v>Don't know</v>
          </cell>
          <cell r="C7630" t="str">
            <v>Western Melbourne Area</v>
          </cell>
          <cell r="D7630" t="str">
            <v xml:space="preserve"> </v>
          </cell>
          <cell r="E7630" t="str">
            <v xml:space="preserve"> </v>
          </cell>
          <cell r="F7630" t="str">
            <v xml:space="preserve"> </v>
          </cell>
        </row>
        <row r="7631">
          <cell r="A7631" t="str">
            <v>SOCIAL CAPITAL - Do you have close friends or family whom you talk to regularly?</v>
          </cell>
          <cell r="B7631" t="str">
            <v>Refused</v>
          </cell>
          <cell r="C7631" t="str">
            <v>Barwon Area</v>
          </cell>
          <cell r="D7631">
            <v>0</v>
          </cell>
          <cell r="E7631">
            <v>0</v>
          </cell>
          <cell r="F7631">
            <v>0</v>
          </cell>
        </row>
        <row r="7632">
          <cell r="A7632" t="str">
            <v>SOCIAL CAPITAL - Do you have close friends or family whom you talk to regularly?</v>
          </cell>
          <cell r="B7632" t="str">
            <v>Refused</v>
          </cell>
          <cell r="C7632" t="str">
            <v>Brimbank Melton Area</v>
          </cell>
          <cell r="D7632">
            <v>0</v>
          </cell>
          <cell r="E7632">
            <v>0</v>
          </cell>
          <cell r="F7632">
            <v>0</v>
          </cell>
        </row>
        <row r="7633">
          <cell r="A7633" t="str">
            <v>SOCIAL CAPITAL - Do you have close friends or family whom you talk to regularly?</v>
          </cell>
          <cell r="B7633" t="str">
            <v>Refused</v>
          </cell>
          <cell r="C7633" t="str">
            <v>Central Highlands Area</v>
          </cell>
          <cell r="D7633">
            <v>0</v>
          </cell>
          <cell r="E7633">
            <v>0</v>
          </cell>
          <cell r="F7633">
            <v>0</v>
          </cell>
        </row>
        <row r="7634">
          <cell r="A7634" t="str">
            <v>SOCIAL CAPITAL - Do you have close friends or family whom you talk to regularly?</v>
          </cell>
          <cell r="B7634" t="str">
            <v>Refused</v>
          </cell>
          <cell r="C7634" t="str">
            <v>Western District Area</v>
          </cell>
          <cell r="D7634">
            <v>0</v>
          </cell>
          <cell r="E7634">
            <v>0</v>
          </cell>
          <cell r="F7634">
            <v>0</v>
          </cell>
        </row>
        <row r="7635">
          <cell r="A7635" t="str">
            <v>SOCIAL CAPITAL - Do you have close friends or family whom you talk to regularly?</v>
          </cell>
          <cell r="B7635" t="str">
            <v>Refused</v>
          </cell>
          <cell r="C7635" t="str">
            <v>Western Melbourne Area</v>
          </cell>
          <cell r="D7635" t="str">
            <v xml:space="preserve"> </v>
          </cell>
          <cell r="E7635" t="str">
            <v xml:space="preserve"> </v>
          </cell>
          <cell r="F7635" t="str">
            <v xml:space="preserve"> </v>
          </cell>
        </row>
        <row r="7636">
          <cell r="A7636" t="str">
            <v>SOCIAL CAPITAL - Do you have close friends or family whom you talk to regularly?</v>
          </cell>
          <cell r="B7636" t="str">
            <v>Yes</v>
          </cell>
          <cell r="C7636" t="str">
            <v>West Division</v>
          </cell>
          <cell r="D7636">
            <v>95.326319999999996</v>
          </cell>
          <cell r="E7636">
            <v>94.400009999999995</v>
          </cell>
          <cell r="F7636">
            <v>96.105729999999994</v>
          </cell>
        </row>
        <row r="7637">
          <cell r="A7637" t="str">
            <v>SOCIAL CAPITAL - Do you have close friends or family whom you talk to regularly?</v>
          </cell>
          <cell r="B7637" t="str">
            <v>No</v>
          </cell>
          <cell r="C7637" t="str">
            <v>West Division</v>
          </cell>
          <cell r="D7637">
            <v>4.5786110000000004</v>
          </cell>
          <cell r="E7637">
            <v>3.8049439999999999</v>
          </cell>
          <cell r="F7637">
            <v>5.5005940000000004</v>
          </cell>
        </row>
        <row r="7638">
          <cell r="A7638" t="str">
            <v>SOCIAL CAPITAL - Do you have close friends or family whom you talk to regularly?</v>
          </cell>
          <cell r="B7638" t="str">
            <v>Don't know</v>
          </cell>
          <cell r="C7638" t="str">
            <v>West Division</v>
          </cell>
          <cell r="D7638" t="str">
            <v xml:space="preserve"> </v>
          </cell>
          <cell r="E7638" t="str">
            <v xml:space="preserve"> </v>
          </cell>
          <cell r="F7638" t="str">
            <v xml:space="preserve"> </v>
          </cell>
        </row>
        <row r="7639">
          <cell r="A7639" t="str">
            <v>SOCIAL CAPITAL - Do you have close friends or family whom you talk to regularly?</v>
          </cell>
          <cell r="B7639" t="str">
            <v>Refused</v>
          </cell>
          <cell r="C7639" t="str">
            <v>West Division</v>
          </cell>
          <cell r="D7639" t="str">
            <v xml:space="preserve"> </v>
          </cell>
          <cell r="E7639" t="str">
            <v xml:space="preserve"> </v>
          </cell>
          <cell r="F7639" t="str">
            <v xml:space="preserve"> </v>
          </cell>
        </row>
        <row r="7640">
          <cell r="A7640" t="str">
            <v>SOCIAL CAPITAL - How often do you talk to your friends?</v>
          </cell>
          <cell r="B7640" t="str">
            <v>Every day</v>
          </cell>
          <cell r="C7640" t="str">
            <v>Hume Moreland Area</v>
          </cell>
          <cell r="D7640">
            <v>32.569470000000003</v>
          </cell>
          <cell r="E7640">
            <v>28.30978</v>
          </cell>
          <cell r="F7640">
            <v>37.138060000000003</v>
          </cell>
        </row>
        <row r="7641">
          <cell r="A7641" t="str">
            <v>SOCIAL CAPITAL - How often do you talk to your friends?</v>
          </cell>
          <cell r="B7641" t="str">
            <v>Every day</v>
          </cell>
          <cell r="C7641" t="str">
            <v>Loddon Area</v>
          </cell>
          <cell r="D7641">
            <v>33.595689999999998</v>
          </cell>
          <cell r="E7641">
            <v>29.604880000000001</v>
          </cell>
          <cell r="F7641">
            <v>37.835320000000003</v>
          </cell>
        </row>
        <row r="7642">
          <cell r="A7642" t="str">
            <v>SOCIAL CAPITAL - How often do you talk to your friends?</v>
          </cell>
          <cell r="B7642" t="str">
            <v>Every day</v>
          </cell>
          <cell r="C7642" t="str">
            <v>Mallee Area</v>
          </cell>
          <cell r="D7642">
            <v>37.97448</v>
          </cell>
          <cell r="E7642">
            <v>33.279690000000002</v>
          </cell>
          <cell r="F7642">
            <v>42.905659999999997</v>
          </cell>
        </row>
        <row r="7643">
          <cell r="A7643" t="str">
            <v>SOCIAL CAPITAL - How often do you talk to your friends?</v>
          </cell>
          <cell r="B7643" t="str">
            <v>Every day</v>
          </cell>
          <cell r="C7643" t="str">
            <v>North Eastern Melbourne Area</v>
          </cell>
          <cell r="D7643">
            <v>35.11439</v>
          </cell>
          <cell r="E7643">
            <v>32.035739999999997</v>
          </cell>
          <cell r="F7643">
            <v>38.32208</v>
          </cell>
        </row>
        <row r="7644">
          <cell r="A7644" t="str">
            <v>SOCIAL CAPITAL - How often do you talk to your friends?</v>
          </cell>
          <cell r="B7644" t="str">
            <v>A few times a week</v>
          </cell>
          <cell r="C7644" t="str">
            <v>Hume Moreland Area</v>
          </cell>
          <cell r="D7644">
            <v>45.784700000000001</v>
          </cell>
          <cell r="E7644">
            <v>41.043080000000003</v>
          </cell>
          <cell r="F7644">
            <v>50.603929999999998</v>
          </cell>
        </row>
        <row r="7645">
          <cell r="A7645" t="str">
            <v>SOCIAL CAPITAL - How often do you talk to your friends?</v>
          </cell>
          <cell r="B7645" t="str">
            <v>A few times a week</v>
          </cell>
          <cell r="C7645" t="str">
            <v>Loddon Area</v>
          </cell>
          <cell r="D7645">
            <v>45.804580000000001</v>
          </cell>
          <cell r="E7645">
            <v>41.643450000000001</v>
          </cell>
          <cell r="F7645">
            <v>50.025069999999999</v>
          </cell>
        </row>
        <row r="7646">
          <cell r="A7646" t="str">
            <v>SOCIAL CAPITAL - How often do you talk to your friends?</v>
          </cell>
          <cell r="B7646" t="str">
            <v>A few times a week</v>
          </cell>
          <cell r="C7646" t="str">
            <v>Mallee Area</v>
          </cell>
          <cell r="D7646">
            <v>43.366059999999997</v>
          </cell>
          <cell r="E7646">
            <v>38.654159999999997</v>
          </cell>
          <cell r="F7646">
            <v>48.201050000000002</v>
          </cell>
        </row>
        <row r="7647">
          <cell r="A7647" t="str">
            <v>SOCIAL CAPITAL - How often do you talk to your friends?</v>
          </cell>
          <cell r="B7647" t="str">
            <v>A few times a week</v>
          </cell>
          <cell r="C7647" t="str">
            <v>North Eastern Melbourne Area</v>
          </cell>
          <cell r="D7647">
            <v>42.282710000000002</v>
          </cell>
          <cell r="E7647">
            <v>39.046680000000002</v>
          </cell>
          <cell r="F7647">
            <v>45.586350000000003</v>
          </cell>
        </row>
        <row r="7648">
          <cell r="A7648" t="str">
            <v>SOCIAL CAPITAL - How often do you talk to your friends?</v>
          </cell>
          <cell r="B7648" t="str">
            <v>A few times a month</v>
          </cell>
          <cell r="C7648" t="str">
            <v>Hume Moreland Area</v>
          </cell>
          <cell r="D7648">
            <v>15.37194</v>
          </cell>
          <cell r="E7648">
            <v>12.208830000000001</v>
          </cell>
          <cell r="F7648">
            <v>19.175550000000001</v>
          </cell>
        </row>
        <row r="7649">
          <cell r="A7649" t="str">
            <v>SOCIAL CAPITAL - How often do you talk to your friends?</v>
          </cell>
          <cell r="B7649" t="str">
            <v>A few times a month</v>
          </cell>
          <cell r="C7649" t="str">
            <v>Loddon Area</v>
          </cell>
          <cell r="D7649">
            <v>14.46541</v>
          </cell>
          <cell r="E7649">
            <v>11.97664</v>
          </cell>
          <cell r="F7649">
            <v>17.369309999999999</v>
          </cell>
        </row>
        <row r="7650">
          <cell r="A7650" t="str">
            <v>SOCIAL CAPITAL - How often do you talk to your friends?</v>
          </cell>
          <cell r="B7650" t="str">
            <v>A few times a month</v>
          </cell>
          <cell r="C7650" t="str">
            <v>Mallee Area</v>
          </cell>
          <cell r="D7650">
            <v>11.197749999999999</v>
          </cell>
          <cell r="E7650">
            <v>8.8596219999999999</v>
          </cell>
          <cell r="F7650">
            <v>14.057740000000001</v>
          </cell>
        </row>
        <row r="7651">
          <cell r="A7651" t="str">
            <v>SOCIAL CAPITAL - How often do you talk to your friends?</v>
          </cell>
          <cell r="B7651" t="str">
            <v>A few times a month</v>
          </cell>
          <cell r="C7651" t="str">
            <v>North Eastern Melbourne Area</v>
          </cell>
          <cell r="D7651">
            <v>17.00817</v>
          </cell>
          <cell r="E7651">
            <v>14.65723</v>
          </cell>
          <cell r="F7651">
            <v>19.649349999999998</v>
          </cell>
        </row>
        <row r="7652">
          <cell r="A7652" t="str">
            <v>SOCIAL CAPITAL - How often do you talk to your friends?</v>
          </cell>
          <cell r="B7652" t="str">
            <v>Less than monthly</v>
          </cell>
          <cell r="C7652" t="str">
            <v>Hume Moreland Area</v>
          </cell>
          <cell r="D7652">
            <v>4.011711</v>
          </cell>
          <cell r="E7652">
            <v>2.4565969999999999</v>
          </cell>
          <cell r="F7652">
            <v>6.4858130000000003</v>
          </cell>
        </row>
        <row r="7653">
          <cell r="A7653" t="str">
            <v>SOCIAL CAPITAL - How often do you talk to your friends?</v>
          </cell>
          <cell r="B7653" t="str">
            <v>Less than monthly</v>
          </cell>
          <cell r="C7653" t="str">
            <v>Loddon Area</v>
          </cell>
          <cell r="D7653">
            <v>2.46217</v>
          </cell>
          <cell r="E7653">
            <v>1.4291769999999999</v>
          </cell>
          <cell r="F7653">
            <v>4.2099099999999998</v>
          </cell>
        </row>
        <row r="7654">
          <cell r="A7654" t="str">
            <v>SOCIAL CAPITAL - How often do you talk to your friends?</v>
          </cell>
          <cell r="B7654" t="str">
            <v>Less than monthly</v>
          </cell>
          <cell r="C7654" t="str">
            <v>Mallee Area</v>
          </cell>
          <cell r="D7654">
            <v>3.2376830000000001</v>
          </cell>
          <cell r="E7654">
            <v>1.9118729999999999</v>
          </cell>
          <cell r="F7654">
            <v>5.431978</v>
          </cell>
        </row>
        <row r="7655">
          <cell r="A7655" t="str">
            <v>SOCIAL CAPITAL - How often do you talk to your friends?</v>
          </cell>
          <cell r="B7655" t="str">
            <v>Less than monthly</v>
          </cell>
          <cell r="C7655" t="str">
            <v>North Eastern Melbourne Area</v>
          </cell>
          <cell r="D7655">
            <v>3.3820649999999999</v>
          </cell>
          <cell r="E7655">
            <v>2.314057</v>
          </cell>
          <cell r="F7655">
            <v>4.9181730000000003</v>
          </cell>
        </row>
        <row r="7656">
          <cell r="A7656" t="str">
            <v>SOCIAL CAPITAL - How often do you talk to your friends?</v>
          </cell>
          <cell r="B7656" t="str">
            <v>Less than twice a year</v>
          </cell>
          <cell r="C7656" t="str">
            <v>Hume Moreland Area</v>
          </cell>
          <cell r="D7656">
            <v>0</v>
          </cell>
          <cell r="E7656">
            <v>0</v>
          </cell>
          <cell r="F7656">
            <v>0</v>
          </cell>
        </row>
        <row r="7657">
          <cell r="A7657" t="str">
            <v>SOCIAL CAPITAL - How often do you talk to your friends?</v>
          </cell>
          <cell r="B7657" t="str">
            <v>Less than twice a year</v>
          </cell>
          <cell r="C7657" t="str">
            <v>Loddon Area</v>
          </cell>
          <cell r="D7657" t="str">
            <v xml:space="preserve"> </v>
          </cell>
          <cell r="E7657" t="str">
            <v xml:space="preserve"> </v>
          </cell>
          <cell r="F7657" t="str">
            <v xml:space="preserve"> </v>
          </cell>
        </row>
        <row r="7658">
          <cell r="A7658" t="str">
            <v>SOCIAL CAPITAL - How often do you talk to your friends?</v>
          </cell>
          <cell r="B7658" t="str">
            <v>Less than twice a year</v>
          </cell>
          <cell r="C7658" t="str">
            <v>Mallee Area</v>
          </cell>
          <cell r="D7658" t="str">
            <v xml:space="preserve"> </v>
          </cell>
          <cell r="E7658" t="str">
            <v xml:space="preserve"> </v>
          </cell>
          <cell r="F7658" t="str">
            <v xml:space="preserve"> </v>
          </cell>
        </row>
        <row r="7659">
          <cell r="A7659" t="str">
            <v>SOCIAL CAPITAL - How often do you talk to your friends?</v>
          </cell>
          <cell r="B7659" t="str">
            <v>Less than twice a year</v>
          </cell>
          <cell r="C7659" t="str">
            <v>North Eastern Melbourne Area</v>
          </cell>
          <cell r="D7659">
            <v>0.72456520000000002</v>
          </cell>
          <cell r="E7659">
            <v>0.30039929999999998</v>
          </cell>
          <cell r="F7659">
            <v>1.7372209999999999</v>
          </cell>
        </row>
        <row r="7660">
          <cell r="A7660" t="str">
            <v>SOCIAL CAPITAL - How often do you talk to your friends?</v>
          </cell>
          <cell r="B7660" t="str">
            <v>Never</v>
          </cell>
          <cell r="C7660" t="str">
            <v>Hume Moreland Area</v>
          </cell>
          <cell r="D7660">
            <v>1.2786930000000001</v>
          </cell>
          <cell r="E7660">
            <v>0.5365221</v>
          </cell>
          <cell r="F7660">
            <v>3.0163760000000002</v>
          </cell>
        </row>
        <row r="7661">
          <cell r="A7661" t="str">
            <v>SOCIAL CAPITAL - How often do you talk to your friends?</v>
          </cell>
          <cell r="B7661" t="str">
            <v>Never</v>
          </cell>
          <cell r="C7661" t="str">
            <v>Loddon Area</v>
          </cell>
          <cell r="D7661">
            <v>2.0460280000000002</v>
          </cell>
          <cell r="E7661">
            <v>0.86173270000000002</v>
          </cell>
          <cell r="F7661">
            <v>4.7794569999999998</v>
          </cell>
        </row>
        <row r="7662">
          <cell r="A7662" t="str">
            <v>SOCIAL CAPITAL - How often do you talk to your friends?</v>
          </cell>
          <cell r="B7662" t="str">
            <v>Never</v>
          </cell>
          <cell r="C7662" t="str">
            <v>Mallee Area</v>
          </cell>
          <cell r="D7662">
            <v>2.5815480000000002</v>
          </cell>
          <cell r="E7662">
            <v>1.309455</v>
          </cell>
          <cell r="F7662">
            <v>5.0264949999999997</v>
          </cell>
        </row>
        <row r="7663">
          <cell r="A7663" t="str">
            <v>SOCIAL CAPITAL - How often do you talk to your friends?</v>
          </cell>
          <cell r="B7663" t="str">
            <v>Never</v>
          </cell>
          <cell r="C7663" t="str">
            <v>North Eastern Melbourne Area</v>
          </cell>
          <cell r="D7663">
            <v>0.68098959999999997</v>
          </cell>
          <cell r="E7663">
            <v>0.31315920000000003</v>
          </cell>
          <cell r="F7663">
            <v>1.4744759999999999</v>
          </cell>
        </row>
        <row r="7664">
          <cell r="A7664" t="str">
            <v>SOCIAL CAPITAL - How often do you talk to your friends?</v>
          </cell>
          <cell r="B7664" t="str">
            <v>Don't know</v>
          </cell>
          <cell r="C7664" t="str">
            <v>Hume Moreland Area</v>
          </cell>
          <cell r="D7664" t="str">
            <v xml:space="preserve"> </v>
          </cell>
          <cell r="E7664" t="str">
            <v xml:space="preserve"> </v>
          </cell>
          <cell r="F7664" t="str">
            <v xml:space="preserve"> </v>
          </cell>
        </row>
        <row r="7665">
          <cell r="A7665" t="str">
            <v>SOCIAL CAPITAL - How often do you talk to your friends?</v>
          </cell>
          <cell r="B7665" t="str">
            <v>Don't know</v>
          </cell>
          <cell r="C7665" t="str">
            <v>Loddon Area</v>
          </cell>
          <cell r="D7665">
            <v>0.48548079999999999</v>
          </cell>
          <cell r="E7665">
            <v>0.18349009999999999</v>
          </cell>
          <cell r="F7665">
            <v>1.2781279999999999</v>
          </cell>
        </row>
        <row r="7666">
          <cell r="A7666" t="str">
            <v>SOCIAL CAPITAL - How often do you talk to your friends?</v>
          </cell>
          <cell r="B7666" t="str">
            <v>Don't know</v>
          </cell>
          <cell r="C7666" t="str">
            <v>Mallee Area</v>
          </cell>
          <cell r="D7666" t="str">
            <v xml:space="preserve"> </v>
          </cell>
          <cell r="E7666" t="str">
            <v xml:space="preserve"> </v>
          </cell>
          <cell r="F7666" t="str">
            <v xml:space="preserve"> </v>
          </cell>
        </row>
        <row r="7667">
          <cell r="A7667" t="str">
            <v>SOCIAL CAPITAL - How often do you talk to your friends?</v>
          </cell>
          <cell r="B7667" t="str">
            <v>Don't know</v>
          </cell>
          <cell r="C7667" t="str">
            <v>North Eastern Melbourne Area</v>
          </cell>
          <cell r="D7667" t="str">
            <v xml:space="preserve"> </v>
          </cell>
          <cell r="E7667" t="str">
            <v xml:space="preserve"> </v>
          </cell>
          <cell r="F7667" t="str">
            <v xml:space="preserve"> </v>
          </cell>
        </row>
        <row r="7668">
          <cell r="A7668" t="str">
            <v>SOCIAL CAPITAL - How often do you talk to your friends?</v>
          </cell>
          <cell r="B7668" t="str">
            <v>Refused</v>
          </cell>
          <cell r="C7668" t="str">
            <v>Hume Moreland Area</v>
          </cell>
          <cell r="D7668">
            <v>0</v>
          </cell>
          <cell r="E7668">
            <v>0</v>
          </cell>
          <cell r="F7668">
            <v>0</v>
          </cell>
        </row>
        <row r="7669">
          <cell r="A7669" t="str">
            <v>SOCIAL CAPITAL - How often do you talk to your friends?</v>
          </cell>
          <cell r="B7669" t="str">
            <v>Refused</v>
          </cell>
          <cell r="C7669" t="str">
            <v>Loddon Area</v>
          </cell>
          <cell r="D7669" t="str">
            <v xml:space="preserve"> </v>
          </cell>
          <cell r="E7669" t="str">
            <v xml:space="preserve"> </v>
          </cell>
          <cell r="F7669" t="str">
            <v xml:space="preserve"> </v>
          </cell>
        </row>
        <row r="7670">
          <cell r="A7670" t="str">
            <v>SOCIAL CAPITAL - How often do you talk to your friends?</v>
          </cell>
          <cell r="B7670" t="str">
            <v>Refused</v>
          </cell>
          <cell r="C7670" t="str">
            <v>Mallee Area</v>
          </cell>
          <cell r="D7670" t="str">
            <v xml:space="preserve"> </v>
          </cell>
          <cell r="E7670" t="str">
            <v xml:space="preserve"> </v>
          </cell>
          <cell r="F7670" t="str">
            <v xml:space="preserve"> </v>
          </cell>
        </row>
        <row r="7671">
          <cell r="A7671" t="str">
            <v>SOCIAL CAPITAL - How often do you talk to your friends?</v>
          </cell>
          <cell r="B7671" t="str">
            <v>Refused</v>
          </cell>
          <cell r="C7671" t="str">
            <v>North Eastern Melbourne Area</v>
          </cell>
          <cell r="D7671" t="str">
            <v xml:space="preserve"> </v>
          </cell>
          <cell r="E7671" t="str">
            <v xml:space="preserve"> </v>
          </cell>
          <cell r="F7671" t="str">
            <v xml:space="preserve"> </v>
          </cell>
        </row>
        <row r="7672">
          <cell r="A7672" t="str">
            <v>SOCIAL CAPITAL - How often do you talk to your friends?</v>
          </cell>
          <cell r="B7672" t="str">
            <v>Every day</v>
          </cell>
          <cell r="C7672" t="str">
            <v>North Division</v>
          </cell>
          <cell r="D7672">
            <v>34.336669999999998</v>
          </cell>
          <cell r="E7672">
            <v>32.289499999999997</v>
          </cell>
          <cell r="F7672">
            <v>36.443770000000001</v>
          </cell>
        </row>
        <row r="7673">
          <cell r="A7673" t="str">
            <v>SOCIAL CAPITAL - How often do you talk to your friends?</v>
          </cell>
          <cell r="B7673" t="str">
            <v>A few times a week</v>
          </cell>
          <cell r="C7673" t="str">
            <v>North Division</v>
          </cell>
          <cell r="D7673">
            <v>43.890520000000002</v>
          </cell>
          <cell r="E7673">
            <v>41.711269999999999</v>
          </cell>
          <cell r="F7673">
            <v>46.093580000000003</v>
          </cell>
        </row>
        <row r="7674">
          <cell r="A7674" t="str">
            <v>SOCIAL CAPITAL - How often do you talk to your friends?</v>
          </cell>
          <cell r="B7674" t="str">
            <v>A few times a month</v>
          </cell>
          <cell r="C7674" t="str">
            <v>North Division</v>
          </cell>
          <cell r="D7674">
            <v>15.7376</v>
          </cell>
          <cell r="E7674">
            <v>14.21025</v>
          </cell>
          <cell r="F7674">
            <v>17.39583</v>
          </cell>
        </row>
        <row r="7675">
          <cell r="A7675" t="str">
            <v>SOCIAL CAPITAL - How often do you talk to your friends?</v>
          </cell>
          <cell r="B7675" t="str">
            <v>Less than monthly</v>
          </cell>
          <cell r="C7675" t="str">
            <v>North Division</v>
          </cell>
          <cell r="D7675">
            <v>3.4274969999999998</v>
          </cell>
          <cell r="E7675">
            <v>2.6537829999999998</v>
          </cell>
          <cell r="F7675">
            <v>4.4165539999999996</v>
          </cell>
        </row>
        <row r="7676">
          <cell r="A7676" t="str">
            <v>SOCIAL CAPITAL - How often do you talk to your friends?</v>
          </cell>
          <cell r="B7676" t="str">
            <v>Less than twice a year</v>
          </cell>
          <cell r="C7676" t="str">
            <v>North Division</v>
          </cell>
          <cell r="D7676">
            <v>0.54205150000000002</v>
          </cell>
          <cell r="E7676">
            <v>0.29450520000000002</v>
          </cell>
          <cell r="F7676">
            <v>0.99559520000000001</v>
          </cell>
        </row>
        <row r="7677">
          <cell r="A7677" t="str">
            <v>SOCIAL CAPITAL - How often do you talk to your friends?</v>
          </cell>
          <cell r="B7677" t="str">
            <v>Never</v>
          </cell>
          <cell r="C7677" t="str">
            <v>North Division</v>
          </cell>
          <cell r="D7677">
            <v>1.2199930000000001</v>
          </cell>
          <cell r="E7677">
            <v>0.78022979999999997</v>
          </cell>
          <cell r="F7677">
            <v>1.9028670000000001</v>
          </cell>
        </row>
        <row r="7678">
          <cell r="A7678" t="str">
            <v>SOCIAL CAPITAL - How often do you talk to your friends?</v>
          </cell>
          <cell r="B7678" t="str">
            <v>Don't know</v>
          </cell>
          <cell r="C7678" t="str">
            <v>North Division</v>
          </cell>
          <cell r="D7678">
            <v>0.71807399999999999</v>
          </cell>
          <cell r="E7678">
            <v>0.37075669999999999</v>
          </cell>
          <cell r="F7678">
            <v>1.3862239999999999</v>
          </cell>
        </row>
        <row r="7679">
          <cell r="A7679" t="str">
            <v>SOCIAL CAPITAL - How often do you talk to your friends?</v>
          </cell>
          <cell r="B7679" t="str">
            <v>Refused</v>
          </cell>
          <cell r="C7679" t="str">
            <v>North Division</v>
          </cell>
          <cell r="D7679">
            <v>0.12759470000000001</v>
          </cell>
          <cell r="E7679">
            <v>5.3549199999999998E-2</v>
          </cell>
          <cell r="F7679">
            <v>0.30371569999999998</v>
          </cell>
        </row>
        <row r="7680">
          <cell r="A7680" t="str">
            <v>SOCIAL CAPITAL - How often do you talk to your friends?</v>
          </cell>
          <cell r="B7680" t="str">
            <v>Every day</v>
          </cell>
          <cell r="C7680" t="str">
            <v>Bayside Peninsula Area</v>
          </cell>
          <cell r="D7680">
            <v>37.024059999999999</v>
          </cell>
          <cell r="E7680">
            <v>34.680349999999997</v>
          </cell>
          <cell r="F7680">
            <v>39.430540000000001</v>
          </cell>
        </row>
        <row r="7681">
          <cell r="A7681" t="str">
            <v>SOCIAL CAPITAL - How often do you talk to your friends?</v>
          </cell>
          <cell r="B7681" t="str">
            <v>Every day</v>
          </cell>
          <cell r="C7681" t="str">
            <v>Inner Gippsland Area</v>
          </cell>
          <cell r="D7681">
            <v>32.585209999999996</v>
          </cell>
          <cell r="E7681">
            <v>28.759150000000002</v>
          </cell>
          <cell r="F7681">
            <v>36.658349999999999</v>
          </cell>
        </row>
        <row r="7682">
          <cell r="A7682" t="str">
            <v>SOCIAL CAPITAL - How often do you talk to your friends?</v>
          </cell>
          <cell r="B7682" t="str">
            <v>Every day</v>
          </cell>
          <cell r="C7682" t="str">
            <v>Outer Gippsland Area</v>
          </cell>
          <cell r="D7682">
            <v>34.18497</v>
          </cell>
          <cell r="E7682">
            <v>28.73434</v>
          </cell>
          <cell r="F7682">
            <v>40.087919999999997</v>
          </cell>
        </row>
        <row r="7683">
          <cell r="A7683" t="str">
            <v>SOCIAL CAPITAL - How often do you talk to your friends?</v>
          </cell>
          <cell r="B7683" t="str">
            <v>Every day</v>
          </cell>
          <cell r="C7683" t="str">
            <v>Southern Melbourne Area</v>
          </cell>
          <cell r="D7683">
            <v>28.573550000000001</v>
          </cell>
          <cell r="E7683">
            <v>25.160520000000002</v>
          </cell>
          <cell r="F7683">
            <v>32.250059999999998</v>
          </cell>
        </row>
        <row r="7684">
          <cell r="A7684" t="str">
            <v>SOCIAL CAPITAL - How often do you talk to your friends?</v>
          </cell>
          <cell r="B7684" t="str">
            <v>A few times a week</v>
          </cell>
          <cell r="C7684" t="str">
            <v>Bayside Peninsula Area</v>
          </cell>
          <cell r="D7684">
            <v>43.77214</v>
          </cell>
          <cell r="E7684">
            <v>41.337609999999998</v>
          </cell>
          <cell r="F7684">
            <v>46.237029999999997</v>
          </cell>
        </row>
        <row r="7685">
          <cell r="A7685" t="str">
            <v>SOCIAL CAPITAL - How often do you talk to your friends?</v>
          </cell>
          <cell r="B7685" t="str">
            <v>A few times a week</v>
          </cell>
          <cell r="C7685" t="str">
            <v>Inner Gippsland Area</v>
          </cell>
          <cell r="D7685">
            <v>48.509140000000002</v>
          </cell>
          <cell r="E7685">
            <v>44.479089999999999</v>
          </cell>
          <cell r="F7685">
            <v>52.558680000000003</v>
          </cell>
        </row>
        <row r="7686">
          <cell r="A7686" t="str">
            <v>SOCIAL CAPITAL - How often do you talk to your friends?</v>
          </cell>
          <cell r="B7686" t="str">
            <v>A few times a week</v>
          </cell>
          <cell r="C7686" t="str">
            <v>Outer Gippsland Area</v>
          </cell>
          <cell r="D7686">
            <v>48.718420000000002</v>
          </cell>
          <cell r="E7686">
            <v>42.93824</v>
          </cell>
          <cell r="F7686">
            <v>54.533079999999998</v>
          </cell>
        </row>
        <row r="7687">
          <cell r="A7687" t="str">
            <v>SOCIAL CAPITAL - How often do you talk to your friends?</v>
          </cell>
          <cell r="B7687" t="str">
            <v>A few times a week</v>
          </cell>
          <cell r="C7687" t="str">
            <v>Southern Melbourne Area</v>
          </cell>
          <cell r="D7687">
            <v>48.135680000000001</v>
          </cell>
          <cell r="E7687">
            <v>44.081740000000003</v>
          </cell>
          <cell r="F7687">
            <v>52.214309999999998</v>
          </cell>
        </row>
        <row r="7688">
          <cell r="A7688" t="str">
            <v>SOCIAL CAPITAL - How often do you talk to your friends?</v>
          </cell>
          <cell r="B7688" t="str">
            <v>A few times a month</v>
          </cell>
          <cell r="C7688" t="str">
            <v>Bayside Peninsula Area</v>
          </cell>
          <cell r="D7688">
            <v>14.594569999999999</v>
          </cell>
          <cell r="E7688">
            <v>12.923209999999999</v>
          </cell>
          <cell r="F7688">
            <v>16.441269999999999</v>
          </cell>
        </row>
        <row r="7689">
          <cell r="A7689" t="str">
            <v>SOCIAL CAPITAL - How often do you talk to your friends?</v>
          </cell>
          <cell r="B7689" t="str">
            <v>A few times a month</v>
          </cell>
          <cell r="C7689" t="str">
            <v>Inner Gippsland Area</v>
          </cell>
          <cell r="D7689">
            <v>15.53604</v>
          </cell>
          <cell r="E7689">
            <v>12.83112</v>
          </cell>
          <cell r="F7689">
            <v>18.688939999999999</v>
          </cell>
        </row>
        <row r="7690">
          <cell r="A7690" t="str">
            <v>SOCIAL CAPITAL - How often do you talk to your friends?</v>
          </cell>
          <cell r="B7690" t="str">
            <v>A few times a month</v>
          </cell>
          <cell r="C7690" t="str">
            <v>Outer Gippsland Area</v>
          </cell>
          <cell r="D7690">
            <v>14.07124</v>
          </cell>
          <cell r="E7690">
            <v>10.605840000000001</v>
          </cell>
          <cell r="F7690">
            <v>18.435449999999999</v>
          </cell>
        </row>
        <row r="7691">
          <cell r="A7691" t="str">
            <v>SOCIAL CAPITAL - How often do you talk to your friends?</v>
          </cell>
          <cell r="B7691" t="str">
            <v>A few times a month</v>
          </cell>
          <cell r="C7691" t="str">
            <v>Southern Melbourne Area</v>
          </cell>
          <cell r="D7691">
            <v>16.444690000000001</v>
          </cell>
          <cell r="E7691">
            <v>13.67417</v>
          </cell>
          <cell r="F7691">
            <v>19.648769999999999</v>
          </cell>
        </row>
        <row r="7692">
          <cell r="A7692" t="str">
            <v>SOCIAL CAPITAL - How often do you talk to your friends?</v>
          </cell>
          <cell r="B7692" t="str">
            <v>Less than monthly</v>
          </cell>
          <cell r="C7692" t="str">
            <v>Bayside Peninsula Area</v>
          </cell>
          <cell r="D7692">
            <v>2.6395840000000002</v>
          </cell>
          <cell r="E7692">
            <v>1.9221239999999999</v>
          </cell>
          <cell r="F7692">
            <v>3.614976</v>
          </cell>
        </row>
        <row r="7693">
          <cell r="A7693" t="str">
            <v>SOCIAL CAPITAL - How often do you talk to your friends?</v>
          </cell>
          <cell r="B7693" t="str">
            <v>Less than monthly</v>
          </cell>
          <cell r="C7693" t="str">
            <v>Inner Gippsland Area</v>
          </cell>
          <cell r="D7693">
            <v>2.0204049999999998</v>
          </cell>
          <cell r="E7693">
            <v>1.3295060000000001</v>
          </cell>
          <cell r="F7693">
            <v>3.0592090000000001</v>
          </cell>
        </row>
        <row r="7694">
          <cell r="A7694" t="str">
            <v>SOCIAL CAPITAL - How often do you talk to your friends?</v>
          </cell>
          <cell r="B7694" t="str">
            <v>Less than monthly</v>
          </cell>
          <cell r="C7694" t="str">
            <v>Outer Gippsland Area</v>
          </cell>
          <cell r="D7694">
            <v>1.181119</v>
          </cell>
          <cell r="E7694">
            <v>0.60255040000000004</v>
          </cell>
          <cell r="F7694">
            <v>2.3023600000000002</v>
          </cell>
        </row>
        <row r="7695">
          <cell r="A7695" t="str">
            <v>SOCIAL CAPITAL - How often do you talk to your friends?</v>
          </cell>
          <cell r="B7695" t="str">
            <v>Less than monthly</v>
          </cell>
          <cell r="C7695" t="str">
            <v>Southern Melbourne Area</v>
          </cell>
          <cell r="D7695">
            <v>3.9048020000000001</v>
          </cell>
          <cell r="E7695">
            <v>2.493862</v>
          </cell>
          <cell r="F7695">
            <v>6.0643549999999999</v>
          </cell>
        </row>
        <row r="7696">
          <cell r="A7696" t="str">
            <v>SOCIAL CAPITAL - How often do you talk to your friends?</v>
          </cell>
          <cell r="B7696" t="str">
            <v>Less than twice a year</v>
          </cell>
          <cell r="C7696" t="str">
            <v>Bayside Peninsula Area</v>
          </cell>
          <cell r="D7696">
            <v>0.70608219999999999</v>
          </cell>
          <cell r="E7696">
            <v>0.36901349999999999</v>
          </cell>
          <cell r="F7696">
            <v>1.346878</v>
          </cell>
        </row>
        <row r="7697">
          <cell r="A7697" t="str">
            <v>SOCIAL CAPITAL - How often do you talk to your friends?</v>
          </cell>
          <cell r="B7697" t="str">
            <v>Less than twice a year</v>
          </cell>
          <cell r="C7697" t="str">
            <v>Inner Gippsland Area</v>
          </cell>
          <cell r="D7697" t="str">
            <v xml:space="preserve"> </v>
          </cell>
          <cell r="E7697" t="str">
            <v xml:space="preserve"> </v>
          </cell>
          <cell r="F7697" t="str">
            <v xml:space="preserve"> </v>
          </cell>
        </row>
        <row r="7698">
          <cell r="A7698" t="str">
            <v>SOCIAL CAPITAL - How often do you talk to your friends?</v>
          </cell>
          <cell r="B7698" t="str">
            <v>Less than twice a year</v>
          </cell>
          <cell r="C7698" t="str">
            <v>Outer Gippsland Area</v>
          </cell>
          <cell r="D7698" t="str">
            <v xml:space="preserve"> </v>
          </cell>
          <cell r="E7698" t="str">
            <v xml:space="preserve"> </v>
          </cell>
          <cell r="F7698" t="str">
            <v xml:space="preserve"> </v>
          </cell>
        </row>
        <row r="7699">
          <cell r="A7699" t="str">
            <v>SOCIAL CAPITAL - How often do you talk to your friends?</v>
          </cell>
          <cell r="B7699" t="str">
            <v>Less than twice a year</v>
          </cell>
          <cell r="C7699" t="str">
            <v>Southern Melbourne Area</v>
          </cell>
          <cell r="D7699" t="str">
            <v xml:space="preserve"> </v>
          </cell>
          <cell r="E7699" t="str">
            <v xml:space="preserve"> </v>
          </cell>
          <cell r="F7699" t="str">
            <v xml:space="preserve"> </v>
          </cell>
        </row>
        <row r="7700">
          <cell r="A7700" t="str">
            <v>SOCIAL CAPITAL - How often do you talk to your friends?</v>
          </cell>
          <cell r="B7700" t="str">
            <v>Never</v>
          </cell>
          <cell r="C7700" t="str">
            <v>Bayside Peninsula Area</v>
          </cell>
          <cell r="D7700">
            <v>0.67486310000000005</v>
          </cell>
          <cell r="E7700">
            <v>0.35520309999999999</v>
          </cell>
          <cell r="F7700">
            <v>1.2785059999999999</v>
          </cell>
        </row>
        <row r="7701">
          <cell r="A7701" t="str">
            <v>SOCIAL CAPITAL - How often do you talk to your friends?</v>
          </cell>
          <cell r="B7701" t="str">
            <v>Never</v>
          </cell>
          <cell r="C7701" t="str">
            <v>Inner Gippsland Area</v>
          </cell>
          <cell r="D7701">
            <v>0.58355599999999996</v>
          </cell>
          <cell r="E7701">
            <v>0.23666480000000001</v>
          </cell>
          <cell r="F7701">
            <v>1.4316070000000001</v>
          </cell>
        </row>
        <row r="7702">
          <cell r="A7702" t="str">
            <v>SOCIAL CAPITAL - How often do you talk to your friends?</v>
          </cell>
          <cell r="B7702" t="str">
            <v>Never</v>
          </cell>
          <cell r="C7702" t="str">
            <v>Outer Gippsland Area</v>
          </cell>
          <cell r="D7702" t="str">
            <v xml:space="preserve"> </v>
          </cell>
          <cell r="E7702" t="str">
            <v xml:space="preserve"> </v>
          </cell>
          <cell r="F7702" t="str">
            <v xml:space="preserve"> </v>
          </cell>
        </row>
        <row r="7703">
          <cell r="A7703" t="str">
            <v>SOCIAL CAPITAL - How often do you talk to your friends?</v>
          </cell>
          <cell r="B7703" t="str">
            <v>Never</v>
          </cell>
          <cell r="C7703" t="str">
            <v>Southern Melbourne Area</v>
          </cell>
          <cell r="D7703">
            <v>1.6263460000000001</v>
          </cell>
          <cell r="E7703">
            <v>0.86578140000000003</v>
          </cell>
          <cell r="F7703">
            <v>3.0345930000000001</v>
          </cell>
        </row>
        <row r="7704">
          <cell r="A7704" t="str">
            <v>SOCIAL CAPITAL - How often do you talk to your friends?</v>
          </cell>
          <cell r="B7704" t="str">
            <v>Don't know</v>
          </cell>
          <cell r="C7704" t="str">
            <v>Bayside Peninsula Area</v>
          </cell>
          <cell r="D7704">
            <v>0.46655590000000002</v>
          </cell>
          <cell r="E7704">
            <v>0.22184209999999999</v>
          </cell>
          <cell r="F7704">
            <v>0.97856600000000005</v>
          </cell>
        </row>
        <row r="7705">
          <cell r="A7705" t="str">
            <v>SOCIAL CAPITAL - How often do you talk to your friends?</v>
          </cell>
          <cell r="B7705" t="str">
            <v>Don't know</v>
          </cell>
          <cell r="C7705" t="str">
            <v>Inner Gippsland Area</v>
          </cell>
          <cell r="D7705" t="str">
            <v xml:space="preserve"> </v>
          </cell>
          <cell r="E7705" t="str">
            <v xml:space="preserve"> </v>
          </cell>
          <cell r="F7705" t="str">
            <v xml:space="preserve"> </v>
          </cell>
        </row>
        <row r="7706">
          <cell r="A7706" t="str">
            <v>SOCIAL CAPITAL - How often do you talk to your friends?</v>
          </cell>
          <cell r="B7706" t="str">
            <v>Don't know</v>
          </cell>
          <cell r="C7706" t="str">
            <v>Outer Gippsland Area</v>
          </cell>
          <cell r="D7706" t="str">
            <v xml:space="preserve"> </v>
          </cell>
          <cell r="E7706" t="str">
            <v xml:space="preserve"> </v>
          </cell>
          <cell r="F7706" t="str">
            <v xml:space="preserve"> </v>
          </cell>
        </row>
        <row r="7707">
          <cell r="A7707" t="str">
            <v>SOCIAL CAPITAL - How often do you talk to your friends?</v>
          </cell>
          <cell r="B7707" t="str">
            <v>Don't know</v>
          </cell>
          <cell r="C7707" t="str">
            <v>Southern Melbourne Area</v>
          </cell>
          <cell r="D7707" t="str">
            <v xml:space="preserve"> </v>
          </cell>
          <cell r="E7707" t="str">
            <v xml:space="preserve"> </v>
          </cell>
          <cell r="F7707" t="str">
            <v xml:space="preserve"> </v>
          </cell>
        </row>
        <row r="7708">
          <cell r="A7708" t="str">
            <v>SOCIAL CAPITAL - How often do you talk to your friends?</v>
          </cell>
          <cell r="B7708" t="str">
            <v>Refused</v>
          </cell>
          <cell r="C7708" t="str">
            <v>Bayside Peninsula Area</v>
          </cell>
          <cell r="D7708" t="str">
            <v xml:space="preserve"> </v>
          </cell>
          <cell r="E7708" t="str">
            <v xml:space="preserve"> </v>
          </cell>
          <cell r="F7708" t="str">
            <v xml:space="preserve"> </v>
          </cell>
        </row>
        <row r="7709">
          <cell r="A7709" t="str">
            <v>SOCIAL CAPITAL - How often do you talk to your friends?</v>
          </cell>
          <cell r="B7709" t="str">
            <v>Refused</v>
          </cell>
          <cell r="C7709" t="str">
            <v>Inner Gippsland Area</v>
          </cell>
          <cell r="D7709" t="str">
            <v xml:space="preserve"> </v>
          </cell>
          <cell r="E7709" t="str">
            <v xml:space="preserve"> </v>
          </cell>
          <cell r="F7709" t="str">
            <v xml:space="preserve"> </v>
          </cell>
        </row>
        <row r="7710">
          <cell r="A7710" t="str">
            <v>SOCIAL CAPITAL - How often do you talk to your friends?</v>
          </cell>
          <cell r="B7710" t="str">
            <v>Refused</v>
          </cell>
          <cell r="C7710" t="str">
            <v>Outer Gippsland Area</v>
          </cell>
          <cell r="D7710">
            <v>0</v>
          </cell>
          <cell r="E7710">
            <v>0</v>
          </cell>
          <cell r="F7710">
            <v>0</v>
          </cell>
        </row>
        <row r="7711">
          <cell r="A7711" t="str">
            <v>SOCIAL CAPITAL - How often do you talk to your friends?</v>
          </cell>
          <cell r="B7711" t="str">
            <v>Refused</v>
          </cell>
          <cell r="C7711" t="str">
            <v>Southern Melbourne Area</v>
          </cell>
          <cell r="D7711">
            <v>0</v>
          </cell>
          <cell r="E7711">
            <v>0</v>
          </cell>
          <cell r="F7711">
            <v>0</v>
          </cell>
        </row>
        <row r="7712">
          <cell r="A7712" t="str">
            <v>SOCIAL CAPITAL - How often do you talk to your friends?</v>
          </cell>
          <cell r="B7712" t="str">
            <v>Every day</v>
          </cell>
          <cell r="C7712" t="str">
            <v>South Division</v>
          </cell>
          <cell r="D7712">
            <v>33.627319999999997</v>
          </cell>
          <cell r="E7712">
            <v>31.86581</v>
          </cell>
          <cell r="F7712">
            <v>35.435560000000002</v>
          </cell>
        </row>
        <row r="7713">
          <cell r="A7713" t="str">
            <v>SOCIAL CAPITAL - How often do you talk to your friends?</v>
          </cell>
          <cell r="B7713" t="str">
            <v>A few times a week</v>
          </cell>
          <cell r="C7713" t="str">
            <v>South Division</v>
          </cell>
          <cell r="D7713">
            <v>46.102029999999999</v>
          </cell>
          <cell r="E7713">
            <v>44.182749999999999</v>
          </cell>
          <cell r="F7713">
            <v>48.03293</v>
          </cell>
        </row>
        <row r="7714">
          <cell r="A7714" t="str">
            <v>SOCIAL CAPITAL - How often do you talk to your friends?</v>
          </cell>
          <cell r="B7714" t="str">
            <v>A few times a month</v>
          </cell>
          <cell r="C7714" t="str">
            <v>South Division</v>
          </cell>
          <cell r="D7714">
            <v>15.09591</v>
          </cell>
          <cell r="E7714">
            <v>13.770339999999999</v>
          </cell>
          <cell r="F7714">
            <v>16.524640000000002</v>
          </cell>
        </row>
        <row r="7715">
          <cell r="A7715" t="str">
            <v>SOCIAL CAPITAL - How often do you talk to your friends?</v>
          </cell>
          <cell r="B7715" t="str">
            <v>Less than monthly</v>
          </cell>
          <cell r="C7715" t="str">
            <v>South Division</v>
          </cell>
          <cell r="D7715">
            <v>2.9514999999999998</v>
          </cell>
          <cell r="E7715">
            <v>2.2948119999999999</v>
          </cell>
          <cell r="F7715">
            <v>3.788821</v>
          </cell>
        </row>
        <row r="7716">
          <cell r="A7716" t="str">
            <v>SOCIAL CAPITAL - How often do you talk to your friends?</v>
          </cell>
          <cell r="B7716" t="str">
            <v>Less than twice a year</v>
          </cell>
          <cell r="C7716" t="str">
            <v>South Division</v>
          </cell>
          <cell r="D7716">
            <v>0.63286089999999995</v>
          </cell>
          <cell r="E7716">
            <v>0.37547399999999997</v>
          </cell>
          <cell r="F7716">
            <v>1.0648</v>
          </cell>
        </row>
        <row r="7717">
          <cell r="A7717" t="str">
            <v>SOCIAL CAPITAL - How often do you talk to your friends?</v>
          </cell>
          <cell r="B7717" t="str">
            <v>Never</v>
          </cell>
          <cell r="C7717" t="str">
            <v>South Division</v>
          </cell>
          <cell r="D7717">
            <v>1.0089349999999999</v>
          </cell>
          <cell r="E7717">
            <v>0.66827510000000001</v>
          </cell>
          <cell r="F7717">
            <v>1.5205919999999999</v>
          </cell>
        </row>
        <row r="7718">
          <cell r="A7718" t="str">
            <v>SOCIAL CAPITAL - How often do you talk to your friends?</v>
          </cell>
          <cell r="B7718" t="str">
            <v>Don't know</v>
          </cell>
          <cell r="C7718" t="str">
            <v>South Division</v>
          </cell>
          <cell r="D7718">
            <v>0.48474270000000003</v>
          </cell>
          <cell r="E7718">
            <v>0.25131350000000002</v>
          </cell>
          <cell r="F7718">
            <v>0.9329617</v>
          </cell>
        </row>
        <row r="7719">
          <cell r="A7719" t="str">
            <v>SOCIAL CAPITAL - How often do you talk to your friends?</v>
          </cell>
          <cell r="B7719" t="str">
            <v>Refused</v>
          </cell>
          <cell r="C7719" t="str">
            <v>South Division</v>
          </cell>
          <cell r="D7719" t="str">
            <v xml:space="preserve"> </v>
          </cell>
          <cell r="E7719" t="str">
            <v xml:space="preserve"> </v>
          </cell>
          <cell r="F7719" t="str">
            <v xml:space="preserve"> </v>
          </cell>
        </row>
        <row r="7720">
          <cell r="A7720" t="str">
            <v>SOCIAL CAPITAL - How often do you talk to your friends?</v>
          </cell>
          <cell r="B7720" t="str">
            <v>Every day</v>
          </cell>
          <cell r="C7720" t="str">
            <v>Goulburn Area</v>
          </cell>
          <cell r="D7720">
            <v>32.16039</v>
          </cell>
          <cell r="E7720">
            <v>28.64967</v>
          </cell>
          <cell r="F7720">
            <v>35.88494</v>
          </cell>
        </row>
        <row r="7721">
          <cell r="A7721" t="str">
            <v>SOCIAL CAPITAL - How often do you talk to your friends?</v>
          </cell>
          <cell r="B7721" t="str">
            <v>Every day</v>
          </cell>
          <cell r="C7721" t="str">
            <v>Inner Eastern Melbourne Area</v>
          </cell>
          <cell r="D7721">
            <v>33.845599999999997</v>
          </cell>
          <cell r="E7721">
            <v>30.773420000000002</v>
          </cell>
          <cell r="F7721">
            <v>37.060299999999998</v>
          </cell>
        </row>
        <row r="7722">
          <cell r="A7722" t="str">
            <v>SOCIAL CAPITAL - How often do you talk to your friends?</v>
          </cell>
          <cell r="B7722" t="str">
            <v>Every day</v>
          </cell>
          <cell r="C7722" t="str">
            <v>Outer Eastern Melbourne Area</v>
          </cell>
          <cell r="D7722">
            <v>32.60736</v>
          </cell>
          <cell r="E7722">
            <v>29.18243</v>
          </cell>
          <cell r="F7722">
            <v>36.228610000000003</v>
          </cell>
        </row>
        <row r="7723">
          <cell r="A7723" t="str">
            <v>SOCIAL CAPITAL - How often do you talk to your friends?</v>
          </cell>
          <cell r="B7723" t="str">
            <v>Every day</v>
          </cell>
          <cell r="C7723" t="str">
            <v>Ovens Murray Area</v>
          </cell>
          <cell r="D7723">
            <v>35.702710000000003</v>
          </cell>
          <cell r="E7723">
            <v>31.951879999999999</v>
          </cell>
          <cell r="F7723">
            <v>39.637369999999997</v>
          </cell>
        </row>
        <row r="7724">
          <cell r="A7724" t="str">
            <v>SOCIAL CAPITAL - How often do you talk to your friends?</v>
          </cell>
          <cell r="B7724" t="str">
            <v>A few times a week</v>
          </cell>
          <cell r="C7724" t="str">
            <v>Goulburn Area</v>
          </cell>
          <cell r="D7724">
            <v>47.237630000000003</v>
          </cell>
          <cell r="E7724">
            <v>43.457410000000003</v>
          </cell>
          <cell r="F7724">
            <v>51.049799999999998</v>
          </cell>
        </row>
        <row r="7725">
          <cell r="A7725" t="str">
            <v>SOCIAL CAPITAL - How often do you talk to your friends?</v>
          </cell>
          <cell r="B7725" t="str">
            <v>A few times a week</v>
          </cell>
          <cell r="C7725" t="str">
            <v>Inner Eastern Melbourne Area</v>
          </cell>
          <cell r="D7725">
            <v>45.324150000000003</v>
          </cell>
          <cell r="E7725">
            <v>41.930929999999996</v>
          </cell>
          <cell r="F7725">
            <v>48.761380000000003</v>
          </cell>
        </row>
        <row r="7726">
          <cell r="A7726" t="str">
            <v>SOCIAL CAPITAL - How often do you talk to your friends?</v>
          </cell>
          <cell r="B7726" t="str">
            <v>A few times a week</v>
          </cell>
          <cell r="C7726" t="str">
            <v>Outer Eastern Melbourne Area</v>
          </cell>
          <cell r="D7726">
            <v>46.341349999999998</v>
          </cell>
          <cell r="E7726">
            <v>42.613059999999997</v>
          </cell>
          <cell r="F7726">
            <v>50.110999999999997</v>
          </cell>
        </row>
        <row r="7727">
          <cell r="A7727" t="str">
            <v>SOCIAL CAPITAL - How often do you talk to your friends?</v>
          </cell>
          <cell r="B7727" t="str">
            <v>A few times a week</v>
          </cell>
          <cell r="C7727" t="str">
            <v>Ovens Murray Area</v>
          </cell>
          <cell r="D7727">
            <v>47.702300000000001</v>
          </cell>
          <cell r="E7727">
            <v>43.830820000000003</v>
          </cell>
          <cell r="F7727">
            <v>51.601590000000002</v>
          </cell>
        </row>
        <row r="7728">
          <cell r="A7728" t="str">
            <v>SOCIAL CAPITAL - How often do you talk to your friends?</v>
          </cell>
          <cell r="B7728" t="str">
            <v>A few times a month</v>
          </cell>
          <cell r="C7728" t="str">
            <v>Goulburn Area</v>
          </cell>
          <cell r="D7728">
            <v>15.87044</v>
          </cell>
          <cell r="E7728">
            <v>13.40462</v>
          </cell>
          <cell r="F7728">
            <v>18.691949999999999</v>
          </cell>
        </row>
        <row r="7729">
          <cell r="A7729" t="str">
            <v>SOCIAL CAPITAL - How often do you talk to your friends?</v>
          </cell>
          <cell r="B7729" t="str">
            <v>A few times a month</v>
          </cell>
          <cell r="C7729" t="str">
            <v>Inner Eastern Melbourne Area</v>
          </cell>
          <cell r="D7729">
            <v>17.022600000000001</v>
          </cell>
          <cell r="E7729">
            <v>14.61407</v>
          </cell>
          <cell r="F7729">
            <v>19.736319999999999</v>
          </cell>
        </row>
        <row r="7730">
          <cell r="A7730" t="str">
            <v>SOCIAL CAPITAL - How often do you talk to your friends?</v>
          </cell>
          <cell r="B7730" t="str">
            <v>A few times a month</v>
          </cell>
          <cell r="C7730" t="str">
            <v>Outer Eastern Melbourne Area</v>
          </cell>
          <cell r="D7730">
            <v>17.179539999999999</v>
          </cell>
          <cell r="E7730">
            <v>14.568949999999999</v>
          </cell>
          <cell r="F7730">
            <v>20.14761</v>
          </cell>
        </row>
        <row r="7731">
          <cell r="A7731" t="str">
            <v>SOCIAL CAPITAL - How often do you talk to your friends?</v>
          </cell>
          <cell r="B7731" t="str">
            <v>A few times a month</v>
          </cell>
          <cell r="C7731" t="str">
            <v>Ovens Murray Area</v>
          </cell>
          <cell r="D7731">
            <v>12.760669999999999</v>
          </cell>
          <cell r="E7731">
            <v>10.550940000000001</v>
          </cell>
          <cell r="F7731">
            <v>15.35375</v>
          </cell>
        </row>
        <row r="7732">
          <cell r="A7732" t="str">
            <v>SOCIAL CAPITAL - How often do you talk to your friends?</v>
          </cell>
          <cell r="B7732" t="str">
            <v>Less than monthly</v>
          </cell>
          <cell r="C7732" t="str">
            <v>Goulburn Area</v>
          </cell>
          <cell r="D7732">
            <v>2.0020549999999999</v>
          </cell>
          <cell r="E7732">
            <v>1.2342329999999999</v>
          </cell>
          <cell r="F7732">
            <v>3.2319119999999999</v>
          </cell>
        </row>
        <row r="7733">
          <cell r="A7733" t="str">
            <v>SOCIAL CAPITAL - How often do you talk to your friends?</v>
          </cell>
          <cell r="B7733" t="str">
            <v>Less than monthly</v>
          </cell>
          <cell r="C7733" t="str">
            <v>Inner Eastern Melbourne Area</v>
          </cell>
          <cell r="D7733">
            <v>2.1363379999999998</v>
          </cell>
          <cell r="E7733">
            <v>1.2897430000000001</v>
          </cell>
          <cell r="F7733">
            <v>3.518834</v>
          </cell>
        </row>
        <row r="7734">
          <cell r="A7734" t="str">
            <v>SOCIAL CAPITAL - How often do you talk to your friends?</v>
          </cell>
          <cell r="B7734" t="str">
            <v>Less than monthly</v>
          </cell>
          <cell r="C7734" t="str">
            <v>Outer Eastern Melbourne Area</v>
          </cell>
          <cell r="D7734">
            <v>2.0980470000000002</v>
          </cell>
          <cell r="E7734">
            <v>1.2861499999999999</v>
          </cell>
          <cell r="F7734">
            <v>3.404785</v>
          </cell>
        </row>
        <row r="7735">
          <cell r="A7735" t="str">
            <v>SOCIAL CAPITAL - How often do you talk to your friends?</v>
          </cell>
          <cell r="B7735" t="str">
            <v>Less than monthly</v>
          </cell>
          <cell r="C7735" t="str">
            <v>Ovens Murray Area</v>
          </cell>
          <cell r="D7735">
            <v>1.962637</v>
          </cell>
          <cell r="E7735">
            <v>1.2979940000000001</v>
          </cell>
          <cell r="F7735">
            <v>2.9574159999999998</v>
          </cell>
        </row>
        <row r="7736">
          <cell r="A7736" t="str">
            <v>SOCIAL CAPITAL - How often do you talk to your friends?</v>
          </cell>
          <cell r="B7736" t="str">
            <v>Less than twice a year</v>
          </cell>
          <cell r="C7736" t="str">
            <v>Goulburn Area</v>
          </cell>
          <cell r="D7736">
            <v>0.69807260000000004</v>
          </cell>
          <cell r="E7736">
            <v>0.31845220000000002</v>
          </cell>
          <cell r="F7736">
            <v>1.523315</v>
          </cell>
        </row>
        <row r="7737">
          <cell r="A7737" t="str">
            <v>SOCIAL CAPITAL - How often do you talk to your friends?</v>
          </cell>
          <cell r="B7737" t="str">
            <v>Less than twice a year</v>
          </cell>
          <cell r="C7737" t="str">
            <v>Inner Eastern Melbourne Area</v>
          </cell>
          <cell r="D7737" t="str">
            <v xml:space="preserve"> </v>
          </cell>
          <cell r="E7737" t="str">
            <v xml:space="preserve"> </v>
          </cell>
          <cell r="F7737" t="str">
            <v xml:space="preserve"> </v>
          </cell>
        </row>
        <row r="7738">
          <cell r="A7738" t="str">
            <v>SOCIAL CAPITAL - How often do you talk to your friends?</v>
          </cell>
          <cell r="B7738" t="str">
            <v>Less than twice a year</v>
          </cell>
          <cell r="C7738" t="str">
            <v>Outer Eastern Melbourne Area</v>
          </cell>
          <cell r="D7738">
            <v>0.81323500000000004</v>
          </cell>
          <cell r="E7738">
            <v>0.3591897</v>
          </cell>
          <cell r="F7738">
            <v>1.8306849999999999</v>
          </cell>
        </row>
        <row r="7739">
          <cell r="A7739" t="str">
            <v>SOCIAL CAPITAL - How often do you talk to your friends?</v>
          </cell>
          <cell r="B7739" t="str">
            <v>Less than twice a year</v>
          </cell>
          <cell r="C7739" t="str">
            <v>Ovens Murray Area</v>
          </cell>
          <cell r="D7739" t="str">
            <v xml:space="preserve"> </v>
          </cell>
          <cell r="E7739" t="str">
            <v xml:space="preserve"> </v>
          </cell>
          <cell r="F7739" t="str">
            <v xml:space="preserve"> </v>
          </cell>
        </row>
        <row r="7740">
          <cell r="A7740" t="str">
            <v>SOCIAL CAPITAL - How often do you talk to your friends?</v>
          </cell>
          <cell r="B7740" t="str">
            <v>Never</v>
          </cell>
          <cell r="C7740" t="str">
            <v>Goulburn Area</v>
          </cell>
          <cell r="D7740">
            <v>1.1839010000000001</v>
          </cell>
          <cell r="E7740">
            <v>0.53478170000000003</v>
          </cell>
          <cell r="F7740">
            <v>2.6003240000000001</v>
          </cell>
        </row>
        <row r="7741">
          <cell r="A7741" t="str">
            <v>SOCIAL CAPITAL - How often do you talk to your friends?</v>
          </cell>
          <cell r="B7741" t="str">
            <v>Never</v>
          </cell>
          <cell r="C7741" t="str">
            <v>Inner Eastern Melbourne Area</v>
          </cell>
          <cell r="D7741" t="str">
            <v xml:space="preserve"> </v>
          </cell>
          <cell r="E7741" t="str">
            <v xml:space="preserve"> </v>
          </cell>
          <cell r="F7741" t="str">
            <v xml:space="preserve"> </v>
          </cell>
        </row>
        <row r="7742">
          <cell r="A7742" t="str">
            <v>SOCIAL CAPITAL - How often do you talk to your friends?</v>
          </cell>
          <cell r="B7742" t="str">
            <v>Never</v>
          </cell>
          <cell r="C7742" t="str">
            <v>Outer Eastern Melbourne Area</v>
          </cell>
          <cell r="D7742" t="str">
            <v xml:space="preserve"> </v>
          </cell>
          <cell r="E7742" t="str">
            <v xml:space="preserve"> </v>
          </cell>
          <cell r="F7742" t="str">
            <v xml:space="preserve"> </v>
          </cell>
        </row>
        <row r="7743">
          <cell r="A7743" t="str">
            <v>SOCIAL CAPITAL - How often do you talk to your friends?</v>
          </cell>
          <cell r="B7743" t="str">
            <v>Never</v>
          </cell>
          <cell r="C7743" t="str">
            <v>Ovens Murray Area</v>
          </cell>
          <cell r="D7743">
            <v>0.54404940000000002</v>
          </cell>
          <cell r="E7743">
            <v>0.27271010000000001</v>
          </cell>
          <cell r="F7743">
            <v>1.0824339999999999</v>
          </cell>
        </row>
        <row r="7744">
          <cell r="A7744" t="str">
            <v>SOCIAL CAPITAL - How often do you talk to your friends?</v>
          </cell>
          <cell r="B7744" t="str">
            <v>Don't know</v>
          </cell>
          <cell r="C7744" t="str">
            <v>Goulburn Area</v>
          </cell>
          <cell r="D7744">
            <v>0.84212419999999999</v>
          </cell>
          <cell r="E7744">
            <v>0.330044</v>
          </cell>
          <cell r="F7744">
            <v>2.1317300000000001</v>
          </cell>
        </row>
        <row r="7745">
          <cell r="A7745" t="str">
            <v>SOCIAL CAPITAL - How often do you talk to your friends?</v>
          </cell>
          <cell r="B7745" t="str">
            <v>Don't know</v>
          </cell>
          <cell r="C7745" t="str">
            <v>Inner Eastern Melbourne Area</v>
          </cell>
          <cell r="D7745">
            <v>0.86581129999999995</v>
          </cell>
          <cell r="E7745">
            <v>0.3411111</v>
          </cell>
          <cell r="F7745">
            <v>2.1799559999999998</v>
          </cell>
        </row>
        <row r="7746">
          <cell r="A7746" t="str">
            <v>SOCIAL CAPITAL - How often do you talk to your friends?</v>
          </cell>
          <cell r="B7746" t="str">
            <v>Don't know</v>
          </cell>
          <cell r="C7746" t="str">
            <v>Outer Eastern Melbourne Area</v>
          </cell>
          <cell r="D7746" t="str">
            <v xml:space="preserve"> </v>
          </cell>
          <cell r="E7746" t="str">
            <v xml:space="preserve"> </v>
          </cell>
          <cell r="F7746" t="str">
            <v xml:space="preserve"> </v>
          </cell>
        </row>
        <row r="7747">
          <cell r="A7747" t="str">
            <v>SOCIAL CAPITAL - How often do you talk to your friends?</v>
          </cell>
          <cell r="B7747" t="str">
            <v>Don't know</v>
          </cell>
          <cell r="C7747" t="str">
            <v>Ovens Murray Area</v>
          </cell>
          <cell r="D7747">
            <v>0.38325530000000002</v>
          </cell>
          <cell r="E7747">
            <v>0.1832539</v>
          </cell>
          <cell r="F7747">
            <v>0.79978729999999998</v>
          </cell>
        </row>
        <row r="7748">
          <cell r="A7748" t="str">
            <v>SOCIAL CAPITAL - How often do you talk to your friends?</v>
          </cell>
          <cell r="B7748" t="str">
            <v>Refused</v>
          </cell>
          <cell r="C7748" t="str">
            <v>Goulburn Area</v>
          </cell>
          <cell r="D7748" t="str">
            <v xml:space="preserve"> </v>
          </cell>
          <cell r="E7748" t="str">
            <v xml:space="preserve"> </v>
          </cell>
          <cell r="F7748" t="str">
            <v xml:space="preserve"> </v>
          </cell>
        </row>
        <row r="7749">
          <cell r="A7749" t="str">
            <v>SOCIAL CAPITAL - How often do you talk to your friends?</v>
          </cell>
          <cell r="B7749" t="str">
            <v>Refused</v>
          </cell>
          <cell r="C7749" t="str">
            <v>Inner Eastern Melbourne Area</v>
          </cell>
          <cell r="D7749" t="str">
            <v xml:space="preserve"> </v>
          </cell>
          <cell r="E7749" t="str">
            <v xml:space="preserve"> </v>
          </cell>
          <cell r="F7749" t="str">
            <v xml:space="preserve"> </v>
          </cell>
        </row>
        <row r="7750">
          <cell r="A7750" t="str">
            <v>SOCIAL CAPITAL - How often do you talk to your friends?</v>
          </cell>
          <cell r="B7750" t="str">
            <v>Refused</v>
          </cell>
          <cell r="C7750" t="str">
            <v>Outer Eastern Melbourne Area</v>
          </cell>
          <cell r="D7750" t="str">
            <v xml:space="preserve"> </v>
          </cell>
          <cell r="E7750" t="str">
            <v xml:space="preserve"> </v>
          </cell>
          <cell r="F7750" t="str">
            <v xml:space="preserve"> </v>
          </cell>
        </row>
        <row r="7751">
          <cell r="A7751" t="str">
            <v>SOCIAL CAPITAL - How often do you talk to your friends?</v>
          </cell>
          <cell r="B7751" t="str">
            <v>Refused</v>
          </cell>
          <cell r="C7751" t="str">
            <v>Ovens Murray Area</v>
          </cell>
          <cell r="D7751" t="str">
            <v xml:space="preserve"> </v>
          </cell>
          <cell r="E7751" t="str">
            <v xml:space="preserve"> </v>
          </cell>
          <cell r="F7751" t="str">
            <v xml:space="preserve"> </v>
          </cell>
        </row>
        <row r="7752">
          <cell r="A7752" t="str">
            <v>SOCIAL CAPITAL - How often do you talk to your friends?</v>
          </cell>
          <cell r="B7752" t="str">
            <v>Every day</v>
          </cell>
          <cell r="C7752" t="str">
            <v>East Division</v>
          </cell>
          <cell r="D7752">
            <v>33.59131</v>
          </cell>
          <cell r="E7752">
            <v>31.64574</v>
          </cell>
          <cell r="F7752">
            <v>35.59422</v>
          </cell>
        </row>
        <row r="7753">
          <cell r="A7753" t="str">
            <v>SOCIAL CAPITAL - How often do you talk to your friends?</v>
          </cell>
          <cell r="B7753" t="str">
            <v>A few times a week</v>
          </cell>
          <cell r="C7753" t="str">
            <v>East Division</v>
          </cell>
          <cell r="D7753">
            <v>46.065060000000003</v>
          </cell>
          <cell r="E7753">
            <v>43.954160000000002</v>
          </cell>
          <cell r="F7753">
            <v>48.190170000000002</v>
          </cell>
        </row>
        <row r="7754">
          <cell r="A7754" t="str">
            <v>SOCIAL CAPITAL - How often do you talk to your friends?</v>
          </cell>
          <cell r="B7754" t="str">
            <v>A few times a month</v>
          </cell>
          <cell r="C7754" t="str">
            <v>East Division</v>
          </cell>
          <cell r="D7754">
            <v>16.504629999999999</v>
          </cell>
          <cell r="E7754">
            <v>15.016299999999999</v>
          </cell>
          <cell r="F7754">
            <v>18.10905</v>
          </cell>
        </row>
        <row r="7755">
          <cell r="A7755" t="str">
            <v>SOCIAL CAPITAL - How often do you talk to your friends?</v>
          </cell>
          <cell r="B7755" t="str">
            <v>Less than monthly</v>
          </cell>
          <cell r="C7755" t="str">
            <v>East Division</v>
          </cell>
          <cell r="D7755">
            <v>2.0461550000000002</v>
          </cell>
          <cell r="E7755">
            <v>1.510256</v>
          </cell>
          <cell r="F7755">
            <v>2.7668710000000001</v>
          </cell>
        </row>
        <row r="7756">
          <cell r="A7756" t="str">
            <v>SOCIAL CAPITAL - How often do you talk to your friends?</v>
          </cell>
          <cell r="B7756" t="str">
            <v>Less than twice a year</v>
          </cell>
          <cell r="C7756" t="str">
            <v>East Division</v>
          </cell>
          <cell r="D7756">
            <v>0.59576790000000002</v>
          </cell>
          <cell r="E7756">
            <v>0.35605369999999997</v>
          </cell>
          <cell r="F7756">
            <v>0.99525839999999999</v>
          </cell>
        </row>
        <row r="7757">
          <cell r="A7757" t="str">
            <v>SOCIAL CAPITAL - How often do you talk to your friends?</v>
          </cell>
          <cell r="B7757" t="str">
            <v>Never</v>
          </cell>
          <cell r="C7757" t="str">
            <v>East Division</v>
          </cell>
          <cell r="D7757">
            <v>0.41896509999999998</v>
          </cell>
          <cell r="E7757">
            <v>0.2380477</v>
          </cell>
          <cell r="F7757">
            <v>0.73636559999999995</v>
          </cell>
        </row>
        <row r="7758">
          <cell r="A7758" t="str">
            <v>SOCIAL CAPITAL - How often do you talk to your friends?</v>
          </cell>
          <cell r="B7758" t="str">
            <v>Don't know</v>
          </cell>
          <cell r="C7758" t="str">
            <v>East Division</v>
          </cell>
          <cell r="D7758">
            <v>0.61680539999999995</v>
          </cell>
          <cell r="E7758">
            <v>0.31167549999999999</v>
          </cell>
          <cell r="F7758">
            <v>1.2170099999999999</v>
          </cell>
        </row>
        <row r="7759">
          <cell r="A7759" t="str">
            <v>SOCIAL CAPITAL - How often do you talk to your friends?</v>
          </cell>
          <cell r="B7759" t="str">
            <v>Refused</v>
          </cell>
          <cell r="C7759" t="str">
            <v>East Division</v>
          </cell>
          <cell r="D7759" t="str">
            <v xml:space="preserve"> </v>
          </cell>
          <cell r="E7759" t="str">
            <v xml:space="preserve"> </v>
          </cell>
          <cell r="F7759" t="str">
            <v xml:space="preserve"> </v>
          </cell>
        </row>
        <row r="7760">
          <cell r="A7760" t="str">
            <v>SOCIAL CAPITAL - How often do you talk to your friends?</v>
          </cell>
          <cell r="B7760" t="str">
            <v>Every day</v>
          </cell>
          <cell r="C7760" t="str">
            <v>Barwon Area</v>
          </cell>
          <cell r="D7760">
            <v>31.370560000000001</v>
          </cell>
          <cell r="E7760">
            <v>26.436160000000001</v>
          </cell>
          <cell r="F7760">
            <v>36.765680000000003</v>
          </cell>
        </row>
        <row r="7761">
          <cell r="A7761" t="str">
            <v>SOCIAL CAPITAL - How often do you talk to your friends?</v>
          </cell>
          <cell r="B7761" t="str">
            <v>Every day</v>
          </cell>
          <cell r="C7761" t="str">
            <v>Brimbank Melton Area</v>
          </cell>
          <cell r="D7761">
            <v>34.611319999999999</v>
          </cell>
          <cell r="E7761">
            <v>30.400089999999999</v>
          </cell>
          <cell r="F7761">
            <v>39.078380000000003</v>
          </cell>
        </row>
        <row r="7762">
          <cell r="A7762" t="str">
            <v>SOCIAL CAPITAL - How often do you talk to your friends?</v>
          </cell>
          <cell r="B7762" t="str">
            <v>Every day</v>
          </cell>
          <cell r="C7762" t="str">
            <v>Central Highlands Area</v>
          </cell>
          <cell r="D7762">
            <v>34.599989999999998</v>
          </cell>
          <cell r="E7762">
            <v>30.83878</v>
          </cell>
          <cell r="F7762">
            <v>38.564149999999998</v>
          </cell>
        </row>
        <row r="7763">
          <cell r="A7763" t="str">
            <v>SOCIAL CAPITAL - How often do you talk to your friends?</v>
          </cell>
          <cell r="B7763" t="str">
            <v>Every day</v>
          </cell>
          <cell r="C7763" t="str">
            <v>Western District Area</v>
          </cell>
          <cell r="D7763">
            <v>34.71114</v>
          </cell>
          <cell r="E7763">
            <v>31.958269999999999</v>
          </cell>
          <cell r="F7763">
            <v>37.5702</v>
          </cell>
        </row>
        <row r="7764">
          <cell r="A7764" t="str">
            <v>SOCIAL CAPITAL - How often do you talk to your friends?</v>
          </cell>
          <cell r="B7764" t="str">
            <v>Every day</v>
          </cell>
          <cell r="C7764" t="str">
            <v>Western Melbourne Area</v>
          </cell>
          <cell r="D7764">
            <v>35.917180000000002</v>
          </cell>
          <cell r="E7764">
            <v>32.882860000000001</v>
          </cell>
          <cell r="F7764">
            <v>39.0685</v>
          </cell>
        </row>
        <row r="7765">
          <cell r="A7765" t="str">
            <v>SOCIAL CAPITAL - How often do you talk to your friends?</v>
          </cell>
          <cell r="B7765" t="str">
            <v>A few times a week</v>
          </cell>
          <cell r="C7765" t="str">
            <v>Barwon Area</v>
          </cell>
          <cell r="D7765">
            <v>50.549039999999998</v>
          </cell>
          <cell r="E7765">
            <v>44.912779999999998</v>
          </cell>
          <cell r="F7765">
            <v>56.171379999999999</v>
          </cell>
        </row>
        <row r="7766">
          <cell r="A7766" t="str">
            <v>SOCIAL CAPITAL - How often do you talk to your friends?</v>
          </cell>
          <cell r="B7766" t="str">
            <v>A few times a week</v>
          </cell>
          <cell r="C7766" t="str">
            <v>Brimbank Melton Area</v>
          </cell>
          <cell r="D7766">
            <v>42.745640000000002</v>
          </cell>
          <cell r="E7766">
            <v>38.162559999999999</v>
          </cell>
          <cell r="F7766">
            <v>47.456719999999997</v>
          </cell>
        </row>
        <row r="7767">
          <cell r="A7767" t="str">
            <v>SOCIAL CAPITAL - How often do you talk to your friends?</v>
          </cell>
          <cell r="B7767" t="str">
            <v>A few times a week</v>
          </cell>
          <cell r="C7767" t="str">
            <v>Central Highlands Area</v>
          </cell>
          <cell r="D7767">
            <v>45.05012</v>
          </cell>
          <cell r="E7767">
            <v>41.041539999999998</v>
          </cell>
          <cell r="F7767">
            <v>49.124009999999998</v>
          </cell>
        </row>
        <row r="7768">
          <cell r="A7768" t="str">
            <v>SOCIAL CAPITAL - How often do you talk to your friends?</v>
          </cell>
          <cell r="B7768" t="str">
            <v>A few times a week</v>
          </cell>
          <cell r="C7768" t="str">
            <v>Western District Area</v>
          </cell>
          <cell r="D7768">
            <v>46.46349</v>
          </cell>
          <cell r="E7768">
            <v>43.61627</v>
          </cell>
          <cell r="F7768">
            <v>49.333950000000002</v>
          </cell>
        </row>
        <row r="7769">
          <cell r="A7769" t="str">
            <v>SOCIAL CAPITAL - How often do you talk to your friends?</v>
          </cell>
          <cell r="B7769" t="str">
            <v>A few times a week</v>
          </cell>
          <cell r="C7769" t="str">
            <v>Western Melbourne Area</v>
          </cell>
          <cell r="D7769">
            <v>44.362780000000001</v>
          </cell>
          <cell r="E7769">
            <v>41.02955</v>
          </cell>
          <cell r="F7769">
            <v>47.747549999999997</v>
          </cell>
        </row>
        <row r="7770">
          <cell r="A7770" t="str">
            <v>SOCIAL CAPITAL - How often do you talk to your friends?</v>
          </cell>
          <cell r="B7770" t="str">
            <v>A few times a month</v>
          </cell>
          <cell r="C7770" t="str">
            <v>Barwon Area</v>
          </cell>
          <cell r="D7770">
            <v>13.34653</v>
          </cell>
          <cell r="E7770">
            <v>10.20487</v>
          </cell>
          <cell r="F7770">
            <v>17.269369999999999</v>
          </cell>
        </row>
        <row r="7771">
          <cell r="A7771" t="str">
            <v>SOCIAL CAPITAL - How often do you talk to your friends?</v>
          </cell>
          <cell r="B7771" t="str">
            <v>A few times a month</v>
          </cell>
          <cell r="C7771" t="str">
            <v>Brimbank Melton Area</v>
          </cell>
          <cell r="D7771">
            <v>16.410350000000001</v>
          </cell>
          <cell r="E7771">
            <v>13.28265</v>
          </cell>
          <cell r="F7771">
            <v>20.1038</v>
          </cell>
        </row>
        <row r="7772">
          <cell r="A7772" t="str">
            <v>SOCIAL CAPITAL - How often do you talk to your friends?</v>
          </cell>
          <cell r="B7772" t="str">
            <v>A few times a month</v>
          </cell>
          <cell r="C7772" t="str">
            <v>Central Highlands Area</v>
          </cell>
          <cell r="D7772">
            <v>15.519769999999999</v>
          </cell>
          <cell r="E7772">
            <v>13.01803</v>
          </cell>
          <cell r="F7772">
            <v>18.400580000000001</v>
          </cell>
        </row>
        <row r="7773">
          <cell r="A7773" t="str">
            <v>SOCIAL CAPITAL - How often do you talk to your friends?</v>
          </cell>
          <cell r="B7773" t="str">
            <v>A few times a month</v>
          </cell>
          <cell r="C7773" t="str">
            <v>Western District Area</v>
          </cell>
          <cell r="D7773">
            <v>15.20004</v>
          </cell>
          <cell r="E7773">
            <v>13.344329999999999</v>
          </cell>
          <cell r="F7773">
            <v>17.2624</v>
          </cell>
        </row>
        <row r="7774">
          <cell r="A7774" t="str">
            <v>SOCIAL CAPITAL - How often do you talk to your friends?</v>
          </cell>
          <cell r="B7774" t="str">
            <v>A few times a month</v>
          </cell>
          <cell r="C7774" t="str">
            <v>Western Melbourne Area</v>
          </cell>
          <cell r="D7774">
            <v>15.07489</v>
          </cell>
          <cell r="E7774">
            <v>12.64404</v>
          </cell>
          <cell r="F7774">
            <v>17.87744</v>
          </cell>
        </row>
        <row r="7775">
          <cell r="A7775" t="str">
            <v>SOCIAL CAPITAL - How often do you talk to your friends?</v>
          </cell>
          <cell r="B7775" t="str">
            <v>Less than monthly</v>
          </cell>
          <cell r="C7775" t="str">
            <v>Barwon Area</v>
          </cell>
          <cell r="D7775">
            <v>2.565858</v>
          </cell>
          <cell r="E7775">
            <v>1.2797769999999999</v>
          </cell>
          <cell r="F7775">
            <v>5.0778740000000004</v>
          </cell>
        </row>
        <row r="7776">
          <cell r="A7776" t="str">
            <v>SOCIAL CAPITAL - How often do you talk to your friends?</v>
          </cell>
          <cell r="B7776" t="str">
            <v>Less than monthly</v>
          </cell>
          <cell r="C7776" t="str">
            <v>Brimbank Melton Area</v>
          </cell>
          <cell r="D7776">
            <v>3.5303580000000001</v>
          </cell>
          <cell r="E7776">
            <v>2.145168</v>
          </cell>
          <cell r="F7776">
            <v>5.7573730000000003</v>
          </cell>
        </row>
        <row r="7777">
          <cell r="A7777" t="str">
            <v>SOCIAL CAPITAL - How often do you talk to your friends?</v>
          </cell>
          <cell r="B7777" t="str">
            <v>Less than monthly</v>
          </cell>
          <cell r="C7777" t="str">
            <v>Central Highlands Area</v>
          </cell>
          <cell r="D7777">
            <v>2.862886</v>
          </cell>
          <cell r="E7777">
            <v>1.9531959999999999</v>
          </cell>
          <cell r="F7777">
            <v>4.178204</v>
          </cell>
        </row>
        <row r="7778">
          <cell r="A7778" t="str">
            <v>SOCIAL CAPITAL - How often do you talk to your friends?</v>
          </cell>
          <cell r="B7778" t="str">
            <v>Less than monthly</v>
          </cell>
          <cell r="C7778" t="str">
            <v>Western District Area</v>
          </cell>
          <cell r="D7778">
            <v>2.1647090000000002</v>
          </cell>
          <cell r="E7778">
            <v>1.616312</v>
          </cell>
          <cell r="F7778">
            <v>2.8936980000000001</v>
          </cell>
        </row>
        <row r="7779">
          <cell r="A7779" t="str">
            <v>SOCIAL CAPITAL - How often do you talk to your friends?</v>
          </cell>
          <cell r="B7779" t="str">
            <v>Less than monthly</v>
          </cell>
          <cell r="C7779" t="str">
            <v>Western Melbourne Area</v>
          </cell>
          <cell r="D7779">
            <v>2.646512</v>
          </cell>
          <cell r="E7779">
            <v>1.7733810000000001</v>
          </cell>
          <cell r="F7779">
            <v>3.9323239999999999</v>
          </cell>
        </row>
        <row r="7780">
          <cell r="A7780" t="str">
            <v>SOCIAL CAPITAL - How often do you talk to your friends?</v>
          </cell>
          <cell r="B7780" t="str">
            <v>Less than twice a year</v>
          </cell>
          <cell r="C7780" t="str">
            <v>Barwon Area</v>
          </cell>
          <cell r="D7780" t="str">
            <v xml:space="preserve"> </v>
          </cell>
          <cell r="E7780" t="str">
            <v xml:space="preserve"> </v>
          </cell>
          <cell r="F7780" t="str">
            <v xml:space="preserve"> </v>
          </cell>
        </row>
        <row r="7781">
          <cell r="A7781" t="str">
            <v>SOCIAL CAPITAL - How often do you talk to your friends?</v>
          </cell>
          <cell r="B7781" t="str">
            <v>Less than twice a year</v>
          </cell>
          <cell r="C7781" t="str">
            <v>Brimbank Melton Area</v>
          </cell>
          <cell r="D7781">
            <v>1.2709060000000001</v>
          </cell>
          <cell r="E7781">
            <v>0.56816710000000004</v>
          </cell>
          <cell r="F7781">
            <v>2.8181940000000001</v>
          </cell>
        </row>
        <row r="7782">
          <cell r="A7782" t="str">
            <v>SOCIAL CAPITAL - How often do you talk to your friends?</v>
          </cell>
          <cell r="B7782" t="str">
            <v>Less than twice a year</v>
          </cell>
          <cell r="C7782" t="str">
            <v>Central Highlands Area</v>
          </cell>
          <cell r="D7782">
            <v>0.56317850000000003</v>
          </cell>
          <cell r="E7782">
            <v>0.25600590000000001</v>
          </cell>
          <cell r="F7782">
            <v>1.234356</v>
          </cell>
        </row>
        <row r="7783">
          <cell r="A7783" t="str">
            <v>SOCIAL CAPITAL - How often do you talk to your friends?</v>
          </cell>
          <cell r="B7783" t="str">
            <v>Less than twice a year</v>
          </cell>
          <cell r="C7783" t="str">
            <v>Western District Area</v>
          </cell>
          <cell r="D7783">
            <v>0.517571</v>
          </cell>
          <cell r="E7783">
            <v>0.31003310000000001</v>
          </cell>
          <cell r="F7783">
            <v>0.86283339999999997</v>
          </cell>
        </row>
        <row r="7784">
          <cell r="A7784" t="str">
            <v>SOCIAL CAPITAL - How often do you talk to your friends?</v>
          </cell>
          <cell r="B7784" t="str">
            <v>Less than twice a year</v>
          </cell>
          <cell r="C7784" t="str">
            <v>Western Melbourne Area</v>
          </cell>
          <cell r="D7784">
            <v>0.39422990000000002</v>
          </cell>
          <cell r="E7784">
            <v>0.18276890000000001</v>
          </cell>
          <cell r="F7784">
            <v>0.8482693</v>
          </cell>
        </row>
        <row r="7785">
          <cell r="A7785" t="str">
            <v>SOCIAL CAPITAL - How often do you talk to your friends?</v>
          </cell>
          <cell r="B7785" t="str">
            <v>Never</v>
          </cell>
          <cell r="C7785" t="str">
            <v>Barwon Area</v>
          </cell>
          <cell r="D7785" t="str">
            <v xml:space="preserve"> </v>
          </cell>
          <cell r="E7785" t="str">
            <v xml:space="preserve"> </v>
          </cell>
          <cell r="F7785" t="str">
            <v xml:space="preserve"> </v>
          </cell>
        </row>
        <row r="7786">
          <cell r="A7786" t="str">
            <v>SOCIAL CAPITAL - How often do you talk to your friends?</v>
          </cell>
          <cell r="B7786" t="str">
            <v>Never</v>
          </cell>
          <cell r="C7786" t="str">
            <v>Brimbank Melton Area</v>
          </cell>
          <cell r="D7786">
            <v>1.0618460000000001</v>
          </cell>
          <cell r="E7786">
            <v>0.48279440000000001</v>
          </cell>
          <cell r="F7786">
            <v>2.3192119999999998</v>
          </cell>
        </row>
        <row r="7787">
          <cell r="A7787" t="str">
            <v>SOCIAL CAPITAL - How often do you talk to your friends?</v>
          </cell>
          <cell r="B7787" t="str">
            <v>Never</v>
          </cell>
          <cell r="C7787" t="str">
            <v>Central Highlands Area</v>
          </cell>
          <cell r="D7787">
            <v>1.130784</v>
          </cell>
          <cell r="E7787">
            <v>0.4499725</v>
          </cell>
          <cell r="F7787">
            <v>2.8125640000000001</v>
          </cell>
        </row>
        <row r="7788">
          <cell r="A7788" t="str">
            <v>SOCIAL CAPITAL - How often do you talk to your friends?</v>
          </cell>
          <cell r="B7788" t="str">
            <v>Never</v>
          </cell>
          <cell r="C7788" t="str">
            <v>Western District Area</v>
          </cell>
          <cell r="D7788">
            <v>0.5304683</v>
          </cell>
          <cell r="E7788">
            <v>0.34787600000000002</v>
          </cell>
          <cell r="F7788">
            <v>0.80812200000000001</v>
          </cell>
        </row>
        <row r="7789">
          <cell r="A7789" t="str">
            <v>SOCIAL CAPITAL - How often do you talk to your friends?</v>
          </cell>
          <cell r="B7789" t="str">
            <v>Never</v>
          </cell>
          <cell r="C7789" t="str">
            <v>Western Melbourne Area</v>
          </cell>
          <cell r="D7789">
            <v>1.0137989999999999</v>
          </cell>
          <cell r="E7789">
            <v>0.54092770000000001</v>
          </cell>
          <cell r="F7789">
            <v>1.8921840000000001</v>
          </cell>
        </row>
        <row r="7790">
          <cell r="A7790" t="str">
            <v>SOCIAL CAPITAL - How often do you talk to your friends?</v>
          </cell>
          <cell r="B7790" t="str">
            <v>Don't know</v>
          </cell>
          <cell r="C7790" t="str">
            <v>Barwon Area</v>
          </cell>
          <cell r="D7790" t="str">
            <v xml:space="preserve"> </v>
          </cell>
          <cell r="E7790" t="str">
            <v xml:space="preserve"> </v>
          </cell>
          <cell r="F7790" t="str">
            <v xml:space="preserve"> </v>
          </cell>
        </row>
        <row r="7791">
          <cell r="A7791" t="str">
            <v>SOCIAL CAPITAL - How often do you talk to your friends?</v>
          </cell>
          <cell r="B7791" t="str">
            <v>Don't know</v>
          </cell>
          <cell r="C7791" t="str">
            <v>Brimbank Melton Area</v>
          </cell>
          <cell r="D7791" t="str">
            <v xml:space="preserve"> </v>
          </cell>
          <cell r="E7791" t="str">
            <v xml:space="preserve"> </v>
          </cell>
          <cell r="F7791" t="str">
            <v xml:space="preserve"> </v>
          </cell>
        </row>
        <row r="7792">
          <cell r="A7792" t="str">
            <v>SOCIAL CAPITAL - How often do you talk to your friends?</v>
          </cell>
          <cell r="B7792" t="str">
            <v>Don't know</v>
          </cell>
          <cell r="C7792" t="str">
            <v>Central Highlands Area</v>
          </cell>
          <cell r="D7792" t="str">
            <v xml:space="preserve"> </v>
          </cell>
          <cell r="E7792" t="str">
            <v xml:space="preserve"> </v>
          </cell>
          <cell r="F7792" t="str">
            <v xml:space="preserve"> </v>
          </cell>
        </row>
        <row r="7793">
          <cell r="A7793" t="str">
            <v>SOCIAL CAPITAL - How often do you talk to your friends?</v>
          </cell>
          <cell r="B7793" t="str">
            <v>Don't know</v>
          </cell>
          <cell r="C7793" t="str">
            <v>Western District Area</v>
          </cell>
          <cell r="D7793">
            <v>0.28983110000000001</v>
          </cell>
          <cell r="E7793">
            <v>0.131684</v>
          </cell>
          <cell r="F7793">
            <v>0.63669589999999998</v>
          </cell>
        </row>
        <row r="7794">
          <cell r="A7794" t="str">
            <v>SOCIAL CAPITAL - How often do you talk to your friends?</v>
          </cell>
          <cell r="B7794" t="str">
            <v>Don't know</v>
          </cell>
          <cell r="C7794" t="str">
            <v>Western Melbourne Area</v>
          </cell>
          <cell r="D7794">
            <v>0.54529740000000004</v>
          </cell>
          <cell r="E7794">
            <v>0.25125960000000003</v>
          </cell>
          <cell r="F7794">
            <v>1.1793659999999999</v>
          </cell>
        </row>
        <row r="7795">
          <cell r="A7795" t="str">
            <v>SOCIAL CAPITAL - How often do you talk to your friends?</v>
          </cell>
          <cell r="B7795" t="str">
            <v>Refused</v>
          </cell>
          <cell r="C7795" t="str">
            <v>Barwon Area</v>
          </cell>
          <cell r="D7795" t="str">
            <v xml:space="preserve"> </v>
          </cell>
          <cell r="E7795" t="str">
            <v xml:space="preserve"> </v>
          </cell>
          <cell r="F7795" t="str">
            <v xml:space="preserve"> </v>
          </cell>
        </row>
        <row r="7796">
          <cell r="A7796" t="str">
            <v>SOCIAL CAPITAL - How often do you talk to your friends?</v>
          </cell>
          <cell r="B7796" t="str">
            <v>Refused</v>
          </cell>
          <cell r="C7796" t="str">
            <v>Brimbank Melton Area</v>
          </cell>
          <cell r="D7796" t="str">
            <v xml:space="preserve"> </v>
          </cell>
          <cell r="E7796" t="str">
            <v xml:space="preserve"> </v>
          </cell>
          <cell r="F7796" t="str">
            <v xml:space="preserve"> </v>
          </cell>
        </row>
        <row r="7797">
          <cell r="A7797" t="str">
            <v>SOCIAL CAPITAL - How often do you talk to your friends?</v>
          </cell>
          <cell r="B7797" t="str">
            <v>Refused</v>
          </cell>
          <cell r="C7797" t="str">
            <v>Central Highlands Area</v>
          </cell>
          <cell r="D7797" t="str">
            <v xml:space="preserve"> </v>
          </cell>
          <cell r="E7797" t="str">
            <v xml:space="preserve"> </v>
          </cell>
          <cell r="F7797" t="str">
            <v xml:space="preserve"> </v>
          </cell>
        </row>
        <row r="7798">
          <cell r="A7798" t="str">
            <v>SOCIAL CAPITAL - How often do you talk to your friends?</v>
          </cell>
          <cell r="B7798" t="str">
            <v>Refused</v>
          </cell>
          <cell r="C7798" t="str">
            <v>Western District Area</v>
          </cell>
          <cell r="D7798" t="str">
            <v xml:space="preserve"> </v>
          </cell>
          <cell r="E7798" t="str">
            <v xml:space="preserve"> </v>
          </cell>
          <cell r="F7798" t="str">
            <v xml:space="preserve"> </v>
          </cell>
        </row>
        <row r="7799">
          <cell r="A7799" t="str">
            <v>SOCIAL CAPITAL - How often do you talk to your friends?</v>
          </cell>
          <cell r="B7799" t="str">
            <v>Refused</v>
          </cell>
          <cell r="C7799" t="str">
            <v>Western Melbourne Area</v>
          </cell>
          <cell r="D7799" t="str">
            <v xml:space="preserve"> </v>
          </cell>
          <cell r="E7799" t="str">
            <v xml:space="preserve"> </v>
          </cell>
          <cell r="F7799" t="str">
            <v xml:space="preserve"> </v>
          </cell>
        </row>
        <row r="7800">
          <cell r="A7800" t="str">
            <v>SOCIAL CAPITAL - How often do you talk to your friends?</v>
          </cell>
          <cell r="B7800" t="str">
            <v>Every day</v>
          </cell>
          <cell r="C7800" t="str">
            <v>West Division</v>
          </cell>
          <cell r="D7800">
            <v>34.414250000000003</v>
          </cell>
          <cell r="E7800">
            <v>32.616599999999998</v>
          </cell>
          <cell r="F7800">
            <v>36.257669999999997</v>
          </cell>
        </row>
        <row r="7801">
          <cell r="A7801" t="str">
            <v>SOCIAL CAPITAL - How often do you talk to your friends?</v>
          </cell>
          <cell r="B7801" t="str">
            <v>A few times a week</v>
          </cell>
          <cell r="C7801" t="str">
            <v>West Division</v>
          </cell>
          <cell r="D7801">
            <v>45.822659999999999</v>
          </cell>
          <cell r="E7801">
            <v>43.870049999999999</v>
          </cell>
          <cell r="F7801">
            <v>47.788179999999997</v>
          </cell>
        </row>
        <row r="7802">
          <cell r="A7802" t="str">
            <v>SOCIAL CAPITAL - How often do you talk to your friends?</v>
          </cell>
          <cell r="B7802" t="str">
            <v>A few times a month</v>
          </cell>
          <cell r="C7802" t="str">
            <v>West Division</v>
          </cell>
          <cell r="D7802">
            <v>14.86237</v>
          </cell>
          <cell r="E7802">
            <v>13.544840000000001</v>
          </cell>
          <cell r="F7802">
            <v>16.283930000000002</v>
          </cell>
        </row>
        <row r="7803">
          <cell r="A7803" t="str">
            <v>SOCIAL CAPITAL - How often do you talk to your friends?</v>
          </cell>
          <cell r="B7803" t="str">
            <v>Less than monthly</v>
          </cell>
          <cell r="C7803" t="str">
            <v>West Division</v>
          </cell>
          <cell r="D7803">
            <v>2.8403719999999999</v>
          </cell>
          <cell r="E7803">
            <v>2.2216819999999999</v>
          </cell>
          <cell r="F7803">
            <v>3.624965</v>
          </cell>
        </row>
        <row r="7804">
          <cell r="A7804" t="str">
            <v>SOCIAL CAPITAL - How often do you talk to your friends?</v>
          </cell>
          <cell r="B7804" t="str">
            <v>Less than twice a year</v>
          </cell>
          <cell r="C7804" t="str">
            <v>West Division</v>
          </cell>
          <cell r="D7804">
            <v>0.55897379999999997</v>
          </cell>
          <cell r="E7804">
            <v>0.35295739999999998</v>
          </cell>
          <cell r="F7804">
            <v>0.88417219999999996</v>
          </cell>
        </row>
        <row r="7805">
          <cell r="A7805" t="str">
            <v>SOCIAL CAPITAL - How often do you talk to your friends?</v>
          </cell>
          <cell r="B7805" t="str">
            <v>Never</v>
          </cell>
          <cell r="C7805" t="str">
            <v>West Division</v>
          </cell>
          <cell r="D7805">
            <v>0.97668120000000003</v>
          </cell>
          <cell r="E7805">
            <v>0.66161289999999995</v>
          </cell>
          <cell r="F7805">
            <v>1.4396150000000001</v>
          </cell>
        </row>
        <row r="7806">
          <cell r="A7806" t="str">
            <v>SOCIAL CAPITAL - How often do you talk to your friends?</v>
          </cell>
          <cell r="B7806" t="str">
            <v>Don't know</v>
          </cell>
          <cell r="C7806" t="str">
            <v>West Division</v>
          </cell>
          <cell r="D7806">
            <v>0.4088889</v>
          </cell>
          <cell r="E7806">
            <v>0.23314760000000001</v>
          </cell>
          <cell r="F7806">
            <v>0.71614889999999998</v>
          </cell>
        </row>
        <row r="7807">
          <cell r="A7807" t="str">
            <v>SOCIAL CAPITAL - How often do you talk to your friends?</v>
          </cell>
          <cell r="B7807" t="str">
            <v>Refused</v>
          </cell>
          <cell r="C7807" t="str">
            <v>West Division</v>
          </cell>
          <cell r="D7807" t="str">
            <v xml:space="preserve"> </v>
          </cell>
          <cell r="E7807" t="str">
            <v xml:space="preserve"> </v>
          </cell>
          <cell r="F7807" t="str">
            <v xml:space="preserve"> </v>
          </cell>
        </row>
        <row r="7808">
          <cell r="A7808" t="str">
            <v>SOCIAL CAPITAL - How often do you talk to your family?</v>
          </cell>
          <cell r="B7808" t="str">
            <v>Every day</v>
          </cell>
          <cell r="C7808" t="str">
            <v>Hume Moreland Area</v>
          </cell>
          <cell r="D7808">
            <v>31.741820000000001</v>
          </cell>
          <cell r="E7808">
            <v>27.291519999999998</v>
          </cell>
          <cell r="F7808">
            <v>36.552979999999998</v>
          </cell>
        </row>
        <row r="7809">
          <cell r="A7809" t="str">
            <v>SOCIAL CAPITAL - How often do you talk to your family?</v>
          </cell>
          <cell r="B7809" t="str">
            <v>Every day</v>
          </cell>
          <cell r="C7809" t="str">
            <v>Loddon Area</v>
          </cell>
          <cell r="D7809">
            <v>24.40108</v>
          </cell>
          <cell r="E7809">
            <v>20.968689999999999</v>
          </cell>
          <cell r="F7809">
            <v>28.194880000000001</v>
          </cell>
        </row>
        <row r="7810">
          <cell r="A7810" t="str">
            <v>SOCIAL CAPITAL - How often do you talk to your family?</v>
          </cell>
          <cell r="B7810" t="str">
            <v>Every day</v>
          </cell>
          <cell r="C7810" t="str">
            <v>Mallee Area</v>
          </cell>
          <cell r="D7810">
            <v>36.155900000000003</v>
          </cell>
          <cell r="E7810">
            <v>31.60305</v>
          </cell>
          <cell r="F7810">
            <v>40.971760000000003</v>
          </cell>
        </row>
        <row r="7811">
          <cell r="A7811" t="str">
            <v>SOCIAL CAPITAL - How often do you talk to your family?</v>
          </cell>
          <cell r="B7811" t="str">
            <v>Every day</v>
          </cell>
          <cell r="C7811" t="str">
            <v>North Eastern Melbourne Area</v>
          </cell>
          <cell r="D7811">
            <v>27.942039999999999</v>
          </cell>
          <cell r="E7811">
            <v>25.030729999999998</v>
          </cell>
          <cell r="F7811">
            <v>31.05171</v>
          </cell>
        </row>
        <row r="7812">
          <cell r="A7812" t="str">
            <v>SOCIAL CAPITAL - How often do you talk to your family?</v>
          </cell>
          <cell r="B7812" t="str">
            <v>A few times a week</v>
          </cell>
          <cell r="C7812" t="str">
            <v>Hume Moreland Area</v>
          </cell>
          <cell r="D7812">
            <v>44.596629999999998</v>
          </cell>
          <cell r="E7812">
            <v>39.819940000000003</v>
          </cell>
          <cell r="F7812">
            <v>49.475250000000003</v>
          </cell>
        </row>
        <row r="7813">
          <cell r="A7813" t="str">
            <v>SOCIAL CAPITAL - How often do you talk to your family?</v>
          </cell>
          <cell r="B7813" t="str">
            <v>A few times a week</v>
          </cell>
          <cell r="C7813" t="str">
            <v>Loddon Area</v>
          </cell>
          <cell r="D7813">
            <v>51.56006</v>
          </cell>
          <cell r="E7813">
            <v>47.290410000000001</v>
          </cell>
          <cell r="F7813">
            <v>55.807070000000003</v>
          </cell>
        </row>
        <row r="7814">
          <cell r="A7814" t="str">
            <v>SOCIAL CAPITAL - How often do you talk to your family?</v>
          </cell>
          <cell r="B7814" t="str">
            <v>A few times a week</v>
          </cell>
          <cell r="C7814" t="str">
            <v>Mallee Area</v>
          </cell>
          <cell r="D7814">
            <v>44.199350000000003</v>
          </cell>
          <cell r="E7814">
            <v>39.510820000000002</v>
          </cell>
          <cell r="F7814">
            <v>48.99362</v>
          </cell>
        </row>
        <row r="7815">
          <cell r="A7815" t="str">
            <v>SOCIAL CAPITAL - How often do you talk to your family?</v>
          </cell>
          <cell r="B7815" t="str">
            <v>A few times a week</v>
          </cell>
          <cell r="C7815" t="str">
            <v>North Eastern Melbourne Area</v>
          </cell>
          <cell r="D7815">
            <v>46.93768</v>
          </cell>
          <cell r="E7815">
            <v>43.733519999999999</v>
          </cell>
          <cell r="F7815">
            <v>50.167290000000001</v>
          </cell>
        </row>
        <row r="7816">
          <cell r="A7816" t="str">
            <v>SOCIAL CAPITAL - How often do you talk to your family?</v>
          </cell>
          <cell r="B7816" t="str">
            <v>A few times a month</v>
          </cell>
          <cell r="C7816" t="str">
            <v>Hume Moreland Area</v>
          </cell>
          <cell r="D7816">
            <v>16.365729999999999</v>
          </cell>
          <cell r="E7816">
            <v>13.19542</v>
          </cell>
          <cell r="F7816">
            <v>20.121179999999999</v>
          </cell>
        </row>
        <row r="7817">
          <cell r="A7817" t="str">
            <v>SOCIAL CAPITAL - How often do you talk to your family?</v>
          </cell>
          <cell r="B7817" t="str">
            <v>A few times a month</v>
          </cell>
          <cell r="C7817" t="str">
            <v>Loddon Area</v>
          </cell>
          <cell r="D7817">
            <v>17.865939999999998</v>
          </cell>
          <cell r="E7817">
            <v>14.722160000000001</v>
          </cell>
          <cell r="F7817">
            <v>21.511690000000002</v>
          </cell>
        </row>
        <row r="7818">
          <cell r="A7818" t="str">
            <v>SOCIAL CAPITAL - How often do you talk to your family?</v>
          </cell>
          <cell r="B7818" t="str">
            <v>A few times a month</v>
          </cell>
          <cell r="C7818" t="str">
            <v>Mallee Area</v>
          </cell>
          <cell r="D7818">
            <v>13.59792</v>
          </cell>
          <cell r="E7818">
            <v>10.78148</v>
          </cell>
          <cell r="F7818">
            <v>17.009810000000002</v>
          </cell>
        </row>
        <row r="7819">
          <cell r="A7819" t="str">
            <v>SOCIAL CAPITAL - How often do you talk to your family?</v>
          </cell>
          <cell r="B7819" t="str">
            <v>A few times a month</v>
          </cell>
          <cell r="C7819" t="str">
            <v>North Eastern Melbourne Area</v>
          </cell>
          <cell r="D7819">
            <v>18.584150000000001</v>
          </cell>
          <cell r="E7819">
            <v>16.303570000000001</v>
          </cell>
          <cell r="F7819">
            <v>21.10331</v>
          </cell>
        </row>
        <row r="7820">
          <cell r="A7820" t="str">
            <v>SOCIAL CAPITAL - How often do you talk to your family?</v>
          </cell>
          <cell r="B7820" t="str">
            <v>Less than monthly</v>
          </cell>
          <cell r="C7820" t="str">
            <v>Hume Moreland Area</v>
          </cell>
          <cell r="D7820">
            <v>4.1412529999999999</v>
          </cell>
          <cell r="E7820">
            <v>2.5774659999999998</v>
          </cell>
          <cell r="F7820">
            <v>6.5896379999999999</v>
          </cell>
        </row>
        <row r="7821">
          <cell r="A7821" t="str">
            <v>SOCIAL CAPITAL - How often do you talk to your family?</v>
          </cell>
          <cell r="B7821" t="str">
            <v>Less than monthly</v>
          </cell>
          <cell r="C7821" t="str">
            <v>Loddon Area</v>
          </cell>
          <cell r="D7821">
            <v>2.6288719999999999</v>
          </cell>
          <cell r="E7821">
            <v>1.828055</v>
          </cell>
          <cell r="F7821">
            <v>3.767042</v>
          </cell>
        </row>
        <row r="7822">
          <cell r="A7822" t="str">
            <v>SOCIAL CAPITAL - How often do you talk to your family?</v>
          </cell>
          <cell r="B7822" t="str">
            <v>Less than monthly</v>
          </cell>
          <cell r="C7822" t="str">
            <v>Mallee Area</v>
          </cell>
          <cell r="D7822">
            <v>4.0162519999999997</v>
          </cell>
          <cell r="E7822">
            <v>2.4108239999999999</v>
          </cell>
          <cell r="F7822">
            <v>6.618271</v>
          </cell>
        </row>
        <row r="7823">
          <cell r="A7823" t="str">
            <v>SOCIAL CAPITAL - How often do you talk to your family?</v>
          </cell>
          <cell r="B7823" t="str">
            <v>Less than monthly</v>
          </cell>
          <cell r="C7823" t="str">
            <v>North Eastern Melbourne Area</v>
          </cell>
          <cell r="D7823">
            <v>3.7580800000000001</v>
          </cell>
          <cell r="E7823">
            <v>2.7126079999999999</v>
          </cell>
          <cell r="F7823">
            <v>5.1850149999999999</v>
          </cell>
        </row>
        <row r="7824">
          <cell r="A7824" t="str">
            <v>SOCIAL CAPITAL - How often do you talk to your family?</v>
          </cell>
          <cell r="B7824" t="str">
            <v>Less than twice a year</v>
          </cell>
          <cell r="C7824" t="str">
            <v>Hume Moreland Area</v>
          </cell>
          <cell r="D7824" t="str">
            <v xml:space="preserve"> </v>
          </cell>
          <cell r="E7824" t="str">
            <v xml:space="preserve"> </v>
          </cell>
          <cell r="F7824" t="str">
            <v xml:space="preserve"> </v>
          </cell>
        </row>
        <row r="7825">
          <cell r="A7825" t="str">
            <v>SOCIAL CAPITAL - How often do you talk to your family?</v>
          </cell>
          <cell r="B7825" t="str">
            <v>Less than twice a year</v>
          </cell>
          <cell r="C7825" t="str">
            <v>Loddon Area</v>
          </cell>
          <cell r="D7825">
            <v>1.47027</v>
          </cell>
          <cell r="E7825">
            <v>0.69093439999999995</v>
          </cell>
          <cell r="F7825">
            <v>3.1012040000000001</v>
          </cell>
        </row>
        <row r="7826">
          <cell r="A7826" t="str">
            <v>SOCIAL CAPITAL - How often do you talk to your family?</v>
          </cell>
          <cell r="B7826" t="str">
            <v>Less than twice a year</v>
          </cell>
          <cell r="C7826" t="str">
            <v>Mallee Area</v>
          </cell>
          <cell r="D7826">
            <v>1.2550319999999999</v>
          </cell>
          <cell r="E7826">
            <v>0.54508579999999995</v>
          </cell>
          <cell r="F7826">
            <v>2.8630300000000002</v>
          </cell>
        </row>
        <row r="7827">
          <cell r="A7827" t="str">
            <v>SOCIAL CAPITAL - How often do you talk to your family?</v>
          </cell>
          <cell r="B7827" t="str">
            <v>Less than twice a year</v>
          </cell>
          <cell r="C7827" t="str">
            <v>North Eastern Melbourne Area</v>
          </cell>
          <cell r="D7827">
            <v>1.3653489999999999</v>
          </cell>
          <cell r="E7827">
            <v>0.77103169999999999</v>
          </cell>
          <cell r="F7827">
            <v>2.40666</v>
          </cell>
        </row>
        <row r="7828">
          <cell r="A7828" t="str">
            <v>SOCIAL CAPITAL - How often do you talk to your family?</v>
          </cell>
          <cell r="B7828" t="str">
            <v>Never</v>
          </cell>
          <cell r="C7828" t="str">
            <v>Hume Moreland Area</v>
          </cell>
          <cell r="D7828">
            <v>1.901648</v>
          </cell>
          <cell r="E7828">
            <v>0.9808074</v>
          </cell>
          <cell r="F7828">
            <v>3.6551149999999999</v>
          </cell>
        </row>
        <row r="7829">
          <cell r="A7829" t="str">
            <v>SOCIAL CAPITAL - How often do you talk to your family?</v>
          </cell>
          <cell r="B7829" t="str">
            <v>Never</v>
          </cell>
          <cell r="C7829" t="str">
            <v>Loddon Area</v>
          </cell>
          <cell r="D7829">
            <v>1.605694</v>
          </cell>
          <cell r="E7829">
            <v>0.67549429999999999</v>
          </cell>
          <cell r="F7829">
            <v>3.7682419999999999</v>
          </cell>
        </row>
        <row r="7830">
          <cell r="A7830" t="str">
            <v>SOCIAL CAPITAL - How often do you talk to your family?</v>
          </cell>
          <cell r="B7830" t="str">
            <v>Never</v>
          </cell>
          <cell r="C7830" t="str">
            <v>Mallee Area</v>
          </cell>
          <cell r="D7830">
            <v>0.36396980000000001</v>
          </cell>
          <cell r="E7830">
            <v>0.155191</v>
          </cell>
          <cell r="F7830">
            <v>0.8512246</v>
          </cell>
        </row>
        <row r="7831">
          <cell r="A7831" t="str">
            <v>SOCIAL CAPITAL - How often do you talk to your family?</v>
          </cell>
          <cell r="B7831" t="str">
            <v>Never</v>
          </cell>
          <cell r="C7831" t="str">
            <v>North Eastern Melbourne Area</v>
          </cell>
          <cell r="D7831">
            <v>1.0642240000000001</v>
          </cell>
          <cell r="E7831">
            <v>0.5465911</v>
          </cell>
          <cell r="F7831">
            <v>2.061903</v>
          </cell>
        </row>
        <row r="7832">
          <cell r="A7832" t="str">
            <v>SOCIAL CAPITAL - How often do you talk to your family?</v>
          </cell>
          <cell r="B7832" t="str">
            <v>Don't know</v>
          </cell>
          <cell r="C7832" t="str">
            <v>Hume Moreland Area</v>
          </cell>
          <cell r="D7832" t="str">
            <v xml:space="preserve"> </v>
          </cell>
          <cell r="E7832" t="str">
            <v xml:space="preserve"> </v>
          </cell>
          <cell r="F7832" t="str">
            <v xml:space="preserve"> </v>
          </cell>
        </row>
        <row r="7833">
          <cell r="A7833" t="str">
            <v>SOCIAL CAPITAL - How often do you talk to your family?</v>
          </cell>
          <cell r="B7833" t="str">
            <v>Don't know</v>
          </cell>
          <cell r="C7833" t="str">
            <v>Loddon Area</v>
          </cell>
          <cell r="D7833">
            <v>0.35592750000000001</v>
          </cell>
          <cell r="E7833">
            <v>0.17480560000000001</v>
          </cell>
          <cell r="F7833">
            <v>0.72335570000000005</v>
          </cell>
        </row>
        <row r="7834">
          <cell r="A7834" t="str">
            <v>SOCIAL CAPITAL - How often do you talk to your family?</v>
          </cell>
          <cell r="B7834" t="str">
            <v>Don't know</v>
          </cell>
          <cell r="C7834" t="str">
            <v>Mallee Area</v>
          </cell>
          <cell r="D7834" t="str">
            <v xml:space="preserve"> </v>
          </cell>
          <cell r="E7834" t="str">
            <v xml:space="preserve"> </v>
          </cell>
          <cell r="F7834" t="str">
            <v xml:space="preserve"> </v>
          </cell>
        </row>
        <row r="7835">
          <cell r="A7835" t="str">
            <v>SOCIAL CAPITAL - How often do you talk to your family?</v>
          </cell>
          <cell r="B7835" t="str">
            <v>Don't know</v>
          </cell>
          <cell r="C7835" t="str">
            <v>North Eastern Melbourne Area</v>
          </cell>
          <cell r="D7835">
            <v>0.26444689999999998</v>
          </cell>
          <cell r="E7835">
            <v>0.10868940000000001</v>
          </cell>
          <cell r="F7835">
            <v>0.64197800000000005</v>
          </cell>
        </row>
        <row r="7836">
          <cell r="A7836" t="str">
            <v>SOCIAL CAPITAL - How often do you talk to your family?</v>
          </cell>
          <cell r="B7836" t="str">
            <v>Refused</v>
          </cell>
          <cell r="C7836" t="str">
            <v>Hume Moreland Area</v>
          </cell>
          <cell r="D7836">
            <v>0</v>
          </cell>
          <cell r="E7836">
            <v>0</v>
          </cell>
          <cell r="F7836">
            <v>0</v>
          </cell>
        </row>
        <row r="7837">
          <cell r="A7837" t="str">
            <v>SOCIAL CAPITAL - How often do you talk to your family?</v>
          </cell>
          <cell r="B7837" t="str">
            <v>Refused</v>
          </cell>
          <cell r="C7837" t="str">
            <v>Loddon Area</v>
          </cell>
          <cell r="D7837" t="str">
            <v xml:space="preserve"> </v>
          </cell>
          <cell r="E7837" t="str">
            <v xml:space="preserve"> </v>
          </cell>
          <cell r="F7837" t="str">
            <v xml:space="preserve"> </v>
          </cell>
        </row>
        <row r="7838">
          <cell r="A7838" t="str">
            <v>SOCIAL CAPITAL - How often do you talk to your family?</v>
          </cell>
          <cell r="B7838" t="str">
            <v>Refused</v>
          </cell>
          <cell r="C7838" t="str">
            <v>Mallee Area</v>
          </cell>
          <cell r="D7838" t="str">
            <v xml:space="preserve"> </v>
          </cell>
          <cell r="E7838" t="str">
            <v xml:space="preserve"> </v>
          </cell>
          <cell r="F7838" t="str">
            <v xml:space="preserve"> </v>
          </cell>
        </row>
        <row r="7839">
          <cell r="A7839" t="str">
            <v>SOCIAL CAPITAL - How often do you talk to your family?</v>
          </cell>
          <cell r="B7839" t="str">
            <v>Refused</v>
          </cell>
          <cell r="C7839" t="str">
            <v>North Eastern Melbourne Area</v>
          </cell>
          <cell r="D7839" t="str">
            <v xml:space="preserve"> </v>
          </cell>
          <cell r="E7839" t="str">
            <v xml:space="preserve"> </v>
          </cell>
          <cell r="F7839" t="str">
            <v xml:space="preserve"> </v>
          </cell>
        </row>
        <row r="7840">
          <cell r="A7840" t="str">
            <v>SOCIAL CAPITAL - How often do you talk to your family?</v>
          </cell>
          <cell r="B7840" t="str">
            <v>Every day</v>
          </cell>
          <cell r="C7840" t="str">
            <v>North Division</v>
          </cell>
          <cell r="D7840">
            <v>28.847180000000002</v>
          </cell>
          <cell r="E7840">
            <v>26.83933</v>
          </cell>
          <cell r="F7840">
            <v>30.94171</v>
          </cell>
        </row>
        <row r="7841">
          <cell r="A7841" t="str">
            <v>SOCIAL CAPITAL - How often do you talk to your family?</v>
          </cell>
          <cell r="B7841" t="str">
            <v>A few times a week</v>
          </cell>
          <cell r="C7841" t="str">
            <v>North Division</v>
          </cell>
          <cell r="D7841">
            <v>46.77843</v>
          </cell>
          <cell r="E7841">
            <v>44.578740000000003</v>
          </cell>
          <cell r="F7841">
            <v>48.990720000000003</v>
          </cell>
        </row>
        <row r="7842">
          <cell r="A7842" t="str">
            <v>SOCIAL CAPITAL - How often do you talk to your family?</v>
          </cell>
          <cell r="B7842" t="str">
            <v>A few times a month</v>
          </cell>
          <cell r="C7842" t="str">
            <v>North Division</v>
          </cell>
          <cell r="D7842">
            <v>17.588509999999999</v>
          </cell>
          <cell r="E7842">
            <v>16.0154</v>
          </cell>
          <cell r="F7842">
            <v>19.280660000000001</v>
          </cell>
        </row>
        <row r="7843">
          <cell r="A7843" t="str">
            <v>SOCIAL CAPITAL - How often do you talk to your family?</v>
          </cell>
          <cell r="B7843" t="str">
            <v>Less than monthly</v>
          </cell>
          <cell r="C7843" t="str">
            <v>North Division</v>
          </cell>
          <cell r="D7843">
            <v>3.75847</v>
          </cell>
          <cell r="E7843">
            <v>2.988353</v>
          </cell>
          <cell r="F7843">
            <v>4.7173999999999996</v>
          </cell>
        </row>
        <row r="7844">
          <cell r="A7844" t="str">
            <v>SOCIAL CAPITAL - How often do you talk to your family?</v>
          </cell>
          <cell r="B7844" t="str">
            <v>Less than twice a year</v>
          </cell>
          <cell r="C7844" t="str">
            <v>North Division</v>
          </cell>
          <cell r="D7844">
            <v>1.1777629999999999</v>
          </cell>
          <cell r="E7844">
            <v>0.79092759999999995</v>
          </cell>
          <cell r="F7844">
            <v>1.7504569999999999</v>
          </cell>
        </row>
        <row r="7845">
          <cell r="A7845" t="str">
            <v>SOCIAL CAPITAL - How often do you talk to your family?</v>
          </cell>
          <cell r="B7845" t="str">
            <v>Never</v>
          </cell>
          <cell r="C7845" t="str">
            <v>North Division</v>
          </cell>
          <cell r="D7845">
            <v>1.3808240000000001</v>
          </cell>
          <cell r="E7845">
            <v>0.90776080000000003</v>
          </cell>
          <cell r="F7845">
            <v>2.095205</v>
          </cell>
        </row>
        <row r="7846">
          <cell r="A7846" t="str">
            <v>SOCIAL CAPITAL - How often do you talk to your family?</v>
          </cell>
          <cell r="B7846" t="str">
            <v>Don't know</v>
          </cell>
          <cell r="C7846" t="str">
            <v>North Division</v>
          </cell>
          <cell r="D7846">
            <v>0.38301950000000001</v>
          </cell>
          <cell r="E7846">
            <v>0.18052670000000001</v>
          </cell>
          <cell r="F7846">
            <v>0.81079900000000005</v>
          </cell>
        </row>
        <row r="7847">
          <cell r="A7847" t="str">
            <v>SOCIAL CAPITAL - How often do you talk to your family?</v>
          </cell>
          <cell r="B7847" t="str">
            <v>Refused</v>
          </cell>
          <cell r="C7847" t="str">
            <v>North Division</v>
          </cell>
          <cell r="D7847" t="str">
            <v xml:space="preserve"> </v>
          </cell>
          <cell r="E7847" t="str">
            <v xml:space="preserve"> </v>
          </cell>
          <cell r="F7847" t="str">
            <v xml:space="preserve"> </v>
          </cell>
        </row>
        <row r="7848">
          <cell r="A7848" t="str">
            <v>SOCIAL CAPITAL - How often do you talk to your family?</v>
          </cell>
          <cell r="B7848" t="str">
            <v>Every day</v>
          </cell>
          <cell r="C7848" t="str">
            <v>Bayside Peninsula Area</v>
          </cell>
          <cell r="D7848">
            <v>26.824870000000001</v>
          </cell>
          <cell r="E7848">
            <v>24.674700000000001</v>
          </cell>
          <cell r="F7848">
            <v>29.090039999999998</v>
          </cell>
        </row>
        <row r="7849">
          <cell r="A7849" t="str">
            <v>SOCIAL CAPITAL - How often do you talk to your family?</v>
          </cell>
          <cell r="B7849" t="str">
            <v>Every day</v>
          </cell>
          <cell r="C7849" t="str">
            <v>Inner Gippsland Area</v>
          </cell>
          <cell r="D7849">
            <v>28.90626</v>
          </cell>
          <cell r="E7849">
            <v>25.265429999999999</v>
          </cell>
          <cell r="F7849">
            <v>32.841189999999997</v>
          </cell>
        </row>
        <row r="7850">
          <cell r="A7850" t="str">
            <v>SOCIAL CAPITAL - How often do you talk to your family?</v>
          </cell>
          <cell r="B7850" t="str">
            <v>Every day</v>
          </cell>
          <cell r="C7850" t="str">
            <v>Outer Gippsland Area</v>
          </cell>
          <cell r="D7850">
            <v>30.46424</v>
          </cell>
          <cell r="E7850">
            <v>25.324000000000002</v>
          </cell>
          <cell r="F7850">
            <v>36.142859999999999</v>
          </cell>
        </row>
        <row r="7851">
          <cell r="A7851" t="str">
            <v>SOCIAL CAPITAL - How often do you talk to your family?</v>
          </cell>
          <cell r="B7851" t="str">
            <v>Every day</v>
          </cell>
          <cell r="C7851" t="str">
            <v>Southern Melbourne Area</v>
          </cell>
          <cell r="D7851">
            <v>31.82423</v>
          </cell>
          <cell r="E7851">
            <v>28.1723</v>
          </cell>
          <cell r="F7851">
            <v>35.714170000000003</v>
          </cell>
        </row>
        <row r="7852">
          <cell r="A7852" t="str">
            <v>SOCIAL CAPITAL - How often do you talk to your family?</v>
          </cell>
          <cell r="B7852" t="str">
            <v>A few times a week</v>
          </cell>
          <cell r="C7852" t="str">
            <v>Bayside Peninsula Area</v>
          </cell>
          <cell r="D7852">
            <v>48.147469999999998</v>
          </cell>
          <cell r="E7852">
            <v>45.650019999999998</v>
          </cell>
          <cell r="F7852">
            <v>50.654209999999999</v>
          </cell>
        </row>
        <row r="7853">
          <cell r="A7853" t="str">
            <v>SOCIAL CAPITAL - How often do you talk to your family?</v>
          </cell>
          <cell r="B7853" t="str">
            <v>A few times a week</v>
          </cell>
          <cell r="C7853" t="str">
            <v>Inner Gippsland Area</v>
          </cell>
          <cell r="D7853">
            <v>47.357460000000003</v>
          </cell>
          <cell r="E7853">
            <v>43.325839999999999</v>
          </cell>
          <cell r="F7853">
            <v>51.423830000000002</v>
          </cell>
        </row>
        <row r="7854">
          <cell r="A7854" t="str">
            <v>SOCIAL CAPITAL - How often do you talk to your family?</v>
          </cell>
          <cell r="B7854" t="str">
            <v>A few times a week</v>
          </cell>
          <cell r="C7854" t="str">
            <v>Outer Gippsland Area</v>
          </cell>
          <cell r="D7854">
            <v>45.83229</v>
          </cell>
          <cell r="E7854">
            <v>40.157629999999997</v>
          </cell>
          <cell r="F7854">
            <v>51.617170000000002</v>
          </cell>
        </row>
        <row r="7855">
          <cell r="A7855" t="str">
            <v>SOCIAL CAPITAL - How often do you talk to your family?</v>
          </cell>
          <cell r="B7855" t="str">
            <v>A few times a week</v>
          </cell>
          <cell r="C7855" t="str">
            <v>Southern Melbourne Area</v>
          </cell>
          <cell r="D7855">
            <v>48.051250000000003</v>
          </cell>
          <cell r="E7855">
            <v>44.045119999999997</v>
          </cell>
          <cell r="F7855">
            <v>52.082610000000003</v>
          </cell>
        </row>
        <row r="7856">
          <cell r="A7856" t="str">
            <v>SOCIAL CAPITAL - How often do you talk to your family?</v>
          </cell>
          <cell r="B7856" t="str">
            <v>A few times a month</v>
          </cell>
          <cell r="C7856" t="str">
            <v>Bayside Peninsula Area</v>
          </cell>
          <cell r="D7856">
            <v>19.728179999999998</v>
          </cell>
          <cell r="E7856">
            <v>17.772570000000002</v>
          </cell>
          <cell r="F7856">
            <v>21.841809999999999</v>
          </cell>
        </row>
        <row r="7857">
          <cell r="A7857" t="str">
            <v>SOCIAL CAPITAL - How often do you talk to your family?</v>
          </cell>
          <cell r="B7857" t="str">
            <v>A few times a month</v>
          </cell>
          <cell r="C7857" t="str">
            <v>Inner Gippsland Area</v>
          </cell>
          <cell r="D7857">
            <v>17.485150000000001</v>
          </cell>
          <cell r="E7857">
            <v>14.506309999999999</v>
          </cell>
          <cell r="F7857">
            <v>20.92596</v>
          </cell>
        </row>
        <row r="7858">
          <cell r="A7858" t="str">
            <v>SOCIAL CAPITAL - How often do you talk to your family?</v>
          </cell>
          <cell r="B7858" t="str">
            <v>A few times a month</v>
          </cell>
          <cell r="C7858" t="str">
            <v>Outer Gippsland Area</v>
          </cell>
          <cell r="D7858">
            <v>17.177019999999999</v>
          </cell>
          <cell r="E7858">
            <v>13.382289999999999</v>
          </cell>
          <cell r="F7858">
            <v>21.777259999999998</v>
          </cell>
        </row>
        <row r="7859">
          <cell r="A7859" t="str">
            <v>SOCIAL CAPITAL - How often do you talk to your family?</v>
          </cell>
          <cell r="B7859" t="str">
            <v>A few times a month</v>
          </cell>
          <cell r="C7859" t="str">
            <v>Southern Melbourne Area</v>
          </cell>
          <cell r="D7859">
            <v>14.4673</v>
          </cell>
          <cell r="E7859">
            <v>11.9595</v>
          </cell>
          <cell r="F7859">
            <v>17.39705</v>
          </cell>
        </row>
        <row r="7860">
          <cell r="A7860" t="str">
            <v>SOCIAL CAPITAL - How often do you talk to your family?</v>
          </cell>
          <cell r="B7860" t="str">
            <v>Less than monthly</v>
          </cell>
          <cell r="C7860" t="str">
            <v>Bayside Peninsula Area</v>
          </cell>
          <cell r="D7860">
            <v>2.5105780000000002</v>
          </cell>
          <cell r="E7860">
            <v>1.848816</v>
          </cell>
          <cell r="F7860">
            <v>3.4010009999999999</v>
          </cell>
        </row>
        <row r="7861">
          <cell r="A7861" t="str">
            <v>SOCIAL CAPITAL - How often do you talk to your family?</v>
          </cell>
          <cell r="B7861" t="str">
            <v>Less than monthly</v>
          </cell>
          <cell r="C7861" t="str">
            <v>Inner Gippsland Area</v>
          </cell>
          <cell r="D7861">
            <v>3.0366490000000002</v>
          </cell>
          <cell r="E7861">
            <v>1.870444</v>
          </cell>
          <cell r="F7861">
            <v>4.8937109999999997</v>
          </cell>
        </row>
        <row r="7862">
          <cell r="A7862" t="str">
            <v>SOCIAL CAPITAL - How often do you talk to your family?</v>
          </cell>
          <cell r="B7862" t="str">
            <v>Less than monthly</v>
          </cell>
          <cell r="C7862" t="str">
            <v>Outer Gippsland Area</v>
          </cell>
          <cell r="D7862">
            <v>2.3991500000000001</v>
          </cell>
          <cell r="E7862">
            <v>1.189867</v>
          </cell>
          <cell r="F7862">
            <v>4.7780180000000003</v>
          </cell>
        </row>
        <row r="7863">
          <cell r="A7863" t="str">
            <v>SOCIAL CAPITAL - How often do you talk to your family?</v>
          </cell>
          <cell r="B7863" t="str">
            <v>Less than monthly</v>
          </cell>
          <cell r="C7863" t="str">
            <v>Southern Melbourne Area</v>
          </cell>
          <cell r="D7863">
            <v>2.674715</v>
          </cell>
          <cell r="E7863">
            <v>1.694539</v>
          </cell>
          <cell r="F7863">
            <v>4.1976469999999999</v>
          </cell>
        </row>
        <row r="7864">
          <cell r="A7864" t="str">
            <v>SOCIAL CAPITAL - How often do you talk to your family?</v>
          </cell>
          <cell r="B7864" t="str">
            <v>Less than twice a year</v>
          </cell>
          <cell r="C7864" t="str">
            <v>Bayside Peninsula Area</v>
          </cell>
          <cell r="D7864">
            <v>1.319876</v>
          </cell>
          <cell r="E7864">
            <v>0.86379649999999997</v>
          </cell>
          <cell r="F7864">
            <v>2.011876</v>
          </cell>
        </row>
        <row r="7865">
          <cell r="A7865" t="str">
            <v>SOCIAL CAPITAL - How often do you talk to your family?</v>
          </cell>
          <cell r="B7865" t="str">
            <v>Less than twice a year</v>
          </cell>
          <cell r="C7865" t="str">
            <v>Inner Gippsland Area</v>
          </cell>
          <cell r="D7865">
            <v>2.1596150000000001</v>
          </cell>
          <cell r="E7865">
            <v>1.172167</v>
          </cell>
          <cell r="F7865">
            <v>3.9456899999999999</v>
          </cell>
        </row>
        <row r="7866">
          <cell r="A7866" t="str">
            <v>SOCIAL CAPITAL - How often do you talk to your family?</v>
          </cell>
          <cell r="B7866" t="str">
            <v>Less than twice a year</v>
          </cell>
          <cell r="C7866" t="str">
            <v>Outer Gippsland Area</v>
          </cell>
          <cell r="D7866" t="str">
            <v xml:space="preserve"> </v>
          </cell>
          <cell r="E7866" t="str">
            <v xml:space="preserve"> </v>
          </cell>
          <cell r="F7866" t="str">
            <v xml:space="preserve"> </v>
          </cell>
        </row>
        <row r="7867">
          <cell r="A7867" t="str">
            <v>SOCIAL CAPITAL - How often do you talk to your family?</v>
          </cell>
          <cell r="B7867" t="str">
            <v>Less than twice a year</v>
          </cell>
          <cell r="C7867" t="str">
            <v>Southern Melbourne Area</v>
          </cell>
          <cell r="D7867">
            <v>0.99300129999999998</v>
          </cell>
          <cell r="E7867">
            <v>0.37904399999999999</v>
          </cell>
          <cell r="F7867">
            <v>2.5757050000000001</v>
          </cell>
        </row>
        <row r="7868">
          <cell r="A7868" t="str">
            <v>SOCIAL CAPITAL - How often do you talk to your family?</v>
          </cell>
          <cell r="B7868" t="str">
            <v>Never</v>
          </cell>
          <cell r="C7868" t="str">
            <v>Bayside Peninsula Area</v>
          </cell>
          <cell r="D7868">
            <v>0.9965948</v>
          </cell>
          <cell r="E7868">
            <v>0.61067939999999998</v>
          </cell>
          <cell r="F7868">
            <v>1.622406</v>
          </cell>
        </row>
        <row r="7869">
          <cell r="A7869" t="str">
            <v>SOCIAL CAPITAL - How often do you talk to your family?</v>
          </cell>
          <cell r="B7869" t="str">
            <v>Never</v>
          </cell>
          <cell r="C7869" t="str">
            <v>Inner Gippsland Area</v>
          </cell>
          <cell r="D7869">
            <v>0.72857680000000002</v>
          </cell>
          <cell r="E7869">
            <v>0.3463193</v>
          </cell>
          <cell r="F7869">
            <v>1.526297</v>
          </cell>
        </row>
        <row r="7870">
          <cell r="A7870" t="str">
            <v>SOCIAL CAPITAL - How often do you talk to your family?</v>
          </cell>
          <cell r="B7870" t="str">
            <v>Never</v>
          </cell>
          <cell r="C7870" t="str">
            <v>Outer Gippsland Area</v>
          </cell>
          <cell r="D7870" t="str">
            <v xml:space="preserve"> </v>
          </cell>
          <cell r="E7870" t="str">
            <v xml:space="preserve"> </v>
          </cell>
          <cell r="F7870" t="str">
            <v xml:space="preserve"> </v>
          </cell>
        </row>
        <row r="7871">
          <cell r="A7871" t="str">
            <v>SOCIAL CAPITAL - How often do you talk to your family?</v>
          </cell>
          <cell r="B7871" t="str">
            <v>Never</v>
          </cell>
          <cell r="C7871" t="str">
            <v>Southern Melbourne Area</v>
          </cell>
          <cell r="D7871">
            <v>1.6342760000000001</v>
          </cell>
          <cell r="E7871">
            <v>0.83448259999999996</v>
          </cell>
          <cell r="F7871">
            <v>3.1760630000000001</v>
          </cell>
        </row>
        <row r="7872">
          <cell r="A7872" t="str">
            <v>SOCIAL CAPITAL - How often do you talk to your family?</v>
          </cell>
          <cell r="B7872" t="str">
            <v>Don't know</v>
          </cell>
          <cell r="C7872" t="str">
            <v>Bayside Peninsula Area</v>
          </cell>
          <cell r="D7872" t="str">
            <v xml:space="preserve"> </v>
          </cell>
          <cell r="E7872" t="str">
            <v xml:space="preserve"> </v>
          </cell>
          <cell r="F7872" t="str">
            <v xml:space="preserve"> </v>
          </cell>
        </row>
        <row r="7873">
          <cell r="A7873" t="str">
            <v>SOCIAL CAPITAL - How often do you talk to your family?</v>
          </cell>
          <cell r="B7873" t="str">
            <v>Don't know</v>
          </cell>
          <cell r="C7873" t="str">
            <v>Inner Gippsland Area</v>
          </cell>
          <cell r="D7873" t="str">
            <v xml:space="preserve"> </v>
          </cell>
          <cell r="E7873" t="str">
            <v xml:space="preserve"> </v>
          </cell>
          <cell r="F7873" t="str">
            <v xml:space="preserve"> </v>
          </cell>
        </row>
        <row r="7874">
          <cell r="A7874" t="str">
            <v>SOCIAL CAPITAL - How often do you talk to your family?</v>
          </cell>
          <cell r="B7874" t="str">
            <v>Don't know</v>
          </cell>
          <cell r="C7874" t="str">
            <v>Outer Gippsland Area</v>
          </cell>
          <cell r="D7874" t="str">
            <v xml:space="preserve"> </v>
          </cell>
          <cell r="E7874" t="str">
            <v xml:space="preserve"> </v>
          </cell>
          <cell r="F7874" t="str">
            <v xml:space="preserve"> </v>
          </cell>
        </row>
        <row r="7875">
          <cell r="A7875" t="str">
            <v>SOCIAL CAPITAL - How often do you talk to your family?</v>
          </cell>
          <cell r="B7875" t="str">
            <v>Don't know</v>
          </cell>
          <cell r="C7875" t="str">
            <v>Southern Melbourne Area</v>
          </cell>
          <cell r="D7875" t="str">
            <v xml:space="preserve"> </v>
          </cell>
          <cell r="E7875" t="str">
            <v xml:space="preserve"> </v>
          </cell>
          <cell r="F7875" t="str">
            <v xml:space="preserve"> </v>
          </cell>
        </row>
        <row r="7876">
          <cell r="A7876" t="str">
            <v>SOCIAL CAPITAL - How often do you talk to your family?</v>
          </cell>
          <cell r="B7876" t="str">
            <v>Refused</v>
          </cell>
          <cell r="C7876" t="str">
            <v>Bayside Peninsula Area</v>
          </cell>
          <cell r="D7876">
            <v>0.2942109</v>
          </cell>
          <cell r="E7876">
            <v>0.1154834</v>
          </cell>
          <cell r="F7876">
            <v>0.74747520000000001</v>
          </cell>
        </row>
        <row r="7877">
          <cell r="A7877" t="str">
            <v>SOCIAL CAPITAL - How often do you talk to your family?</v>
          </cell>
          <cell r="B7877" t="str">
            <v>Refused</v>
          </cell>
          <cell r="C7877" t="str">
            <v>Inner Gippsland Area</v>
          </cell>
          <cell r="D7877" t="str">
            <v xml:space="preserve"> </v>
          </cell>
          <cell r="E7877" t="str">
            <v xml:space="preserve"> </v>
          </cell>
          <cell r="F7877" t="str">
            <v xml:space="preserve"> </v>
          </cell>
        </row>
        <row r="7878">
          <cell r="A7878" t="str">
            <v>SOCIAL CAPITAL - How often do you talk to your family?</v>
          </cell>
          <cell r="B7878" t="str">
            <v>Refused</v>
          </cell>
          <cell r="C7878" t="str">
            <v>Outer Gippsland Area</v>
          </cell>
          <cell r="D7878">
            <v>0</v>
          </cell>
          <cell r="E7878">
            <v>0</v>
          </cell>
          <cell r="F7878">
            <v>0</v>
          </cell>
        </row>
        <row r="7879">
          <cell r="A7879" t="str">
            <v>SOCIAL CAPITAL - How often do you talk to your family?</v>
          </cell>
          <cell r="B7879" t="str">
            <v>Refused</v>
          </cell>
          <cell r="C7879" t="str">
            <v>Southern Melbourne Area</v>
          </cell>
          <cell r="D7879">
            <v>0</v>
          </cell>
          <cell r="E7879">
            <v>0</v>
          </cell>
          <cell r="F7879">
            <v>0</v>
          </cell>
        </row>
        <row r="7880">
          <cell r="A7880" t="str">
            <v>SOCIAL CAPITAL - How often do you talk to your family?</v>
          </cell>
          <cell r="B7880" t="str">
            <v>Every day</v>
          </cell>
          <cell r="C7880" t="str">
            <v>South Division</v>
          </cell>
          <cell r="D7880">
            <v>28.590060000000001</v>
          </cell>
          <cell r="E7880">
            <v>26.867540000000002</v>
          </cell>
          <cell r="F7880">
            <v>30.37715</v>
          </cell>
        </row>
        <row r="7881">
          <cell r="A7881" t="str">
            <v>SOCIAL CAPITAL - How often do you talk to your family?</v>
          </cell>
          <cell r="B7881" t="str">
            <v>A few times a week</v>
          </cell>
          <cell r="C7881" t="str">
            <v>South Division</v>
          </cell>
          <cell r="D7881">
            <v>48.197499999999998</v>
          </cell>
          <cell r="E7881">
            <v>46.258400000000002</v>
          </cell>
          <cell r="F7881">
            <v>50.142040000000001</v>
          </cell>
        </row>
        <row r="7882">
          <cell r="A7882" t="str">
            <v>SOCIAL CAPITAL - How often do you talk to your family?</v>
          </cell>
          <cell r="B7882" t="str">
            <v>A few times a month</v>
          </cell>
          <cell r="C7882" t="str">
            <v>South Division</v>
          </cell>
          <cell r="D7882">
            <v>17.679639999999999</v>
          </cell>
          <cell r="E7882">
            <v>16.27008</v>
          </cell>
          <cell r="F7882">
            <v>19.183330000000002</v>
          </cell>
        </row>
        <row r="7883">
          <cell r="A7883" t="str">
            <v>SOCIAL CAPITAL - How often do you talk to your family?</v>
          </cell>
          <cell r="B7883" t="str">
            <v>Less than monthly</v>
          </cell>
          <cell r="C7883" t="str">
            <v>South Division</v>
          </cell>
          <cell r="D7883">
            <v>2.6120130000000001</v>
          </cell>
          <cell r="E7883">
            <v>2.0768040000000001</v>
          </cell>
          <cell r="F7883">
            <v>3.280529</v>
          </cell>
        </row>
        <row r="7884">
          <cell r="A7884" t="str">
            <v>SOCIAL CAPITAL - How often do you talk to your family?</v>
          </cell>
          <cell r="B7884" t="str">
            <v>Less than twice a year</v>
          </cell>
          <cell r="C7884" t="str">
            <v>South Division</v>
          </cell>
          <cell r="D7884">
            <v>1.304762</v>
          </cell>
          <cell r="E7884">
            <v>0.92654029999999998</v>
          </cell>
          <cell r="F7884">
            <v>1.834519</v>
          </cell>
        </row>
        <row r="7885">
          <cell r="A7885" t="str">
            <v>SOCIAL CAPITAL - How often do you talk to your family?</v>
          </cell>
          <cell r="B7885" t="str">
            <v>Never</v>
          </cell>
          <cell r="C7885" t="str">
            <v>South Division</v>
          </cell>
          <cell r="D7885">
            <v>1.200709</v>
          </cell>
          <cell r="E7885">
            <v>0.81655679999999997</v>
          </cell>
          <cell r="F7885">
            <v>1.762375</v>
          </cell>
        </row>
        <row r="7886">
          <cell r="A7886" t="str">
            <v>SOCIAL CAPITAL - How often do you talk to your family?</v>
          </cell>
          <cell r="B7886" t="str">
            <v>Don't know</v>
          </cell>
          <cell r="C7886" t="str">
            <v>South Division</v>
          </cell>
          <cell r="D7886">
            <v>0.22900570000000001</v>
          </cell>
          <cell r="E7886">
            <v>0.10810409999999999</v>
          </cell>
          <cell r="F7886">
            <v>0.4844656</v>
          </cell>
        </row>
        <row r="7887">
          <cell r="A7887" t="str">
            <v>SOCIAL CAPITAL - How often do you talk to your family?</v>
          </cell>
          <cell r="B7887" t="str">
            <v>Refused</v>
          </cell>
          <cell r="C7887" t="str">
            <v>South Division</v>
          </cell>
          <cell r="D7887">
            <v>0.1863109</v>
          </cell>
          <cell r="E7887">
            <v>8.2121399999999997E-2</v>
          </cell>
          <cell r="F7887">
            <v>0.4221297</v>
          </cell>
        </row>
        <row r="7888">
          <cell r="A7888" t="str">
            <v>SOCIAL CAPITAL - How often do you talk to your family?</v>
          </cell>
          <cell r="B7888" t="str">
            <v>Every day</v>
          </cell>
          <cell r="C7888" t="str">
            <v>Goulburn Area</v>
          </cell>
          <cell r="D7888">
            <v>27.040369999999999</v>
          </cell>
          <cell r="E7888">
            <v>23.835180000000001</v>
          </cell>
          <cell r="F7888">
            <v>30.50395</v>
          </cell>
        </row>
        <row r="7889">
          <cell r="A7889" t="str">
            <v>SOCIAL CAPITAL - How often do you talk to your family?</v>
          </cell>
          <cell r="B7889" t="str">
            <v>Every day</v>
          </cell>
          <cell r="C7889" t="str">
            <v>Inner Eastern Melbourne Area</v>
          </cell>
          <cell r="D7889">
            <v>26.80969</v>
          </cell>
          <cell r="E7889">
            <v>23.889779999999998</v>
          </cell>
          <cell r="F7889">
            <v>29.946069999999999</v>
          </cell>
        </row>
        <row r="7890">
          <cell r="A7890" t="str">
            <v>SOCIAL CAPITAL - How often do you talk to your family?</v>
          </cell>
          <cell r="B7890" t="str">
            <v>Every day</v>
          </cell>
          <cell r="C7890" t="str">
            <v>Outer Eastern Melbourne Area</v>
          </cell>
          <cell r="D7890">
            <v>25.290279999999999</v>
          </cell>
          <cell r="E7890">
            <v>22.118780000000001</v>
          </cell>
          <cell r="F7890">
            <v>28.748650000000001</v>
          </cell>
        </row>
        <row r="7891">
          <cell r="A7891" t="str">
            <v>SOCIAL CAPITAL - How often do you talk to your family?</v>
          </cell>
          <cell r="B7891" t="str">
            <v>Every day</v>
          </cell>
          <cell r="C7891" t="str">
            <v>Ovens Murray Area</v>
          </cell>
          <cell r="D7891">
            <v>27.78088</v>
          </cell>
          <cell r="E7891">
            <v>24.378139999999998</v>
          </cell>
          <cell r="F7891">
            <v>31.460989999999999</v>
          </cell>
        </row>
        <row r="7892">
          <cell r="A7892" t="str">
            <v>SOCIAL CAPITAL - How often do you talk to your family?</v>
          </cell>
          <cell r="B7892" t="str">
            <v>A few times a week</v>
          </cell>
          <cell r="C7892" t="str">
            <v>Goulburn Area</v>
          </cell>
          <cell r="D7892">
            <v>46.544800000000002</v>
          </cell>
          <cell r="E7892">
            <v>42.762599999999999</v>
          </cell>
          <cell r="F7892">
            <v>50.367159999999998</v>
          </cell>
        </row>
        <row r="7893">
          <cell r="A7893" t="str">
            <v>SOCIAL CAPITAL - How often do you talk to your family?</v>
          </cell>
          <cell r="B7893" t="str">
            <v>A few times a week</v>
          </cell>
          <cell r="C7893" t="str">
            <v>Inner Eastern Melbourne Area</v>
          </cell>
          <cell r="D7893">
            <v>43.747109999999999</v>
          </cell>
          <cell r="E7893">
            <v>40.393929999999997</v>
          </cell>
          <cell r="F7893">
            <v>47.15842</v>
          </cell>
        </row>
        <row r="7894">
          <cell r="A7894" t="str">
            <v>SOCIAL CAPITAL - How often do you talk to your family?</v>
          </cell>
          <cell r="B7894" t="str">
            <v>A few times a week</v>
          </cell>
          <cell r="C7894" t="str">
            <v>Outer Eastern Melbourne Area</v>
          </cell>
          <cell r="D7894">
            <v>47.200839999999999</v>
          </cell>
          <cell r="E7894">
            <v>43.417990000000003</v>
          </cell>
          <cell r="F7894">
            <v>51.016120000000001</v>
          </cell>
        </row>
        <row r="7895">
          <cell r="A7895" t="str">
            <v>SOCIAL CAPITAL - How often do you talk to your family?</v>
          </cell>
          <cell r="B7895" t="str">
            <v>A few times a week</v>
          </cell>
          <cell r="C7895" t="str">
            <v>Ovens Murray Area</v>
          </cell>
          <cell r="D7895">
            <v>50.949829999999999</v>
          </cell>
          <cell r="E7895">
            <v>47.039439999999999</v>
          </cell>
          <cell r="F7895">
            <v>54.848640000000003</v>
          </cell>
        </row>
        <row r="7896">
          <cell r="A7896" t="str">
            <v>SOCIAL CAPITAL - How often do you talk to your family?</v>
          </cell>
          <cell r="B7896" t="str">
            <v>A few times a month</v>
          </cell>
          <cell r="C7896" t="str">
            <v>Goulburn Area</v>
          </cell>
          <cell r="D7896">
            <v>18.00318</v>
          </cell>
          <cell r="E7896">
            <v>15.24194</v>
          </cell>
          <cell r="F7896">
            <v>21.139890000000001</v>
          </cell>
        </row>
        <row r="7897">
          <cell r="A7897" t="str">
            <v>SOCIAL CAPITAL - How often do you talk to your family?</v>
          </cell>
          <cell r="B7897" t="str">
            <v>A few times a month</v>
          </cell>
          <cell r="C7897" t="str">
            <v>Inner Eastern Melbourne Area</v>
          </cell>
          <cell r="D7897">
            <v>24.143360000000001</v>
          </cell>
          <cell r="E7897">
            <v>21.254079999999998</v>
          </cell>
          <cell r="F7897">
            <v>27.289300000000001</v>
          </cell>
        </row>
        <row r="7898">
          <cell r="A7898" t="str">
            <v>SOCIAL CAPITAL - How often do you talk to your family?</v>
          </cell>
          <cell r="B7898" t="str">
            <v>A few times a month</v>
          </cell>
          <cell r="C7898" t="str">
            <v>Outer Eastern Melbourne Area</v>
          </cell>
          <cell r="D7898">
            <v>20.382860000000001</v>
          </cell>
          <cell r="E7898">
            <v>17.513069999999999</v>
          </cell>
          <cell r="F7898">
            <v>23.588419999999999</v>
          </cell>
        </row>
        <row r="7899">
          <cell r="A7899" t="str">
            <v>SOCIAL CAPITAL - How often do you talk to your family?</v>
          </cell>
          <cell r="B7899" t="str">
            <v>A few times a month</v>
          </cell>
          <cell r="C7899" t="str">
            <v>Ovens Murray Area</v>
          </cell>
          <cell r="D7899">
            <v>16.10126</v>
          </cell>
          <cell r="E7899">
            <v>13.522550000000001</v>
          </cell>
          <cell r="F7899">
            <v>19.063310000000001</v>
          </cell>
        </row>
        <row r="7900">
          <cell r="A7900" t="str">
            <v>SOCIAL CAPITAL - How often do you talk to your family?</v>
          </cell>
          <cell r="B7900" t="str">
            <v>Less than monthly</v>
          </cell>
          <cell r="C7900" t="str">
            <v>Goulburn Area</v>
          </cell>
          <cell r="D7900">
            <v>3.2721939999999998</v>
          </cell>
          <cell r="E7900">
            <v>2.1455739999999999</v>
          </cell>
          <cell r="F7900">
            <v>4.9604049999999997</v>
          </cell>
        </row>
        <row r="7901">
          <cell r="A7901" t="str">
            <v>SOCIAL CAPITAL - How often do you talk to your family?</v>
          </cell>
          <cell r="B7901" t="str">
            <v>Less than monthly</v>
          </cell>
          <cell r="C7901" t="str">
            <v>Inner Eastern Melbourne Area</v>
          </cell>
          <cell r="D7901">
            <v>1.5329200000000001</v>
          </cell>
          <cell r="E7901">
            <v>0.92708460000000004</v>
          </cell>
          <cell r="F7901">
            <v>2.5245700000000002</v>
          </cell>
        </row>
        <row r="7902">
          <cell r="A7902" t="str">
            <v>SOCIAL CAPITAL - How often do you talk to your family?</v>
          </cell>
          <cell r="B7902" t="str">
            <v>Less than monthly</v>
          </cell>
          <cell r="C7902" t="str">
            <v>Outer Eastern Melbourne Area</v>
          </cell>
          <cell r="D7902">
            <v>4.2266769999999996</v>
          </cell>
          <cell r="E7902">
            <v>2.8800249999999998</v>
          </cell>
          <cell r="F7902">
            <v>6.163043</v>
          </cell>
        </row>
        <row r="7903">
          <cell r="A7903" t="str">
            <v>SOCIAL CAPITAL - How often do you talk to your family?</v>
          </cell>
          <cell r="B7903" t="str">
            <v>Less than monthly</v>
          </cell>
          <cell r="C7903" t="str">
            <v>Ovens Murray Area</v>
          </cell>
          <cell r="D7903">
            <v>3.3284229999999999</v>
          </cell>
          <cell r="E7903">
            <v>2.108762</v>
          </cell>
          <cell r="F7903">
            <v>5.2159230000000001</v>
          </cell>
        </row>
        <row r="7904">
          <cell r="A7904" t="str">
            <v>SOCIAL CAPITAL - How often do you talk to your family?</v>
          </cell>
          <cell r="B7904" t="str">
            <v>Less than twice a year</v>
          </cell>
          <cell r="C7904" t="str">
            <v>Goulburn Area</v>
          </cell>
          <cell r="D7904">
            <v>2.1415419999999998</v>
          </cell>
          <cell r="E7904">
            <v>1.1578889999999999</v>
          </cell>
          <cell r="F7904">
            <v>3.9276270000000002</v>
          </cell>
        </row>
        <row r="7905">
          <cell r="A7905" t="str">
            <v>SOCIAL CAPITAL - How often do you talk to your family?</v>
          </cell>
          <cell r="B7905" t="str">
            <v>Less than twice a year</v>
          </cell>
          <cell r="C7905" t="str">
            <v>Inner Eastern Melbourne Area</v>
          </cell>
          <cell r="D7905">
            <v>1.6236919999999999</v>
          </cell>
          <cell r="E7905">
            <v>0.89059619999999995</v>
          </cell>
          <cell r="F7905">
            <v>2.9423219999999999</v>
          </cell>
        </row>
        <row r="7906">
          <cell r="A7906" t="str">
            <v>SOCIAL CAPITAL - How often do you talk to your family?</v>
          </cell>
          <cell r="B7906" t="str">
            <v>Less than twice a year</v>
          </cell>
          <cell r="C7906" t="str">
            <v>Outer Eastern Melbourne Area</v>
          </cell>
          <cell r="D7906">
            <v>0.84794069999999999</v>
          </cell>
          <cell r="E7906">
            <v>0.34748190000000001</v>
          </cell>
          <cell r="F7906">
            <v>2.0543230000000001</v>
          </cell>
        </row>
        <row r="7907">
          <cell r="A7907" t="str">
            <v>SOCIAL CAPITAL - How often do you talk to your family?</v>
          </cell>
          <cell r="B7907" t="str">
            <v>Less than twice a year</v>
          </cell>
          <cell r="C7907" t="str">
            <v>Ovens Murray Area</v>
          </cell>
          <cell r="D7907">
            <v>0.75278310000000004</v>
          </cell>
          <cell r="E7907">
            <v>0.38014199999999998</v>
          </cell>
          <cell r="F7907">
            <v>1.485266</v>
          </cell>
        </row>
        <row r="7908">
          <cell r="A7908" t="str">
            <v>SOCIAL CAPITAL - How often do you talk to your family?</v>
          </cell>
          <cell r="B7908" t="str">
            <v>Never</v>
          </cell>
          <cell r="C7908" t="str">
            <v>Goulburn Area</v>
          </cell>
          <cell r="D7908">
            <v>2.7873519999999998</v>
          </cell>
          <cell r="E7908">
            <v>1.6723749999999999</v>
          </cell>
          <cell r="F7908">
            <v>4.6108279999999997</v>
          </cell>
        </row>
        <row r="7909">
          <cell r="A7909" t="str">
            <v>SOCIAL CAPITAL - How often do you talk to your family?</v>
          </cell>
          <cell r="B7909" t="str">
            <v>Never</v>
          </cell>
          <cell r="C7909" t="str">
            <v>Inner Eastern Melbourne Area</v>
          </cell>
          <cell r="D7909">
            <v>1.2082710000000001</v>
          </cell>
          <cell r="E7909">
            <v>0.61463389999999996</v>
          </cell>
          <cell r="F7909">
            <v>2.3616410000000001</v>
          </cell>
        </row>
        <row r="7910">
          <cell r="A7910" t="str">
            <v>SOCIAL CAPITAL - How often do you talk to your family?</v>
          </cell>
          <cell r="B7910" t="str">
            <v>Never</v>
          </cell>
          <cell r="C7910" t="str">
            <v>Outer Eastern Melbourne Area</v>
          </cell>
          <cell r="D7910">
            <v>1.5303530000000001</v>
          </cell>
          <cell r="E7910">
            <v>0.73390429999999995</v>
          </cell>
          <cell r="F7910">
            <v>3.1635800000000001</v>
          </cell>
        </row>
        <row r="7911">
          <cell r="A7911" t="str">
            <v>SOCIAL CAPITAL - How often do you talk to your family?</v>
          </cell>
          <cell r="B7911" t="str">
            <v>Never</v>
          </cell>
          <cell r="C7911" t="str">
            <v>Ovens Murray Area</v>
          </cell>
          <cell r="D7911">
            <v>0.65821490000000005</v>
          </cell>
          <cell r="E7911">
            <v>0.39444469999999998</v>
          </cell>
          <cell r="F7911">
            <v>1.09643</v>
          </cell>
        </row>
        <row r="7912">
          <cell r="A7912" t="str">
            <v>SOCIAL CAPITAL - How often do you talk to your family?</v>
          </cell>
          <cell r="B7912" t="str">
            <v>Don't know</v>
          </cell>
          <cell r="C7912" t="str">
            <v>Goulburn Area</v>
          </cell>
          <cell r="D7912">
            <v>0.210558</v>
          </cell>
          <cell r="E7912">
            <v>9.0218599999999996E-2</v>
          </cell>
          <cell r="F7912">
            <v>0.4906259</v>
          </cell>
        </row>
        <row r="7913">
          <cell r="A7913" t="str">
            <v>SOCIAL CAPITAL - How often do you talk to your family?</v>
          </cell>
          <cell r="B7913" t="str">
            <v>Don't know</v>
          </cell>
          <cell r="C7913" t="str">
            <v>Inner Eastern Melbourne Area</v>
          </cell>
          <cell r="D7913">
            <v>0.71964550000000005</v>
          </cell>
          <cell r="E7913">
            <v>0.30864269999999999</v>
          </cell>
          <cell r="F7913">
            <v>1.6687970000000001</v>
          </cell>
        </row>
        <row r="7914">
          <cell r="A7914" t="str">
            <v>SOCIAL CAPITAL - How often do you talk to your family?</v>
          </cell>
          <cell r="B7914" t="str">
            <v>Don't know</v>
          </cell>
          <cell r="C7914" t="str">
            <v>Outer Eastern Melbourne Area</v>
          </cell>
          <cell r="D7914" t="str">
            <v xml:space="preserve"> </v>
          </cell>
          <cell r="E7914" t="str">
            <v xml:space="preserve"> </v>
          </cell>
          <cell r="F7914" t="str">
            <v xml:space="preserve"> </v>
          </cell>
        </row>
        <row r="7915">
          <cell r="A7915" t="str">
            <v>SOCIAL CAPITAL - How often do you talk to your family?</v>
          </cell>
          <cell r="B7915" t="str">
            <v>Don't know</v>
          </cell>
          <cell r="C7915" t="str">
            <v>Ovens Murray Area</v>
          </cell>
          <cell r="D7915" t="str">
            <v xml:space="preserve"> </v>
          </cell>
          <cell r="E7915" t="str">
            <v xml:space="preserve"> </v>
          </cell>
          <cell r="F7915" t="str">
            <v xml:space="preserve"> </v>
          </cell>
        </row>
        <row r="7916">
          <cell r="A7916" t="str">
            <v>SOCIAL CAPITAL - How often do you talk to your family?</v>
          </cell>
          <cell r="B7916" t="str">
            <v>Refused</v>
          </cell>
          <cell r="C7916" t="str">
            <v>Goulburn Area</v>
          </cell>
          <cell r="D7916">
            <v>0</v>
          </cell>
          <cell r="E7916">
            <v>0</v>
          </cell>
          <cell r="F7916">
            <v>0</v>
          </cell>
        </row>
        <row r="7917">
          <cell r="A7917" t="str">
            <v>SOCIAL CAPITAL - How often do you talk to your family?</v>
          </cell>
          <cell r="B7917" t="str">
            <v>Refused</v>
          </cell>
          <cell r="C7917" t="str">
            <v>Inner Eastern Melbourne Area</v>
          </cell>
          <cell r="D7917" t="str">
            <v xml:space="preserve"> </v>
          </cell>
          <cell r="E7917" t="str">
            <v xml:space="preserve"> </v>
          </cell>
          <cell r="F7917" t="str">
            <v xml:space="preserve"> </v>
          </cell>
        </row>
        <row r="7918">
          <cell r="A7918" t="str">
            <v>SOCIAL CAPITAL - How often do you talk to your family?</v>
          </cell>
          <cell r="B7918" t="str">
            <v>Refused</v>
          </cell>
          <cell r="C7918" t="str">
            <v>Outer Eastern Melbourne Area</v>
          </cell>
          <cell r="D7918" t="str">
            <v xml:space="preserve"> </v>
          </cell>
          <cell r="E7918" t="str">
            <v xml:space="preserve"> </v>
          </cell>
          <cell r="F7918" t="str">
            <v xml:space="preserve"> </v>
          </cell>
        </row>
        <row r="7919">
          <cell r="A7919" t="str">
            <v>SOCIAL CAPITAL - How often do you talk to your family?</v>
          </cell>
          <cell r="B7919" t="str">
            <v>Refused</v>
          </cell>
          <cell r="C7919" t="str">
            <v>Ovens Murray Area</v>
          </cell>
          <cell r="D7919" t="str">
            <v xml:space="preserve"> </v>
          </cell>
          <cell r="E7919" t="str">
            <v xml:space="preserve"> </v>
          </cell>
          <cell r="F7919" t="str">
            <v xml:space="preserve"> </v>
          </cell>
        </row>
        <row r="7920">
          <cell r="A7920" t="str">
            <v>SOCIAL CAPITAL - How often do you talk to your family?</v>
          </cell>
          <cell r="B7920" t="str">
            <v>Every day</v>
          </cell>
          <cell r="C7920" t="str">
            <v>East Division</v>
          </cell>
          <cell r="D7920">
            <v>26.541329999999999</v>
          </cell>
          <cell r="E7920">
            <v>24.711500000000001</v>
          </cell>
          <cell r="F7920">
            <v>28.455449999999999</v>
          </cell>
        </row>
        <row r="7921">
          <cell r="A7921" t="str">
            <v>SOCIAL CAPITAL - How often do you talk to your family?</v>
          </cell>
          <cell r="B7921" t="str">
            <v>A few times a week</v>
          </cell>
          <cell r="C7921" t="str">
            <v>East Division</v>
          </cell>
          <cell r="D7921">
            <v>45.500010000000003</v>
          </cell>
          <cell r="E7921">
            <v>43.399990000000003</v>
          </cell>
          <cell r="F7921">
            <v>47.616160000000001</v>
          </cell>
        </row>
        <row r="7922">
          <cell r="A7922" t="str">
            <v>SOCIAL CAPITAL - How often do you talk to your family?</v>
          </cell>
          <cell r="B7922" t="str">
            <v>A few times a month</v>
          </cell>
          <cell r="C7922" t="str">
            <v>East Division</v>
          </cell>
          <cell r="D7922">
            <v>21.768699999999999</v>
          </cell>
          <cell r="E7922">
            <v>20.00159</v>
          </cell>
          <cell r="F7922">
            <v>23.645779999999998</v>
          </cell>
        </row>
        <row r="7923">
          <cell r="A7923" t="str">
            <v>SOCIAL CAPITAL - How often do you talk to your family?</v>
          </cell>
          <cell r="B7923" t="str">
            <v>Less than monthly</v>
          </cell>
          <cell r="C7923" t="str">
            <v>East Division</v>
          </cell>
          <cell r="D7923">
            <v>2.7812130000000002</v>
          </cell>
          <cell r="E7923">
            <v>2.1725509999999999</v>
          </cell>
          <cell r="F7923">
            <v>3.5542029999999998</v>
          </cell>
        </row>
        <row r="7924">
          <cell r="A7924" t="str">
            <v>SOCIAL CAPITAL - How often do you talk to your family?</v>
          </cell>
          <cell r="B7924" t="str">
            <v>Less than twice a year</v>
          </cell>
          <cell r="C7924" t="str">
            <v>East Division</v>
          </cell>
          <cell r="D7924">
            <v>1.365704</v>
          </cell>
          <cell r="E7924">
            <v>0.90864699999999998</v>
          </cell>
          <cell r="F7924">
            <v>2.0479120000000002</v>
          </cell>
        </row>
        <row r="7925">
          <cell r="A7925" t="str">
            <v>SOCIAL CAPITAL - How often do you talk to your family?</v>
          </cell>
          <cell r="B7925" t="str">
            <v>Never</v>
          </cell>
          <cell r="C7925" t="str">
            <v>East Division</v>
          </cell>
          <cell r="D7925">
            <v>1.406231</v>
          </cell>
          <cell r="E7925">
            <v>0.95035879999999995</v>
          </cell>
          <cell r="F7925">
            <v>2.076193</v>
          </cell>
        </row>
        <row r="7926">
          <cell r="A7926" t="str">
            <v>SOCIAL CAPITAL - How often do you talk to your family?</v>
          </cell>
          <cell r="B7926" t="str">
            <v>Don't know</v>
          </cell>
          <cell r="C7926" t="str">
            <v>East Division</v>
          </cell>
          <cell r="D7926">
            <v>0.41496850000000002</v>
          </cell>
          <cell r="E7926">
            <v>0.2127686</v>
          </cell>
          <cell r="F7926">
            <v>0.80776890000000001</v>
          </cell>
        </row>
        <row r="7927">
          <cell r="A7927" t="str">
            <v>SOCIAL CAPITAL - How often do you talk to your family?</v>
          </cell>
          <cell r="B7927" t="str">
            <v>Refused</v>
          </cell>
          <cell r="C7927" t="str">
            <v>East Division</v>
          </cell>
          <cell r="D7927">
            <v>0.22184809999999999</v>
          </cell>
          <cell r="E7927">
            <v>8.6442900000000003E-2</v>
          </cell>
          <cell r="F7927">
            <v>0.56814719999999996</v>
          </cell>
        </row>
        <row r="7928">
          <cell r="A7928" t="str">
            <v>SOCIAL CAPITAL - How often do you talk to your family?</v>
          </cell>
          <cell r="B7928" t="str">
            <v>Every day</v>
          </cell>
          <cell r="C7928" t="str">
            <v>Barwon Area</v>
          </cell>
          <cell r="D7928">
            <v>26.916830000000001</v>
          </cell>
          <cell r="E7928">
            <v>22.334230000000002</v>
          </cell>
          <cell r="F7928">
            <v>32.051659999999998</v>
          </cell>
        </row>
        <row r="7929">
          <cell r="A7929" t="str">
            <v>SOCIAL CAPITAL - How often do you talk to your family?</v>
          </cell>
          <cell r="B7929" t="str">
            <v>Every day</v>
          </cell>
          <cell r="C7929" t="str">
            <v>Brimbank Melton Area</v>
          </cell>
          <cell r="D7929">
            <v>30.193570000000001</v>
          </cell>
          <cell r="E7929">
            <v>26.076370000000001</v>
          </cell>
          <cell r="F7929">
            <v>34.65607</v>
          </cell>
        </row>
        <row r="7930">
          <cell r="A7930" t="str">
            <v>SOCIAL CAPITAL - How often do you talk to your family?</v>
          </cell>
          <cell r="B7930" t="str">
            <v>Every day</v>
          </cell>
          <cell r="C7930" t="str">
            <v>Central Highlands Area</v>
          </cell>
          <cell r="D7930">
            <v>26.131699999999999</v>
          </cell>
          <cell r="E7930">
            <v>22.738499999999998</v>
          </cell>
          <cell r="F7930">
            <v>29.835719999999998</v>
          </cell>
        </row>
        <row r="7931">
          <cell r="A7931" t="str">
            <v>SOCIAL CAPITAL - How often do you talk to your family?</v>
          </cell>
          <cell r="B7931" t="str">
            <v>Every day</v>
          </cell>
          <cell r="C7931" t="str">
            <v>Western District Area</v>
          </cell>
          <cell r="D7931">
            <v>28.040209999999998</v>
          </cell>
          <cell r="E7931">
            <v>25.4711</v>
          </cell>
          <cell r="F7931">
            <v>30.761489999999998</v>
          </cell>
        </row>
        <row r="7932">
          <cell r="A7932" t="str">
            <v>SOCIAL CAPITAL - How often do you talk to your family?</v>
          </cell>
          <cell r="B7932" t="str">
            <v>Every day</v>
          </cell>
          <cell r="C7932" t="str">
            <v>Western Melbourne Area</v>
          </cell>
          <cell r="D7932">
            <v>30.906089999999999</v>
          </cell>
          <cell r="E7932">
            <v>27.86843</v>
          </cell>
          <cell r="F7932">
            <v>34.118229999999997</v>
          </cell>
        </row>
        <row r="7933">
          <cell r="A7933" t="str">
            <v>SOCIAL CAPITAL - How often do you talk to your family?</v>
          </cell>
          <cell r="B7933" t="str">
            <v>A few times a week</v>
          </cell>
          <cell r="C7933" t="str">
            <v>Barwon Area</v>
          </cell>
          <cell r="D7933">
            <v>48.112220000000001</v>
          </cell>
          <cell r="E7933">
            <v>42.626399999999997</v>
          </cell>
          <cell r="F7933">
            <v>53.643929999999997</v>
          </cell>
        </row>
        <row r="7934">
          <cell r="A7934" t="str">
            <v>SOCIAL CAPITAL - How often do you talk to your family?</v>
          </cell>
          <cell r="B7934" t="str">
            <v>A few times a week</v>
          </cell>
          <cell r="C7934" t="str">
            <v>Brimbank Melton Area</v>
          </cell>
          <cell r="D7934">
            <v>46.795900000000003</v>
          </cell>
          <cell r="E7934">
            <v>42.198680000000003</v>
          </cell>
          <cell r="F7934">
            <v>51.448180000000001</v>
          </cell>
        </row>
        <row r="7935">
          <cell r="A7935" t="str">
            <v>SOCIAL CAPITAL - How often do you talk to your family?</v>
          </cell>
          <cell r="B7935" t="str">
            <v>A few times a week</v>
          </cell>
          <cell r="C7935" t="str">
            <v>Central Highlands Area</v>
          </cell>
          <cell r="D7935">
            <v>48.038980000000002</v>
          </cell>
          <cell r="E7935">
            <v>44.010260000000002</v>
          </cell>
          <cell r="F7935">
            <v>52.093380000000003</v>
          </cell>
        </row>
        <row r="7936">
          <cell r="A7936" t="str">
            <v>SOCIAL CAPITAL - How often do you talk to your family?</v>
          </cell>
          <cell r="B7936" t="str">
            <v>A few times a week</v>
          </cell>
          <cell r="C7936" t="str">
            <v>Western District Area</v>
          </cell>
          <cell r="D7936">
            <v>50.986359999999998</v>
          </cell>
          <cell r="E7936">
            <v>48.052689999999998</v>
          </cell>
          <cell r="F7936">
            <v>53.913260000000001</v>
          </cell>
        </row>
        <row r="7937">
          <cell r="A7937" t="str">
            <v>SOCIAL CAPITAL - How often do you talk to your family?</v>
          </cell>
          <cell r="B7937" t="str">
            <v>A few times a week</v>
          </cell>
          <cell r="C7937" t="str">
            <v>Western Melbourne Area</v>
          </cell>
          <cell r="D7937">
            <v>47.114089999999997</v>
          </cell>
          <cell r="E7937">
            <v>43.783909999999999</v>
          </cell>
          <cell r="F7937">
            <v>50.470170000000003</v>
          </cell>
        </row>
        <row r="7938">
          <cell r="A7938" t="str">
            <v>SOCIAL CAPITAL - How often do you talk to your family?</v>
          </cell>
          <cell r="B7938" t="str">
            <v>A few times a month</v>
          </cell>
          <cell r="C7938" t="str">
            <v>Barwon Area</v>
          </cell>
          <cell r="D7938">
            <v>19.333379999999998</v>
          </cell>
          <cell r="E7938">
            <v>15.09577</v>
          </cell>
          <cell r="F7938">
            <v>24.418430000000001</v>
          </cell>
        </row>
        <row r="7939">
          <cell r="A7939" t="str">
            <v>SOCIAL CAPITAL - How often do you talk to your family?</v>
          </cell>
          <cell r="B7939" t="str">
            <v>A few times a month</v>
          </cell>
          <cell r="C7939" t="str">
            <v>Brimbank Melton Area</v>
          </cell>
          <cell r="D7939">
            <v>16.341100000000001</v>
          </cell>
          <cell r="E7939">
            <v>13.17205</v>
          </cell>
          <cell r="F7939">
            <v>20.096119999999999</v>
          </cell>
        </row>
        <row r="7940">
          <cell r="A7940" t="str">
            <v>SOCIAL CAPITAL - How often do you talk to your family?</v>
          </cell>
          <cell r="B7940" t="str">
            <v>A few times a month</v>
          </cell>
          <cell r="C7940" t="str">
            <v>Central Highlands Area</v>
          </cell>
          <cell r="D7940">
            <v>18.33934</v>
          </cell>
          <cell r="E7940">
            <v>15.315899999999999</v>
          </cell>
          <cell r="F7940">
            <v>21.80594</v>
          </cell>
        </row>
        <row r="7941">
          <cell r="A7941" t="str">
            <v>SOCIAL CAPITAL - How often do you talk to your family?</v>
          </cell>
          <cell r="B7941" t="str">
            <v>A few times a month</v>
          </cell>
          <cell r="C7941" t="str">
            <v>Western District Area</v>
          </cell>
          <cell r="D7941">
            <v>15.94998</v>
          </cell>
          <cell r="E7941">
            <v>13.96626</v>
          </cell>
          <cell r="F7941">
            <v>18.155999999999999</v>
          </cell>
        </row>
        <row r="7942">
          <cell r="A7942" t="str">
            <v>SOCIAL CAPITAL - How often do you talk to your family?</v>
          </cell>
          <cell r="B7942" t="str">
            <v>A few times a month</v>
          </cell>
          <cell r="C7942" t="str">
            <v>Western Melbourne Area</v>
          </cell>
          <cell r="D7942">
            <v>17.124880000000001</v>
          </cell>
          <cell r="E7942">
            <v>14.594749999999999</v>
          </cell>
          <cell r="F7942">
            <v>19.990970000000001</v>
          </cell>
        </row>
        <row r="7943">
          <cell r="A7943" t="str">
            <v>SOCIAL CAPITAL - How often do you talk to your family?</v>
          </cell>
          <cell r="B7943" t="str">
            <v>Less than monthly</v>
          </cell>
          <cell r="C7943" t="str">
            <v>Barwon Area</v>
          </cell>
          <cell r="D7943">
            <v>2.4846680000000001</v>
          </cell>
          <cell r="E7943">
            <v>1.292734</v>
          </cell>
          <cell r="F7943">
            <v>4.7230109999999996</v>
          </cell>
        </row>
        <row r="7944">
          <cell r="A7944" t="str">
            <v>SOCIAL CAPITAL - How often do you talk to your family?</v>
          </cell>
          <cell r="B7944" t="str">
            <v>Less than monthly</v>
          </cell>
          <cell r="C7944" t="str">
            <v>Brimbank Melton Area</v>
          </cell>
          <cell r="D7944">
            <v>3.8699050000000002</v>
          </cell>
          <cell r="E7944">
            <v>2.4467889999999999</v>
          </cell>
          <cell r="F7944">
            <v>6.0692440000000003</v>
          </cell>
        </row>
        <row r="7945">
          <cell r="A7945" t="str">
            <v>SOCIAL CAPITAL - How often do you talk to your family?</v>
          </cell>
          <cell r="B7945" t="str">
            <v>Less than monthly</v>
          </cell>
          <cell r="C7945" t="str">
            <v>Central Highlands Area</v>
          </cell>
          <cell r="D7945">
            <v>4.4698190000000002</v>
          </cell>
          <cell r="E7945">
            <v>2.988559</v>
          </cell>
          <cell r="F7945">
            <v>6.6350410000000002</v>
          </cell>
        </row>
        <row r="7946">
          <cell r="A7946" t="str">
            <v>SOCIAL CAPITAL - How often do you talk to your family?</v>
          </cell>
          <cell r="B7946" t="str">
            <v>Less than monthly</v>
          </cell>
          <cell r="C7946" t="str">
            <v>Western District Area</v>
          </cell>
          <cell r="D7946">
            <v>2.548854</v>
          </cell>
          <cell r="E7946">
            <v>1.828805</v>
          </cell>
          <cell r="F7946">
            <v>3.5421770000000001</v>
          </cell>
        </row>
        <row r="7947">
          <cell r="A7947" t="str">
            <v>SOCIAL CAPITAL - How often do you talk to your family?</v>
          </cell>
          <cell r="B7947" t="str">
            <v>Less than monthly</v>
          </cell>
          <cell r="C7947" t="str">
            <v>Western Melbourne Area</v>
          </cell>
          <cell r="D7947">
            <v>2.4623840000000001</v>
          </cell>
          <cell r="E7947">
            <v>1.689989</v>
          </cell>
          <cell r="F7947">
            <v>3.5749580000000001</v>
          </cell>
        </row>
        <row r="7948">
          <cell r="A7948" t="str">
            <v>SOCIAL CAPITAL - How often do you talk to your family?</v>
          </cell>
          <cell r="B7948" t="str">
            <v>Less than twice a year</v>
          </cell>
          <cell r="C7948" t="str">
            <v>Barwon Area</v>
          </cell>
          <cell r="D7948" t="str">
            <v xml:space="preserve"> </v>
          </cell>
          <cell r="E7948" t="str">
            <v xml:space="preserve"> </v>
          </cell>
          <cell r="F7948" t="str">
            <v xml:space="preserve"> </v>
          </cell>
        </row>
        <row r="7949">
          <cell r="A7949" t="str">
            <v>SOCIAL CAPITAL - How often do you talk to your family?</v>
          </cell>
          <cell r="B7949" t="str">
            <v>Less than twice a year</v>
          </cell>
          <cell r="C7949" t="str">
            <v>Brimbank Melton Area</v>
          </cell>
          <cell r="D7949">
            <v>1.358938</v>
          </cell>
          <cell r="E7949">
            <v>0.65564009999999995</v>
          </cell>
          <cell r="F7949">
            <v>2.7954279999999998</v>
          </cell>
        </row>
        <row r="7950">
          <cell r="A7950" t="str">
            <v>SOCIAL CAPITAL - How often do you talk to your family?</v>
          </cell>
          <cell r="B7950" t="str">
            <v>Less than twice a year</v>
          </cell>
          <cell r="C7950" t="str">
            <v>Central Highlands Area</v>
          </cell>
          <cell r="D7950">
            <v>1.219625</v>
          </cell>
          <cell r="E7950">
            <v>0.69846810000000004</v>
          </cell>
          <cell r="F7950">
            <v>2.1213320000000002</v>
          </cell>
        </row>
        <row r="7951">
          <cell r="A7951" t="str">
            <v>SOCIAL CAPITAL - How often do you talk to your family?</v>
          </cell>
          <cell r="B7951" t="str">
            <v>Less than twice a year</v>
          </cell>
          <cell r="C7951" t="str">
            <v>Western District Area</v>
          </cell>
          <cell r="D7951">
            <v>0.59343100000000004</v>
          </cell>
          <cell r="E7951">
            <v>0.36922680000000002</v>
          </cell>
          <cell r="F7951">
            <v>0.95247660000000001</v>
          </cell>
        </row>
        <row r="7952">
          <cell r="A7952" t="str">
            <v>SOCIAL CAPITAL - How often do you talk to your family?</v>
          </cell>
          <cell r="B7952" t="str">
            <v>Less than twice a year</v>
          </cell>
          <cell r="C7952" t="str">
            <v>Western Melbourne Area</v>
          </cell>
          <cell r="D7952">
            <v>0.76929069999999999</v>
          </cell>
          <cell r="E7952">
            <v>0.4023564</v>
          </cell>
          <cell r="F7952">
            <v>1.46593</v>
          </cell>
        </row>
        <row r="7953">
          <cell r="A7953" t="str">
            <v>SOCIAL CAPITAL - How often do you talk to your family?</v>
          </cell>
          <cell r="B7953" t="str">
            <v>Never</v>
          </cell>
          <cell r="C7953" t="str">
            <v>Barwon Area</v>
          </cell>
          <cell r="D7953" t="str">
            <v xml:space="preserve"> </v>
          </cell>
          <cell r="E7953" t="str">
            <v xml:space="preserve"> </v>
          </cell>
          <cell r="F7953" t="str">
            <v xml:space="preserve"> </v>
          </cell>
        </row>
        <row r="7954">
          <cell r="A7954" t="str">
            <v>SOCIAL CAPITAL - How often do you talk to your family?</v>
          </cell>
          <cell r="B7954" t="str">
            <v>Never</v>
          </cell>
          <cell r="C7954" t="str">
            <v>Brimbank Melton Area</v>
          </cell>
          <cell r="D7954">
            <v>0.57042130000000002</v>
          </cell>
          <cell r="E7954">
            <v>0.23150860000000001</v>
          </cell>
          <cell r="F7954">
            <v>1.3985240000000001</v>
          </cell>
        </row>
        <row r="7955">
          <cell r="A7955" t="str">
            <v>SOCIAL CAPITAL - How often do you talk to your family?</v>
          </cell>
          <cell r="B7955" t="str">
            <v>Never</v>
          </cell>
          <cell r="C7955" t="str">
            <v>Central Highlands Area</v>
          </cell>
          <cell r="D7955">
            <v>1.213001</v>
          </cell>
          <cell r="E7955">
            <v>0.58421710000000004</v>
          </cell>
          <cell r="F7955">
            <v>2.5015079999999998</v>
          </cell>
        </row>
        <row r="7956">
          <cell r="A7956" t="str">
            <v>SOCIAL CAPITAL - How often do you talk to your family?</v>
          </cell>
          <cell r="B7956" t="str">
            <v>Never</v>
          </cell>
          <cell r="C7956" t="str">
            <v>Western District Area</v>
          </cell>
          <cell r="D7956">
            <v>1.531258</v>
          </cell>
          <cell r="E7956">
            <v>0.83545800000000003</v>
          </cell>
          <cell r="F7956">
            <v>2.7902420000000001</v>
          </cell>
        </row>
        <row r="7957">
          <cell r="A7957" t="str">
            <v>SOCIAL CAPITAL - How often do you talk to your family?</v>
          </cell>
          <cell r="B7957" t="str">
            <v>Never</v>
          </cell>
          <cell r="C7957" t="str">
            <v>Western Melbourne Area</v>
          </cell>
          <cell r="D7957">
            <v>1.066408</v>
          </cell>
          <cell r="E7957">
            <v>0.61182840000000005</v>
          </cell>
          <cell r="F7957">
            <v>1.852438</v>
          </cell>
        </row>
        <row r="7958">
          <cell r="A7958" t="str">
            <v>SOCIAL CAPITAL - How often do you talk to your family?</v>
          </cell>
          <cell r="B7958" t="str">
            <v>Don't know</v>
          </cell>
          <cell r="C7958" t="str">
            <v>Barwon Area</v>
          </cell>
          <cell r="D7958" t="str">
            <v xml:space="preserve"> </v>
          </cell>
          <cell r="E7958" t="str">
            <v xml:space="preserve"> </v>
          </cell>
          <cell r="F7958" t="str">
            <v xml:space="preserve"> </v>
          </cell>
        </row>
        <row r="7959">
          <cell r="A7959" t="str">
            <v>SOCIAL CAPITAL - How often do you talk to your family?</v>
          </cell>
          <cell r="B7959" t="str">
            <v>Don't know</v>
          </cell>
          <cell r="C7959" t="str">
            <v>Brimbank Melton Area</v>
          </cell>
          <cell r="D7959" t="str">
            <v xml:space="preserve"> </v>
          </cell>
          <cell r="E7959" t="str">
            <v xml:space="preserve"> </v>
          </cell>
          <cell r="F7959" t="str">
            <v xml:space="preserve"> </v>
          </cell>
        </row>
        <row r="7960">
          <cell r="A7960" t="str">
            <v>SOCIAL CAPITAL - How often do you talk to your family?</v>
          </cell>
          <cell r="B7960" t="str">
            <v>Don't know</v>
          </cell>
          <cell r="C7960" t="str">
            <v>Central Highlands Area</v>
          </cell>
          <cell r="D7960" t="str">
            <v xml:space="preserve"> </v>
          </cell>
          <cell r="E7960" t="str">
            <v xml:space="preserve"> </v>
          </cell>
          <cell r="F7960" t="str">
            <v xml:space="preserve"> </v>
          </cell>
        </row>
        <row r="7961">
          <cell r="A7961" t="str">
            <v>SOCIAL CAPITAL - How often do you talk to your family?</v>
          </cell>
          <cell r="B7961" t="str">
            <v>Don't know</v>
          </cell>
          <cell r="C7961" t="str">
            <v>Western District Area</v>
          </cell>
          <cell r="D7961">
            <v>0.24935860000000001</v>
          </cell>
          <cell r="E7961">
            <v>0.1043565</v>
          </cell>
          <cell r="F7961">
            <v>0.5946399</v>
          </cell>
        </row>
        <row r="7962">
          <cell r="A7962" t="str">
            <v>SOCIAL CAPITAL - How often do you talk to your family?</v>
          </cell>
          <cell r="B7962" t="str">
            <v>Don't know</v>
          </cell>
          <cell r="C7962" t="str">
            <v>Western Melbourne Area</v>
          </cell>
          <cell r="D7962">
            <v>0.22591710000000001</v>
          </cell>
          <cell r="E7962">
            <v>8.5164699999999996E-2</v>
          </cell>
          <cell r="F7962">
            <v>0.59790030000000005</v>
          </cell>
        </row>
        <row r="7963">
          <cell r="A7963" t="str">
            <v>SOCIAL CAPITAL - How often do you talk to your family?</v>
          </cell>
          <cell r="B7963" t="str">
            <v>Refused</v>
          </cell>
          <cell r="C7963" t="str">
            <v>Barwon Area</v>
          </cell>
          <cell r="D7963" t="str">
            <v xml:space="preserve"> </v>
          </cell>
          <cell r="E7963" t="str">
            <v xml:space="preserve"> </v>
          </cell>
          <cell r="F7963" t="str">
            <v xml:space="preserve"> </v>
          </cell>
        </row>
        <row r="7964">
          <cell r="A7964" t="str">
            <v>SOCIAL CAPITAL - How often do you talk to your family?</v>
          </cell>
          <cell r="B7964" t="str">
            <v>Refused</v>
          </cell>
          <cell r="C7964" t="str">
            <v>Brimbank Melton Area</v>
          </cell>
          <cell r="D7964" t="str">
            <v xml:space="preserve"> </v>
          </cell>
          <cell r="E7964" t="str">
            <v xml:space="preserve"> </v>
          </cell>
          <cell r="F7964" t="str">
            <v xml:space="preserve"> </v>
          </cell>
        </row>
        <row r="7965">
          <cell r="A7965" t="str">
            <v>SOCIAL CAPITAL - How often do you talk to your family?</v>
          </cell>
          <cell r="B7965" t="str">
            <v>Refused</v>
          </cell>
          <cell r="C7965" t="str">
            <v>Central Highlands Area</v>
          </cell>
          <cell r="D7965" t="str">
            <v xml:space="preserve"> </v>
          </cell>
          <cell r="E7965" t="str">
            <v xml:space="preserve"> </v>
          </cell>
          <cell r="F7965" t="str">
            <v xml:space="preserve"> </v>
          </cell>
        </row>
        <row r="7966">
          <cell r="A7966" t="str">
            <v>SOCIAL CAPITAL - How often do you talk to your family?</v>
          </cell>
          <cell r="B7966" t="str">
            <v>Refused</v>
          </cell>
          <cell r="C7966" t="str">
            <v>Western District Area</v>
          </cell>
          <cell r="D7966" t="str">
            <v xml:space="preserve"> </v>
          </cell>
          <cell r="E7966" t="str">
            <v xml:space="preserve"> </v>
          </cell>
          <cell r="F7966" t="str">
            <v xml:space="preserve"> </v>
          </cell>
        </row>
        <row r="7967">
          <cell r="A7967" t="str">
            <v>SOCIAL CAPITAL - How often do you talk to your family?</v>
          </cell>
          <cell r="B7967" t="str">
            <v>Refused</v>
          </cell>
          <cell r="C7967" t="str">
            <v>Western Melbourne Area</v>
          </cell>
          <cell r="D7967" t="str">
            <v xml:space="preserve"> </v>
          </cell>
          <cell r="E7967" t="str">
            <v xml:space="preserve"> </v>
          </cell>
          <cell r="F7967" t="str">
            <v xml:space="preserve"> </v>
          </cell>
        </row>
        <row r="7968">
          <cell r="A7968" t="str">
            <v>SOCIAL CAPITAL - How often do you talk to your family?</v>
          </cell>
          <cell r="B7968" t="str">
            <v>Every day</v>
          </cell>
          <cell r="C7968" t="str">
            <v>West Division</v>
          </cell>
          <cell r="D7968">
            <v>29.120999999999999</v>
          </cell>
          <cell r="E7968">
            <v>27.380600000000001</v>
          </cell>
          <cell r="F7968">
            <v>30.924910000000001</v>
          </cell>
        </row>
        <row r="7969">
          <cell r="A7969" t="str">
            <v>SOCIAL CAPITAL - How often do you talk to your family?</v>
          </cell>
          <cell r="B7969" t="str">
            <v>A few times a week</v>
          </cell>
          <cell r="C7969" t="str">
            <v>West Division</v>
          </cell>
          <cell r="D7969">
            <v>47.934800000000003</v>
          </cell>
          <cell r="E7969">
            <v>45.968699999999998</v>
          </cell>
          <cell r="F7969">
            <v>49.907330000000002</v>
          </cell>
        </row>
        <row r="7970">
          <cell r="A7970" t="str">
            <v>SOCIAL CAPITAL - How often do you talk to your family?</v>
          </cell>
          <cell r="B7970" t="str">
            <v>A few times a month</v>
          </cell>
          <cell r="C7970" t="str">
            <v>West Division</v>
          </cell>
          <cell r="D7970">
            <v>17.214919999999999</v>
          </cell>
          <cell r="E7970">
            <v>15.75268</v>
          </cell>
          <cell r="F7970">
            <v>18.782630000000001</v>
          </cell>
        </row>
        <row r="7971">
          <cell r="A7971" t="str">
            <v>SOCIAL CAPITAL - How often do you talk to your family?</v>
          </cell>
          <cell r="B7971" t="str">
            <v>Less than monthly</v>
          </cell>
          <cell r="C7971" t="str">
            <v>West Division</v>
          </cell>
          <cell r="D7971">
            <v>3.0523699999999998</v>
          </cell>
          <cell r="E7971">
            <v>2.4680559999999998</v>
          </cell>
          <cell r="F7971">
            <v>3.7696740000000002</v>
          </cell>
        </row>
        <row r="7972">
          <cell r="A7972" t="str">
            <v>SOCIAL CAPITAL - How often do you talk to your family?</v>
          </cell>
          <cell r="B7972" t="str">
            <v>Less than twice a year</v>
          </cell>
          <cell r="C7972" t="str">
            <v>West Division</v>
          </cell>
          <cell r="D7972">
            <v>1.029064</v>
          </cell>
          <cell r="E7972">
            <v>0.70843829999999997</v>
          </cell>
          <cell r="F7972">
            <v>1.492618</v>
          </cell>
        </row>
        <row r="7973">
          <cell r="A7973" t="str">
            <v>SOCIAL CAPITAL - How often do you talk to your family?</v>
          </cell>
          <cell r="B7973" t="str">
            <v>Never</v>
          </cell>
          <cell r="C7973" t="str">
            <v>West Division</v>
          </cell>
          <cell r="D7973">
            <v>1.1383080000000001</v>
          </cell>
          <cell r="E7973">
            <v>0.77102570000000004</v>
          </cell>
          <cell r="F7973">
            <v>1.6775899999999999</v>
          </cell>
        </row>
        <row r="7974">
          <cell r="A7974" t="str">
            <v>SOCIAL CAPITAL - How often do you talk to your family?</v>
          </cell>
          <cell r="B7974" t="str">
            <v>Don't know</v>
          </cell>
          <cell r="C7974" t="str">
            <v>West Division</v>
          </cell>
          <cell r="D7974">
            <v>0.210285</v>
          </cell>
          <cell r="E7974">
            <v>0.11937349999999999</v>
          </cell>
          <cell r="F7974">
            <v>0.37017559999999999</v>
          </cell>
        </row>
        <row r="7975">
          <cell r="A7975" t="str">
            <v>SOCIAL CAPITAL - How often do you talk to your family?</v>
          </cell>
          <cell r="B7975" t="str">
            <v>Refused</v>
          </cell>
          <cell r="C7975" t="str">
            <v>West Division</v>
          </cell>
          <cell r="D7975">
            <v>0.29925020000000002</v>
          </cell>
          <cell r="E7975">
            <v>0.15712519999999999</v>
          </cell>
          <cell r="F7975">
            <v>0.56919889999999995</v>
          </cell>
        </row>
      </sheetData>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bs.gov.au/statistics/people/people-and-communities/socio-economic-indexes-areas-seifa-australia/latest-release" TargetMode="External"/><Relationship Id="rId13" Type="http://schemas.openxmlformats.org/officeDocument/2006/relationships/hyperlink" Target="http://phidu.torrens.edu.au/social-health-atlases/data" TargetMode="External"/><Relationship Id="rId18" Type="http://schemas.openxmlformats.org/officeDocument/2006/relationships/hyperlink" Target="https://www.aedc.gov.au/data/downloads" TargetMode="External"/><Relationship Id="rId3" Type="http://schemas.openxmlformats.org/officeDocument/2006/relationships/hyperlink" Target="https://www.acara.edu.au/contact-us/acara-data-access" TargetMode="External"/><Relationship Id="rId21" Type="http://schemas.openxmlformats.org/officeDocument/2006/relationships/hyperlink" Target="https://www2.education.vic.gov.au/pal/languages-education/guidance/languages-data-and-research" TargetMode="External"/><Relationship Id="rId7" Type="http://schemas.openxmlformats.org/officeDocument/2006/relationships/hyperlink" Target="https://www.abs.gov.au/methodologies/data-region-methodology/2011-24" TargetMode="External"/><Relationship Id="rId12" Type="http://schemas.openxmlformats.org/officeDocument/2006/relationships/hyperlink" Target="http://phidu.torrens.edu.au/social-health-atlases/data" TargetMode="External"/><Relationship Id="rId17" Type="http://schemas.openxmlformats.org/officeDocument/2006/relationships/hyperlink" Target="http://phidu.torrens.edu.au/social-health-atlases/data" TargetMode="External"/><Relationship Id="rId2" Type="http://schemas.openxmlformats.org/officeDocument/2006/relationships/hyperlink" Target="https://www.abs.gov.au/statistics/people/population/regional-population-age-and-sex/2023" TargetMode="External"/><Relationship Id="rId16" Type="http://schemas.openxmlformats.org/officeDocument/2006/relationships/hyperlink" Target="http://phidu.torrens.edu.au/social-health-atlases/data" TargetMode="External"/><Relationship Id="rId20" Type="http://schemas.openxmlformats.org/officeDocument/2006/relationships/hyperlink" Target="https://www.vichealth.vic.gov.au/media-and-resources/publications/victorian-participation-in-organised-sport" TargetMode="External"/><Relationship Id="rId1" Type="http://schemas.openxmlformats.org/officeDocument/2006/relationships/hyperlink" Target="https://www.abs.gov.au/statistics/people/population/regional-population-age-and-sex/2023" TargetMode="External"/><Relationship Id="rId6" Type="http://schemas.openxmlformats.org/officeDocument/2006/relationships/hyperlink" Target="https://vahi.vic.gov.au/reports/population-health/victorian-population-health-survey-2020-dashboards" TargetMode="External"/><Relationship Id="rId11" Type="http://schemas.openxmlformats.org/officeDocument/2006/relationships/hyperlink" Target="http://phidu.torrens.edu.au/social-health-atlases/data" TargetMode="External"/><Relationship Id="rId24" Type="http://schemas.openxmlformats.org/officeDocument/2006/relationships/hyperlink" Target="https://discover.data.vic.gov.au/dataset/rental-report-quarterly-affordable-lettings-by-lga/resource/6784ffb3-cac3-448b-90e4-fcc0892b962b" TargetMode="External"/><Relationship Id="rId5" Type="http://schemas.openxmlformats.org/officeDocument/2006/relationships/hyperlink" Target="https://www.socialstats.com.au/" TargetMode="External"/><Relationship Id="rId15" Type="http://schemas.openxmlformats.org/officeDocument/2006/relationships/hyperlink" Target="http://phidu.torrens.edu.au/social-health-atlases/data" TargetMode="External"/><Relationship Id="rId23" Type="http://schemas.openxmlformats.org/officeDocument/2006/relationships/hyperlink" Target="https://vahi.vic.gov.au/reports/population-health/victorian-population-health-survey-2020-dashboards" TargetMode="External"/><Relationship Id="rId10" Type="http://schemas.openxmlformats.org/officeDocument/2006/relationships/hyperlink" Target="http://phidu.torrens.edu.au/social-health-atlases/data" TargetMode="External"/><Relationship Id="rId19" Type="http://schemas.openxmlformats.org/officeDocument/2006/relationships/hyperlink" Target="https://dataexplorer.abs.gov.au/vis?fs%5b0%5d=People%2C1%7CPopulation%23POPULATION%23%7CEstimated%20Resident%20Population%23ERP%23&amp;pg=20&amp;fc=People&amp;df%5bds%5d=PEOPLE_TOPICS&amp;df%5bid%5d=ABS_ANNUAL_ERP_LGA2023&amp;df%5bag%5d=ABS&amp;df%5bvs%5d=1.1.0&amp;pd=2015%2C2023&amp;dq=.3.TOT.27350%2B24700%2B21890..A&amp;ly%5bcl%5d=TIME_PERIOD&amp;ly%5brw%5d=LGA_2023&amp;to%5bTIME_PERIOD%5d=false" TargetMode="External"/><Relationship Id="rId4" Type="http://schemas.openxmlformats.org/officeDocument/2006/relationships/hyperlink" Target="https://vcoss.org.au/cost-of-living/2023/08/povertymaps/" TargetMode="External"/><Relationship Id="rId9" Type="http://schemas.openxmlformats.org/officeDocument/2006/relationships/hyperlink" Target="https://discover.data.vic.gov.au/dataset/rental-report-quarterly-affordable-lettings-by-lga/resource/6784ffb3-cac3-448b-90e4-fcc0892b962b" TargetMode="External"/><Relationship Id="rId14" Type="http://schemas.openxmlformats.org/officeDocument/2006/relationships/hyperlink" Target="http://phidu.torrens.edu.au/social-health-atlases/data" TargetMode="External"/><Relationship Id="rId22" Type="http://schemas.openxmlformats.org/officeDocument/2006/relationships/hyperlink" Target="https://data.gov.au/data/dataset/taxation-statistics-postcode-data/resource/00847743-8b5b-4d41-a15a-1a28cf00ea8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0F4C0-E51F-42AB-AF54-87415468ACE6}">
  <dimension ref="A1:H105"/>
  <sheetViews>
    <sheetView tabSelected="1" zoomScaleNormal="100" workbookViewId="0">
      <pane ySplit="4" topLeftCell="A5" activePane="bottomLeft" state="frozen"/>
      <selection pane="bottomLeft" activeCell="C20" sqref="C20"/>
    </sheetView>
  </sheetViews>
  <sheetFormatPr defaultRowHeight="15" x14ac:dyDescent="0.25"/>
  <cols>
    <col min="2" max="2" width="9.85546875" customWidth="1"/>
    <col min="3" max="3" width="25.5703125" customWidth="1"/>
    <col min="4" max="4" width="30.5703125" customWidth="1"/>
    <col min="5" max="5" width="20.5703125" customWidth="1"/>
    <col min="6" max="6" width="40.5703125" customWidth="1"/>
    <col min="7" max="7" width="35.5703125" style="28" customWidth="1"/>
    <col min="8" max="8" width="15.5703125" customWidth="1"/>
  </cols>
  <sheetData>
    <row r="1" spans="1:8" ht="21" x14ac:dyDescent="0.35">
      <c r="A1" s="1" t="s">
        <v>0</v>
      </c>
    </row>
    <row r="2" spans="1:8" ht="15.75" x14ac:dyDescent="0.25">
      <c r="A2" s="9" t="s">
        <v>1</v>
      </c>
    </row>
    <row r="4" spans="1:8" ht="31.5" x14ac:dyDescent="0.25">
      <c r="A4" s="2" t="s">
        <v>2</v>
      </c>
      <c r="B4" s="2" t="s">
        <v>3</v>
      </c>
      <c r="C4" s="2" t="s">
        <v>4</v>
      </c>
      <c r="D4" s="2" t="s">
        <v>5</v>
      </c>
      <c r="E4" s="2" t="s">
        <v>6</v>
      </c>
      <c r="F4" s="2" t="s">
        <v>7</v>
      </c>
      <c r="G4" s="75" t="s">
        <v>8</v>
      </c>
      <c r="H4" s="2" t="s">
        <v>47</v>
      </c>
    </row>
    <row r="5" spans="1:8" ht="15.75" x14ac:dyDescent="0.25">
      <c r="A5" s="7" t="s">
        <v>57</v>
      </c>
      <c r="B5" s="7"/>
      <c r="C5" s="7"/>
      <c r="D5" s="7"/>
      <c r="E5" s="7"/>
      <c r="F5" s="8"/>
      <c r="G5" s="79"/>
      <c r="H5" s="27"/>
    </row>
    <row r="6" spans="1:8" ht="45" x14ac:dyDescent="0.25">
      <c r="A6" s="19">
        <v>1</v>
      </c>
      <c r="B6" s="19">
        <v>1</v>
      </c>
      <c r="C6" s="3" t="s">
        <v>3163</v>
      </c>
      <c r="D6" s="4" t="s">
        <v>9</v>
      </c>
      <c r="E6" s="3" t="s">
        <v>10</v>
      </c>
      <c r="F6" s="3" t="s">
        <v>31</v>
      </c>
      <c r="G6" s="54" t="s">
        <v>32</v>
      </c>
      <c r="H6" s="3" t="s">
        <v>48</v>
      </c>
    </row>
    <row r="7" spans="1:8" ht="45" x14ac:dyDescent="0.25">
      <c r="A7" s="19">
        <v>2</v>
      </c>
      <c r="B7" s="19">
        <v>1</v>
      </c>
      <c r="C7" s="3" t="s">
        <v>3163</v>
      </c>
      <c r="D7" s="4" t="s">
        <v>9</v>
      </c>
      <c r="E7" s="3" t="s">
        <v>34</v>
      </c>
      <c r="F7" s="3" t="s">
        <v>35</v>
      </c>
      <c r="G7" s="54" t="s">
        <v>36</v>
      </c>
      <c r="H7" s="3" t="s">
        <v>48</v>
      </c>
    </row>
    <row r="8" spans="1:8" ht="45" x14ac:dyDescent="0.25">
      <c r="A8" s="19">
        <v>3</v>
      </c>
      <c r="B8" s="19">
        <v>2</v>
      </c>
      <c r="C8" s="3" t="s">
        <v>848</v>
      </c>
      <c r="D8" s="4" t="s">
        <v>33</v>
      </c>
      <c r="E8" s="3" t="s">
        <v>50</v>
      </c>
      <c r="F8" s="3" t="s">
        <v>51</v>
      </c>
      <c r="G8" s="54" t="s">
        <v>37</v>
      </c>
      <c r="H8" s="3" t="s">
        <v>49</v>
      </c>
    </row>
    <row r="9" spans="1:8" ht="45" x14ac:dyDescent="0.25">
      <c r="A9" s="19">
        <v>4</v>
      </c>
      <c r="B9" s="19">
        <v>3</v>
      </c>
      <c r="C9" s="3" t="s">
        <v>197</v>
      </c>
      <c r="D9" s="4" t="s">
        <v>198</v>
      </c>
      <c r="E9" s="3" t="s">
        <v>199</v>
      </c>
      <c r="F9" s="3" t="s">
        <v>200</v>
      </c>
      <c r="G9" s="54" t="s">
        <v>52</v>
      </c>
      <c r="H9" s="3" t="s">
        <v>196</v>
      </c>
    </row>
    <row r="10" spans="1:8" ht="45" x14ac:dyDescent="0.25">
      <c r="A10" s="19">
        <v>5</v>
      </c>
      <c r="B10" s="19">
        <v>3</v>
      </c>
      <c r="C10" s="3" t="s">
        <v>197</v>
      </c>
      <c r="D10" s="4" t="s">
        <v>198</v>
      </c>
      <c r="E10" s="3" t="s">
        <v>201</v>
      </c>
      <c r="F10" s="3" t="s">
        <v>202</v>
      </c>
      <c r="G10" s="54" t="s">
        <v>53</v>
      </c>
      <c r="H10" s="3" t="s">
        <v>356</v>
      </c>
    </row>
    <row r="11" spans="1:8" ht="45" x14ac:dyDescent="0.25">
      <c r="A11" s="19">
        <v>6</v>
      </c>
      <c r="B11" s="19">
        <v>4</v>
      </c>
      <c r="C11" s="3" t="s">
        <v>714</v>
      </c>
      <c r="D11" s="4" t="s">
        <v>715</v>
      </c>
      <c r="E11" s="3" t="s">
        <v>716</v>
      </c>
      <c r="F11" s="3" t="s">
        <v>712</v>
      </c>
      <c r="G11" s="54" t="s">
        <v>54</v>
      </c>
      <c r="H11" s="3" t="s">
        <v>713</v>
      </c>
    </row>
    <row r="12" spans="1:8" ht="60" x14ac:dyDescent="0.25">
      <c r="A12" s="19">
        <v>7</v>
      </c>
      <c r="B12" s="19">
        <v>2</v>
      </c>
      <c r="C12" s="3" t="s">
        <v>848</v>
      </c>
      <c r="D12" s="4" t="s">
        <v>33</v>
      </c>
      <c r="E12" s="3" t="s">
        <v>717</v>
      </c>
      <c r="F12" s="3"/>
      <c r="G12" s="54" t="s">
        <v>55</v>
      </c>
      <c r="H12" s="3" t="s">
        <v>746</v>
      </c>
    </row>
    <row r="13" spans="1:8" x14ac:dyDescent="0.25">
      <c r="A13" s="29" t="s">
        <v>56</v>
      </c>
      <c r="B13" s="30"/>
      <c r="C13" s="31"/>
      <c r="D13" s="31"/>
      <c r="E13" s="32"/>
      <c r="F13" s="32"/>
      <c r="G13" s="76"/>
      <c r="H13" s="31"/>
    </row>
    <row r="14" spans="1:8" ht="45" x14ac:dyDescent="0.25">
      <c r="A14" s="19">
        <v>8</v>
      </c>
      <c r="B14" s="19">
        <v>3</v>
      </c>
      <c r="C14" s="3" t="s">
        <v>197</v>
      </c>
      <c r="D14" s="4" t="s">
        <v>198</v>
      </c>
      <c r="E14" s="3" t="s">
        <v>770</v>
      </c>
      <c r="F14" s="3" t="s">
        <v>769</v>
      </c>
      <c r="G14" s="273" t="s">
        <v>747</v>
      </c>
      <c r="H14" s="3" t="s">
        <v>782</v>
      </c>
    </row>
    <row r="15" spans="1:8" ht="45" x14ac:dyDescent="0.25">
      <c r="A15" s="19">
        <v>9</v>
      </c>
      <c r="B15" s="19">
        <v>3</v>
      </c>
      <c r="C15" s="3" t="s">
        <v>197</v>
      </c>
      <c r="D15" s="4" t="s">
        <v>198</v>
      </c>
      <c r="E15" s="3" t="s">
        <v>783</v>
      </c>
      <c r="F15" s="3" t="s">
        <v>784</v>
      </c>
      <c r="G15" s="273"/>
      <c r="H15" s="3" t="s">
        <v>781</v>
      </c>
    </row>
    <row r="16" spans="1:8" ht="45" x14ac:dyDescent="0.25">
      <c r="A16" s="19">
        <v>10</v>
      </c>
      <c r="B16" s="19">
        <v>4</v>
      </c>
      <c r="C16" s="3" t="s">
        <v>785</v>
      </c>
      <c r="D16" s="4" t="s">
        <v>786</v>
      </c>
      <c r="E16" s="3" t="s">
        <v>788</v>
      </c>
      <c r="F16" s="18" t="s">
        <v>787</v>
      </c>
      <c r="G16" s="54" t="s">
        <v>748</v>
      </c>
    </row>
    <row r="17" spans="1:8" ht="75" x14ac:dyDescent="0.25">
      <c r="A17" s="19">
        <v>11</v>
      </c>
      <c r="B17" s="19">
        <v>5</v>
      </c>
      <c r="C17" s="3" t="s">
        <v>789</v>
      </c>
      <c r="D17" s="55" t="s">
        <v>790</v>
      </c>
      <c r="E17" s="3" t="s">
        <v>791</v>
      </c>
      <c r="F17" s="18" t="s">
        <v>792</v>
      </c>
      <c r="G17" s="54" t="s">
        <v>749</v>
      </c>
      <c r="H17" s="3" t="s">
        <v>896</v>
      </c>
    </row>
    <row r="18" spans="1:8" ht="105" x14ac:dyDescent="0.25">
      <c r="A18" s="19">
        <v>12</v>
      </c>
      <c r="B18" s="19">
        <v>6</v>
      </c>
      <c r="C18" s="3" t="s">
        <v>827</v>
      </c>
      <c r="D18" s="4" t="s">
        <v>828</v>
      </c>
      <c r="E18" s="3" t="s">
        <v>829</v>
      </c>
      <c r="F18" s="3" t="s">
        <v>824</v>
      </c>
      <c r="G18" s="54" t="s">
        <v>750</v>
      </c>
    </row>
    <row r="19" spans="1:8" ht="60" x14ac:dyDescent="0.25">
      <c r="A19" s="19">
        <v>13</v>
      </c>
      <c r="B19" s="19">
        <v>7</v>
      </c>
      <c r="C19" s="3" t="s">
        <v>825</v>
      </c>
      <c r="D19" s="4" t="s">
        <v>826</v>
      </c>
      <c r="E19" s="3" t="s">
        <v>830</v>
      </c>
      <c r="F19" s="3" t="s">
        <v>987</v>
      </c>
      <c r="G19" s="273" t="s">
        <v>751</v>
      </c>
      <c r="H19" s="273" t="s">
        <v>883</v>
      </c>
    </row>
    <row r="20" spans="1:8" ht="45" x14ac:dyDescent="0.25">
      <c r="A20" s="19">
        <v>14</v>
      </c>
      <c r="B20" s="19">
        <v>8</v>
      </c>
      <c r="C20" s="3" t="s">
        <v>3164</v>
      </c>
      <c r="D20" s="4" t="s">
        <v>984</v>
      </c>
      <c r="E20" s="3" t="s">
        <v>985</v>
      </c>
      <c r="F20" s="18" t="s">
        <v>986</v>
      </c>
      <c r="G20" s="273"/>
      <c r="H20" s="273"/>
    </row>
    <row r="21" spans="1:8" x14ac:dyDescent="0.25">
      <c r="A21" s="68" t="s">
        <v>831</v>
      </c>
      <c r="B21" s="69"/>
      <c r="C21" s="70"/>
      <c r="D21" s="70"/>
      <c r="E21" s="71"/>
      <c r="F21" s="71"/>
      <c r="G21" s="77"/>
      <c r="H21" s="91"/>
    </row>
    <row r="22" spans="1:8" ht="45" x14ac:dyDescent="0.25">
      <c r="A22" s="19">
        <v>15</v>
      </c>
      <c r="B22" s="19">
        <v>3</v>
      </c>
      <c r="C22" s="3" t="s">
        <v>197</v>
      </c>
      <c r="D22" s="4" t="s">
        <v>198</v>
      </c>
      <c r="E22" s="3" t="s">
        <v>770</v>
      </c>
      <c r="F22" s="3" t="s">
        <v>769</v>
      </c>
      <c r="G22" s="54" t="s">
        <v>832</v>
      </c>
      <c r="H22" s="3" t="s">
        <v>1468</v>
      </c>
    </row>
    <row r="23" spans="1:8" ht="75" x14ac:dyDescent="0.25">
      <c r="A23" s="19">
        <v>16</v>
      </c>
      <c r="B23" s="19">
        <v>12</v>
      </c>
      <c r="C23" s="3" t="s">
        <v>1551</v>
      </c>
      <c r="D23" s="4" t="s">
        <v>1552</v>
      </c>
      <c r="E23" s="3" t="s">
        <v>1553</v>
      </c>
      <c r="F23" s="3" t="s">
        <v>1700</v>
      </c>
      <c r="G23" s="54" t="s">
        <v>833</v>
      </c>
    </row>
    <row r="24" spans="1:8" ht="105" x14ac:dyDescent="0.25">
      <c r="A24" s="19">
        <v>17</v>
      </c>
      <c r="B24" s="19">
        <v>6</v>
      </c>
      <c r="C24" s="3" t="s">
        <v>827</v>
      </c>
      <c r="D24" s="4" t="s">
        <v>828</v>
      </c>
      <c r="E24" s="3" t="s">
        <v>829</v>
      </c>
      <c r="F24" s="3" t="s">
        <v>824</v>
      </c>
      <c r="G24" s="54" t="s">
        <v>834</v>
      </c>
    </row>
    <row r="25" spans="1:8" ht="45" x14ac:dyDescent="0.25">
      <c r="A25" s="19">
        <v>18</v>
      </c>
      <c r="B25" s="19">
        <v>9</v>
      </c>
      <c r="C25" s="3" t="s">
        <v>846</v>
      </c>
      <c r="D25" s="4" t="s">
        <v>33</v>
      </c>
      <c r="E25" s="3" t="s">
        <v>849</v>
      </c>
      <c r="F25" s="3" t="s">
        <v>847</v>
      </c>
      <c r="G25" s="54" t="s">
        <v>835</v>
      </c>
    </row>
    <row r="26" spans="1:8" ht="45" x14ac:dyDescent="0.25">
      <c r="A26" s="19">
        <v>19</v>
      </c>
      <c r="B26" s="19">
        <v>3</v>
      </c>
      <c r="C26" s="3" t="s">
        <v>197</v>
      </c>
      <c r="D26" s="4" t="s">
        <v>198</v>
      </c>
      <c r="E26" s="3" t="s">
        <v>2416</v>
      </c>
      <c r="F26" s="3" t="s">
        <v>2415</v>
      </c>
      <c r="G26" s="54" t="s">
        <v>836</v>
      </c>
    </row>
    <row r="27" spans="1:8" ht="60" x14ac:dyDescent="0.25">
      <c r="A27" s="19">
        <v>20</v>
      </c>
      <c r="B27" s="19">
        <v>3</v>
      </c>
      <c r="C27" s="3" t="s">
        <v>197</v>
      </c>
      <c r="D27" s="4" t="s">
        <v>198</v>
      </c>
      <c r="E27" s="3" t="s">
        <v>2461</v>
      </c>
      <c r="F27" s="54" t="s">
        <v>2343</v>
      </c>
      <c r="G27" s="54" t="s">
        <v>837</v>
      </c>
    </row>
    <row r="28" spans="1:8" ht="45" x14ac:dyDescent="0.25">
      <c r="A28" s="19">
        <v>21</v>
      </c>
      <c r="B28" s="19">
        <v>2</v>
      </c>
      <c r="C28" s="3" t="s">
        <v>848</v>
      </c>
      <c r="D28" s="4" t="s">
        <v>33</v>
      </c>
      <c r="E28" s="3" t="s">
        <v>50</v>
      </c>
      <c r="F28" s="3" t="s">
        <v>51</v>
      </c>
      <c r="G28" s="54" t="s">
        <v>838</v>
      </c>
    </row>
    <row r="29" spans="1:8" ht="45" x14ac:dyDescent="0.25">
      <c r="A29" s="19">
        <v>22</v>
      </c>
      <c r="B29" s="19">
        <v>3</v>
      </c>
      <c r="C29" s="3" t="s">
        <v>197</v>
      </c>
      <c r="D29" s="4" t="s">
        <v>198</v>
      </c>
      <c r="E29" s="5" t="s">
        <v>3162</v>
      </c>
      <c r="F29" s="3" t="s">
        <v>3115</v>
      </c>
      <c r="G29" s="54" t="s">
        <v>839</v>
      </c>
    </row>
    <row r="30" spans="1:8" x14ac:dyDescent="0.25">
      <c r="A30" s="72" t="s">
        <v>840</v>
      </c>
      <c r="B30" s="73"/>
      <c r="C30" s="6"/>
      <c r="D30" s="6"/>
      <c r="E30" s="74"/>
      <c r="F30" s="74"/>
      <c r="G30" s="78"/>
      <c r="H30" s="92"/>
    </row>
    <row r="31" spans="1:8" ht="45" x14ac:dyDescent="0.25">
      <c r="A31" s="19">
        <v>23</v>
      </c>
      <c r="B31" s="19">
        <v>9</v>
      </c>
      <c r="C31" s="3" t="s">
        <v>846</v>
      </c>
      <c r="D31" s="4" t="s">
        <v>33</v>
      </c>
      <c r="E31" s="3" t="s">
        <v>849</v>
      </c>
      <c r="F31" s="3" t="s">
        <v>847</v>
      </c>
      <c r="G31" s="54" t="s">
        <v>841</v>
      </c>
      <c r="H31" s="3" t="s">
        <v>1471</v>
      </c>
    </row>
    <row r="32" spans="1:8" ht="60" x14ac:dyDescent="0.25">
      <c r="A32" s="19">
        <v>24</v>
      </c>
      <c r="B32" s="19">
        <v>9</v>
      </c>
      <c r="C32" s="3" t="s">
        <v>846</v>
      </c>
      <c r="D32" s="4" t="s">
        <v>33</v>
      </c>
      <c r="E32" s="5" t="s">
        <v>1472</v>
      </c>
      <c r="F32" s="3" t="s">
        <v>850</v>
      </c>
      <c r="G32" s="54" t="s">
        <v>842</v>
      </c>
      <c r="H32" s="3" t="s">
        <v>1473</v>
      </c>
    </row>
    <row r="33" spans="1:8" ht="45" x14ac:dyDescent="0.25">
      <c r="A33" s="19">
        <v>25</v>
      </c>
      <c r="B33" s="19">
        <v>9</v>
      </c>
      <c r="C33" s="3" t="s">
        <v>846</v>
      </c>
      <c r="D33" s="4" t="s">
        <v>33</v>
      </c>
      <c r="E33" s="273" t="s">
        <v>1474</v>
      </c>
      <c r="F33" s="273" t="s">
        <v>851</v>
      </c>
      <c r="G33" s="273" t="s">
        <v>843</v>
      </c>
      <c r="H33" s="274" t="s">
        <v>1487</v>
      </c>
    </row>
    <row r="34" spans="1:8" ht="45" x14ac:dyDescent="0.25">
      <c r="A34" s="19">
        <v>26</v>
      </c>
      <c r="B34" s="19">
        <v>2</v>
      </c>
      <c r="C34" s="3" t="s">
        <v>848</v>
      </c>
      <c r="D34" s="4" t="s">
        <v>33</v>
      </c>
      <c r="E34" s="273"/>
      <c r="F34" s="273"/>
      <c r="G34" s="273"/>
      <c r="H34" s="274"/>
    </row>
    <row r="35" spans="1:8" ht="90" x14ac:dyDescent="0.25">
      <c r="A35" s="19">
        <v>27</v>
      </c>
      <c r="B35" s="19">
        <v>10</v>
      </c>
      <c r="C35" s="3" t="s">
        <v>890</v>
      </c>
      <c r="D35" s="4" t="s">
        <v>891</v>
      </c>
      <c r="E35" s="3" t="s">
        <v>893</v>
      </c>
      <c r="F35" s="3" t="s">
        <v>892</v>
      </c>
      <c r="G35" s="54" t="s">
        <v>844</v>
      </c>
      <c r="H35" s="3" t="s">
        <v>1504</v>
      </c>
    </row>
    <row r="36" spans="1:8" ht="90" x14ac:dyDescent="0.25">
      <c r="A36" s="19">
        <v>28</v>
      </c>
      <c r="B36" s="19">
        <v>10</v>
      </c>
      <c r="C36" s="3" t="s">
        <v>890</v>
      </c>
      <c r="D36" s="4" t="s">
        <v>891</v>
      </c>
      <c r="E36" s="3" t="s">
        <v>895</v>
      </c>
      <c r="F36" s="3" t="s">
        <v>894</v>
      </c>
      <c r="G36" s="54" t="s">
        <v>845</v>
      </c>
      <c r="H36" s="3" t="s">
        <v>1504</v>
      </c>
    </row>
    <row r="37" spans="1:8" x14ac:dyDescent="0.25">
      <c r="A37" s="144" t="s">
        <v>1491</v>
      </c>
      <c r="B37" s="144"/>
      <c r="C37" s="144"/>
      <c r="D37" s="144"/>
      <c r="E37" s="144"/>
      <c r="F37" s="144"/>
      <c r="G37" s="145"/>
      <c r="H37" s="144"/>
    </row>
    <row r="38" spans="1:8" ht="45" x14ac:dyDescent="0.25">
      <c r="A38" s="19">
        <v>29</v>
      </c>
      <c r="B38" s="19">
        <v>3</v>
      </c>
      <c r="C38" s="3" t="s">
        <v>197</v>
      </c>
      <c r="D38" s="4" t="s">
        <v>198</v>
      </c>
      <c r="E38" s="3" t="s">
        <v>770</v>
      </c>
      <c r="F38" s="3" t="s">
        <v>769</v>
      </c>
      <c r="G38" s="54" t="s">
        <v>1492</v>
      </c>
      <c r="H38" s="3" t="s">
        <v>1468</v>
      </c>
    </row>
    <row r="39" spans="1:8" ht="165" x14ac:dyDescent="0.25">
      <c r="A39" s="19">
        <v>30</v>
      </c>
      <c r="B39" s="19">
        <v>11</v>
      </c>
      <c r="C39" s="3" t="s">
        <v>1508</v>
      </c>
      <c r="D39" s="4" t="s">
        <v>1507</v>
      </c>
      <c r="E39" s="3" t="s">
        <v>1509</v>
      </c>
      <c r="F39" s="3" t="s">
        <v>1510</v>
      </c>
      <c r="G39" s="54" t="s">
        <v>1493</v>
      </c>
      <c r="H39" s="3" t="s">
        <v>1511</v>
      </c>
    </row>
    <row r="40" spans="1:8" ht="60" x14ac:dyDescent="0.25">
      <c r="A40" s="19">
        <v>31</v>
      </c>
      <c r="B40" s="19">
        <v>3</v>
      </c>
      <c r="C40" s="3" t="s">
        <v>197</v>
      </c>
      <c r="D40" s="4" t="s">
        <v>198</v>
      </c>
      <c r="E40" s="3" t="s">
        <v>1513</v>
      </c>
      <c r="F40" s="3" t="s">
        <v>1514</v>
      </c>
      <c r="G40" s="54" t="s">
        <v>1494</v>
      </c>
      <c r="H40" s="3" t="s">
        <v>1468</v>
      </c>
    </row>
    <row r="41" spans="1:8" ht="45" x14ac:dyDescent="0.25">
      <c r="A41" s="19">
        <v>32</v>
      </c>
      <c r="B41" s="19">
        <v>3</v>
      </c>
      <c r="C41" s="3" t="s">
        <v>197</v>
      </c>
      <c r="D41" s="4" t="s">
        <v>198</v>
      </c>
      <c r="E41" s="3" t="s">
        <v>1527</v>
      </c>
      <c r="F41" s="3" t="s">
        <v>1528</v>
      </c>
      <c r="G41" s="54" t="s">
        <v>1495</v>
      </c>
      <c r="H41" s="3" t="s">
        <v>1529</v>
      </c>
    </row>
    <row r="42" spans="1:8" ht="45" x14ac:dyDescent="0.25">
      <c r="A42" s="19">
        <v>33</v>
      </c>
      <c r="B42" s="19">
        <v>3</v>
      </c>
      <c r="C42" s="3" t="s">
        <v>197</v>
      </c>
      <c r="D42" s="4" t="s">
        <v>198</v>
      </c>
      <c r="E42" s="3" t="s">
        <v>1549</v>
      </c>
      <c r="F42" s="3" t="s">
        <v>1550</v>
      </c>
      <c r="G42" s="54" t="s">
        <v>1496</v>
      </c>
      <c r="H42" s="3" t="s">
        <v>1548</v>
      </c>
    </row>
    <row r="43" spans="1:8" ht="75" x14ac:dyDescent="0.25">
      <c r="A43" s="19">
        <v>34</v>
      </c>
      <c r="B43" s="19">
        <v>12</v>
      </c>
      <c r="C43" s="3" t="s">
        <v>1551</v>
      </c>
      <c r="D43" s="4" t="s">
        <v>1552</v>
      </c>
      <c r="E43" s="3" t="s">
        <v>1553</v>
      </c>
      <c r="F43" s="3" t="s">
        <v>1700</v>
      </c>
      <c r="G43" s="54" t="s">
        <v>1497</v>
      </c>
      <c r="H43" s="3" t="s">
        <v>1701</v>
      </c>
    </row>
    <row r="44" spans="1:8" ht="45" x14ac:dyDescent="0.25">
      <c r="A44" s="19">
        <v>35</v>
      </c>
      <c r="B44" s="19">
        <v>9</v>
      </c>
      <c r="C44" s="3" t="s">
        <v>846</v>
      </c>
      <c r="D44" s="4" t="s">
        <v>33</v>
      </c>
      <c r="E44" s="3" t="s">
        <v>2206</v>
      </c>
      <c r="F44" s="3" t="s">
        <v>2209</v>
      </c>
      <c r="G44" s="273" t="s">
        <v>1498</v>
      </c>
      <c r="H44" s="274" t="s">
        <v>2210</v>
      </c>
    </row>
    <row r="45" spans="1:8" ht="45" x14ac:dyDescent="0.25">
      <c r="A45" s="19">
        <v>36</v>
      </c>
      <c r="B45" s="19">
        <v>2</v>
      </c>
      <c r="C45" s="3" t="s">
        <v>848</v>
      </c>
      <c r="D45" s="4" t="s">
        <v>33</v>
      </c>
      <c r="E45" s="3" t="s">
        <v>2207</v>
      </c>
      <c r="F45" s="3" t="s">
        <v>2208</v>
      </c>
      <c r="G45" s="273"/>
      <c r="H45" s="274"/>
    </row>
    <row r="46" spans="1:8" ht="45" x14ac:dyDescent="0.25">
      <c r="A46" s="19">
        <v>37</v>
      </c>
      <c r="B46" s="19">
        <v>3</v>
      </c>
      <c r="C46" s="3" t="s">
        <v>197</v>
      </c>
      <c r="D46" s="4" t="s">
        <v>198</v>
      </c>
      <c r="E46" s="3" t="s">
        <v>2219</v>
      </c>
      <c r="F46" s="3" t="s">
        <v>2221</v>
      </c>
      <c r="G46" s="54" t="s">
        <v>1499</v>
      </c>
      <c r="H46" s="273" t="s">
        <v>2218</v>
      </c>
    </row>
    <row r="47" spans="1:8" ht="45" x14ac:dyDescent="0.25">
      <c r="A47" s="19">
        <v>38</v>
      </c>
      <c r="B47" s="19">
        <v>3</v>
      </c>
      <c r="C47" s="3" t="s">
        <v>197</v>
      </c>
      <c r="D47" s="4" t="s">
        <v>198</v>
      </c>
      <c r="E47" s="3" t="s">
        <v>2220</v>
      </c>
      <c r="F47" s="3" t="s">
        <v>2222</v>
      </c>
      <c r="G47" s="54" t="s">
        <v>1500</v>
      </c>
      <c r="H47" s="273"/>
    </row>
    <row r="48" spans="1:8" x14ac:dyDescent="0.25">
      <c r="A48" s="171" t="s">
        <v>1702</v>
      </c>
      <c r="B48" s="169"/>
      <c r="C48" s="169"/>
      <c r="D48" s="169"/>
      <c r="E48" s="169"/>
      <c r="F48" s="169"/>
      <c r="G48" s="170"/>
      <c r="H48" s="169"/>
    </row>
    <row r="49" spans="1:8" ht="60" x14ac:dyDescent="0.25">
      <c r="A49" s="19">
        <v>39</v>
      </c>
      <c r="B49" s="19">
        <v>13</v>
      </c>
      <c r="C49" s="3" t="s">
        <v>2223</v>
      </c>
      <c r="D49" s="67" t="s">
        <v>2224</v>
      </c>
      <c r="E49" s="54" t="s">
        <v>2225</v>
      </c>
      <c r="F49" s="54" t="s">
        <v>2270</v>
      </c>
      <c r="G49" s="54" t="s">
        <v>1703</v>
      </c>
      <c r="H49" s="5" t="s">
        <v>2251</v>
      </c>
    </row>
    <row r="50" spans="1:8" ht="60" x14ac:dyDescent="0.25">
      <c r="A50" s="19">
        <v>40</v>
      </c>
      <c r="B50" s="19">
        <v>13</v>
      </c>
      <c r="C50" s="3" t="s">
        <v>2223</v>
      </c>
      <c r="D50" s="67" t="s">
        <v>2224</v>
      </c>
      <c r="E50" s="54" t="s">
        <v>2262</v>
      </c>
      <c r="F50" s="54" t="s">
        <v>2271</v>
      </c>
      <c r="G50" s="54" t="s">
        <v>1704</v>
      </c>
      <c r="H50" s="5" t="s">
        <v>2251</v>
      </c>
    </row>
    <row r="51" spans="1:8" ht="60" x14ac:dyDescent="0.25">
      <c r="A51" s="19">
        <v>41</v>
      </c>
      <c r="B51" s="19">
        <v>13</v>
      </c>
      <c r="C51" s="3" t="s">
        <v>2223</v>
      </c>
      <c r="D51" s="67" t="s">
        <v>2224</v>
      </c>
      <c r="E51" s="54" t="s">
        <v>2263</v>
      </c>
      <c r="F51" s="54"/>
      <c r="G51" s="54" t="s">
        <v>1705</v>
      </c>
      <c r="H51" s="5" t="s">
        <v>2251</v>
      </c>
    </row>
    <row r="52" spans="1:8" ht="60" x14ac:dyDescent="0.25">
      <c r="A52" s="19">
        <v>42</v>
      </c>
      <c r="B52" s="19">
        <v>13</v>
      </c>
      <c r="C52" s="3" t="s">
        <v>2223</v>
      </c>
      <c r="D52" s="67" t="s">
        <v>2224</v>
      </c>
      <c r="E52" s="54" t="s">
        <v>2264</v>
      </c>
      <c r="F52" s="54" t="s">
        <v>2272</v>
      </c>
      <c r="G52" s="54" t="s">
        <v>1706</v>
      </c>
      <c r="H52" s="5" t="s">
        <v>2251</v>
      </c>
    </row>
    <row r="53" spans="1:8" ht="60" x14ac:dyDescent="0.25">
      <c r="A53" s="19">
        <v>43</v>
      </c>
      <c r="B53" s="19">
        <v>13</v>
      </c>
      <c r="C53" s="3" t="s">
        <v>2223</v>
      </c>
      <c r="D53" s="67" t="s">
        <v>2224</v>
      </c>
      <c r="E53" s="54" t="s">
        <v>2265</v>
      </c>
      <c r="F53" s="54" t="s">
        <v>2273</v>
      </c>
      <c r="G53" s="54" t="s">
        <v>1707</v>
      </c>
      <c r="H53" s="5" t="s">
        <v>2251</v>
      </c>
    </row>
    <row r="54" spans="1:8" ht="60" x14ac:dyDescent="0.25">
      <c r="A54" s="19">
        <v>44</v>
      </c>
      <c r="B54" s="19">
        <v>13</v>
      </c>
      <c r="C54" s="3" t="s">
        <v>2223</v>
      </c>
      <c r="D54" s="67" t="s">
        <v>2224</v>
      </c>
      <c r="E54" s="54" t="s">
        <v>2266</v>
      </c>
      <c r="F54" s="54" t="s">
        <v>2274</v>
      </c>
      <c r="G54" s="54" t="s">
        <v>1708</v>
      </c>
      <c r="H54" s="5" t="s">
        <v>2251</v>
      </c>
    </row>
    <row r="55" spans="1:8" ht="60" x14ac:dyDescent="0.25">
      <c r="A55" s="19">
        <v>45</v>
      </c>
      <c r="B55" s="19">
        <v>13</v>
      </c>
      <c r="C55" s="3" t="s">
        <v>2223</v>
      </c>
      <c r="D55" s="67" t="s">
        <v>2224</v>
      </c>
      <c r="E55" s="54" t="s">
        <v>2267</v>
      </c>
      <c r="F55" s="54" t="s">
        <v>2275</v>
      </c>
      <c r="G55" s="54" t="s">
        <v>1709</v>
      </c>
      <c r="H55" s="5" t="s">
        <v>2251</v>
      </c>
    </row>
    <row r="56" spans="1:8" ht="60" x14ac:dyDescent="0.25">
      <c r="A56" s="19">
        <v>46</v>
      </c>
      <c r="B56" s="19">
        <v>3</v>
      </c>
      <c r="C56" s="3" t="s">
        <v>197</v>
      </c>
      <c r="D56" s="4" t="s">
        <v>198</v>
      </c>
      <c r="E56" s="54" t="s">
        <v>2268</v>
      </c>
      <c r="F56" s="54" t="s">
        <v>2277</v>
      </c>
      <c r="G56" s="54" t="s">
        <v>1710</v>
      </c>
      <c r="H56" s="5" t="s">
        <v>2261</v>
      </c>
    </row>
    <row r="57" spans="1:8" ht="60" x14ac:dyDescent="0.25">
      <c r="A57" s="19">
        <v>47</v>
      </c>
      <c r="B57" s="19">
        <v>13</v>
      </c>
      <c r="C57" s="3" t="s">
        <v>2223</v>
      </c>
      <c r="D57" s="67" t="s">
        <v>2224</v>
      </c>
      <c r="E57" s="54" t="s">
        <v>2269</v>
      </c>
      <c r="F57" s="54" t="s">
        <v>2276</v>
      </c>
      <c r="G57" s="54" t="s">
        <v>1711</v>
      </c>
      <c r="H57" s="5" t="s">
        <v>2251</v>
      </c>
    </row>
    <row r="58" spans="1:8" x14ac:dyDescent="0.25">
      <c r="A58" s="31" t="s">
        <v>2278</v>
      </c>
      <c r="B58" s="31"/>
      <c r="C58" s="31"/>
      <c r="D58" s="31"/>
      <c r="E58" s="31"/>
      <c r="F58" s="31"/>
      <c r="G58" s="29"/>
      <c r="H58" s="31"/>
    </row>
    <row r="59" spans="1:8" ht="105" x14ac:dyDescent="0.25">
      <c r="A59" s="19">
        <v>48</v>
      </c>
      <c r="B59" s="19">
        <v>14</v>
      </c>
      <c r="C59" s="3" t="s">
        <v>2287</v>
      </c>
      <c r="D59" s="67" t="s">
        <v>2286</v>
      </c>
      <c r="E59" s="54" t="s">
        <v>2288</v>
      </c>
      <c r="F59" s="3" t="s">
        <v>2285</v>
      </c>
      <c r="G59" s="54" t="s">
        <v>2279</v>
      </c>
      <c r="H59" s="5" t="s">
        <v>2308</v>
      </c>
    </row>
    <row r="60" spans="1:8" ht="60" x14ac:dyDescent="0.25">
      <c r="A60" s="19">
        <v>49</v>
      </c>
      <c r="B60" s="19">
        <v>15</v>
      </c>
      <c r="C60" s="3" t="s">
        <v>2309</v>
      </c>
      <c r="D60" s="4" t="s">
        <v>2310</v>
      </c>
      <c r="E60" s="3" t="s">
        <v>2311</v>
      </c>
      <c r="F60" s="3" t="s">
        <v>2289</v>
      </c>
      <c r="G60" s="54" t="s">
        <v>2280</v>
      </c>
      <c r="H60" s="5" t="s">
        <v>2306</v>
      </c>
    </row>
    <row r="61" spans="1:8" ht="45" x14ac:dyDescent="0.25">
      <c r="A61" s="19">
        <v>50</v>
      </c>
      <c r="B61" s="19">
        <v>3</v>
      </c>
      <c r="C61" s="3" t="s">
        <v>197</v>
      </c>
      <c r="D61" s="4" t="s">
        <v>198</v>
      </c>
      <c r="E61" s="3" t="s">
        <v>2313</v>
      </c>
      <c r="F61" s="3" t="s">
        <v>2312</v>
      </c>
      <c r="G61" s="54" t="s">
        <v>2281</v>
      </c>
      <c r="H61" s="5" t="s">
        <v>2307</v>
      </c>
    </row>
    <row r="62" spans="1:8" ht="45" x14ac:dyDescent="0.25">
      <c r="A62" s="19">
        <v>51</v>
      </c>
      <c r="B62" s="19">
        <v>16</v>
      </c>
      <c r="C62" s="3" t="s">
        <v>2321</v>
      </c>
      <c r="D62" s="4" t="s">
        <v>33</v>
      </c>
      <c r="E62" s="3" t="s">
        <v>2314</v>
      </c>
      <c r="F62" s="3" t="s">
        <v>2319</v>
      </c>
      <c r="G62" s="54" t="s">
        <v>2282</v>
      </c>
      <c r="H62" s="5" t="s">
        <v>2320</v>
      </c>
    </row>
    <row r="63" spans="1:8" ht="45" x14ac:dyDescent="0.25">
      <c r="A63" s="19">
        <v>52</v>
      </c>
      <c r="B63" s="19">
        <v>3</v>
      </c>
      <c r="C63" s="3" t="s">
        <v>197</v>
      </c>
      <c r="D63" s="4" t="s">
        <v>198</v>
      </c>
      <c r="E63" s="3" t="s">
        <v>2315</v>
      </c>
      <c r="F63" s="3" t="s">
        <v>2316</v>
      </c>
      <c r="G63" s="54" t="s">
        <v>2283</v>
      </c>
      <c r="H63" s="5" t="s">
        <v>2307</v>
      </c>
    </row>
    <row r="64" spans="1:8" ht="60" x14ac:dyDescent="0.25">
      <c r="A64" s="19">
        <v>53</v>
      </c>
      <c r="B64" s="19">
        <v>17</v>
      </c>
      <c r="C64" s="3" t="s">
        <v>2332</v>
      </c>
      <c r="D64" s="4" t="s">
        <v>2333</v>
      </c>
      <c r="E64" s="3" t="s">
        <v>2334</v>
      </c>
      <c r="F64" s="18" t="s">
        <v>2322</v>
      </c>
      <c r="G64" s="54" t="s">
        <v>2284</v>
      </c>
      <c r="H64" s="5" t="s">
        <v>2336</v>
      </c>
    </row>
    <row r="65" spans="1:8" x14ac:dyDescent="0.25">
      <c r="A65" s="7" t="s">
        <v>2335</v>
      </c>
      <c r="B65" s="7"/>
      <c r="C65" s="7"/>
      <c r="D65" s="7"/>
      <c r="E65" s="7"/>
      <c r="F65" s="7"/>
      <c r="G65" s="227"/>
      <c r="H65" s="7"/>
    </row>
    <row r="66" spans="1:8" ht="45" x14ac:dyDescent="0.25">
      <c r="A66" s="19">
        <v>54</v>
      </c>
      <c r="B66" s="19">
        <v>3</v>
      </c>
      <c r="C66" s="3" t="s">
        <v>197</v>
      </c>
      <c r="D66" s="4" t="s">
        <v>198</v>
      </c>
      <c r="E66" s="3" t="s">
        <v>2366</v>
      </c>
      <c r="F66" s="3" t="s">
        <v>2367</v>
      </c>
      <c r="G66" s="54" t="s">
        <v>2337</v>
      </c>
      <c r="H66" s="5" t="s">
        <v>2365</v>
      </c>
    </row>
    <row r="67" spans="1:8" ht="75" x14ac:dyDescent="0.25">
      <c r="A67" s="19">
        <v>55</v>
      </c>
      <c r="B67" s="19">
        <v>3</v>
      </c>
      <c r="C67" s="3" t="s">
        <v>197</v>
      </c>
      <c r="D67" s="4" t="s">
        <v>198</v>
      </c>
      <c r="E67" s="3" t="s">
        <v>2407</v>
      </c>
      <c r="G67" s="54" t="s">
        <v>2338</v>
      </c>
      <c r="H67" s="5" t="s">
        <v>2406</v>
      </c>
    </row>
    <row r="68" spans="1:8" ht="45" x14ac:dyDescent="0.25">
      <c r="A68" s="19">
        <v>56</v>
      </c>
      <c r="B68" s="19">
        <v>18</v>
      </c>
      <c r="C68" s="3" t="s">
        <v>2412</v>
      </c>
      <c r="D68" s="4" t="s">
        <v>2411</v>
      </c>
      <c r="E68" s="3" t="s">
        <v>2413</v>
      </c>
      <c r="F68" s="3" t="s">
        <v>2423</v>
      </c>
      <c r="G68" s="54" t="s">
        <v>2339</v>
      </c>
      <c r="H68" s="5" t="s">
        <v>2414</v>
      </c>
    </row>
    <row r="69" spans="1:8" ht="45" x14ac:dyDescent="0.25">
      <c r="A69" s="19">
        <v>57</v>
      </c>
      <c r="B69" s="19">
        <v>3</v>
      </c>
      <c r="C69" s="3" t="s">
        <v>197</v>
      </c>
      <c r="D69" s="4" t="s">
        <v>198</v>
      </c>
      <c r="E69" s="3" t="s">
        <v>2416</v>
      </c>
      <c r="F69" s="3" t="s">
        <v>2415</v>
      </c>
      <c r="G69" s="54" t="s">
        <v>2340</v>
      </c>
      <c r="H69" s="5" t="s">
        <v>2422</v>
      </c>
    </row>
    <row r="70" spans="1:8" ht="45" x14ac:dyDescent="0.25">
      <c r="A70" s="19">
        <v>58</v>
      </c>
      <c r="B70" s="19">
        <v>16</v>
      </c>
      <c r="C70" s="3" t="s">
        <v>2321</v>
      </c>
      <c r="D70" s="4" t="s">
        <v>33</v>
      </c>
      <c r="E70" s="3" t="s">
        <v>2435</v>
      </c>
      <c r="F70" s="3" t="s">
        <v>2434</v>
      </c>
      <c r="G70" s="54" t="s">
        <v>2341</v>
      </c>
      <c r="H70" s="5" t="s">
        <v>2436</v>
      </c>
    </row>
    <row r="71" spans="1:8" ht="60" x14ac:dyDescent="0.25">
      <c r="A71" s="19">
        <v>59</v>
      </c>
      <c r="B71" s="19">
        <v>3</v>
      </c>
      <c r="C71" s="3" t="s">
        <v>197</v>
      </c>
      <c r="D71" s="4" t="s">
        <v>198</v>
      </c>
      <c r="E71" s="3" t="s">
        <v>2446</v>
      </c>
      <c r="F71" s="18" t="s">
        <v>2445</v>
      </c>
      <c r="G71" s="54" t="s">
        <v>2342</v>
      </c>
      <c r="H71" s="5" t="s">
        <v>2444</v>
      </c>
    </row>
    <row r="72" spans="1:8" ht="45" x14ac:dyDescent="0.25">
      <c r="A72" s="19">
        <v>60</v>
      </c>
      <c r="B72" s="19">
        <v>3</v>
      </c>
      <c r="C72" s="3" t="s">
        <v>197</v>
      </c>
      <c r="D72" s="4" t="s">
        <v>198</v>
      </c>
      <c r="E72" s="3" t="s">
        <v>2461</v>
      </c>
      <c r="G72" s="54" t="s">
        <v>2343</v>
      </c>
      <c r="H72" s="5" t="s">
        <v>2460</v>
      </c>
    </row>
    <row r="73" spans="1:8" x14ac:dyDescent="0.25">
      <c r="A73" s="70" t="s">
        <v>2462</v>
      </c>
      <c r="B73" s="70"/>
      <c r="C73" s="70"/>
      <c r="D73" s="70"/>
      <c r="E73" s="70"/>
      <c r="F73" s="70"/>
      <c r="G73" s="68"/>
      <c r="H73" s="70"/>
    </row>
    <row r="74" spans="1:8" ht="75" x14ac:dyDescent="0.25">
      <c r="A74" s="19">
        <v>61</v>
      </c>
      <c r="B74" s="19">
        <v>19</v>
      </c>
      <c r="C74" s="3" t="s">
        <v>2474</v>
      </c>
      <c r="D74" s="4" t="s">
        <v>2475</v>
      </c>
      <c r="E74" s="3" t="s">
        <v>2472</v>
      </c>
      <c r="F74" s="3"/>
      <c r="G74" s="54" t="s">
        <v>2463</v>
      </c>
      <c r="H74" s="5"/>
    </row>
    <row r="75" spans="1:8" ht="60" x14ac:dyDescent="0.25">
      <c r="A75" s="19">
        <v>62</v>
      </c>
      <c r="B75" s="19">
        <v>20</v>
      </c>
      <c r="C75" s="3" t="s">
        <v>2470</v>
      </c>
      <c r="D75" s="4" t="s">
        <v>2471</v>
      </c>
      <c r="E75" s="3" t="s">
        <v>2472</v>
      </c>
      <c r="F75" s="3" t="s">
        <v>2473</v>
      </c>
      <c r="G75" s="54" t="s">
        <v>2464</v>
      </c>
      <c r="H75" s="5"/>
    </row>
    <row r="76" spans="1:8" ht="105" x14ac:dyDescent="0.25">
      <c r="A76" s="19">
        <v>63</v>
      </c>
      <c r="B76" s="19">
        <v>21</v>
      </c>
      <c r="C76" s="3" t="s">
        <v>2477</v>
      </c>
      <c r="E76" s="3" t="s">
        <v>2478</v>
      </c>
      <c r="F76" s="3" t="s">
        <v>2476</v>
      </c>
      <c r="G76" s="54" t="s">
        <v>2465</v>
      </c>
      <c r="H76" s="5"/>
    </row>
    <row r="77" spans="1:8" ht="45" x14ac:dyDescent="0.25">
      <c r="A77" s="19">
        <v>64</v>
      </c>
      <c r="B77" s="19">
        <v>3</v>
      </c>
      <c r="C77" s="3" t="s">
        <v>197</v>
      </c>
      <c r="D77" s="4" t="s">
        <v>198</v>
      </c>
      <c r="E77" s="3" t="s">
        <v>2487</v>
      </c>
      <c r="F77" s="18" t="s">
        <v>2488</v>
      </c>
      <c r="G77" s="54" t="s">
        <v>2466</v>
      </c>
      <c r="H77" s="5" t="s">
        <v>2486</v>
      </c>
    </row>
    <row r="78" spans="1:8" ht="45" x14ac:dyDescent="0.25">
      <c r="A78" s="19">
        <v>65</v>
      </c>
      <c r="B78" s="19">
        <v>22</v>
      </c>
      <c r="C78" s="3" t="s">
        <v>2491</v>
      </c>
      <c r="D78" s="4" t="s">
        <v>2492</v>
      </c>
      <c r="E78" s="3" t="s">
        <v>2490</v>
      </c>
      <c r="F78" s="3" t="s">
        <v>2489</v>
      </c>
      <c r="G78" s="54" t="s">
        <v>2467</v>
      </c>
      <c r="H78" s="3" t="s">
        <v>2493</v>
      </c>
    </row>
    <row r="79" spans="1:8" ht="45" x14ac:dyDescent="0.25">
      <c r="A79" s="19">
        <v>66</v>
      </c>
      <c r="B79" s="19">
        <v>23</v>
      </c>
      <c r="C79" s="3" t="s">
        <v>2501</v>
      </c>
      <c r="D79" s="4" t="s">
        <v>2500</v>
      </c>
      <c r="E79" s="273" t="s">
        <v>2522</v>
      </c>
      <c r="G79" s="54" t="s">
        <v>2468</v>
      </c>
      <c r="H79" s="5" t="s">
        <v>2523</v>
      </c>
    </row>
    <row r="80" spans="1:8" ht="45" x14ac:dyDescent="0.25">
      <c r="A80" s="19">
        <v>67</v>
      </c>
      <c r="B80" s="19">
        <v>24</v>
      </c>
      <c r="C80" s="3" t="s">
        <v>2524</v>
      </c>
      <c r="D80" s="4" t="s">
        <v>33</v>
      </c>
      <c r="E80" s="273"/>
      <c r="G80" s="54" t="s">
        <v>2469</v>
      </c>
      <c r="H80" s="5" t="s">
        <v>2525</v>
      </c>
    </row>
    <row r="81" spans="1:8" x14ac:dyDescent="0.25">
      <c r="A81" s="6" t="s">
        <v>2527</v>
      </c>
      <c r="B81" s="6"/>
      <c r="C81" s="6"/>
      <c r="D81" s="6"/>
      <c r="E81" s="6"/>
      <c r="F81" s="6"/>
      <c r="G81" s="72"/>
      <c r="H81" s="247"/>
    </row>
    <row r="82" spans="1:8" ht="57" customHeight="1" x14ac:dyDescent="0.25">
      <c r="A82" s="19">
        <v>68</v>
      </c>
      <c r="B82" s="19">
        <v>25</v>
      </c>
      <c r="C82" s="3" t="s">
        <v>2535</v>
      </c>
      <c r="D82" s="4" t="s">
        <v>2536</v>
      </c>
      <c r="E82" s="3" t="s">
        <v>2539</v>
      </c>
      <c r="H82" s="273" t="s">
        <v>2534</v>
      </c>
    </row>
    <row r="83" spans="1:8" ht="60" x14ac:dyDescent="0.25">
      <c r="A83" s="19">
        <v>69</v>
      </c>
      <c r="B83" s="19">
        <v>26</v>
      </c>
      <c r="C83" s="3" t="s">
        <v>2537</v>
      </c>
      <c r="D83" s="4" t="s">
        <v>2538</v>
      </c>
      <c r="E83" s="3" t="s">
        <v>2540</v>
      </c>
      <c r="F83" s="54" t="s">
        <v>2559</v>
      </c>
      <c r="G83" s="54" t="s">
        <v>2528</v>
      </c>
      <c r="H83" s="273"/>
    </row>
    <row r="84" spans="1:8" ht="60" x14ac:dyDescent="0.25">
      <c r="A84" s="19">
        <v>70</v>
      </c>
      <c r="B84" s="19">
        <v>26</v>
      </c>
      <c r="C84" s="3" t="s">
        <v>2537</v>
      </c>
      <c r="D84" s="4" t="s">
        <v>2538</v>
      </c>
      <c r="E84" s="3" t="s">
        <v>2541</v>
      </c>
      <c r="F84" s="54" t="s">
        <v>2560</v>
      </c>
      <c r="G84" s="54" t="s">
        <v>2529</v>
      </c>
      <c r="H84" s="273"/>
    </row>
    <row r="85" spans="1:8" ht="60" x14ac:dyDescent="0.25">
      <c r="A85" s="19">
        <v>71</v>
      </c>
      <c r="B85" s="19">
        <v>26</v>
      </c>
      <c r="C85" s="3" t="s">
        <v>2537</v>
      </c>
      <c r="D85" s="4" t="s">
        <v>2538</v>
      </c>
      <c r="E85" s="3" t="s">
        <v>2542</v>
      </c>
      <c r="F85" s="18" t="s">
        <v>2561</v>
      </c>
      <c r="G85" s="54" t="s">
        <v>2530</v>
      </c>
      <c r="H85" s="273"/>
    </row>
    <row r="86" spans="1:8" ht="28.5" customHeight="1" x14ac:dyDescent="0.25">
      <c r="A86" s="19">
        <v>72</v>
      </c>
      <c r="B86" s="19">
        <v>27</v>
      </c>
      <c r="C86" s="3" t="s">
        <v>2553</v>
      </c>
      <c r="D86" s="4" t="s">
        <v>2554</v>
      </c>
      <c r="E86" s="3" t="s">
        <v>2543</v>
      </c>
      <c r="F86" s="248" t="s">
        <v>2557</v>
      </c>
      <c r="G86" s="54" t="s">
        <v>2531</v>
      </c>
      <c r="H86" s="3" t="s">
        <v>2555</v>
      </c>
    </row>
    <row r="87" spans="1:8" ht="42.75" customHeight="1" x14ac:dyDescent="0.25">
      <c r="A87" s="19">
        <v>73</v>
      </c>
      <c r="B87" s="19">
        <v>26</v>
      </c>
      <c r="C87" s="3" t="s">
        <v>2537</v>
      </c>
      <c r="D87" s="4" t="s">
        <v>2538</v>
      </c>
      <c r="E87" s="3" t="s">
        <v>2542</v>
      </c>
      <c r="F87" s="54" t="s">
        <v>2562</v>
      </c>
      <c r="G87" s="54" t="s">
        <v>2532</v>
      </c>
      <c r="H87" s="273" t="s">
        <v>2534</v>
      </c>
    </row>
    <row r="88" spans="1:8" ht="60" x14ac:dyDescent="0.25">
      <c r="A88" s="19">
        <v>74</v>
      </c>
      <c r="B88" s="19">
        <v>26</v>
      </c>
      <c r="C88" s="3" t="s">
        <v>2537</v>
      </c>
      <c r="D88" s="4" t="s">
        <v>2538</v>
      </c>
      <c r="E88" s="3" t="s">
        <v>2544</v>
      </c>
      <c r="G88" s="54" t="s">
        <v>2533</v>
      </c>
      <c r="H88" s="273"/>
    </row>
    <row r="89" spans="1:8" x14ac:dyDescent="0.25">
      <c r="A89" s="144" t="s">
        <v>2558</v>
      </c>
      <c r="B89" s="144"/>
      <c r="C89" s="144"/>
      <c r="D89" s="144"/>
      <c r="E89" s="144"/>
      <c r="F89" s="144"/>
      <c r="G89" s="145"/>
      <c r="H89" s="249"/>
    </row>
    <row r="90" spans="1:8" ht="75" x14ac:dyDescent="0.25">
      <c r="A90" s="19">
        <v>75</v>
      </c>
      <c r="B90" s="19">
        <v>28</v>
      </c>
      <c r="C90" s="3" t="s">
        <v>2575</v>
      </c>
      <c r="D90" s="4" t="s">
        <v>2576</v>
      </c>
      <c r="E90" s="273" t="s">
        <v>2577</v>
      </c>
      <c r="F90" s="3" t="s">
        <v>2568</v>
      </c>
      <c r="G90" s="273" t="s">
        <v>2583</v>
      </c>
      <c r="H90" s="273" t="s">
        <v>2582</v>
      </c>
    </row>
    <row r="91" spans="1:8" ht="45" x14ac:dyDescent="0.25">
      <c r="A91" s="19">
        <v>76</v>
      </c>
      <c r="B91" s="19">
        <v>29</v>
      </c>
      <c r="C91" s="3" t="s">
        <v>2571</v>
      </c>
      <c r="D91" s="4" t="s">
        <v>2572</v>
      </c>
      <c r="E91" s="273"/>
      <c r="F91" s="3" t="s">
        <v>2569</v>
      </c>
      <c r="G91" s="273"/>
      <c r="H91" s="273"/>
    </row>
    <row r="92" spans="1:8" ht="60" x14ac:dyDescent="0.25">
      <c r="A92" s="19">
        <v>77</v>
      </c>
      <c r="B92" s="19">
        <v>30</v>
      </c>
      <c r="C92" s="3" t="s">
        <v>2573</v>
      </c>
      <c r="D92" s="4" t="s">
        <v>2574</v>
      </c>
      <c r="E92" s="273"/>
      <c r="F92" s="3" t="s">
        <v>2570</v>
      </c>
      <c r="G92" s="273"/>
      <c r="H92" s="273"/>
    </row>
    <row r="93" spans="1:8" ht="45" x14ac:dyDescent="0.25">
      <c r="A93" s="19">
        <v>78</v>
      </c>
      <c r="B93" s="19">
        <v>3</v>
      </c>
      <c r="C93" s="3" t="s">
        <v>197</v>
      </c>
      <c r="D93" s="4" t="s">
        <v>198</v>
      </c>
      <c r="E93" s="273" t="s">
        <v>3092</v>
      </c>
      <c r="G93" s="54" t="s">
        <v>2563</v>
      </c>
      <c r="H93" s="5" t="s">
        <v>3089</v>
      </c>
    </row>
    <row r="94" spans="1:8" ht="60" x14ac:dyDescent="0.25">
      <c r="A94" s="19">
        <v>79</v>
      </c>
      <c r="B94" s="19">
        <v>31</v>
      </c>
      <c r="C94" s="3" t="s">
        <v>3091</v>
      </c>
      <c r="D94" s="4" t="s">
        <v>3090</v>
      </c>
      <c r="E94" s="273"/>
      <c r="G94" s="54" t="s">
        <v>2564</v>
      </c>
    </row>
    <row r="95" spans="1:8" ht="45" x14ac:dyDescent="0.25">
      <c r="A95" s="19">
        <v>80</v>
      </c>
      <c r="B95" s="19">
        <v>32</v>
      </c>
      <c r="C95" s="3" t="s">
        <v>3141</v>
      </c>
      <c r="D95" s="4" t="s">
        <v>33</v>
      </c>
      <c r="E95" s="273" t="s">
        <v>3103</v>
      </c>
      <c r="F95" s="3" t="s">
        <v>3093</v>
      </c>
      <c r="G95" s="273" t="s">
        <v>2565</v>
      </c>
      <c r="H95" t="s">
        <v>3101</v>
      </c>
    </row>
    <row r="96" spans="1:8" ht="45" x14ac:dyDescent="0.25">
      <c r="A96" s="19">
        <v>81</v>
      </c>
      <c r="B96" s="19">
        <v>16</v>
      </c>
      <c r="C96" s="3" t="s">
        <v>2321</v>
      </c>
      <c r="D96" s="4" t="s">
        <v>33</v>
      </c>
      <c r="E96" s="273"/>
      <c r="F96" s="3" t="s">
        <v>3094</v>
      </c>
      <c r="G96" s="273"/>
      <c r="H96" t="s">
        <v>3102</v>
      </c>
    </row>
    <row r="97" spans="1:8" ht="45" x14ac:dyDescent="0.25">
      <c r="A97" s="19">
        <v>82</v>
      </c>
      <c r="B97" s="19">
        <v>3</v>
      </c>
      <c r="C97" s="3" t="s">
        <v>197</v>
      </c>
      <c r="D97" s="4" t="s">
        <v>198</v>
      </c>
      <c r="E97" s="5" t="s">
        <v>3162</v>
      </c>
      <c r="F97" s="3" t="s">
        <v>3115</v>
      </c>
      <c r="G97" s="54" t="s">
        <v>2566</v>
      </c>
      <c r="H97" t="s">
        <v>3104</v>
      </c>
    </row>
    <row r="98" spans="1:8" ht="60" x14ac:dyDescent="0.25">
      <c r="A98" s="19">
        <v>83</v>
      </c>
      <c r="B98" s="19">
        <v>33</v>
      </c>
      <c r="C98" s="3" t="s">
        <v>3112</v>
      </c>
      <c r="D98" s="4" t="s">
        <v>3111</v>
      </c>
      <c r="F98" s="54" t="s">
        <v>3114</v>
      </c>
      <c r="G98" s="54" t="s">
        <v>2567</v>
      </c>
      <c r="H98" t="s">
        <v>3113</v>
      </c>
    </row>
    <row r="99" spans="1:8" x14ac:dyDescent="0.25">
      <c r="A99" s="171" t="s">
        <v>3116</v>
      </c>
      <c r="B99" s="171"/>
      <c r="C99" s="171"/>
      <c r="D99" s="171"/>
      <c r="E99" s="171"/>
      <c r="F99" s="171"/>
      <c r="G99" s="263"/>
      <c r="H99" s="171"/>
    </row>
    <row r="100" spans="1:8" ht="60" x14ac:dyDescent="0.25">
      <c r="A100" s="19">
        <v>84</v>
      </c>
      <c r="B100" s="19">
        <v>34</v>
      </c>
      <c r="C100" s="3" t="s">
        <v>3122</v>
      </c>
      <c r="D100" s="4" t="s">
        <v>3123</v>
      </c>
      <c r="E100" s="3" t="s">
        <v>3124</v>
      </c>
      <c r="F100" s="3" t="s">
        <v>3137</v>
      </c>
      <c r="G100" s="54" t="s">
        <v>3117</v>
      </c>
      <c r="H100" s="3" t="s">
        <v>3136</v>
      </c>
    </row>
    <row r="101" spans="1:8" ht="45" x14ac:dyDescent="0.25">
      <c r="A101" s="19">
        <v>85</v>
      </c>
      <c r="B101" s="19">
        <v>32</v>
      </c>
      <c r="C101" s="3" t="s">
        <v>3141</v>
      </c>
      <c r="D101" s="4" t="s">
        <v>33</v>
      </c>
      <c r="E101" s="3" t="s">
        <v>3158</v>
      </c>
      <c r="F101" s="3" t="s">
        <v>3125</v>
      </c>
      <c r="G101" s="54" t="s">
        <v>3118</v>
      </c>
      <c r="H101" s="5" t="s">
        <v>3142</v>
      </c>
    </row>
    <row r="102" spans="1:8" ht="60" x14ac:dyDescent="0.25">
      <c r="A102" s="19">
        <v>86</v>
      </c>
      <c r="B102" s="19">
        <v>32</v>
      </c>
      <c r="C102" s="3" t="s">
        <v>3141</v>
      </c>
      <c r="D102" s="4" t="s">
        <v>33</v>
      </c>
      <c r="E102" s="3" t="s">
        <v>3159</v>
      </c>
      <c r="F102" s="3" t="s">
        <v>3151</v>
      </c>
      <c r="G102" s="54" t="s">
        <v>3119</v>
      </c>
      <c r="H102" s="5" t="s">
        <v>3142</v>
      </c>
    </row>
    <row r="103" spans="1:8" ht="75" x14ac:dyDescent="0.25">
      <c r="A103" s="19">
        <v>87</v>
      </c>
      <c r="B103" s="19">
        <v>35</v>
      </c>
      <c r="C103" s="3" t="s">
        <v>3153</v>
      </c>
      <c r="D103" s="4" t="s">
        <v>3152</v>
      </c>
      <c r="E103" s="3" t="s">
        <v>3160</v>
      </c>
      <c r="F103" s="3" t="s">
        <v>3120</v>
      </c>
      <c r="G103" s="54" t="s">
        <v>3120</v>
      </c>
      <c r="H103" s="5"/>
    </row>
    <row r="104" spans="1:8" ht="60" x14ac:dyDescent="0.25">
      <c r="A104" s="19">
        <v>88</v>
      </c>
      <c r="B104" s="19">
        <v>7</v>
      </c>
      <c r="C104" s="3" t="s">
        <v>825</v>
      </c>
      <c r="D104" s="4" t="s">
        <v>826</v>
      </c>
      <c r="E104" s="3" t="s">
        <v>3161</v>
      </c>
      <c r="F104" s="273" t="s">
        <v>3126</v>
      </c>
      <c r="G104" s="273" t="s">
        <v>3121</v>
      </c>
      <c r="H104" s="274" t="s">
        <v>3154</v>
      </c>
    </row>
    <row r="105" spans="1:8" ht="45" x14ac:dyDescent="0.25">
      <c r="A105" s="19">
        <v>89</v>
      </c>
      <c r="B105" s="19">
        <v>8</v>
      </c>
      <c r="C105" s="3" t="s">
        <v>3164</v>
      </c>
      <c r="D105" s="4" t="s">
        <v>984</v>
      </c>
      <c r="E105" s="3" t="s">
        <v>985</v>
      </c>
      <c r="F105" s="273"/>
      <c r="G105" s="273"/>
      <c r="H105" s="274"/>
    </row>
  </sheetData>
  <autoFilter ref="A4:H104" xr:uid="{DCE0F4C0-E51F-42AB-AF54-87415468ACE6}"/>
  <mergeCells count="22">
    <mergeCell ref="F104:F105"/>
    <mergeCell ref="G104:G105"/>
    <mergeCell ref="H104:H105"/>
    <mergeCell ref="G90:G92"/>
    <mergeCell ref="E90:E92"/>
    <mergeCell ref="H90:H92"/>
    <mergeCell ref="E93:E94"/>
    <mergeCell ref="G95:G96"/>
    <mergeCell ref="E95:E96"/>
    <mergeCell ref="E79:E80"/>
    <mergeCell ref="H82:H85"/>
    <mergeCell ref="H87:H88"/>
    <mergeCell ref="E33:E34"/>
    <mergeCell ref="G44:G45"/>
    <mergeCell ref="H44:H45"/>
    <mergeCell ref="H46:H47"/>
    <mergeCell ref="G14:G15"/>
    <mergeCell ref="G33:G34"/>
    <mergeCell ref="F33:F34"/>
    <mergeCell ref="H33:H34"/>
    <mergeCell ref="G19:G20"/>
    <mergeCell ref="H19:H20"/>
  </mergeCells>
  <hyperlinks>
    <hyperlink ref="D6" r:id="rId1" xr:uid="{EC14E1B7-EF2E-4796-8DE7-03438E3DC6D2}"/>
    <hyperlink ref="D7" r:id="rId2" xr:uid="{E8FA62CD-5451-4F75-A621-DD752A23273B}"/>
    <hyperlink ref="D11" r:id="rId3" xr:uid="{5A10E9A3-2D03-4A7D-BFBB-FE030D0658E2}"/>
    <hyperlink ref="D16" r:id="rId4" xr:uid="{8BD392DD-A9F1-4670-A095-4FF8E5B2CAAF}"/>
    <hyperlink ref="D17" r:id="rId5" xr:uid="{8CBC82E5-1719-4478-941A-E82574A6CDB5}"/>
    <hyperlink ref="D19" r:id="rId6" xr:uid="{864B81B9-944C-441B-AB7B-47CBFCEFC3EE}"/>
    <hyperlink ref="D32" r:id="rId7" xr:uid="{BB5E7CA4-DA4B-4F0A-B57C-3D3CDC274EF7}"/>
    <hyperlink ref="D35" r:id="rId8" location="data-downloads" xr:uid="{39B27E1E-DC44-4BEE-AADC-686EC499F930}"/>
    <hyperlink ref="D43" r:id="rId9" xr:uid="{5BAC900D-2039-479D-9444-832534C90DD0}"/>
    <hyperlink ref="D49" r:id="rId10" location="social-health-atlases-of-australia-local-government-areas" xr:uid="{A6B06F4E-B69A-4B74-810C-482D9BB31116}"/>
    <hyperlink ref="D50" r:id="rId11" location="social-health-atlases-of-australia-local-government-areas" xr:uid="{BA53643D-7E12-4724-A3BC-DC562E4AB321}"/>
    <hyperlink ref="D51" r:id="rId12" location="social-health-atlases-of-australia-local-government-areas" xr:uid="{839A3A3F-5C3C-4197-A79F-20D02708720C}"/>
    <hyperlink ref="D52" r:id="rId13" location="social-health-atlases-of-australia-local-government-areas" xr:uid="{07B33B0B-AFE7-4A53-AAE1-3E1044E195E5}"/>
    <hyperlink ref="D53" r:id="rId14" location="social-health-atlases-of-australia-local-government-areas" xr:uid="{0DE614FC-F802-4DEC-9100-353528B3B406}"/>
    <hyperlink ref="D54" r:id="rId15" location="social-health-atlases-of-australia-local-government-areas" xr:uid="{1E601052-C788-4FD2-B61C-76CEAD37AC6B}"/>
    <hyperlink ref="D55" r:id="rId16" location="social-health-atlases-of-australia-local-government-areas" xr:uid="{CDEEC2D2-6774-4DF7-8453-D197B2CB015C}"/>
    <hyperlink ref="D57" r:id="rId17" location="social-health-atlases-of-australia-local-government-areas" xr:uid="{C541EF2F-D3B2-4E37-AF3C-95EB8A01A643}"/>
    <hyperlink ref="D60" r:id="rId18" xr:uid="{1B504D36-04BD-4BF7-9EB5-5172CCAAE1A6}"/>
    <hyperlink ref="D82" r:id="rId19" display="https://dataexplorer.abs.gov.au/vis?fs[0]=People%2C1%7CPopulation%23POPULATION%23%7CEstimated%20Resident%20Population%23ERP%23&amp;pg=20&amp;fc=People&amp;df[ds]=PEOPLE_TOPICS&amp;df[id]=ABS_ANNUAL_ERP_LGA2023&amp;df[ag]=ABS&amp;df[vs]=1.1.0&amp;pd=2015%2C2023&amp;dq=.3.TOT.27350%2B24700%2B21890..A&amp;ly[cl]=TIME_PERIOD&amp;ly[rw]=LGA_2023&amp;to[TIME_PERIOD]=false" xr:uid="{AB5757C2-65A4-400E-82BA-030FE85FF7B6}"/>
    <hyperlink ref="D90" r:id="rId20" xr:uid="{88208F9E-6520-4C5C-BE95-496C01A1BA44}"/>
    <hyperlink ref="D94" r:id="rId21" xr:uid="{6EBDC156-E874-4B65-9FD1-0ACFDBE06A8F}"/>
    <hyperlink ref="D100" r:id="rId22" xr:uid="{B4A894E2-EFA0-4BDA-AAF5-FD92AAFA254C}"/>
    <hyperlink ref="D104" r:id="rId23" xr:uid="{CF8CF45B-03A7-407C-8CFF-3C2D38E0A258}"/>
    <hyperlink ref="D23" r:id="rId24" xr:uid="{C07B9B96-F2B9-4619-A7D9-BFB35512A10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91B4A-2180-4B07-88F2-0DBC83A569C1}">
  <dimension ref="B6:K39"/>
  <sheetViews>
    <sheetView workbookViewId="0">
      <selection activeCell="C39" sqref="C39"/>
    </sheetView>
  </sheetViews>
  <sheetFormatPr defaultRowHeight="15" x14ac:dyDescent="0.25"/>
  <cols>
    <col min="2" max="2" width="18.7109375" customWidth="1"/>
  </cols>
  <sheetData>
    <row r="6" spans="2:11" x14ac:dyDescent="0.25">
      <c r="B6" s="58" t="s">
        <v>793</v>
      </c>
    </row>
    <row r="7" spans="2:11" ht="23.25" x14ac:dyDescent="0.25">
      <c r="B7" s="60"/>
      <c r="C7" s="61">
        <v>1996</v>
      </c>
      <c r="D7" s="61">
        <v>2001</v>
      </c>
      <c r="E7" s="61">
        <v>2006</v>
      </c>
      <c r="F7" s="61">
        <v>2011</v>
      </c>
      <c r="G7" s="61">
        <v>2016</v>
      </c>
      <c r="H7" s="61">
        <v>2021</v>
      </c>
      <c r="I7" s="66" t="s">
        <v>794</v>
      </c>
    </row>
    <row r="8" spans="2:11" x14ac:dyDescent="0.25">
      <c r="B8" s="62" t="s">
        <v>795</v>
      </c>
      <c r="C8" s="65">
        <v>3.4729421521874353</v>
      </c>
      <c r="D8" s="65">
        <v>5.1407708832520864</v>
      </c>
      <c r="E8" s="65">
        <v>6.2859934183463597</v>
      </c>
      <c r="F8" s="65">
        <v>6.1805373238820334</v>
      </c>
      <c r="G8" s="65">
        <v>7.3736610308662707</v>
      </c>
      <c r="H8" s="65">
        <v>10.246290463360024</v>
      </c>
      <c r="I8" s="63">
        <v>195.03199346140534</v>
      </c>
      <c r="K8">
        <f>_xlfn.RANK.AVG(H8, $H$8:$H$38)</f>
        <v>18</v>
      </c>
    </row>
    <row r="9" spans="2:11" x14ac:dyDescent="0.25">
      <c r="B9" s="64" t="s">
        <v>796</v>
      </c>
      <c r="C9" s="65">
        <v>6.0398144568998839</v>
      </c>
      <c r="D9" s="65">
        <v>9.1858915924549471</v>
      </c>
      <c r="E9" s="65">
        <v>10.890075477758151</v>
      </c>
      <c r="F9" s="65">
        <v>8.8638816093725907</v>
      </c>
      <c r="G9" s="65">
        <v>11.388434260774686</v>
      </c>
      <c r="H9" s="65">
        <v>17.784788592991248</v>
      </c>
      <c r="I9" s="63">
        <v>194.45918777643752</v>
      </c>
      <c r="K9">
        <f t="shared" ref="K9:K38" si="0">_xlfn.RANK.AVG(H9, $H$8:$H$38)</f>
        <v>4</v>
      </c>
    </row>
    <row r="10" spans="2:11" x14ac:dyDescent="0.25">
      <c r="B10" s="64" t="s">
        <v>797</v>
      </c>
      <c r="C10" s="65">
        <v>5.6494621712013018</v>
      </c>
      <c r="D10" s="65">
        <v>8.3106176451033846</v>
      </c>
      <c r="E10" s="65">
        <v>10.009666259666259</v>
      </c>
      <c r="F10" s="65">
        <v>9.5390720390720389</v>
      </c>
      <c r="G10" s="65">
        <v>14.261428031734038</v>
      </c>
      <c r="H10" s="65">
        <v>20.234395234395233</v>
      </c>
      <c r="I10" s="63">
        <v>258.16498316498314</v>
      </c>
      <c r="K10">
        <f t="shared" si="0"/>
        <v>2</v>
      </c>
    </row>
    <row r="11" spans="2:11" x14ac:dyDescent="0.25">
      <c r="B11" s="64" t="s">
        <v>798</v>
      </c>
      <c r="C11" s="65">
        <v>3.007518796992481</v>
      </c>
      <c r="D11" s="65">
        <v>4.0064102564102564</v>
      </c>
      <c r="E11" s="65">
        <v>5.0221813007449567</v>
      </c>
      <c r="F11" s="65">
        <v>5.71764301272498</v>
      </c>
      <c r="G11" s="65">
        <v>6.5071262508844638</v>
      </c>
      <c r="H11" s="65">
        <v>9.0942256614567363</v>
      </c>
      <c r="I11" s="63">
        <v>202.38300324343646</v>
      </c>
      <c r="K11">
        <f t="shared" si="0"/>
        <v>22</v>
      </c>
    </row>
    <row r="12" spans="2:11" x14ac:dyDescent="0.25">
      <c r="B12" s="64" t="s">
        <v>799</v>
      </c>
      <c r="C12" s="65">
        <v>2.9738302934179224</v>
      </c>
      <c r="D12" s="65">
        <v>3.6587542388006424</v>
      </c>
      <c r="E12" s="65">
        <v>4.5532461967002353</v>
      </c>
      <c r="F12" s="65">
        <v>4.393452500502109</v>
      </c>
      <c r="G12" s="65">
        <v>4.5069061373409198</v>
      </c>
      <c r="H12" s="65">
        <v>6.4649864543140954</v>
      </c>
      <c r="I12" s="63">
        <v>117.39594450373532</v>
      </c>
      <c r="K12">
        <f t="shared" si="0"/>
        <v>29</v>
      </c>
    </row>
    <row r="13" spans="2:11" x14ac:dyDescent="0.25">
      <c r="B13" s="64" t="s">
        <v>800</v>
      </c>
      <c r="C13" s="65">
        <v>2.6674118483893912</v>
      </c>
      <c r="D13" s="65">
        <v>3.4028471528471527</v>
      </c>
      <c r="E13" s="65">
        <v>4.5269511510387419</v>
      </c>
      <c r="F13" s="65">
        <v>4.6737125479834489</v>
      </c>
      <c r="G13" s="65">
        <v>5.2193190133872847</v>
      </c>
      <c r="H13" s="65">
        <v>6.9182642175342908</v>
      </c>
      <c r="I13" s="63">
        <v>159.36243110382841</v>
      </c>
      <c r="K13">
        <f t="shared" si="0"/>
        <v>28</v>
      </c>
    </row>
    <row r="14" spans="2:11" x14ac:dyDescent="0.25">
      <c r="B14" s="64" t="s">
        <v>26</v>
      </c>
      <c r="C14" s="65">
        <v>4.3690015757054868</v>
      </c>
      <c r="D14" s="65">
        <v>6.7826364506862431</v>
      </c>
      <c r="E14" s="65">
        <v>8.0837304288631717</v>
      </c>
      <c r="F14" s="65">
        <v>8.1874869000209607</v>
      </c>
      <c r="G14" s="65">
        <v>9.3238457219366815</v>
      </c>
      <c r="H14" s="65">
        <v>12.880094208689069</v>
      </c>
      <c r="I14" s="63">
        <v>194.80635301920785</v>
      </c>
      <c r="K14">
        <f t="shared" si="0"/>
        <v>12</v>
      </c>
    </row>
    <row r="15" spans="2:11" x14ac:dyDescent="0.25">
      <c r="B15" s="64" t="s">
        <v>801</v>
      </c>
      <c r="C15" s="65">
        <v>2.9277613412228796</v>
      </c>
      <c r="D15" s="65">
        <v>3.8461538461538463</v>
      </c>
      <c r="E15" s="65">
        <v>5.2410901467505244</v>
      </c>
      <c r="F15" s="65">
        <v>5.1173172192280472</v>
      </c>
      <c r="G15" s="65">
        <v>5.7796133081076091</v>
      </c>
      <c r="H15" s="65">
        <v>9.0744101633393832</v>
      </c>
      <c r="I15" s="63">
        <v>209.94364313688033</v>
      </c>
      <c r="K15">
        <f t="shared" si="0"/>
        <v>23</v>
      </c>
    </row>
    <row r="16" spans="2:11" x14ac:dyDescent="0.25">
      <c r="B16" s="64" t="s">
        <v>802</v>
      </c>
      <c r="C16" s="65">
        <v>5.2929407548972769</v>
      </c>
      <c r="D16" s="65">
        <v>8.0020650490449157</v>
      </c>
      <c r="E16" s="65">
        <v>9.9618849618849623</v>
      </c>
      <c r="F16" s="65">
        <v>8.5943487555967888</v>
      </c>
      <c r="G16" s="65">
        <v>11.867088607594937</v>
      </c>
      <c r="H16" s="65">
        <v>15.660499837715028</v>
      </c>
      <c r="I16" s="63">
        <v>195.87521498753219</v>
      </c>
      <c r="K16">
        <f t="shared" si="0"/>
        <v>5</v>
      </c>
    </row>
    <row r="17" spans="2:11" x14ac:dyDescent="0.25">
      <c r="B17" s="64" t="s">
        <v>803</v>
      </c>
      <c r="C17" s="65">
        <v>3.1662445007332356</v>
      </c>
      <c r="D17" s="65">
        <v>4.1998231653404066</v>
      </c>
      <c r="E17" s="65">
        <v>6.51445433630089</v>
      </c>
      <c r="F17" s="65">
        <v>6.8915725912312942</v>
      </c>
      <c r="G17" s="65">
        <v>8.1747520771911013</v>
      </c>
      <c r="H17" s="65">
        <v>10.323468685478321</v>
      </c>
      <c r="I17" s="63">
        <v>226.04774151483323</v>
      </c>
      <c r="K17">
        <f t="shared" si="0"/>
        <v>16</v>
      </c>
    </row>
    <row r="18" spans="2:11" x14ac:dyDescent="0.25">
      <c r="B18" s="64" t="s">
        <v>804</v>
      </c>
      <c r="C18" s="65">
        <v>3.5792283426352829</v>
      </c>
      <c r="D18" s="65">
        <v>5.3112995408975925</v>
      </c>
      <c r="E18" s="65">
        <v>6.2974659748853297</v>
      </c>
      <c r="F18" s="65">
        <v>6.4142528294647994</v>
      </c>
      <c r="G18" s="65">
        <v>7.448327845439759</v>
      </c>
      <c r="H18" s="65">
        <v>9.7519113746294277</v>
      </c>
      <c r="I18" s="63">
        <v>172.45848660913811</v>
      </c>
      <c r="K18">
        <f t="shared" si="0"/>
        <v>20</v>
      </c>
    </row>
    <row r="19" spans="2:11" x14ac:dyDescent="0.25">
      <c r="B19" s="64" t="s">
        <v>805</v>
      </c>
      <c r="C19" s="65">
        <v>2.7967185169401234</v>
      </c>
      <c r="D19" s="65">
        <v>3.6829569513055751</v>
      </c>
      <c r="E19" s="65">
        <v>4.6619197129401213</v>
      </c>
      <c r="F19" s="65">
        <v>4.9485896519491943</v>
      </c>
      <c r="G19" s="65">
        <v>5.1523947750362842</v>
      </c>
      <c r="H19" s="65">
        <v>7.1706039116491258</v>
      </c>
      <c r="I19" s="63">
        <v>156.39347929424267</v>
      </c>
      <c r="K19">
        <f t="shared" si="0"/>
        <v>27</v>
      </c>
    </row>
    <row r="20" spans="2:11" x14ac:dyDescent="0.25">
      <c r="B20" s="64" t="s">
        <v>806</v>
      </c>
      <c r="C20" s="65">
        <v>3.9735501091967969</v>
      </c>
      <c r="D20" s="65">
        <v>5.8658446816341554</v>
      </c>
      <c r="E20" s="65">
        <v>7.3681108163866789</v>
      </c>
      <c r="F20" s="65">
        <v>6.789378394689197</v>
      </c>
      <c r="G20" s="65">
        <v>8.4146817649355725</v>
      </c>
      <c r="H20" s="65">
        <v>12.107145727835382</v>
      </c>
      <c r="I20" s="63">
        <v>204.69342011853198</v>
      </c>
      <c r="K20">
        <f t="shared" si="0"/>
        <v>13</v>
      </c>
    </row>
    <row r="21" spans="2:11" x14ac:dyDescent="0.25">
      <c r="B21" s="64" t="s">
        <v>807</v>
      </c>
      <c r="C21" s="65">
        <v>2.8189202102245581</v>
      </c>
      <c r="D21" s="65">
        <v>3.7722641362681806</v>
      </c>
      <c r="E21" s="65">
        <v>5.2409314220337846</v>
      </c>
      <c r="F21" s="65">
        <v>5.4246463176090618</v>
      </c>
      <c r="G21" s="65">
        <v>7.2341451651796476</v>
      </c>
      <c r="H21" s="65">
        <v>9.6460068593826556</v>
      </c>
      <c r="I21" s="63">
        <v>242.18800604555759</v>
      </c>
      <c r="K21">
        <f t="shared" si="0"/>
        <v>21</v>
      </c>
    </row>
    <row r="22" spans="2:11" x14ac:dyDescent="0.25">
      <c r="B22" s="64" t="s">
        <v>808</v>
      </c>
      <c r="C22" s="65">
        <v>3.8806484994825801</v>
      </c>
      <c r="D22" s="65">
        <v>5.8539944903581267</v>
      </c>
      <c r="E22" s="65">
        <v>7.4698029243483788</v>
      </c>
      <c r="F22" s="65">
        <v>7.6320817411530157</v>
      </c>
      <c r="G22" s="65">
        <v>11.276137993507964</v>
      </c>
      <c r="H22" s="65">
        <v>14.623397435897436</v>
      </c>
      <c r="I22" s="63">
        <v>276.8287037037037</v>
      </c>
      <c r="K22">
        <f t="shared" si="0"/>
        <v>7</v>
      </c>
    </row>
    <row r="23" spans="2:11" x14ac:dyDescent="0.25">
      <c r="B23" s="56" t="s">
        <v>809</v>
      </c>
      <c r="C23" s="65">
        <v>4.1462644132048654</v>
      </c>
      <c r="D23" s="65">
        <v>6.5145250788815146</v>
      </c>
      <c r="E23" s="65">
        <v>7.2502685284640176</v>
      </c>
      <c r="F23" s="65">
        <v>7.3161935184708122</v>
      </c>
      <c r="G23" s="65">
        <v>8.430769230769231</v>
      </c>
      <c r="H23" s="65">
        <v>9.9161661661661658</v>
      </c>
      <c r="I23" s="63">
        <v>139.15903999237329</v>
      </c>
      <c r="K23">
        <f t="shared" si="0"/>
        <v>19</v>
      </c>
    </row>
    <row r="24" spans="2:11" x14ac:dyDescent="0.25">
      <c r="B24" s="64" t="s">
        <v>810</v>
      </c>
      <c r="C24" s="65">
        <v>3.1729446619405355</v>
      </c>
      <c r="D24" s="65">
        <v>4.2876549499066057</v>
      </c>
      <c r="E24" s="65">
        <v>5.8512915655772799</v>
      </c>
      <c r="F24" s="65">
        <v>6.0057851644849736</v>
      </c>
      <c r="G24" s="65">
        <v>7.4730968513351934</v>
      </c>
      <c r="H24" s="65">
        <v>10.300358452474146</v>
      </c>
      <c r="I24" s="63">
        <v>224.63088865138192</v>
      </c>
      <c r="K24">
        <f t="shared" si="0"/>
        <v>17</v>
      </c>
    </row>
    <row r="25" spans="2:11" x14ac:dyDescent="0.25">
      <c r="B25" s="64" t="s">
        <v>811</v>
      </c>
      <c r="C25" s="65">
        <v>4.6222323670394889</v>
      </c>
      <c r="D25" s="65">
        <v>6.968854737186299</v>
      </c>
      <c r="E25" s="65">
        <v>9.2966425839354017</v>
      </c>
      <c r="F25" s="65">
        <v>8.6347264025262742</v>
      </c>
      <c r="G25" s="65">
        <v>14.429248543497581</v>
      </c>
      <c r="H25" s="65">
        <v>15.494636471990464</v>
      </c>
      <c r="I25" s="63">
        <v>235.2197648582233</v>
      </c>
      <c r="K25">
        <f t="shared" si="0"/>
        <v>6</v>
      </c>
    </row>
    <row r="26" spans="2:11" x14ac:dyDescent="0.25">
      <c r="B26" s="64" t="s">
        <v>812</v>
      </c>
      <c r="C26" s="65">
        <v>2.264780673871583</v>
      </c>
      <c r="D26" s="65">
        <v>2.9625225520747911</v>
      </c>
      <c r="E26" s="65">
        <v>4.357373224456186</v>
      </c>
      <c r="F26" s="65">
        <v>4.1375291375291372</v>
      </c>
      <c r="G26" s="65">
        <v>4.3371982348360305</v>
      </c>
      <c r="H26" s="65">
        <v>6.0128001304471894</v>
      </c>
      <c r="I26" s="63">
        <v>165.49149768964011</v>
      </c>
      <c r="K26">
        <f t="shared" si="0"/>
        <v>30</v>
      </c>
    </row>
    <row r="27" spans="2:11" x14ac:dyDescent="0.25">
      <c r="B27" s="64" t="s">
        <v>813</v>
      </c>
      <c r="C27" s="65">
        <v>3.6057692307692308</v>
      </c>
      <c r="D27" s="65">
        <v>5.6200441428921772</v>
      </c>
      <c r="E27" s="65">
        <v>7.441925163444151</v>
      </c>
      <c r="F27" s="65">
        <v>7.2075342758296674</v>
      </c>
      <c r="G27" s="65">
        <v>11.33624739572695</v>
      </c>
      <c r="H27" s="65">
        <v>14.061425160846518</v>
      </c>
      <c r="I27" s="63">
        <v>289.97019112747682</v>
      </c>
      <c r="K27">
        <f t="shared" si="0"/>
        <v>9</v>
      </c>
    </row>
    <row r="28" spans="2:11" x14ac:dyDescent="0.25">
      <c r="B28" s="64" t="s">
        <v>814</v>
      </c>
      <c r="C28" s="65">
        <v>4.4783983140147523</v>
      </c>
      <c r="D28" s="65">
        <v>6.8247126436781613</v>
      </c>
      <c r="E28" s="65">
        <v>7.872878295413507</v>
      </c>
      <c r="F28" s="65">
        <v>8.9415301679452615</v>
      </c>
      <c r="G28" s="65">
        <v>8.4237735572339965</v>
      </c>
      <c r="H28" s="65">
        <v>11.857858700225682</v>
      </c>
      <c r="I28" s="63">
        <v>164.77900956503936</v>
      </c>
      <c r="K28">
        <f t="shared" si="0"/>
        <v>14</v>
      </c>
    </row>
    <row r="29" spans="2:11" x14ac:dyDescent="0.25">
      <c r="B29" s="64" t="s">
        <v>186</v>
      </c>
      <c r="C29" s="65">
        <v>4.1730421477256918</v>
      </c>
      <c r="D29" s="65">
        <v>6.626819126819127</v>
      </c>
      <c r="E29" s="65">
        <v>7.4521818332367307</v>
      </c>
      <c r="F29" s="65">
        <v>7.8899031503951909</v>
      </c>
      <c r="G29" s="65">
        <v>8.1043209101936675</v>
      </c>
      <c r="H29" s="65">
        <v>10.820400649273527</v>
      </c>
      <c r="I29" s="63">
        <v>159.29286755875796</v>
      </c>
      <c r="K29">
        <f t="shared" si="0"/>
        <v>15</v>
      </c>
    </row>
    <row r="30" spans="2:11" x14ac:dyDescent="0.25">
      <c r="B30" s="64" t="s">
        <v>815</v>
      </c>
      <c r="C30" s="65">
        <v>3.593292520628161</v>
      </c>
      <c r="D30" s="65">
        <v>4.9933422103861522</v>
      </c>
      <c r="E30" s="65">
        <v>6.8018797922334899</v>
      </c>
      <c r="F30" s="65">
        <v>4.3624639313111411</v>
      </c>
      <c r="G30" s="65">
        <v>7.2417483772959539</v>
      </c>
      <c r="H30" s="65">
        <v>13.813999505317833</v>
      </c>
      <c r="I30" s="63">
        <v>284.43848993688221</v>
      </c>
      <c r="K30">
        <f t="shared" si="0"/>
        <v>10</v>
      </c>
    </row>
    <row r="31" spans="2:11" x14ac:dyDescent="0.25">
      <c r="B31" s="64" t="s">
        <v>816</v>
      </c>
      <c r="C31" s="65">
        <v>3.3204205866076371</v>
      </c>
      <c r="D31" s="65">
        <v>4.3319512346061018</v>
      </c>
      <c r="E31" s="65">
        <v>5.1877470355731221</v>
      </c>
      <c r="F31" s="65">
        <v>5.4434202161474889</v>
      </c>
      <c r="G31" s="65">
        <v>5.7826788596019369</v>
      </c>
      <c r="H31" s="65">
        <v>8.6988939977631414</v>
      </c>
      <c r="I31" s="63">
        <v>161.98169089929993</v>
      </c>
      <c r="K31">
        <f t="shared" si="0"/>
        <v>24</v>
      </c>
    </row>
    <row r="32" spans="2:11" x14ac:dyDescent="0.25">
      <c r="B32" s="64" t="s">
        <v>817</v>
      </c>
      <c r="C32" s="65">
        <v>7.5159215784215787</v>
      </c>
      <c r="D32" s="65">
        <v>9.9229975390966096</v>
      </c>
      <c r="E32" s="65">
        <v>11.018972638100156</v>
      </c>
      <c r="F32" s="65">
        <v>7.7194530216144681</v>
      </c>
      <c r="G32" s="65">
        <v>13.551884357253485</v>
      </c>
      <c r="H32" s="65">
        <v>18.264118674945163</v>
      </c>
      <c r="I32" s="63">
        <v>143.00571106784773</v>
      </c>
      <c r="K32">
        <f t="shared" si="0"/>
        <v>3</v>
      </c>
    </row>
    <row r="33" spans="2:11" x14ac:dyDescent="0.25">
      <c r="B33" s="64" t="s">
        <v>818</v>
      </c>
      <c r="C33" s="65">
        <v>6.8412331793532841</v>
      </c>
      <c r="D33" s="65">
        <v>9.5931473706681842</v>
      </c>
      <c r="E33" s="65">
        <v>11.974416336832444</v>
      </c>
      <c r="F33" s="65">
        <v>19.387856339705007</v>
      </c>
      <c r="G33" s="65">
        <v>16.092027276782868</v>
      </c>
      <c r="H33" s="65">
        <v>20.449008005569091</v>
      </c>
      <c r="I33" s="63">
        <v>198.90821536801027</v>
      </c>
      <c r="K33">
        <f t="shared" si="0"/>
        <v>1</v>
      </c>
    </row>
    <row r="34" spans="2:11" x14ac:dyDescent="0.25">
      <c r="B34" s="64" t="s">
        <v>819</v>
      </c>
      <c r="C34" s="65">
        <v>3.709556460252839</v>
      </c>
      <c r="D34" s="65">
        <v>5.8748943364327983</v>
      </c>
      <c r="E34" s="65">
        <v>7.3076923076923075</v>
      </c>
      <c r="F34" s="65">
        <v>7.4997761260857887</v>
      </c>
      <c r="G34" s="65">
        <v>10.650887573964496</v>
      </c>
      <c r="H34" s="65">
        <v>14.415242552124681</v>
      </c>
      <c r="I34" s="63">
        <v>288.59746998276324</v>
      </c>
      <c r="K34">
        <f t="shared" si="0"/>
        <v>8</v>
      </c>
    </row>
    <row r="35" spans="2:11" x14ac:dyDescent="0.25">
      <c r="B35" s="64" t="s">
        <v>820</v>
      </c>
      <c r="C35" s="65">
        <v>3.0336604410678483</v>
      </c>
      <c r="D35" s="65">
        <v>4.116212213607457</v>
      </c>
      <c r="E35" s="65">
        <v>5.20448840986269</v>
      </c>
      <c r="F35" s="65">
        <v>5.3180423362979141</v>
      </c>
      <c r="G35" s="65">
        <v>5.5189908131084602</v>
      </c>
      <c r="H35" s="65">
        <v>7.5596066829098501</v>
      </c>
      <c r="I35" s="63">
        <v>149.19093055282315</v>
      </c>
      <c r="K35">
        <f t="shared" si="0"/>
        <v>26</v>
      </c>
    </row>
    <row r="36" spans="2:11" x14ac:dyDescent="0.25">
      <c r="B36" s="64" t="s">
        <v>821</v>
      </c>
      <c r="C36" s="65">
        <v>2.483769427503443</v>
      </c>
      <c r="D36" s="65">
        <v>2.9896574014221073</v>
      </c>
      <c r="E36" s="65">
        <v>4.3462209692576188</v>
      </c>
      <c r="F36" s="65">
        <v>4.2669012075686981</v>
      </c>
      <c r="G36" s="65">
        <v>4.6517528650568787</v>
      </c>
      <c r="H36" s="65">
        <v>5.8937602190197342</v>
      </c>
      <c r="I36" s="63">
        <v>137.2909559863549</v>
      </c>
      <c r="K36">
        <f t="shared" si="0"/>
        <v>31</v>
      </c>
    </row>
    <row r="37" spans="2:11" x14ac:dyDescent="0.25">
      <c r="B37" s="64" t="s">
        <v>28</v>
      </c>
      <c r="C37" s="65">
        <v>5.4002160086403457</v>
      </c>
      <c r="D37" s="65">
        <v>7.3552735923869941</v>
      </c>
      <c r="E37" s="65">
        <v>8.6401444322651368</v>
      </c>
      <c r="F37" s="65">
        <v>7.6448243114909777</v>
      </c>
      <c r="G37" s="65">
        <v>10.352481282713841</v>
      </c>
      <c r="H37" s="65">
        <v>13.245509996611318</v>
      </c>
      <c r="I37" s="63">
        <v>145.27741067058247</v>
      </c>
      <c r="K37">
        <f t="shared" si="0"/>
        <v>11</v>
      </c>
    </row>
    <row r="38" spans="2:11" x14ac:dyDescent="0.25">
      <c r="B38" s="64" t="s">
        <v>822</v>
      </c>
      <c r="C38" s="65">
        <v>3.0133683979837826</v>
      </c>
      <c r="D38" s="65">
        <v>3.8026944806605822</v>
      </c>
      <c r="E38" s="65">
        <v>5.0042893909064912</v>
      </c>
      <c r="F38" s="65">
        <v>5.1663368785555281</v>
      </c>
      <c r="G38" s="65">
        <v>5.8778084022383696</v>
      </c>
      <c r="H38" s="65">
        <v>8.2990839569786932</v>
      </c>
      <c r="I38" s="63">
        <v>175.40887342322748</v>
      </c>
      <c r="K38">
        <f t="shared" si="0"/>
        <v>25</v>
      </c>
    </row>
    <row r="39" spans="2:11" x14ac:dyDescent="0.25">
      <c r="B39" s="59" t="s">
        <v>823</v>
      </c>
      <c r="C39" s="65">
        <v>3.6195844385499556</v>
      </c>
      <c r="D39" s="65">
        <v>5.1206190259444702</v>
      </c>
      <c r="E39" s="65">
        <v>6.1845013188850073</v>
      </c>
      <c r="F39" s="65">
        <v>7.0979283282359047</v>
      </c>
      <c r="G39" s="65">
        <v>6.9839369450264392</v>
      </c>
      <c r="H39" s="65">
        <v>8.8516165580868371</v>
      </c>
      <c r="I39" s="63">
        <v>144.54786753456401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C3F6F-C92E-4888-97EB-1A3E3C1C8F5B}">
  <dimension ref="B6:Y88"/>
  <sheetViews>
    <sheetView workbookViewId="0">
      <selection activeCell="U7" sqref="U7:U14"/>
    </sheetView>
  </sheetViews>
  <sheetFormatPr defaultRowHeight="15" x14ac:dyDescent="0.25"/>
  <sheetData>
    <row r="6" spans="2:25" ht="14.25" customHeight="1" x14ac:dyDescent="0.25">
      <c r="B6" s="98"/>
      <c r="C6" s="278" t="s">
        <v>897</v>
      </c>
      <c r="D6" s="278"/>
      <c r="E6" s="278"/>
      <c r="F6" s="278"/>
      <c r="G6" s="99"/>
      <c r="H6" s="278" t="s">
        <v>898</v>
      </c>
      <c r="I6" s="278"/>
      <c r="J6" s="278"/>
      <c r="K6" s="278"/>
      <c r="L6" s="99"/>
      <c r="M6" s="278" t="s">
        <v>899</v>
      </c>
      <c r="N6" s="278"/>
      <c r="O6" s="278"/>
      <c r="P6" s="278"/>
    </row>
    <row r="7" spans="2:25" x14ac:dyDescent="0.25">
      <c r="B7" s="98"/>
      <c r="C7" s="100"/>
      <c r="D7" s="100"/>
      <c r="E7" s="279" t="s">
        <v>900</v>
      </c>
      <c r="F7" s="279"/>
      <c r="G7" s="101"/>
      <c r="H7" s="102"/>
      <c r="I7" s="102"/>
      <c r="J7" s="279" t="s">
        <v>900</v>
      </c>
      <c r="K7" s="279"/>
      <c r="L7" s="101"/>
      <c r="M7" s="102"/>
      <c r="N7" s="102"/>
      <c r="O7" s="279" t="s">
        <v>900</v>
      </c>
      <c r="P7" s="279"/>
      <c r="S7" t="s">
        <v>980</v>
      </c>
      <c r="U7" t="s">
        <v>981</v>
      </c>
      <c r="W7" t="s">
        <v>983</v>
      </c>
    </row>
    <row r="8" spans="2:25" x14ac:dyDescent="0.25">
      <c r="B8" s="103" t="s">
        <v>392</v>
      </c>
      <c r="C8" s="104" t="s">
        <v>23</v>
      </c>
      <c r="D8" s="104"/>
      <c r="E8" s="98" t="s">
        <v>901</v>
      </c>
      <c r="F8" s="98" t="s">
        <v>902</v>
      </c>
      <c r="G8" s="98"/>
      <c r="H8" s="104" t="s">
        <v>23</v>
      </c>
      <c r="I8" s="104"/>
      <c r="J8" s="98" t="s">
        <v>901</v>
      </c>
      <c r="K8" s="98" t="s">
        <v>902</v>
      </c>
      <c r="L8" s="98"/>
      <c r="M8" s="104" t="s">
        <v>23</v>
      </c>
      <c r="N8" s="104"/>
      <c r="O8" s="98" t="s">
        <v>901</v>
      </c>
      <c r="P8" s="98" t="s">
        <v>902</v>
      </c>
      <c r="R8" t="s">
        <v>26</v>
      </c>
      <c r="S8" s="26">
        <v>0.28399999999999997</v>
      </c>
      <c r="U8">
        <v>134126</v>
      </c>
      <c r="W8" s="52">
        <f>U8*S8</f>
        <v>38091.784</v>
      </c>
    </row>
    <row r="9" spans="2:25" x14ac:dyDescent="0.25">
      <c r="B9" s="114" t="s">
        <v>903</v>
      </c>
      <c r="C9" s="115">
        <v>16.01745</v>
      </c>
      <c r="D9" s="116" t="s">
        <v>904</v>
      </c>
      <c r="E9" s="117">
        <v>9.9955110000000005</v>
      </c>
      <c r="F9" s="117">
        <v>24.672840000000001</v>
      </c>
      <c r="G9" s="118"/>
      <c r="H9" s="115">
        <v>50.269849999999998</v>
      </c>
      <c r="I9" s="116" t="s">
        <v>904</v>
      </c>
      <c r="J9" s="117">
        <v>41.345930000000003</v>
      </c>
      <c r="K9" s="117">
        <v>59.17662</v>
      </c>
      <c r="L9" s="118"/>
      <c r="M9" s="115">
        <v>33.294379999999997</v>
      </c>
      <c r="N9" s="116" t="s">
        <v>904</v>
      </c>
      <c r="O9" s="117">
        <v>26.094809999999999</v>
      </c>
      <c r="P9" s="117">
        <v>41.368450000000003</v>
      </c>
      <c r="R9" t="s">
        <v>27</v>
      </c>
      <c r="S9" s="26">
        <v>0.28999999999999998</v>
      </c>
      <c r="U9">
        <v>151532</v>
      </c>
      <c r="W9" s="52">
        <f t="shared" ref="W9:W10" si="0">U9*S9</f>
        <v>43944.28</v>
      </c>
    </row>
    <row r="10" spans="2:25" x14ac:dyDescent="0.25">
      <c r="B10" s="109" t="s">
        <v>905</v>
      </c>
      <c r="C10" s="110">
        <v>16.893999999999998</v>
      </c>
      <c r="D10" s="111" t="s">
        <v>904</v>
      </c>
      <c r="E10" s="112">
        <v>11.790290000000001</v>
      </c>
      <c r="F10" s="112">
        <v>23.61553</v>
      </c>
      <c r="G10" s="113"/>
      <c r="H10" s="110">
        <v>53.771230000000003</v>
      </c>
      <c r="I10" s="111" t="s">
        <v>904</v>
      </c>
      <c r="J10" s="112">
        <v>46.072310000000002</v>
      </c>
      <c r="K10" s="112">
        <v>61.294420000000002</v>
      </c>
      <c r="L10" s="113"/>
      <c r="M10" s="110">
        <v>29.334759999999999</v>
      </c>
      <c r="N10" s="111" t="s">
        <v>904</v>
      </c>
      <c r="O10" s="112">
        <v>23.17802</v>
      </c>
      <c r="P10" s="112">
        <v>36.353020000000001</v>
      </c>
      <c r="R10" t="s">
        <v>28</v>
      </c>
      <c r="S10" s="26">
        <v>0.219</v>
      </c>
      <c r="U10">
        <v>89061</v>
      </c>
      <c r="W10" s="52">
        <f t="shared" si="0"/>
        <v>19504.359</v>
      </c>
    </row>
    <row r="11" spans="2:25" x14ac:dyDescent="0.25">
      <c r="B11" s="109" t="s">
        <v>906</v>
      </c>
      <c r="C11" s="110">
        <v>17.123460000000001</v>
      </c>
      <c r="D11" s="111" t="s">
        <v>904</v>
      </c>
      <c r="E11" s="112">
        <v>12.70942</v>
      </c>
      <c r="F11" s="112">
        <v>22.672350000000002</v>
      </c>
      <c r="G11" s="113"/>
      <c r="H11" s="110">
        <v>54.620069999999998</v>
      </c>
      <c r="I11" s="111" t="s">
        <v>904</v>
      </c>
      <c r="J11" s="112">
        <v>48.308839999999996</v>
      </c>
      <c r="K11" s="112">
        <v>60.786230000000003</v>
      </c>
      <c r="L11" s="113"/>
      <c r="M11" s="110">
        <v>27.513590000000001</v>
      </c>
      <c r="N11" s="111" t="s">
        <v>904</v>
      </c>
      <c r="O11" s="112">
        <v>22.428239999999999</v>
      </c>
      <c r="P11" s="112">
        <v>33.257629999999999</v>
      </c>
    </row>
    <row r="12" spans="2:25" x14ac:dyDescent="0.25">
      <c r="B12" s="109" t="s">
        <v>907</v>
      </c>
      <c r="C12" s="110">
        <v>24.69716</v>
      </c>
      <c r="D12" s="111" t="s">
        <v>904</v>
      </c>
      <c r="E12" s="112">
        <v>19.312729999999998</v>
      </c>
      <c r="F12" s="112">
        <v>31.00591</v>
      </c>
      <c r="G12" s="113"/>
      <c r="H12" s="110">
        <v>53.706389999999999</v>
      </c>
      <c r="I12" s="111" t="s">
        <v>904</v>
      </c>
      <c r="J12" s="112">
        <v>47.041429999999998</v>
      </c>
      <c r="K12" s="112">
        <v>60.241489999999999</v>
      </c>
      <c r="L12" s="113"/>
      <c r="M12" s="110">
        <v>20.499479999999998</v>
      </c>
      <c r="N12" s="111" t="s">
        <v>904</v>
      </c>
      <c r="O12" s="112">
        <v>16.042290000000001</v>
      </c>
      <c r="P12" s="112">
        <v>25.81428</v>
      </c>
      <c r="R12" t="s">
        <v>29</v>
      </c>
      <c r="U12">
        <f>SUM(U8:U10)</f>
        <v>374719</v>
      </c>
      <c r="W12" s="52">
        <f>SUM(W8:W10)</f>
        <v>101540.423</v>
      </c>
      <c r="Y12" s="119">
        <f>W12/U12</f>
        <v>0.27097751381702023</v>
      </c>
    </row>
    <row r="13" spans="2:25" x14ac:dyDescent="0.25">
      <c r="B13" s="109" t="s">
        <v>908</v>
      </c>
      <c r="C13" s="110">
        <v>15.978479999999999</v>
      </c>
      <c r="D13" s="111" t="s">
        <v>904</v>
      </c>
      <c r="E13" s="112">
        <v>10.0565</v>
      </c>
      <c r="F13" s="112">
        <v>24.440169999999998</v>
      </c>
      <c r="G13" s="113"/>
      <c r="H13" s="110">
        <v>52.362670000000001</v>
      </c>
      <c r="I13" s="111" t="s">
        <v>904</v>
      </c>
      <c r="J13" s="112">
        <v>43.173859999999998</v>
      </c>
      <c r="K13" s="112">
        <v>61.394269999999999</v>
      </c>
      <c r="L13" s="113"/>
      <c r="M13" s="110">
        <v>31.658840000000001</v>
      </c>
      <c r="N13" s="111" t="s">
        <v>904</v>
      </c>
      <c r="O13" s="112">
        <v>24.207940000000001</v>
      </c>
      <c r="P13" s="112">
        <v>40.187080000000002</v>
      </c>
    </row>
    <row r="14" spans="2:25" x14ac:dyDescent="0.25">
      <c r="B14" s="109" t="s">
        <v>909</v>
      </c>
      <c r="C14" s="110">
        <v>22.854869999999998</v>
      </c>
      <c r="D14" s="111" t="s">
        <v>904</v>
      </c>
      <c r="E14" s="112">
        <v>17.303429999999999</v>
      </c>
      <c r="F14" s="112">
        <v>29.550930000000001</v>
      </c>
      <c r="G14" s="113"/>
      <c r="H14" s="110">
        <v>42.214680000000001</v>
      </c>
      <c r="I14" s="111" t="s">
        <v>904</v>
      </c>
      <c r="J14" s="112">
        <v>35.598230000000001</v>
      </c>
      <c r="K14" s="112">
        <v>49.122889999999998</v>
      </c>
      <c r="L14" s="113"/>
      <c r="M14" s="110">
        <v>33.322310000000002</v>
      </c>
      <c r="N14" s="111" t="s">
        <v>904</v>
      </c>
      <c r="O14" s="112">
        <v>27.380199999999999</v>
      </c>
      <c r="P14" s="112">
        <v>39.846400000000003</v>
      </c>
      <c r="U14" t="s">
        <v>982</v>
      </c>
    </row>
    <row r="15" spans="2:25" x14ac:dyDescent="0.25">
      <c r="B15" s="109" t="s">
        <v>910</v>
      </c>
      <c r="C15" s="110">
        <v>18.20956</v>
      </c>
      <c r="D15" s="111" t="s">
        <v>904</v>
      </c>
      <c r="E15" s="112">
        <v>12.889329999999999</v>
      </c>
      <c r="F15" s="112">
        <v>25.09319</v>
      </c>
      <c r="G15" s="113"/>
      <c r="H15" s="110">
        <v>49.218359999999997</v>
      </c>
      <c r="I15" s="111" t="s">
        <v>904</v>
      </c>
      <c r="J15" s="112">
        <v>42.452179999999998</v>
      </c>
      <c r="K15" s="112">
        <v>56.013309999999997</v>
      </c>
      <c r="L15" s="113"/>
      <c r="M15" s="110">
        <v>32.339210000000001</v>
      </c>
      <c r="N15" s="111" t="s">
        <v>904</v>
      </c>
      <c r="O15" s="112">
        <v>26.036079999999998</v>
      </c>
      <c r="P15" s="112">
        <v>39.35633</v>
      </c>
    </row>
    <row r="16" spans="2:25" x14ac:dyDescent="0.25">
      <c r="B16" s="109" t="s">
        <v>911</v>
      </c>
      <c r="C16" s="110">
        <v>20.19763</v>
      </c>
      <c r="D16" s="111" t="s">
        <v>904</v>
      </c>
      <c r="E16" s="112">
        <v>14.51445</v>
      </c>
      <c r="F16" s="112">
        <v>27.393000000000001</v>
      </c>
      <c r="G16" s="113"/>
      <c r="H16" s="110">
        <v>42.89873</v>
      </c>
      <c r="I16" s="111" t="s">
        <v>904</v>
      </c>
      <c r="J16" s="112">
        <v>34.74823</v>
      </c>
      <c r="K16" s="112">
        <v>51.453499999999998</v>
      </c>
      <c r="L16" s="113"/>
      <c r="M16" s="110">
        <v>36.717370000000003</v>
      </c>
      <c r="N16" s="111" t="s">
        <v>904</v>
      </c>
      <c r="O16" s="112">
        <v>29.087199999999999</v>
      </c>
      <c r="P16" s="112">
        <v>45.076770000000003</v>
      </c>
    </row>
    <row r="17" spans="2:16" x14ac:dyDescent="0.25">
      <c r="B17" s="109" t="s">
        <v>912</v>
      </c>
      <c r="C17" s="110">
        <v>19.80847</v>
      </c>
      <c r="D17" s="111" t="s">
        <v>904</v>
      </c>
      <c r="E17" s="112">
        <v>15.11023</v>
      </c>
      <c r="F17" s="112">
        <v>25.528230000000001</v>
      </c>
      <c r="G17" s="113"/>
      <c r="H17" s="110">
        <v>54.220410000000001</v>
      </c>
      <c r="I17" s="111" t="s">
        <v>904</v>
      </c>
      <c r="J17" s="112">
        <v>48.133069999999996</v>
      </c>
      <c r="K17" s="112">
        <v>60.1843</v>
      </c>
      <c r="L17" s="113"/>
      <c r="M17" s="110">
        <v>25.555160000000001</v>
      </c>
      <c r="N17" s="111" t="s">
        <v>904</v>
      </c>
      <c r="O17" s="112">
        <v>20.409739999999999</v>
      </c>
      <c r="P17" s="112">
        <v>31.48462</v>
      </c>
    </row>
    <row r="18" spans="2:16" x14ac:dyDescent="0.25">
      <c r="B18" s="109" t="s">
        <v>913</v>
      </c>
      <c r="C18" s="110">
        <v>30.144400000000001</v>
      </c>
      <c r="D18" s="111" t="s">
        <v>904</v>
      </c>
      <c r="E18" s="112">
        <v>24.660720000000001</v>
      </c>
      <c r="F18" s="112">
        <v>36.260579999999997</v>
      </c>
      <c r="G18" s="113"/>
      <c r="H18" s="110">
        <v>46.884250000000002</v>
      </c>
      <c r="I18" s="111" t="s">
        <v>904</v>
      </c>
      <c r="J18" s="112">
        <v>40.773829999999997</v>
      </c>
      <c r="K18" s="112">
        <v>53.089550000000003</v>
      </c>
      <c r="L18" s="113"/>
      <c r="M18" s="110">
        <v>20.03942</v>
      </c>
      <c r="N18" s="111" t="s">
        <v>904</v>
      </c>
      <c r="O18" s="112">
        <v>15.59249</v>
      </c>
      <c r="P18" s="112">
        <v>25.373360000000002</v>
      </c>
    </row>
    <row r="19" spans="2:16" x14ac:dyDescent="0.25">
      <c r="B19" s="109" t="s">
        <v>914</v>
      </c>
      <c r="C19" s="110">
        <v>12.637</v>
      </c>
      <c r="D19" s="111" t="s">
        <v>904</v>
      </c>
      <c r="E19" s="112">
        <v>6.9538950000000002</v>
      </c>
      <c r="F19" s="112">
        <v>21.87283</v>
      </c>
      <c r="G19" s="113"/>
      <c r="H19" s="110">
        <v>44.926299999999998</v>
      </c>
      <c r="I19" s="111" t="s">
        <v>904</v>
      </c>
      <c r="J19" s="112">
        <v>34.517159999999997</v>
      </c>
      <c r="K19" s="112">
        <v>55.799630000000001</v>
      </c>
      <c r="L19" s="113"/>
      <c r="M19" s="110">
        <v>39.049709999999997</v>
      </c>
      <c r="N19" s="111" t="s">
        <v>904</v>
      </c>
      <c r="O19" s="112">
        <v>29.25244</v>
      </c>
      <c r="P19" s="112">
        <v>49.817709999999998</v>
      </c>
    </row>
    <row r="20" spans="2:16" x14ac:dyDescent="0.25">
      <c r="B20" s="109" t="s">
        <v>915</v>
      </c>
      <c r="C20" s="110">
        <v>15.132400000000001</v>
      </c>
      <c r="D20" s="111" t="s">
        <v>904</v>
      </c>
      <c r="E20" s="112">
        <v>10.473549999999999</v>
      </c>
      <c r="F20" s="112">
        <v>21.368970000000001</v>
      </c>
      <c r="G20" s="113"/>
      <c r="H20" s="110">
        <v>50.560169999999999</v>
      </c>
      <c r="I20" s="111" t="s">
        <v>904</v>
      </c>
      <c r="J20" s="112">
        <v>43.127800000000001</v>
      </c>
      <c r="K20" s="112">
        <v>57.967869999999998</v>
      </c>
      <c r="L20" s="113"/>
      <c r="M20" s="110">
        <v>34.160820000000001</v>
      </c>
      <c r="N20" s="111" t="s">
        <v>904</v>
      </c>
      <c r="O20" s="112">
        <v>27.570060000000002</v>
      </c>
      <c r="P20" s="112">
        <v>41.425989999999999</v>
      </c>
    </row>
    <row r="21" spans="2:16" x14ac:dyDescent="0.25">
      <c r="B21" s="109" t="s">
        <v>916</v>
      </c>
      <c r="C21" s="110">
        <v>14.906029999999999</v>
      </c>
      <c r="D21" s="111" t="s">
        <v>904</v>
      </c>
      <c r="E21" s="112">
        <v>10.946059999999999</v>
      </c>
      <c r="F21" s="112">
        <v>19.977250000000002</v>
      </c>
      <c r="G21" s="113"/>
      <c r="H21" s="110">
        <v>47.556739999999998</v>
      </c>
      <c r="I21" s="111" t="s">
        <v>904</v>
      </c>
      <c r="J21" s="112">
        <v>41.07423</v>
      </c>
      <c r="K21" s="112">
        <v>54.122639999999997</v>
      </c>
      <c r="L21" s="113"/>
      <c r="M21" s="110">
        <v>37.201270000000001</v>
      </c>
      <c r="N21" s="111" t="s">
        <v>904</v>
      </c>
      <c r="O21" s="112">
        <v>30.965350000000001</v>
      </c>
      <c r="P21" s="112">
        <v>43.894500000000001</v>
      </c>
    </row>
    <row r="22" spans="2:16" x14ac:dyDescent="0.25">
      <c r="B22" s="109" t="s">
        <v>917</v>
      </c>
      <c r="C22" s="110">
        <v>27.570229999999999</v>
      </c>
      <c r="D22" s="111" t="s">
        <v>904</v>
      </c>
      <c r="E22" s="112">
        <v>22.42859</v>
      </c>
      <c r="F22" s="112">
        <v>33.383319999999998</v>
      </c>
      <c r="G22" s="113"/>
      <c r="H22" s="110">
        <v>44.397970000000001</v>
      </c>
      <c r="I22" s="111" t="s">
        <v>904</v>
      </c>
      <c r="J22" s="112">
        <v>38.234070000000003</v>
      </c>
      <c r="K22" s="112">
        <v>50.739269999999998</v>
      </c>
      <c r="L22" s="113"/>
      <c r="M22" s="110">
        <v>25.476050000000001</v>
      </c>
      <c r="N22" s="111" t="s">
        <v>904</v>
      </c>
      <c r="O22" s="112">
        <v>20.310690000000001</v>
      </c>
      <c r="P22" s="112">
        <v>31.43683</v>
      </c>
    </row>
    <row r="23" spans="2:16" x14ac:dyDescent="0.25">
      <c r="B23" s="109" t="s">
        <v>918</v>
      </c>
      <c r="C23" s="110">
        <v>16.43384</v>
      </c>
      <c r="D23" s="111" t="s">
        <v>904</v>
      </c>
      <c r="E23" s="112">
        <v>11.42388</v>
      </c>
      <c r="F23" s="112">
        <v>23.068709999999999</v>
      </c>
      <c r="G23" s="113"/>
      <c r="H23" s="110">
        <v>52.825099999999999</v>
      </c>
      <c r="I23" s="111" t="s">
        <v>904</v>
      </c>
      <c r="J23" s="112">
        <v>44.978200000000001</v>
      </c>
      <c r="K23" s="112">
        <v>60.534829999999999</v>
      </c>
      <c r="L23" s="113"/>
      <c r="M23" s="110">
        <v>30.741060000000001</v>
      </c>
      <c r="N23" s="111" t="s">
        <v>904</v>
      </c>
      <c r="O23" s="112">
        <v>24.061019999999999</v>
      </c>
      <c r="P23" s="112">
        <v>38.339350000000003</v>
      </c>
    </row>
    <row r="24" spans="2:16" x14ac:dyDescent="0.25">
      <c r="B24" s="109" t="s">
        <v>919</v>
      </c>
      <c r="C24" s="110">
        <v>12.904590000000001</v>
      </c>
      <c r="D24" s="111" t="s">
        <v>904</v>
      </c>
      <c r="E24" s="112">
        <v>8.8354719999999993</v>
      </c>
      <c r="F24" s="112">
        <v>18.468070000000001</v>
      </c>
      <c r="G24" s="113"/>
      <c r="H24" s="110">
        <v>56.466320000000003</v>
      </c>
      <c r="I24" s="111" t="s">
        <v>904</v>
      </c>
      <c r="J24" s="112">
        <v>49.512479999999996</v>
      </c>
      <c r="K24" s="112">
        <v>63.174729999999997</v>
      </c>
      <c r="L24" s="113"/>
      <c r="M24" s="110">
        <v>30.342970000000001</v>
      </c>
      <c r="N24" s="111" t="s">
        <v>904</v>
      </c>
      <c r="O24" s="112">
        <v>24.526879999999998</v>
      </c>
      <c r="P24" s="112">
        <v>36.86459</v>
      </c>
    </row>
    <row r="25" spans="2:16" x14ac:dyDescent="0.25">
      <c r="B25" s="109" t="s">
        <v>920</v>
      </c>
      <c r="C25" s="110">
        <v>18.18084</v>
      </c>
      <c r="D25" s="111" t="s">
        <v>904</v>
      </c>
      <c r="E25" s="112">
        <v>12.36486</v>
      </c>
      <c r="F25" s="112">
        <v>25.923210000000001</v>
      </c>
      <c r="G25" s="113"/>
      <c r="H25" s="110">
        <v>51.001890000000003</v>
      </c>
      <c r="I25" s="111" t="s">
        <v>904</v>
      </c>
      <c r="J25" s="112">
        <v>43.015860000000004</v>
      </c>
      <c r="K25" s="112">
        <v>58.937100000000001</v>
      </c>
      <c r="L25" s="113"/>
      <c r="M25" s="110">
        <v>30.71134</v>
      </c>
      <c r="N25" s="111" t="s">
        <v>904</v>
      </c>
      <c r="O25" s="112">
        <v>24.25225</v>
      </c>
      <c r="P25" s="112">
        <v>38.027070000000002</v>
      </c>
    </row>
    <row r="26" spans="2:16" x14ac:dyDescent="0.25">
      <c r="B26" s="109" t="s">
        <v>43</v>
      </c>
      <c r="C26" s="110">
        <v>28.405989999999999</v>
      </c>
      <c r="D26" s="111" t="s">
        <v>904</v>
      </c>
      <c r="E26" s="112">
        <v>22.143380000000001</v>
      </c>
      <c r="F26" s="112">
        <v>35.629249999999999</v>
      </c>
      <c r="G26" s="113"/>
      <c r="H26" s="110">
        <v>50.351610000000001</v>
      </c>
      <c r="I26" s="111" t="s">
        <v>904</v>
      </c>
      <c r="J26" s="112">
        <v>43.822009999999999</v>
      </c>
      <c r="K26" s="112">
        <v>56.869250000000001</v>
      </c>
      <c r="L26" s="113"/>
      <c r="M26" s="110">
        <v>17.784829999999999</v>
      </c>
      <c r="N26" s="111" t="s">
        <v>904</v>
      </c>
      <c r="O26" s="112">
        <v>13.230460000000001</v>
      </c>
      <c r="P26" s="112">
        <v>23.482690000000002</v>
      </c>
    </row>
    <row r="27" spans="2:16" x14ac:dyDescent="0.25">
      <c r="B27" s="109" t="s">
        <v>921</v>
      </c>
      <c r="C27" s="110">
        <v>16.409739999999999</v>
      </c>
      <c r="D27" s="111" t="s">
        <v>904</v>
      </c>
      <c r="E27" s="112">
        <v>10.448600000000001</v>
      </c>
      <c r="F27" s="112">
        <v>24.828880000000002</v>
      </c>
      <c r="G27" s="113"/>
      <c r="H27" s="110">
        <v>39.766129999999997</v>
      </c>
      <c r="I27" s="111" t="s">
        <v>904</v>
      </c>
      <c r="J27" s="112">
        <v>31.294630000000002</v>
      </c>
      <c r="K27" s="112">
        <v>48.89873</v>
      </c>
      <c r="L27" s="113"/>
      <c r="M27" s="110">
        <v>41.283149999999999</v>
      </c>
      <c r="N27" s="111" t="s">
        <v>904</v>
      </c>
      <c r="O27" s="112">
        <v>32.317050000000002</v>
      </c>
      <c r="P27" s="112">
        <v>50.867280000000001</v>
      </c>
    </row>
    <row r="28" spans="2:16" x14ac:dyDescent="0.25">
      <c r="B28" s="109" t="s">
        <v>922</v>
      </c>
      <c r="C28" s="110">
        <v>24.494479999999999</v>
      </c>
      <c r="D28" s="111" t="s">
        <v>904</v>
      </c>
      <c r="E28" s="112">
        <v>19.693169999999999</v>
      </c>
      <c r="F28" s="112">
        <v>30.028670000000002</v>
      </c>
      <c r="G28" s="113"/>
      <c r="H28" s="110">
        <v>48.172490000000003</v>
      </c>
      <c r="I28" s="111" t="s">
        <v>904</v>
      </c>
      <c r="J28" s="112">
        <v>41.990310000000001</v>
      </c>
      <c r="K28" s="112">
        <v>54.411140000000003</v>
      </c>
      <c r="L28" s="113"/>
      <c r="M28" s="110">
        <v>26.77759</v>
      </c>
      <c r="N28" s="111" t="s">
        <v>904</v>
      </c>
      <c r="O28" s="112">
        <v>21.61871</v>
      </c>
      <c r="P28" s="112">
        <v>32.654670000000003</v>
      </c>
    </row>
    <row r="29" spans="2:16" x14ac:dyDescent="0.25">
      <c r="B29" s="109" t="s">
        <v>923</v>
      </c>
      <c r="C29" s="110">
        <v>18.836749999999999</v>
      </c>
      <c r="D29" s="111" t="s">
        <v>904</v>
      </c>
      <c r="E29" s="112">
        <v>11.3451</v>
      </c>
      <c r="F29" s="112">
        <v>29.622479999999999</v>
      </c>
      <c r="G29" s="113"/>
      <c r="H29" s="110">
        <v>51.21508</v>
      </c>
      <c r="I29" s="111" t="s">
        <v>904</v>
      </c>
      <c r="J29" s="112">
        <v>40.230609999999999</v>
      </c>
      <c r="K29" s="112">
        <v>62.08343</v>
      </c>
      <c r="L29" s="113"/>
      <c r="M29" s="110">
        <v>28.47128</v>
      </c>
      <c r="N29" s="111" t="s">
        <v>904</v>
      </c>
      <c r="O29" s="112">
        <v>20.21284</v>
      </c>
      <c r="P29" s="112">
        <v>38.476730000000003</v>
      </c>
    </row>
    <row r="30" spans="2:16" x14ac:dyDescent="0.25">
      <c r="B30" s="109" t="s">
        <v>924</v>
      </c>
      <c r="C30" s="110">
        <v>19.153289999999998</v>
      </c>
      <c r="D30" s="111" t="s">
        <v>904</v>
      </c>
      <c r="E30" s="112">
        <v>14.612629999999999</v>
      </c>
      <c r="F30" s="112">
        <v>24.696809999999999</v>
      </c>
      <c r="G30" s="113"/>
      <c r="H30" s="110">
        <v>52.443849999999998</v>
      </c>
      <c r="I30" s="111" t="s">
        <v>904</v>
      </c>
      <c r="J30" s="112">
        <v>46.413089999999997</v>
      </c>
      <c r="K30" s="112">
        <v>58.404150000000001</v>
      </c>
      <c r="L30" s="113"/>
      <c r="M30" s="110">
        <v>28.034590000000001</v>
      </c>
      <c r="N30" s="111" t="s">
        <v>904</v>
      </c>
      <c r="O30" s="112">
        <v>23.117629999999998</v>
      </c>
      <c r="P30" s="112">
        <v>33.541119999999999</v>
      </c>
    </row>
    <row r="31" spans="2:16" x14ac:dyDescent="0.25">
      <c r="B31" s="109" t="s">
        <v>925</v>
      </c>
      <c r="C31" s="110">
        <v>10.761279999999999</v>
      </c>
      <c r="D31" s="111" t="s">
        <v>904</v>
      </c>
      <c r="E31" s="112">
        <v>7.2207369999999997</v>
      </c>
      <c r="F31" s="112">
        <v>15.743259999999999</v>
      </c>
      <c r="G31" s="113"/>
      <c r="H31" s="110">
        <v>44.773899999999998</v>
      </c>
      <c r="I31" s="111" t="s">
        <v>904</v>
      </c>
      <c r="J31" s="112">
        <v>35.153390000000002</v>
      </c>
      <c r="K31" s="112">
        <v>54.802219999999998</v>
      </c>
      <c r="L31" s="113"/>
      <c r="M31" s="110">
        <v>42.882860000000001</v>
      </c>
      <c r="N31" s="111" t="s">
        <v>904</v>
      </c>
      <c r="O31" s="112">
        <v>33.743429999999996</v>
      </c>
      <c r="P31" s="112">
        <v>52.534959999999998</v>
      </c>
    </row>
    <row r="32" spans="2:16" x14ac:dyDescent="0.25">
      <c r="B32" s="109" t="s">
        <v>926</v>
      </c>
      <c r="C32" s="110">
        <v>24.715450000000001</v>
      </c>
      <c r="D32" s="111" t="s">
        <v>904</v>
      </c>
      <c r="E32" s="112">
        <v>16.687799999999999</v>
      </c>
      <c r="F32" s="112">
        <v>34.983249999999998</v>
      </c>
      <c r="G32" s="113"/>
      <c r="H32" s="110">
        <v>39.117130000000003</v>
      </c>
      <c r="I32" s="111" t="s">
        <v>904</v>
      </c>
      <c r="J32" s="112">
        <v>31.10773</v>
      </c>
      <c r="K32" s="112">
        <v>47.759129999999999</v>
      </c>
      <c r="L32" s="113"/>
      <c r="M32" s="110">
        <v>35.647570000000002</v>
      </c>
      <c r="N32" s="111" t="s">
        <v>904</v>
      </c>
      <c r="O32" s="112">
        <v>26.617190000000001</v>
      </c>
      <c r="P32" s="112">
        <v>45.828360000000004</v>
      </c>
    </row>
    <row r="33" spans="2:16" x14ac:dyDescent="0.25">
      <c r="B33" s="109" t="s">
        <v>927</v>
      </c>
      <c r="C33" s="110">
        <v>26.62396</v>
      </c>
      <c r="D33" s="111" t="s">
        <v>904</v>
      </c>
      <c r="E33" s="112">
        <v>20.7149</v>
      </c>
      <c r="F33" s="112">
        <v>33.506279999999997</v>
      </c>
      <c r="G33" s="113"/>
      <c r="H33" s="110">
        <v>45.786859999999997</v>
      </c>
      <c r="I33" s="111" t="s">
        <v>904</v>
      </c>
      <c r="J33" s="112">
        <v>38.749670000000002</v>
      </c>
      <c r="K33" s="112">
        <v>52.996279999999999</v>
      </c>
      <c r="L33" s="113"/>
      <c r="M33" s="110">
        <v>27.589179999999999</v>
      </c>
      <c r="N33" s="111" t="s">
        <v>904</v>
      </c>
      <c r="O33" s="112">
        <v>22.040649999999999</v>
      </c>
      <c r="P33" s="112">
        <v>33.926630000000003</v>
      </c>
    </row>
    <row r="34" spans="2:16" x14ac:dyDescent="0.25">
      <c r="B34" s="109" t="s">
        <v>928</v>
      </c>
      <c r="C34" s="110">
        <v>26.29692</v>
      </c>
      <c r="D34" s="111" t="s">
        <v>904</v>
      </c>
      <c r="E34" s="112">
        <v>20.95449</v>
      </c>
      <c r="F34" s="112">
        <v>32.442399999999999</v>
      </c>
      <c r="G34" s="113"/>
      <c r="H34" s="110">
        <v>42.099429999999998</v>
      </c>
      <c r="I34" s="111" t="s">
        <v>904</v>
      </c>
      <c r="J34" s="112">
        <v>35.861269999999998</v>
      </c>
      <c r="K34" s="112">
        <v>48.600479999999997</v>
      </c>
      <c r="L34" s="113"/>
      <c r="M34" s="110">
        <v>27.790220000000001</v>
      </c>
      <c r="N34" s="111" t="s">
        <v>904</v>
      </c>
      <c r="O34" s="112">
        <v>22.36627</v>
      </c>
      <c r="P34" s="112">
        <v>33.954230000000003</v>
      </c>
    </row>
    <row r="35" spans="2:16" x14ac:dyDescent="0.25">
      <c r="B35" s="109" t="s">
        <v>929</v>
      </c>
      <c r="C35" s="110">
        <v>21.76774</v>
      </c>
      <c r="D35" s="111" t="s">
        <v>904</v>
      </c>
      <c r="E35" s="112">
        <v>16.49316</v>
      </c>
      <c r="F35" s="112">
        <v>28.160319999999999</v>
      </c>
      <c r="G35" s="113"/>
      <c r="H35" s="110">
        <v>52.431609999999999</v>
      </c>
      <c r="I35" s="111" t="s">
        <v>904</v>
      </c>
      <c r="J35" s="112">
        <v>45.660899999999998</v>
      </c>
      <c r="K35" s="112">
        <v>59.114109999999997</v>
      </c>
      <c r="L35" s="113"/>
      <c r="M35" s="110">
        <v>25.800640000000001</v>
      </c>
      <c r="N35" s="111" t="s">
        <v>904</v>
      </c>
      <c r="O35" s="112">
        <v>20.868749999999999</v>
      </c>
      <c r="P35" s="112">
        <v>31.43506</v>
      </c>
    </row>
    <row r="36" spans="2:16" x14ac:dyDescent="0.25">
      <c r="B36" s="109" t="s">
        <v>930</v>
      </c>
      <c r="C36" s="110">
        <v>17.04616</v>
      </c>
      <c r="D36" s="111" t="s">
        <v>904</v>
      </c>
      <c r="E36" s="112">
        <v>12.6936</v>
      </c>
      <c r="F36" s="112">
        <v>22.506460000000001</v>
      </c>
      <c r="G36" s="113"/>
      <c r="H36" s="110">
        <v>47.232030000000002</v>
      </c>
      <c r="I36" s="111" t="s">
        <v>904</v>
      </c>
      <c r="J36" s="112">
        <v>40.746850000000002</v>
      </c>
      <c r="K36" s="112">
        <v>53.811999999999998</v>
      </c>
      <c r="L36" s="113"/>
      <c r="M36" s="110">
        <v>35.239579999999997</v>
      </c>
      <c r="N36" s="111" t="s">
        <v>904</v>
      </c>
      <c r="O36" s="112">
        <v>29.20637</v>
      </c>
      <c r="P36" s="112">
        <v>41.783499999999997</v>
      </c>
    </row>
    <row r="37" spans="2:16" x14ac:dyDescent="0.25">
      <c r="B37" s="109" t="s">
        <v>931</v>
      </c>
      <c r="C37" s="110">
        <v>17.556480000000001</v>
      </c>
      <c r="D37" s="111" t="s">
        <v>904</v>
      </c>
      <c r="E37" s="112">
        <v>11.66019</v>
      </c>
      <c r="F37" s="112">
        <v>25.57131</v>
      </c>
      <c r="G37" s="113"/>
      <c r="H37" s="110">
        <v>51.998480000000001</v>
      </c>
      <c r="I37" s="111" t="s">
        <v>904</v>
      </c>
      <c r="J37" s="112">
        <v>43.31362</v>
      </c>
      <c r="K37" s="112">
        <v>60.564230000000002</v>
      </c>
      <c r="L37" s="113"/>
      <c r="M37" s="110">
        <v>30.445029999999999</v>
      </c>
      <c r="N37" s="111" t="s">
        <v>904</v>
      </c>
      <c r="O37" s="112">
        <v>22.573699999999999</v>
      </c>
      <c r="P37" s="112">
        <v>39.65531</v>
      </c>
    </row>
    <row r="38" spans="2:16" x14ac:dyDescent="0.25">
      <c r="B38" s="109" t="s">
        <v>932</v>
      </c>
      <c r="C38" s="110">
        <v>19.125879999999999</v>
      </c>
      <c r="D38" s="111" t="s">
        <v>904</v>
      </c>
      <c r="E38" s="112">
        <v>11.84442</v>
      </c>
      <c r="F38" s="112">
        <v>29.391269999999999</v>
      </c>
      <c r="G38" s="113"/>
      <c r="H38" s="110">
        <v>46.448270000000001</v>
      </c>
      <c r="I38" s="111" t="s">
        <v>904</v>
      </c>
      <c r="J38" s="112">
        <v>36.615130000000001</v>
      </c>
      <c r="K38" s="112">
        <v>56.565510000000003</v>
      </c>
      <c r="L38" s="113"/>
      <c r="M38" s="110">
        <v>33.120040000000003</v>
      </c>
      <c r="N38" s="111" t="s">
        <v>904</v>
      </c>
      <c r="O38" s="112">
        <v>24.823309999999999</v>
      </c>
      <c r="P38" s="112">
        <v>42.61777</v>
      </c>
    </row>
    <row r="39" spans="2:16" x14ac:dyDescent="0.25">
      <c r="B39" s="109" t="s">
        <v>933</v>
      </c>
      <c r="C39" s="110">
        <v>21.490839999999999</v>
      </c>
      <c r="D39" s="111" t="s">
        <v>904</v>
      </c>
      <c r="E39" s="112">
        <v>16.058129999999998</v>
      </c>
      <c r="F39" s="112">
        <v>28.14527</v>
      </c>
      <c r="G39" s="113"/>
      <c r="H39" s="110">
        <v>49.191079999999999</v>
      </c>
      <c r="I39" s="111" t="s">
        <v>904</v>
      </c>
      <c r="J39" s="112">
        <v>42.453029999999998</v>
      </c>
      <c r="K39" s="112">
        <v>55.958660000000002</v>
      </c>
      <c r="L39" s="113"/>
      <c r="M39" s="110">
        <v>28.073699999999999</v>
      </c>
      <c r="N39" s="111" t="s">
        <v>904</v>
      </c>
      <c r="O39" s="112">
        <v>22.28509</v>
      </c>
      <c r="P39" s="112">
        <v>34.694650000000003</v>
      </c>
    </row>
    <row r="40" spans="2:16" x14ac:dyDescent="0.25">
      <c r="B40" s="109" t="s">
        <v>934</v>
      </c>
      <c r="C40" s="110">
        <v>16.51557</v>
      </c>
      <c r="D40" s="111" t="s">
        <v>904</v>
      </c>
      <c r="E40" s="112">
        <v>11.92286</v>
      </c>
      <c r="F40" s="112">
        <v>22.426919999999999</v>
      </c>
      <c r="G40" s="113"/>
      <c r="H40" s="110">
        <v>50.217860000000002</v>
      </c>
      <c r="I40" s="111" t="s">
        <v>904</v>
      </c>
      <c r="J40" s="112">
        <v>43.371580000000002</v>
      </c>
      <c r="K40" s="112">
        <v>57.055979999999998</v>
      </c>
      <c r="L40" s="113"/>
      <c r="M40" s="110">
        <v>32.84104</v>
      </c>
      <c r="N40" s="111" t="s">
        <v>904</v>
      </c>
      <c r="O40" s="112">
        <v>26.703970000000002</v>
      </c>
      <c r="P40" s="112">
        <v>39.626010000000001</v>
      </c>
    </row>
    <row r="41" spans="2:16" x14ac:dyDescent="0.25">
      <c r="B41" s="109" t="s">
        <v>935</v>
      </c>
      <c r="C41" s="110">
        <v>23.730090000000001</v>
      </c>
      <c r="D41" s="111" t="s">
        <v>904</v>
      </c>
      <c r="E41" s="112">
        <v>18.609549999999999</v>
      </c>
      <c r="F41" s="112">
        <v>29.74466</v>
      </c>
      <c r="G41" s="113"/>
      <c r="H41" s="110">
        <v>46.137300000000003</v>
      </c>
      <c r="I41" s="111" t="s">
        <v>904</v>
      </c>
      <c r="J41" s="112">
        <v>39.560470000000002</v>
      </c>
      <c r="K41" s="112">
        <v>52.851410000000001</v>
      </c>
      <c r="L41" s="113"/>
      <c r="M41" s="110">
        <v>28.464379999999998</v>
      </c>
      <c r="N41" s="111" t="s">
        <v>904</v>
      </c>
      <c r="O41" s="112">
        <v>22.88954</v>
      </c>
      <c r="P41" s="112">
        <v>34.784520000000001</v>
      </c>
    </row>
    <row r="42" spans="2:16" x14ac:dyDescent="0.25">
      <c r="B42" s="109" t="s">
        <v>936</v>
      </c>
      <c r="C42" s="110">
        <v>15.129300000000001</v>
      </c>
      <c r="D42" s="111" t="s">
        <v>904</v>
      </c>
      <c r="E42" s="112">
        <v>9.2640820000000001</v>
      </c>
      <c r="F42" s="112">
        <v>23.736460000000001</v>
      </c>
      <c r="G42" s="113"/>
      <c r="H42" s="110">
        <v>48.498640000000002</v>
      </c>
      <c r="I42" s="111" t="s">
        <v>904</v>
      </c>
      <c r="J42" s="112">
        <v>39.024760000000001</v>
      </c>
      <c r="K42" s="112">
        <v>58.081659999999999</v>
      </c>
      <c r="L42" s="113"/>
      <c r="M42" s="110">
        <v>35.527659999999997</v>
      </c>
      <c r="N42" s="111" t="s">
        <v>904</v>
      </c>
      <c r="O42" s="112">
        <v>27.239650000000001</v>
      </c>
      <c r="P42" s="112">
        <v>44.785220000000002</v>
      </c>
    </row>
    <row r="43" spans="2:16" x14ac:dyDescent="0.25">
      <c r="B43" s="109" t="s">
        <v>937</v>
      </c>
      <c r="C43" s="110">
        <v>26.306190000000001</v>
      </c>
      <c r="D43" s="111" t="s">
        <v>904</v>
      </c>
      <c r="E43" s="112">
        <v>21.143599999999999</v>
      </c>
      <c r="F43" s="112">
        <v>32.214359999999999</v>
      </c>
      <c r="G43" s="113"/>
      <c r="H43" s="110">
        <v>49.882429999999999</v>
      </c>
      <c r="I43" s="111" t="s">
        <v>904</v>
      </c>
      <c r="J43" s="112">
        <v>43.633850000000002</v>
      </c>
      <c r="K43" s="112">
        <v>56.134680000000003</v>
      </c>
      <c r="L43" s="113"/>
      <c r="M43" s="110">
        <v>23.04533</v>
      </c>
      <c r="N43" s="111" t="s">
        <v>904</v>
      </c>
      <c r="O43" s="112">
        <v>18.02271</v>
      </c>
      <c r="P43" s="112">
        <v>28.97298</v>
      </c>
    </row>
    <row r="44" spans="2:16" x14ac:dyDescent="0.25">
      <c r="B44" s="109" t="s">
        <v>938</v>
      </c>
      <c r="C44" s="110">
        <v>26.13616</v>
      </c>
      <c r="D44" s="111" t="s">
        <v>904</v>
      </c>
      <c r="E44" s="112">
        <v>20.878799999999998</v>
      </c>
      <c r="F44" s="112">
        <v>32.178939999999997</v>
      </c>
      <c r="G44" s="113"/>
      <c r="H44" s="110">
        <v>48.11486</v>
      </c>
      <c r="I44" s="111" t="s">
        <v>904</v>
      </c>
      <c r="J44" s="112">
        <v>41.807049999999997</v>
      </c>
      <c r="K44" s="112">
        <v>54.483350000000002</v>
      </c>
      <c r="L44" s="113"/>
      <c r="M44" s="110">
        <v>25.12913</v>
      </c>
      <c r="N44" s="111" t="s">
        <v>904</v>
      </c>
      <c r="O44" s="112">
        <v>20.080839999999998</v>
      </c>
      <c r="P44" s="112">
        <v>30.954969999999999</v>
      </c>
    </row>
    <row r="45" spans="2:16" x14ac:dyDescent="0.25">
      <c r="B45" s="109" t="s">
        <v>939</v>
      </c>
      <c r="C45" s="110">
        <v>25.33586</v>
      </c>
      <c r="D45" s="111" t="s">
        <v>904</v>
      </c>
      <c r="E45" s="112">
        <v>19.459009999999999</v>
      </c>
      <c r="F45" s="112">
        <v>32.276319999999998</v>
      </c>
      <c r="G45" s="113"/>
      <c r="H45" s="110">
        <v>48.428089999999997</v>
      </c>
      <c r="I45" s="111" t="s">
        <v>904</v>
      </c>
      <c r="J45" s="112">
        <v>41.570529999999998</v>
      </c>
      <c r="K45" s="112">
        <v>55.345370000000003</v>
      </c>
      <c r="L45" s="113"/>
      <c r="M45" s="110">
        <v>26.236039999999999</v>
      </c>
      <c r="N45" s="111" t="s">
        <v>904</v>
      </c>
      <c r="O45" s="112">
        <v>21.096540000000001</v>
      </c>
      <c r="P45" s="112">
        <v>32.117959999999997</v>
      </c>
    </row>
    <row r="46" spans="2:16" x14ac:dyDescent="0.25">
      <c r="B46" s="109" t="s">
        <v>940</v>
      </c>
      <c r="C46" s="110">
        <v>17.37998</v>
      </c>
      <c r="D46" s="111" t="s">
        <v>904</v>
      </c>
      <c r="E46" s="112">
        <v>10.388339999999999</v>
      </c>
      <c r="F46" s="112">
        <v>27.62649</v>
      </c>
      <c r="G46" s="113"/>
      <c r="H46" s="110">
        <v>52.770040000000002</v>
      </c>
      <c r="I46" s="111" t="s">
        <v>904</v>
      </c>
      <c r="J46" s="112">
        <v>41.903320000000001</v>
      </c>
      <c r="K46" s="112">
        <v>63.380459999999999</v>
      </c>
      <c r="L46" s="113"/>
      <c r="M46" s="110">
        <v>29.495750000000001</v>
      </c>
      <c r="N46" s="111" t="s">
        <v>904</v>
      </c>
      <c r="O46" s="112">
        <v>21.0166</v>
      </c>
      <c r="P46" s="112">
        <v>39.677329999999998</v>
      </c>
    </row>
    <row r="47" spans="2:16" x14ac:dyDescent="0.25">
      <c r="B47" s="109" t="s">
        <v>941</v>
      </c>
      <c r="C47" s="110">
        <v>24.101420000000001</v>
      </c>
      <c r="D47" s="111" t="s">
        <v>904</v>
      </c>
      <c r="E47" s="112">
        <v>16.823810000000002</v>
      </c>
      <c r="F47" s="112">
        <v>33.268000000000001</v>
      </c>
      <c r="G47" s="113"/>
      <c r="H47" s="110">
        <v>48.985390000000002</v>
      </c>
      <c r="I47" s="111" t="s">
        <v>904</v>
      </c>
      <c r="J47" s="112">
        <v>40.361319999999999</v>
      </c>
      <c r="K47" s="112">
        <v>57.670279999999998</v>
      </c>
      <c r="L47" s="113"/>
      <c r="M47" s="110">
        <v>25.334099999999999</v>
      </c>
      <c r="N47" s="111" t="s">
        <v>904</v>
      </c>
      <c r="O47" s="112">
        <v>20.61844</v>
      </c>
      <c r="P47" s="112">
        <v>30.711040000000001</v>
      </c>
    </row>
    <row r="48" spans="2:16" x14ac:dyDescent="0.25">
      <c r="B48" s="109" t="s">
        <v>942</v>
      </c>
      <c r="C48" s="110">
        <v>19.384730000000001</v>
      </c>
      <c r="D48" s="111" t="s">
        <v>904</v>
      </c>
      <c r="E48" s="112">
        <v>14.13963</v>
      </c>
      <c r="F48" s="112">
        <v>25.986630000000002</v>
      </c>
      <c r="G48" s="113"/>
      <c r="H48" s="110">
        <v>59.861840000000001</v>
      </c>
      <c r="I48" s="111" t="s">
        <v>904</v>
      </c>
      <c r="J48" s="112">
        <v>52.687779999999997</v>
      </c>
      <c r="K48" s="112">
        <v>66.63691</v>
      </c>
      <c r="L48" s="113"/>
      <c r="M48" s="110">
        <v>19.9816</v>
      </c>
      <c r="N48" s="111" t="s">
        <v>904</v>
      </c>
      <c r="O48" s="112">
        <v>15.137840000000001</v>
      </c>
      <c r="P48" s="112">
        <v>25.902180000000001</v>
      </c>
    </row>
    <row r="49" spans="2:16" x14ac:dyDescent="0.25">
      <c r="B49" s="109" t="s">
        <v>943</v>
      </c>
      <c r="C49" s="110">
        <v>17.972020000000001</v>
      </c>
      <c r="D49" s="111" t="s">
        <v>904</v>
      </c>
      <c r="E49" s="112">
        <v>11.94886</v>
      </c>
      <c r="F49" s="112">
        <v>26.130320000000001</v>
      </c>
      <c r="G49" s="113"/>
      <c r="H49" s="110">
        <v>45.516750000000002</v>
      </c>
      <c r="I49" s="111" t="s">
        <v>904</v>
      </c>
      <c r="J49" s="112">
        <v>37.068109999999997</v>
      </c>
      <c r="K49" s="112">
        <v>54.231610000000003</v>
      </c>
      <c r="L49" s="113"/>
      <c r="M49" s="110">
        <v>35.824910000000003</v>
      </c>
      <c r="N49" s="111" t="s">
        <v>904</v>
      </c>
      <c r="O49" s="112">
        <v>28.041360000000001</v>
      </c>
      <c r="P49" s="112">
        <v>44.43486</v>
      </c>
    </row>
    <row r="50" spans="2:16" x14ac:dyDescent="0.25">
      <c r="B50" s="109" t="s">
        <v>944</v>
      </c>
      <c r="C50" s="110">
        <v>16.67277</v>
      </c>
      <c r="D50" s="111" t="s">
        <v>904</v>
      </c>
      <c r="E50" s="112">
        <v>12.64396</v>
      </c>
      <c r="F50" s="112">
        <v>21.666889999999999</v>
      </c>
      <c r="G50" s="113"/>
      <c r="H50" s="110">
        <v>57.434699999999999</v>
      </c>
      <c r="I50" s="111" t="s">
        <v>904</v>
      </c>
      <c r="J50" s="112">
        <v>50.604750000000003</v>
      </c>
      <c r="K50" s="112">
        <v>63.992240000000002</v>
      </c>
      <c r="L50" s="113"/>
      <c r="M50" s="110">
        <v>24.588740000000001</v>
      </c>
      <c r="N50" s="111" t="s">
        <v>904</v>
      </c>
      <c r="O50" s="112">
        <v>18.980830000000001</v>
      </c>
      <c r="P50" s="112">
        <v>31.215150000000001</v>
      </c>
    </row>
    <row r="51" spans="2:16" x14ac:dyDescent="0.25">
      <c r="B51" s="109" t="s">
        <v>945</v>
      </c>
      <c r="C51" s="110">
        <v>22.914359999999999</v>
      </c>
      <c r="D51" s="111" t="s">
        <v>904</v>
      </c>
      <c r="E51" s="112">
        <v>17.94191</v>
      </c>
      <c r="F51" s="112">
        <v>28.78153</v>
      </c>
      <c r="G51" s="113"/>
      <c r="H51" s="110">
        <v>54.460740000000001</v>
      </c>
      <c r="I51" s="111" t="s">
        <v>904</v>
      </c>
      <c r="J51" s="112">
        <v>48.25085</v>
      </c>
      <c r="K51" s="112">
        <v>60.534950000000002</v>
      </c>
      <c r="L51" s="113"/>
      <c r="M51" s="110">
        <v>21.843389999999999</v>
      </c>
      <c r="N51" s="111" t="s">
        <v>904</v>
      </c>
      <c r="O51" s="112">
        <v>17.34676</v>
      </c>
      <c r="P51" s="112">
        <v>27.123139999999999</v>
      </c>
    </row>
    <row r="52" spans="2:16" x14ac:dyDescent="0.25">
      <c r="B52" s="109" t="s">
        <v>946</v>
      </c>
      <c r="C52" s="110">
        <v>22.528310000000001</v>
      </c>
      <c r="D52" s="111" t="s">
        <v>904</v>
      </c>
      <c r="E52" s="112">
        <v>17.340620000000001</v>
      </c>
      <c r="F52" s="112">
        <v>28.728590000000001</v>
      </c>
      <c r="G52" s="113"/>
      <c r="H52" s="110">
        <v>45.856569999999998</v>
      </c>
      <c r="I52" s="111" t="s">
        <v>904</v>
      </c>
      <c r="J52" s="112">
        <v>38.84657</v>
      </c>
      <c r="K52" s="112">
        <v>53.034520000000001</v>
      </c>
      <c r="L52" s="113"/>
      <c r="M52" s="110">
        <v>30.219989999999999</v>
      </c>
      <c r="N52" s="111" t="s">
        <v>904</v>
      </c>
      <c r="O52" s="112">
        <v>23.687460000000002</v>
      </c>
      <c r="P52" s="112">
        <v>37.66489</v>
      </c>
    </row>
    <row r="53" spans="2:16" x14ac:dyDescent="0.25">
      <c r="B53" s="109" t="s">
        <v>947</v>
      </c>
      <c r="C53" s="110">
        <v>22.871490000000001</v>
      </c>
      <c r="D53" s="111" t="s">
        <v>904</v>
      </c>
      <c r="E53" s="112">
        <v>17.47775</v>
      </c>
      <c r="F53" s="112">
        <v>29.338000000000001</v>
      </c>
      <c r="G53" s="113"/>
      <c r="H53" s="110">
        <v>49.53736</v>
      </c>
      <c r="I53" s="111" t="s">
        <v>904</v>
      </c>
      <c r="J53" s="112">
        <v>42.838970000000003</v>
      </c>
      <c r="K53" s="112">
        <v>56.252389999999998</v>
      </c>
      <c r="L53" s="113"/>
      <c r="M53" s="110">
        <v>26.375720000000001</v>
      </c>
      <c r="N53" s="111" t="s">
        <v>904</v>
      </c>
      <c r="O53" s="112">
        <v>21.415839999999999</v>
      </c>
      <c r="P53" s="112">
        <v>32.01632</v>
      </c>
    </row>
    <row r="54" spans="2:16" x14ac:dyDescent="0.25">
      <c r="B54" s="109" t="s">
        <v>948</v>
      </c>
      <c r="C54" s="110">
        <v>18.030180000000001</v>
      </c>
      <c r="D54" s="111" t="s">
        <v>904</v>
      </c>
      <c r="E54" s="112">
        <v>13.278309999999999</v>
      </c>
      <c r="F54" s="112">
        <v>24.01174</v>
      </c>
      <c r="G54" s="113"/>
      <c r="H54" s="110">
        <v>49.94341</v>
      </c>
      <c r="I54" s="111" t="s">
        <v>904</v>
      </c>
      <c r="J54" s="112">
        <v>42.969880000000003</v>
      </c>
      <c r="K54" s="112">
        <v>56.919130000000003</v>
      </c>
      <c r="L54" s="113"/>
      <c r="M54" s="110">
        <v>31.882709999999999</v>
      </c>
      <c r="N54" s="111" t="s">
        <v>904</v>
      </c>
      <c r="O54" s="112">
        <v>25.894380000000002</v>
      </c>
      <c r="P54" s="112">
        <v>38.53575</v>
      </c>
    </row>
    <row r="55" spans="2:16" x14ac:dyDescent="0.25">
      <c r="B55" s="109" t="s">
        <v>949</v>
      </c>
      <c r="C55" s="110">
        <v>22.335550000000001</v>
      </c>
      <c r="D55" s="111" t="s">
        <v>904</v>
      </c>
      <c r="E55" s="112">
        <v>16.55415</v>
      </c>
      <c r="F55" s="112">
        <v>29.42408</v>
      </c>
      <c r="G55" s="113"/>
      <c r="H55" s="110">
        <v>50.35</v>
      </c>
      <c r="I55" s="111" t="s">
        <v>904</v>
      </c>
      <c r="J55" s="112">
        <v>42.718400000000003</v>
      </c>
      <c r="K55" s="112">
        <v>57.965319999999998</v>
      </c>
      <c r="L55" s="113"/>
      <c r="M55" s="110">
        <v>26.080110000000001</v>
      </c>
      <c r="N55" s="111" t="s">
        <v>904</v>
      </c>
      <c r="O55" s="112">
        <v>20.36317</v>
      </c>
      <c r="P55" s="112">
        <v>32.742190000000001</v>
      </c>
    </row>
    <row r="56" spans="2:16" x14ac:dyDescent="0.25">
      <c r="B56" s="109" t="s">
        <v>950</v>
      </c>
      <c r="C56" s="110">
        <v>18.439969999999999</v>
      </c>
      <c r="D56" s="111" t="s">
        <v>904</v>
      </c>
      <c r="E56" s="112">
        <v>12.2841</v>
      </c>
      <c r="F56" s="112">
        <v>26.740279999999998</v>
      </c>
      <c r="G56" s="113"/>
      <c r="H56" s="110">
        <v>42.529150000000001</v>
      </c>
      <c r="I56" s="111" t="s">
        <v>904</v>
      </c>
      <c r="J56" s="112">
        <v>33.99924</v>
      </c>
      <c r="K56" s="112">
        <v>51.528309999999998</v>
      </c>
      <c r="L56" s="113"/>
      <c r="M56" s="110">
        <v>36.33061</v>
      </c>
      <c r="N56" s="111" t="s">
        <v>904</v>
      </c>
      <c r="O56" s="112">
        <v>28.216760000000001</v>
      </c>
      <c r="P56" s="112">
        <v>45.305079999999997</v>
      </c>
    </row>
    <row r="57" spans="2:16" x14ac:dyDescent="0.25">
      <c r="B57" s="109" t="s">
        <v>951</v>
      </c>
      <c r="C57" s="110">
        <v>21.111160000000002</v>
      </c>
      <c r="D57" s="111" t="s">
        <v>904</v>
      </c>
      <c r="E57" s="112">
        <v>16.139569999999999</v>
      </c>
      <c r="F57" s="112">
        <v>27.118950000000002</v>
      </c>
      <c r="G57" s="113"/>
      <c r="H57" s="110">
        <v>54.592230000000001</v>
      </c>
      <c r="I57" s="111" t="s">
        <v>904</v>
      </c>
      <c r="J57" s="112">
        <v>47.956310000000002</v>
      </c>
      <c r="K57" s="112">
        <v>61.068910000000002</v>
      </c>
      <c r="L57" s="113"/>
      <c r="M57" s="110">
        <v>23.869980000000002</v>
      </c>
      <c r="N57" s="111" t="s">
        <v>904</v>
      </c>
      <c r="O57" s="112">
        <v>18.570509999999999</v>
      </c>
      <c r="P57" s="112">
        <v>30.122319999999998</v>
      </c>
    </row>
    <row r="58" spans="2:16" x14ac:dyDescent="0.25">
      <c r="B58" s="109" t="s">
        <v>952</v>
      </c>
      <c r="C58" s="110">
        <v>20.73657</v>
      </c>
      <c r="D58" s="111" t="s">
        <v>904</v>
      </c>
      <c r="E58" s="112">
        <v>15.88706</v>
      </c>
      <c r="F58" s="112">
        <v>26.598289999999999</v>
      </c>
      <c r="G58" s="113"/>
      <c r="H58" s="110">
        <v>52.056849999999997</v>
      </c>
      <c r="I58" s="111" t="s">
        <v>904</v>
      </c>
      <c r="J58" s="112">
        <v>45.606200000000001</v>
      </c>
      <c r="K58" s="112">
        <v>58.439630000000001</v>
      </c>
      <c r="L58" s="113"/>
      <c r="M58" s="110">
        <v>26.665320000000001</v>
      </c>
      <c r="N58" s="111" t="s">
        <v>904</v>
      </c>
      <c r="O58" s="112">
        <v>21.139769999999999</v>
      </c>
      <c r="P58" s="112">
        <v>33.030200000000001</v>
      </c>
    </row>
    <row r="59" spans="2:16" x14ac:dyDescent="0.25">
      <c r="B59" s="109" t="s">
        <v>953</v>
      </c>
      <c r="C59" s="110">
        <v>17.841899999999999</v>
      </c>
      <c r="D59" s="111" t="s">
        <v>904</v>
      </c>
      <c r="E59" s="112">
        <v>12.12665</v>
      </c>
      <c r="F59" s="112">
        <v>25.47</v>
      </c>
      <c r="G59" s="113"/>
      <c r="H59" s="110">
        <v>48.874839999999999</v>
      </c>
      <c r="I59" s="111" t="s">
        <v>904</v>
      </c>
      <c r="J59" s="112">
        <v>40.869689999999999</v>
      </c>
      <c r="K59" s="112">
        <v>56.938119999999998</v>
      </c>
      <c r="L59" s="113"/>
      <c r="M59" s="110">
        <v>32.843299999999999</v>
      </c>
      <c r="N59" s="111" t="s">
        <v>904</v>
      </c>
      <c r="O59" s="112">
        <v>26.76736</v>
      </c>
      <c r="P59" s="112">
        <v>39.5535</v>
      </c>
    </row>
    <row r="60" spans="2:16" x14ac:dyDescent="0.25">
      <c r="B60" s="109" t="s">
        <v>44</v>
      </c>
      <c r="C60" s="110">
        <v>29.020209999999999</v>
      </c>
      <c r="D60" s="111" t="s">
        <v>904</v>
      </c>
      <c r="E60" s="112">
        <v>22.930499999999999</v>
      </c>
      <c r="F60" s="112">
        <v>35.97231</v>
      </c>
      <c r="G60" s="113"/>
      <c r="H60" s="110">
        <v>47.995980000000003</v>
      </c>
      <c r="I60" s="111" t="s">
        <v>904</v>
      </c>
      <c r="J60" s="112">
        <v>40.73075</v>
      </c>
      <c r="K60" s="112">
        <v>55.346960000000003</v>
      </c>
      <c r="L60" s="113"/>
      <c r="M60" s="110">
        <v>21.651779999999999</v>
      </c>
      <c r="N60" s="111" t="s">
        <v>904</v>
      </c>
      <c r="O60" s="112">
        <v>16.13813</v>
      </c>
      <c r="P60" s="112">
        <v>28.411010000000001</v>
      </c>
    </row>
    <row r="61" spans="2:16" x14ac:dyDescent="0.25">
      <c r="B61" s="109" t="s">
        <v>954</v>
      </c>
      <c r="C61" s="110">
        <v>23.573450000000001</v>
      </c>
      <c r="D61" s="111" t="s">
        <v>904</v>
      </c>
      <c r="E61" s="112">
        <v>17.898669999999999</v>
      </c>
      <c r="F61" s="112">
        <v>30.381620000000002</v>
      </c>
      <c r="G61" s="113"/>
      <c r="H61" s="110">
        <v>51.529899999999998</v>
      </c>
      <c r="I61" s="111" t="s">
        <v>904</v>
      </c>
      <c r="J61" s="112">
        <v>44.743130000000001</v>
      </c>
      <c r="K61" s="112">
        <v>58.2607</v>
      </c>
      <c r="L61" s="113"/>
      <c r="M61" s="110">
        <v>24.896660000000001</v>
      </c>
      <c r="N61" s="111" t="s">
        <v>904</v>
      </c>
      <c r="O61" s="112">
        <v>19.90465</v>
      </c>
      <c r="P61" s="112">
        <v>30.661380000000001</v>
      </c>
    </row>
    <row r="62" spans="2:16" x14ac:dyDescent="0.25">
      <c r="B62" s="109" t="s">
        <v>955</v>
      </c>
      <c r="C62" s="110">
        <v>13.7997</v>
      </c>
      <c r="D62" s="111" t="s">
        <v>904</v>
      </c>
      <c r="E62" s="112">
        <v>8.6062650000000005</v>
      </c>
      <c r="F62" s="112">
        <v>21.393509999999999</v>
      </c>
      <c r="G62" s="113"/>
      <c r="H62" s="110">
        <v>53.807679999999998</v>
      </c>
      <c r="I62" s="111" t="s">
        <v>904</v>
      </c>
      <c r="J62" s="112">
        <v>43.014029999999998</v>
      </c>
      <c r="K62" s="112">
        <v>64.255809999999997</v>
      </c>
      <c r="L62" s="113"/>
      <c r="M62" s="110">
        <v>31.80696</v>
      </c>
      <c r="N62" s="111" t="s">
        <v>904</v>
      </c>
      <c r="O62" s="112">
        <v>22.566050000000001</v>
      </c>
      <c r="P62" s="112">
        <v>42.743200000000002</v>
      </c>
    </row>
    <row r="63" spans="2:16" x14ac:dyDescent="0.25">
      <c r="B63" s="109" t="s">
        <v>956</v>
      </c>
      <c r="C63" s="110">
        <v>14.46636</v>
      </c>
      <c r="D63" s="111" t="s">
        <v>904</v>
      </c>
      <c r="E63" s="112">
        <v>9.1474030000000006</v>
      </c>
      <c r="F63" s="112">
        <v>22.124960000000002</v>
      </c>
      <c r="G63" s="113"/>
      <c r="H63" s="110">
        <v>54.695489999999999</v>
      </c>
      <c r="I63" s="111" t="s">
        <v>904</v>
      </c>
      <c r="J63" s="112">
        <v>46.424880000000002</v>
      </c>
      <c r="K63" s="112">
        <v>62.714739999999999</v>
      </c>
      <c r="L63" s="113"/>
      <c r="M63" s="110">
        <v>30.838149999999999</v>
      </c>
      <c r="N63" s="111" t="s">
        <v>904</v>
      </c>
      <c r="O63" s="112">
        <v>24.212230000000002</v>
      </c>
      <c r="P63" s="112">
        <v>38.359549999999999</v>
      </c>
    </row>
    <row r="64" spans="2:16" x14ac:dyDescent="0.25">
      <c r="B64" s="109" t="s">
        <v>957</v>
      </c>
      <c r="C64" s="110">
        <v>14.499309999999999</v>
      </c>
      <c r="D64" s="111" t="s">
        <v>904</v>
      </c>
      <c r="E64" s="112">
        <v>9.4561039999999998</v>
      </c>
      <c r="F64" s="112">
        <v>21.59083</v>
      </c>
      <c r="G64" s="113"/>
      <c r="H64" s="110">
        <v>43.777909999999999</v>
      </c>
      <c r="I64" s="111" t="s">
        <v>904</v>
      </c>
      <c r="J64" s="112">
        <v>36.073900000000002</v>
      </c>
      <c r="K64" s="112">
        <v>51.794159999999998</v>
      </c>
      <c r="L64" s="113"/>
      <c r="M64" s="110">
        <v>41.72278</v>
      </c>
      <c r="N64" s="111" t="s">
        <v>904</v>
      </c>
      <c r="O64" s="112">
        <v>33.77028</v>
      </c>
      <c r="P64" s="112">
        <v>50.130510000000001</v>
      </c>
    </row>
    <row r="65" spans="2:16" x14ac:dyDescent="0.25">
      <c r="B65" s="109" t="s">
        <v>958</v>
      </c>
      <c r="C65" s="110">
        <v>11.157629999999999</v>
      </c>
      <c r="D65" s="111" t="s">
        <v>904</v>
      </c>
      <c r="E65" s="112">
        <v>7.5465439999999999</v>
      </c>
      <c r="F65" s="112">
        <v>16.19398</v>
      </c>
      <c r="G65" s="113"/>
      <c r="H65" s="110">
        <v>54.310560000000002</v>
      </c>
      <c r="I65" s="111" t="s">
        <v>904</v>
      </c>
      <c r="J65" s="112">
        <v>47.044840000000001</v>
      </c>
      <c r="K65" s="112">
        <v>61.397370000000002</v>
      </c>
      <c r="L65" s="113"/>
      <c r="M65" s="110">
        <v>34.097160000000002</v>
      </c>
      <c r="N65" s="111" t="s">
        <v>904</v>
      </c>
      <c r="O65" s="112">
        <v>27.693239999999999</v>
      </c>
      <c r="P65" s="112">
        <v>41.139400000000002</v>
      </c>
    </row>
    <row r="66" spans="2:16" x14ac:dyDescent="0.25">
      <c r="B66" s="109" t="s">
        <v>959</v>
      </c>
      <c r="C66" s="110">
        <v>17.845420000000001</v>
      </c>
      <c r="D66" s="111" t="s">
        <v>904</v>
      </c>
      <c r="E66" s="112">
        <v>11.96391</v>
      </c>
      <c r="F66" s="112">
        <v>25.771889999999999</v>
      </c>
      <c r="G66" s="113"/>
      <c r="H66" s="110">
        <v>48.03546</v>
      </c>
      <c r="I66" s="111" t="s">
        <v>904</v>
      </c>
      <c r="J66" s="112">
        <v>39.778889999999997</v>
      </c>
      <c r="K66" s="112">
        <v>56.400750000000002</v>
      </c>
      <c r="L66" s="113"/>
      <c r="M66" s="110">
        <v>34.02411</v>
      </c>
      <c r="N66" s="111" t="s">
        <v>904</v>
      </c>
      <c r="O66" s="112">
        <v>26.690999999999999</v>
      </c>
      <c r="P66" s="112">
        <v>42.211840000000002</v>
      </c>
    </row>
    <row r="67" spans="2:16" x14ac:dyDescent="0.25">
      <c r="B67" s="109" t="s">
        <v>960</v>
      </c>
      <c r="C67" s="110">
        <v>27.797650000000001</v>
      </c>
      <c r="D67" s="111" t="s">
        <v>904</v>
      </c>
      <c r="E67" s="112">
        <v>22.582100000000001</v>
      </c>
      <c r="F67" s="112">
        <v>33.693539999999999</v>
      </c>
      <c r="G67" s="113"/>
      <c r="H67" s="110">
        <v>45.726700000000001</v>
      </c>
      <c r="I67" s="111" t="s">
        <v>904</v>
      </c>
      <c r="J67" s="112">
        <v>39.256740000000001</v>
      </c>
      <c r="K67" s="112">
        <v>52.344099999999997</v>
      </c>
      <c r="L67" s="113"/>
      <c r="M67" s="110">
        <v>25.044969999999999</v>
      </c>
      <c r="N67" s="111" t="s">
        <v>904</v>
      </c>
      <c r="O67" s="112">
        <v>19.749929999999999</v>
      </c>
      <c r="P67" s="112">
        <v>31.20757</v>
      </c>
    </row>
    <row r="68" spans="2:16" x14ac:dyDescent="0.25">
      <c r="B68" s="109" t="s">
        <v>961</v>
      </c>
      <c r="C68" s="110">
        <v>14.7849</v>
      </c>
      <c r="D68" s="111" t="s">
        <v>904</v>
      </c>
      <c r="E68" s="112">
        <v>8.3882480000000008</v>
      </c>
      <c r="F68" s="112">
        <v>24.742069999999998</v>
      </c>
      <c r="G68" s="113"/>
      <c r="H68" s="110">
        <v>51.581659999999999</v>
      </c>
      <c r="I68" s="111" t="s">
        <v>904</v>
      </c>
      <c r="J68" s="112">
        <v>41.798949999999998</v>
      </c>
      <c r="K68" s="112">
        <v>61.244639999999997</v>
      </c>
      <c r="L68" s="113"/>
      <c r="M68" s="110">
        <v>32.938079999999999</v>
      </c>
      <c r="N68" s="111" t="s">
        <v>904</v>
      </c>
      <c r="O68" s="112">
        <v>25.074480000000001</v>
      </c>
      <c r="P68" s="112">
        <v>41.889029999999998</v>
      </c>
    </row>
    <row r="69" spans="2:16" x14ac:dyDescent="0.25">
      <c r="B69" s="109" t="s">
        <v>962</v>
      </c>
      <c r="C69" s="110">
        <v>2.5497839999999998</v>
      </c>
      <c r="D69" s="111" t="s">
        <v>904</v>
      </c>
      <c r="E69" s="112">
        <v>1.308616</v>
      </c>
      <c r="F69" s="112">
        <v>4.9095870000000001</v>
      </c>
      <c r="G69" s="113"/>
      <c r="H69" s="110">
        <v>36.796080000000003</v>
      </c>
      <c r="I69" s="111" t="s">
        <v>904</v>
      </c>
      <c r="J69" s="112">
        <v>21.408159999999999</v>
      </c>
      <c r="K69" s="112">
        <v>55.442</v>
      </c>
      <c r="L69" s="113"/>
      <c r="M69" s="110">
        <v>59.942210000000003</v>
      </c>
      <c r="N69" s="111" t="s">
        <v>904</v>
      </c>
      <c r="O69" s="112">
        <v>41.73509</v>
      </c>
      <c r="P69" s="112">
        <v>75.763800000000003</v>
      </c>
    </row>
    <row r="70" spans="2:16" x14ac:dyDescent="0.25">
      <c r="B70" s="109" t="s">
        <v>963</v>
      </c>
      <c r="C70" s="110">
        <v>10.1995</v>
      </c>
      <c r="D70" s="111" t="s">
        <v>904</v>
      </c>
      <c r="E70" s="112">
        <v>6.5120129999999996</v>
      </c>
      <c r="F70" s="112">
        <v>15.62604</v>
      </c>
      <c r="G70" s="113"/>
      <c r="H70" s="110">
        <v>46.08464</v>
      </c>
      <c r="I70" s="111" t="s">
        <v>904</v>
      </c>
      <c r="J70" s="112">
        <v>34.99391</v>
      </c>
      <c r="K70" s="112">
        <v>57.577069999999999</v>
      </c>
      <c r="L70" s="113"/>
      <c r="M70" s="110">
        <v>42.009880000000003</v>
      </c>
      <c r="N70" s="111" t="s">
        <v>904</v>
      </c>
      <c r="O70" s="112">
        <v>31.024100000000001</v>
      </c>
      <c r="P70" s="112">
        <v>53.84881</v>
      </c>
    </row>
    <row r="71" spans="2:16" x14ac:dyDescent="0.25">
      <c r="B71" s="109" t="s">
        <v>964</v>
      </c>
      <c r="C71" s="110">
        <v>12.565569999999999</v>
      </c>
      <c r="D71" s="111" t="s">
        <v>904</v>
      </c>
      <c r="E71" s="112">
        <v>8.6468600000000002</v>
      </c>
      <c r="F71" s="112">
        <v>17.911989999999999</v>
      </c>
      <c r="G71" s="113"/>
      <c r="H71" s="110">
        <v>51.711640000000003</v>
      </c>
      <c r="I71" s="111" t="s">
        <v>904</v>
      </c>
      <c r="J71" s="112">
        <v>44.215949999999999</v>
      </c>
      <c r="K71" s="112">
        <v>59.13109</v>
      </c>
      <c r="L71" s="113"/>
      <c r="M71" s="110">
        <v>35.651780000000002</v>
      </c>
      <c r="N71" s="111" t="s">
        <v>904</v>
      </c>
      <c r="O71" s="112">
        <v>28.825420000000001</v>
      </c>
      <c r="P71" s="112">
        <v>43.115450000000003</v>
      </c>
    </row>
    <row r="72" spans="2:16" x14ac:dyDescent="0.25">
      <c r="B72" s="109" t="s">
        <v>965</v>
      </c>
      <c r="C72" s="110">
        <v>16.271930000000001</v>
      </c>
      <c r="D72" s="111" t="s">
        <v>904</v>
      </c>
      <c r="E72" s="112">
        <v>11.797890000000001</v>
      </c>
      <c r="F72" s="112">
        <v>22.019069999999999</v>
      </c>
      <c r="G72" s="113"/>
      <c r="H72" s="110">
        <v>53.203809999999997</v>
      </c>
      <c r="I72" s="111" t="s">
        <v>904</v>
      </c>
      <c r="J72" s="112">
        <v>46.715560000000004</v>
      </c>
      <c r="K72" s="112">
        <v>59.585509999999999</v>
      </c>
      <c r="L72" s="113"/>
      <c r="M72" s="110">
        <v>29.433050000000001</v>
      </c>
      <c r="N72" s="111" t="s">
        <v>904</v>
      </c>
      <c r="O72" s="112">
        <v>24.062629999999999</v>
      </c>
      <c r="P72" s="112">
        <v>35.44265</v>
      </c>
    </row>
    <row r="73" spans="2:16" x14ac:dyDescent="0.25">
      <c r="B73" s="109" t="s">
        <v>966</v>
      </c>
      <c r="C73" s="110">
        <v>17.663129999999999</v>
      </c>
      <c r="D73" s="111" t="s">
        <v>904</v>
      </c>
      <c r="E73" s="112">
        <v>11.60812</v>
      </c>
      <c r="F73" s="112">
        <v>25.94932</v>
      </c>
      <c r="G73" s="113"/>
      <c r="H73" s="110">
        <v>52.257649999999998</v>
      </c>
      <c r="I73" s="111" t="s">
        <v>904</v>
      </c>
      <c r="J73" s="112">
        <v>43.45</v>
      </c>
      <c r="K73" s="112">
        <v>60.927100000000003</v>
      </c>
      <c r="L73" s="113"/>
      <c r="M73" s="110">
        <v>28.786650000000002</v>
      </c>
      <c r="N73" s="111" t="s">
        <v>904</v>
      </c>
      <c r="O73" s="112">
        <v>22.02206</v>
      </c>
      <c r="P73" s="112">
        <v>36.652450000000002</v>
      </c>
    </row>
    <row r="74" spans="2:16" x14ac:dyDescent="0.25">
      <c r="B74" s="109" t="s">
        <v>967</v>
      </c>
      <c r="C74" s="110">
        <v>9.3200559999999992</v>
      </c>
      <c r="D74" s="111" t="s">
        <v>904</v>
      </c>
      <c r="E74" s="112">
        <v>5.0931879999999996</v>
      </c>
      <c r="F74" s="112">
        <v>16.446919999999999</v>
      </c>
      <c r="G74" s="113"/>
      <c r="H74" s="110">
        <v>50.242640000000002</v>
      </c>
      <c r="I74" s="111" t="s">
        <v>904</v>
      </c>
      <c r="J74" s="112">
        <v>41.741419999999998</v>
      </c>
      <c r="K74" s="112">
        <v>58.729849999999999</v>
      </c>
      <c r="L74" s="113"/>
      <c r="M74" s="110">
        <v>39.415500000000002</v>
      </c>
      <c r="N74" s="111" t="s">
        <v>904</v>
      </c>
      <c r="O74" s="112">
        <v>32.231830000000002</v>
      </c>
      <c r="P74" s="112">
        <v>47.087760000000003</v>
      </c>
    </row>
    <row r="75" spans="2:16" x14ac:dyDescent="0.25">
      <c r="B75" s="109" t="s">
        <v>968</v>
      </c>
      <c r="C75" s="110">
        <v>9.3402799999999999</v>
      </c>
      <c r="D75" s="111" t="s">
        <v>904</v>
      </c>
      <c r="E75" s="112">
        <v>5.5649699999999998</v>
      </c>
      <c r="F75" s="112">
        <v>15.262840000000001</v>
      </c>
      <c r="G75" s="113"/>
      <c r="H75" s="110">
        <v>52.667279999999998</v>
      </c>
      <c r="I75" s="111" t="s">
        <v>904</v>
      </c>
      <c r="J75" s="112">
        <v>45.110680000000002</v>
      </c>
      <c r="K75" s="112">
        <v>60.103630000000003</v>
      </c>
      <c r="L75" s="113"/>
      <c r="M75" s="110">
        <v>37.396349999999998</v>
      </c>
      <c r="N75" s="111" t="s">
        <v>904</v>
      </c>
      <c r="O75" s="112">
        <v>30.77252</v>
      </c>
      <c r="P75" s="112">
        <v>44.528869999999998</v>
      </c>
    </row>
    <row r="76" spans="2:16" x14ac:dyDescent="0.25">
      <c r="B76" s="109" t="s">
        <v>969</v>
      </c>
      <c r="C76" s="110">
        <v>19.148710000000001</v>
      </c>
      <c r="D76" s="111" t="s">
        <v>904</v>
      </c>
      <c r="E76" s="112">
        <v>11.075240000000001</v>
      </c>
      <c r="F76" s="112">
        <v>31.052340000000001</v>
      </c>
      <c r="G76" s="113"/>
      <c r="H76" s="110">
        <v>54.268720000000002</v>
      </c>
      <c r="I76" s="111" t="s">
        <v>904</v>
      </c>
      <c r="J76" s="112">
        <v>42.739139999999999</v>
      </c>
      <c r="K76" s="112">
        <v>65.358440000000002</v>
      </c>
      <c r="L76" s="113"/>
      <c r="M76" s="110">
        <v>26.333539999999999</v>
      </c>
      <c r="N76" s="111" t="s">
        <v>904</v>
      </c>
      <c r="O76" s="112">
        <v>20.362169999999999</v>
      </c>
      <c r="P76" s="112">
        <v>33.323309999999999</v>
      </c>
    </row>
    <row r="77" spans="2:16" x14ac:dyDescent="0.25">
      <c r="B77" s="109" t="s">
        <v>970</v>
      </c>
      <c r="C77" s="110">
        <v>18.357469999999999</v>
      </c>
      <c r="D77" s="111" t="s">
        <v>904</v>
      </c>
      <c r="E77" s="112">
        <v>12.08343</v>
      </c>
      <c r="F77" s="112">
        <v>26.892679999999999</v>
      </c>
      <c r="G77" s="113"/>
      <c r="H77" s="110">
        <v>50.813380000000002</v>
      </c>
      <c r="I77" s="111" t="s">
        <v>904</v>
      </c>
      <c r="J77" s="112">
        <v>42.263550000000002</v>
      </c>
      <c r="K77" s="112">
        <v>59.315899999999999</v>
      </c>
      <c r="L77" s="113"/>
      <c r="M77" s="110">
        <v>29.688700000000001</v>
      </c>
      <c r="N77" s="111" t="s">
        <v>904</v>
      </c>
      <c r="O77" s="112">
        <v>23.335570000000001</v>
      </c>
      <c r="P77" s="112">
        <v>36.938110000000002</v>
      </c>
    </row>
    <row r="78" spans="2:16" x14ac:dyDescent="0.25">
      <c r="B78" s="109" t="s">
        <v>971</v>
      </c>
      <c r="C78" s="110">
        <v>18.548159999999999</v>
      </c>
      <c r="D78" s="111" t="s">
        <v>904</v>
      </c>
      <c r="E78" s="112">
        <v>13.29813</v>
      </c>
      <c r="F78" s="112">
        <v>25.266850000000002</v>
      </c>
      <c r="G78" s="113"/>
      <c r="H78" s="110">
        <v>46.165689999999998</v>
      </c>
      <c r="I78" s="111" t="s">
        <v>904</v>
      </c>
      <c r="J78" s="112">
        <v>39.32582</v>
      </c>
      <c r="K78" s="112">
        <v>53.153019999999998</v>
      </c>
      <c r="L78" s="113"/>
      <c r="M78" s="110">
        <v>33.379510000000003</v>
      </c>
      <c r="N78" s="111" t="s">
        <v>904</v>
      </c>
      <c r="O78" s="112">
        <v>27.032499999999999</v>
      </c>
      <c r="P78" s="112">
        <v>40.391820000000003</v>
      </c>
    </row>
    <row r="79" spans="2:16" x14ac:dyDescent="0.25">
      <c r="B79" s="109" t="s">
        <v>972</v>
      </c>
      <c r="C79" s="110">
        <v>17.217860000000002</v>
      </c>
      <c r="D79" s="111" t="s">
        <v>904</v>
      </c>
      <c r="E79" s="112">
        <v>12.34806</v>
      </c>
      <c r="F79" s="112">
        <v>23.49343</v>
      </c>
      <c r="G79" s="113"/>
      <c r="H79" s="110">
        <v>44.65005</v>
      </c>
      <c r="I79" s="111" t="s">
        <v>904</v>
      </c>
      <c r="J79" s="112">
        <v>37.40645</v>
      </c>
      <c r="K79" s="112">
        <v>52.128189999999996</v>
      </c>
      <c r="L79" s="113"/>
      <c r="M79" s="110">
        <v>34.936860000000003</v>
      </c>
      <c r="N79" s="111" t="s">
        <v>904</v>
      </c>
      <c r="O79" s="112">
        <v>28.52882</v>
      </c>
      <c r="P79" s="112">
        <v>41.939619999999998</v>
      </c>
    </row>
    <row r="80" spans="2:16" x14ac:dyDescent="0.25">
      <c r="B80" s="109" t="s">
        <v>973</v>
      </c>
      <c r="C80" s="110">
        <v>14.720459999999999</v>
      </c>
      <c r="D80" s="111" t="s">
        <v>904</v>
      </c>
      <c r="E80" s="112">
        <v>8.8383219999999998</v>
      </c>
      <c r="F80" s="112">
        <v>23.507840000000002</v>
      </c>
      <c r="G80" s="113"/>
      <c r="H80" s="110">
        <v>41.857959999999999</v>
      </c>
      <c r="I80" s="111" t="s">
        <v>904</v>
      </c>
      <c r="J80" s="112">
        <v>32.61018</v>
      </c>
      <c r="K80" s="112">
        <v>51.715719999999997</v>
      </c>
      <c r="L80" s="113"/>
      <c r="M80" s="110">
        <v>42.580530000000003</v>
      </c>
      <c r="N80" s="111" t="s">
        <v>904</v>
      </c>
      <c r="O80" s="112">
        <v>33.382890000000003</v>
      </c>
      <c r="P80" s="112">
        <v>52.32197</v>
      </c>
    </row>
    <row r="81" spans="2:16" x14ac:dyDescent="0.25">
      <c r="B81" s="109" t="s">
        <v>974</v>
      </c>
      <c r="C81" s="110">
        <v>22.374210000000001</v>
      </c>
      <c r="D81" s="111" t="s">
        <v>904</v>
      </c>
      <c r="E81" s="112">
        <v>17.339469999999999</v>
      </c>
      <c r="F81" s="112">
        <v>28.369129999999998</v>
      </c>
      <c r="G81" s="113"/>
      <c r="H81" s="110">
        <v>58.2348</v>
      </c>
      <c r="I81" s="111" t="s">
        <v>904</v>
      </c>
      <c r="J81" s="112">
        <v>51.494459999999997</v>
      </c>
      <c r="K81" s="112">
        <v>64.680930000000004</v>
      </c>
      <c r="L81" s="113"/>
      <c r="M81" s="110">
        <v>18.338570000000001</v>
      </c>
      <c r="N81" s="111" t="s">
        <v>904</v>
      </c>
      <c r="O81" s="112">
        <v>13.703049999999999</v>
      </c>
      <c r="P81" s="112">
        <v>24.104209999999998</v>
      </c>
    </row>
    <row r="82" spans="2:16" x14ac:dyDescent="0.25">
      <c r="B82" s="109" t="s">
        <v>975</v>
      </c>
      <c r="C82" s="110">
        <v>26.020800000000001</v>
      </c>
      <c r="D82" s="111" t="s">
        <v>904</v>
      </c>
      <c r="E82" s="112">
        <v>20.73424</v>
      </c>
      <c r="F82" s="112">
        <v>32.10924</v>
      </c>
      <c r="G82" s="113"/>
      <c r="H82" s="110">
        <v>43.902290000000001</v>
      </c>
      <c r="I82" s="111" t="s">
        <v>904</v>
      </c>
      <c r="J82" s="112">
        <v>37.413980000000002</v>
      </c>
      <c r="K82" s="112">
        <v>50.605989999999998</v>
      </c>
      <c r="L82" s="113"/>
      <c r="M82" s="110">
        <v>28.31983</v>
      </c>
      <c r="N82" s="111" t="s">
        <v>904</v>
      </c>
      <c r="O82" s="112">
        <v>22.64114</v>
      </c>
      <c r="P82" s="112">
        <v>34.782420000000002</v>
      </c>
    </row>
    <row r="83" spans="2:16" x14ac:dyDescent="0.25">
      <c r="B83" s="109" t="s">
        <v>976</v>
      </c>
      <c r="C83" s="110">
        <v>20.180489999999999</v>
      </c>
      <c r="D83" s="111" t="s">
        <v>904</v>
      </c>
      <c r="E83" s="112">
        <v>14.70936</v>
      </c>
      <c r="F83" s="112">
        <v>27.041399999999999</v>
      </c>
      <c r="G83" s="113"/>
      <c r="H83" s="110">
        <v>53.210369999999998</v>
      </c>
      <c r="I83" s="111" t="s">
        <v>904</v>
      </c>
      <c r="J83" s="112">
        <v>45.765839999999997</v>
      </c>
      <c r="K83" s="112">
        <v>60.514670000000002</v>
      </c>
      <c r="L83" s="113"/>
      <c r="M83" s="110">
        <v>25.394390000000001</v>
      </c>
      <c r="N83" s="111" t="s">
        <v>904</v>
      </c>
      <c r="O83" s="112">
        <v>19.769259999999999</v>
      </c>
      <c r="P83" s="112">
        <v>31.98207</v>
      </c>
    </row>
    <row r="84" spans="2:16" x14ac:dyDescent="0.25">
      <c r="B84" s="109" t="s">
        <v>977</v>
      </c>
      <c r="C84" s="110">
        <v>22.881710000000002</v>
      </c>
      <c r="D84" s="111" t="s">
        <v>904</v>
      </c>
      <c r="E84" s="112">
        <v>18.030380000000001</v>
      </c>
      <c r="F84" s="112">
        <v>28.583179999999999</v>
      </c>
      <c r="G84" s="113"/>
      <c r="H84" s="110">
        <v>42.926519999999996</v>
      </c>
      <c r="I84" s="111" t="s">
        <v>904</v>
      </c>
      <c r="J84" s="112">
        <v>37.065260000000002</v>
      </c>
      <c r="K84" s="112">
        <v>48.993110000000001</v>
      </c>
      <c r="L84" s="113"/>
      <c r="M84" s="110">
        <v>32.481789999999997</v>
      </c>
      <c r="N84" s="111" t="s">
        <v>904</v>
      </c>
      <c r="O84" s="112">
        <v>27.33522</v>
      </c>
      <c r="P84" s="112">
        <v>38.089419999999997</v>
      </c>
    </row>
    <row r="85" spans="2:16" x14ac:dyDescent="0.25">
      <c r="B85" s="109" t="s">
        <v>45</v>
      </c>
      <c r="C85" s="110">
        <v>21.946899999999999</v>
      </c>
      <c r="D85" s="111" t="s">
        <v>904</v>
      </c>
      <c r="E85" s="112">
        <v>16.96284</v>
      </c>
      <c r="F85" s="112">
        <v>27.903279999999999</v>
      </c>
      <c r="G85" s="113"/>
      <c r="H85" s="110">
        <v>50.936140000000002</v>
      </c>
      <c r="I85" s="111" t="s">
        <v>904</v>
      </c>
      <c r="J85" s="112">
        <v>44.442230000000002</v>
      </c>
      <c r="K85" s="112">
        <v>57.398609999999998</v>
      </c>
      <c r="L85" s="113"/>
      <c r="M85" s="110">
        <v>24.84564</v>
      </c>
      <c r="N85" s="111" t="s">
        <v>904</v>
      </c>
      <c r="O85" s="112">
        <v>19.860880000000002</v>
      </c>
      <c r="P85" s="112">
        <v>30.603719999999999</v>
      </c>
    </row>
    <row r="86" spans="2:16" x14ac:dyDescent="0.25">
      <c r="B86" s="109" t="s">
        <v>978</v>
      </c>
      <c r="C86" s="110">
        <v>19.41291</v>
      </c>
      <c r="D86" s="111" t="s">
        <v>904</v>
      </c>
      <c r="E86" s="112">
        <v>14.692259999999999</v>
      </c>
      <c r="F86" s="112">
        <v>25.20223</v>
      </c>
      <c r="G86" s="113"/>
      <c r="H86" s="110">
        <v>55.212290000000003</v>
      </c>
      <c r="I86" s="111" t="s">
        <v>904</v>
      </c>
      <c r="J86" s="112">
        <v>48.438389999999998</v>
      </c>
      <c r="K86" s="112">
        <v>61.79813</v>
      </c>
      <c r="L86" s="113"/>
      <c r="M86" s="110">
        <v>24.09543</v>
      </c>
      <c r="N86" s="111" t="s">
        <v>904</v>
      </c>
      <c r="O86" s="112">
        <v>18.975169999999999</v>
      </c>
      <c r="P86" s="112">
        <v>30.084350000000001</v>
      </c>
    </row>
    <row r="87" spans="2:16" x14ac:dyDescent="0.25">
      <c r="B87" s="109" t="s">
        <v>979</v>
      </c>
      <c r="C87" s="110">
        <v>22.469819999999999</v>
      </c>
      <c r="D87" s="111" t="s">
        <v>904</v>
      </c>
      <c r="E87" s="112">
        <v>14.46096</v>
      </c>
      <c r="F87" s="112">
        <v>33.193010000000001</v>
      </c>
      <c r="G87" s="113"/>
      <c r="H87" s="110">
        <v>42.828339999999997</v>
      </c>
      <c r="I87" s="111" t="s">
        <v>904</v>
      </c>
      <c r="J87" s="112">
        <v>33.612130000000001</v>
      </c>
      <c r="K87" s="112">
        <v>52.570509999999999</v>
      </c>
      <c r="L87" s="113"/>
      <c r="M87" s="110">
        <v>34.282730000000001</v>
      </c>
      <c r="N87" s="111" t="s">
        <v>904</v>
      </c>
      <c r="O87" s="112">
        <v>25.494150000000001</v>
      </c>
      <c r="P87" s="112">
        <v>44.299599999999998</v>
      </c>
    </row>
    <row r="88" spans="2:16" x14ac:dyDescent="0.25">
      <c r="B88" s="105" t="s">
        <v>741</v>
      </c>
      <c r="C88" s="106">
        <v>22.303170000000001</v>
      </c>
      <c r="D88" s="107"/>
      <c r="E88" s="108">
        <v>21.429449999999999</v>
      </c>
      <c r="F88" s="108">
        <v>23.202000000000002</v>
      </c>
      <c r="G88" s="107"/>
      <c r="H88" s="106">
        <v>49.641770000000001</v>
      </c>
      <c r="I88" s="106"/>
      <c r="J88" s="107" t="e">
        <f>IF(I88="**","",SUMIFS([3]SummaryData!$E:$E,[3]SummaryData!$A:$A,$B$8,[3]SummaryData!$B:$B,$H$10,[3]SummaryData!$C:$C,$B88))</f>
        <v>#VALUE!</v>
      </c>
      <c r="K88" s="108">
        <v>50.669170000000001</v>
      </c>
      <c r="L88" s="108"/>
      <c r="M88" s="107" t="e">
        <f>IF(N88="**","",SUMIFS([3]SummaryData!$D:$D,[3]SummaryData!$A:$A,$B$8,[3]SummaryData!$B:$B,$M$10,[3]SummaryData!$C:$C,$B88))</f>
        <v>#VALUE!</v>
      </c>
      <c r="N88" s="106"/>
      <c r="O88" s="106">
        <v>25.987970000000001</v>
      </c>
      <c r="P88" s="107" t="e">
        <f>IF(N88="**","",SUMIFS([3]SummaryData!$F:$F,[3]SummaryData!$A:$A,$B$8,[3]SummaryData!$B:$B,$M$10,[3]SummaryData!$C:$C,$B88))</f>
        <v>#VALUE!</v>
      </c>
    </row>
  </sheetData>
  <mergeCells count="6">
    <mergeCell ref="C6:F6"/>
    <mergeCell ref="H6:K6"/>
    <mergeCell ref="M6:P6"/>
    <mergeCell ref="E7:F7"/>
    <mergeCell ref="J7:K7"/>
    <mergeCell ref="O7:P7"/>
  </mergeCells>
  <conditionalFormatting sqref="B9:P87">
    <cfRule type="expression" dxfId="37" priority="20">
      <formula>MOD(ROW(),2)=1</formula>
    </cfRule>
  </conditionalFormatting>
  <conditionalFormatting sqref="C9:C87">
    <cfRule type="expression" dxfId="36" priority="9">
      <formula>E9&gt;$F$92</formula>
    </cfRule>
    <cfRule type="expression" dxfId="35" priority="10">
      <formula>F9&lt;$E$92</formula>
    </cfRule>
  </conditionalFormatting>
  <conditionalFormatting sqref="D9:D87">
    <cfRule type="expression" dxfId="34" priority="16">
      <formula>D9="**"</formula>
    </cfRule>
  </conditionalFormatting>
  <conditionalFormatting sqref="H9">
    <cfRule type="expression" dxfId="33" priority="8">
      <formula>K9&lt;$J$92</formula>
    </cfRule>
    <cfRule type="expression" dxfId="32" priority="18">
      <formula>J9&gt;$K$92</formula>
    </cfRule>
  </conditionalFormatting>
  <conditionalFormatting sqref="H10:H87">
    <cfRule type="expression" dxfId="31" priority="5">
      <formula>K10&lt;$J$92</formula>
    </cfRule>
    <cfRule type="expression" dxfId="30" priority="6">
      <formula>J10&gt;$K$92</formula>
    </cfRule>
  </conditionalFormatting>
  <conditionalFormatting sqref="H6:L88">
    <cfRule type="expression" dxfId="29" priority="7">
      <formula>$H$10=""</formula>
    </cfRule>
  </conditionalFormatting>
  <conditionalFormatting sqref="I9:I87">
    <cfRule type="expression" dxfId="28" priority="15">
      <formula>I9="**"</formula>
    </cfRule>
  </conditionalFormatting>
  <conditionalFormatting sqref="M9">
    <cfRule type="expression" dxfId="27" priority="19">
      <formula>P9&lt;$O$92</formula>
    </cfRule>
  </conditionalFormatting>
  <conditionalFormatting sqref="M9:M87">
    <cfRule type="expression" dxfId="26" priority="1">
      <formula>O9&gt;$P$92</formula>
    </cfRule>
  </conditionalFormatting>
  <conditionalFormatting sqref="M10:M87">
    <cfRule type="expression" dxfId="25" priority="2">
      <formula>P10&lt;$O$92</formula>
    </cfRule>
  </conditionalFormatting>
  <conditionalFormatting sqref="M6:P88">
    <cfRule type="expression" dxfId="24" priority="4">
      <formula>$M$10=""</formula>
    </cfRule>
  </conditionalFormatting>
  <conditionalFormatting sqref="N9:N87">
    <cfRule type="expression" dxfId="23" priority="13">
      <formula>N9="**"</formula>
    </cfRule>
    <cfRule type="expression" dxfId="22" priority="14">
      <formula>$H$10=""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44A4F-7C0E-4DC9-AE1A-0944F798451A}">
  <dimension ref="B6:P46"/>
  <sheetViews>
    <sheetView workbookViewId="0">
      <selection activeCell="L29" sqref="L29"/>
    </sheetView>
  </sheetViews>
  <sheetFormatPr defaultRowHeight="15" x14ac:dyDescent="0.25"/>
  <cols>
    <col min="2" max="2" width="57.5703125" bestFit="1" customWidth="1"/>
  </cols>
  <sheetData>
    <row r="6" spans="2:6" x14ac:dyDescent="0.25">
      <c r="B6" t="s">
        <v>195</v>
      </c>
    </row>
    <row r="8" spans="2:6" x14ac:dyDescent="0.25">
      <c r="B8" t="s">
        <v>752</v>
      </c>
    </row>
    <row r="9" spans="2:6" x14ac:dyDescent="0.25">
      <c r="B9" t="s">
        <v>753</v>
      </c>
    </row>
    <row r="10" spans="2:6" x14ac:dyDescent="0.25">
      <c r="B10" t="s">
        <v>191</v>
      </c>
    </row>
    <row r="12" spans="2:6" x14ac:dyDescent="0.25">
      <c r="B12" t="s">
        <v>190</v>
      </c>
    </row>
    <row r="13" spans="2:6" x14ac:dyDescent="0.25">
      <c r="B13" t="s">
        <v>189</v>
      </c>
      <c r="C13" t="s">
        <v>188</v>
      </c>
    </row>
    <row r="15" spans="2:6" x14ac:dyDescent="0.25">
      <c r="B15" t="s">
        <v>754</v>
      </c>
      <c r="C15" t="s">
        <v>26</v>
      </c>
      <c r="D15" t="s">
        <v>186</v>
      </c>
      <c r="E15" t="s">
        <v>28</v>
      </c>
      <c r="F15" t="s">
        <v>63</v>
      </c>
    </row>
    <row r="16" spans="2:6" x14ac:dyDescent="0.25">
      <c r="B16" t="s">
        <v>755</v>
      </c>
    </row>
    <row r="17" spans="2:16" x14ac:dyDescent="0.25">
      <c r="B17" t="s">
        <v>756</v>
      </c>
      <c r="C17">
        <v>91</v>
      </c>
      <c r="D17">
        <v>91</v>
      </c>
      <c r="E17">
        <v>39</v>
      </c>
      <c r="F17">
        <v>222</v>
      </c>
      <c r="H17" s="17">
        <f>F17/$L$17</f>
        <v>5.9967585089141004E-2</v>
      </c>
      <c r="K17" t="s">
        <v>757</v>
      </c>
      <c r="L17">
        <f>SUM(F17:F25)</f>
        <v>3702</v>
      </c>
    </row>
    <row r="18" spans="2:16" x14ac:dyDescent="0.25">
      <c r="B18" t="s">
        <v>758</v>
      </c>
      <c r="C18">
        <v>404</v>
      </c>
      <c r="D18">
        <v>159</v>
      </c>
      <c r="E18">
        <v>166</v>
      </c>
      <c r="F18">
        <v>727</v>
      </c>
      <c r="H18" s="17">
        <f t="shared" ref="H18:H23" si="0">F18/$L$17</f>
        <v>0.19638033495407889</v>
      </c>
      <c r="L18" s="52">
        <f>(L17/F27) * 10000</f>
        <v>91.195967867093344</v>
      </c>
      <c r="M18" t="s">
        <v>759</v>
      </c>
      <c r="O18" s="17">
        <f>(L18-'[2]Sheet 9'!N6)/'[2]Sheet 9'!N6</f>
        <v>0.48511980000346655</v>
      </c>
      <c r="P18" t="s">
        <v>760</v>
      </c>
    </row>
    <row r="19" spans="2:16" x14ac:dyDescent="0.25">
      <c r="B19" t="s">
        <v>761</v>
      </c>
      <c r="C19">
        <v>57</v>
      </c>
      <c r="D19">
        <v>49</v>
      </c>
      <c r="E19">
        <v>23</v>
      </c>
      <c r="F19">
        <v>129</v>
      </c>
      <c r="H19" s="17">
        <f t="shared" si="0"/>
        <v>3.4846029173419772E-2</v>
      </c>
    </row>
    <row r="20" spans="2:16" x14ac:dyDescent="0.25">
      <c r="B20" t="s">
        <v>762</v>
      </c>
      <c r="C20">
        <v>235</v>
      </c>
      <c r="D20">
        <v>186</v>
      </c>
      <c r="E20">
        <v>317</v>
      </c>
      <c r="F20">
        <v>734</v>
      </c>
      <c r="H20" s="17">
        <f t="shared" si="0"/>
        <v>0.19827120475418691</v>
      </c>
    </row>
    <row r="21" spans="2:16" x14ac:dyDescent="0.25">
      <c r="B21" t="s">
        <v>763</v>
      </c>
      <c r="C21">
        <v>42</v>
      </c>
      <c r="D21">
        <v>33</v>
      </c>
      <c r="E21">
        <v>5</v>
      </c>
      <c r="F21">
        <v>86</v>
      </c>
      <c r="H21" s="17">
        <f t="shared" si="0"/>
        <v>2.3230686115613183E-2</v>
      </c>
    </row>
    <row r="22" spans="2:16" x14ac:dyDescent="0.25">
      <c r="B22" t="s">
        <v>764</v>
      </c>
      <c r="C22">
        <v>203</v>
      </c>
      <c r="D22">
        <v>186</v>
      </c>
      <c r="E22">
        <v>24</v>
      </c>
      <c r="F22">
        <v>422</v>
      </c>
      <c r="H22" s="17">
        <f t="shared" si="0"/>
        <v>0.11399243652079957</v>
      </c>
    </row>
    <row r="23" spans="2:16" x14ac:dyDescent="0.25">
      <c r="B23" t="s">
        <v>765</v>
      </c>
      <c r="C23">
        <v>498</v>
      </c>
      <c r="D23">
        <v>730</v>
      </c>
      <c r="E23">
        <v>155</v>
      </c>
      <c r="F23">
        <v>1382</v>
      </c>
      <c r="H23" s="17">
        <f t="shared" si="0"/>
        <v>0.3733117233927607</v>
      </c>
      <c r="K23" t="s">
        <v>1512</v>
      </c>
      <c r="L23" s="17">
        <f>F18/L17</f>
        <v>0.19638033495407889</v>
      </c>
    </row>
    <row r="24" spans="2:16" x14ac:dyDescent="0.25">
      <c r="B24" t="s">
        <v>766</v>
      </c>
      <c r="C24">
        <v>0</v>
      </c>
      <c r="D24">
        <v>0</v>
      </c>
      <c r="E24">
        <v>0</v>
      </c>
      <c r="F24">
        <v>0</v>
      </c>
    </row>
    <row r="25" spans="2:16" x14ac:dyDescent="0.25">
      <c r="B25" t="s">
        <v>767</v>
      </c>
      <c r="C25">
        <v>0</v>
      </c>
      <c r="D25">
        <v>0</v>
      </c>
      <c r="E25">
        <v>0</v>
      </c>
      <c r="F25">
        <v>0</v>
      </c>
    </row>
    <row r="26" spans="2:16" x14ac:dyDescent="0.25">
      <c r="B26" t="s">
        <v>64</v>
      </c>
      <c r="C26">
        <v>145644</v>
      </c>
      <c r="D26">
        <v>168266</v>
      </c>
      <c r="E26">
        <v>88331</v>
      </c>
      <c r="F26">
        <v>402242</v>
      </c>
    </row>
    <row r="27" spans="2:16" x14ac:dyDescent="0.25">
      <c r="B27" t="s">
        <v>63</v>
      </c>
      <c r="C27">
        <v>147167</v>
      </c>
      <c r="D27">
        <v>169709</v>
      </c>
      <c r="E27">
        <v>89061</v>
      </c>
      <c r="F27">
        <v>405939</v>
      </c>
    </row>
    <row r="29" spans="2:16" x14ac:dyDescent="0.25">
      <c r="B29" t="s">
        <v>62</v>
      </c>
      <c r="C29" s="17">
        <f>SUM(C17:C23)/C27</f>
        <v>1.0396352443142824E-2</v>
      </c>
      <c r="D29" s="17">
        <f t="shared" ref="D29:F29" si="1">SUM(D17:D23)/D27</f>
        <v>8.4497581153621781E-3</v>
      </c>
      <c r="E29" s="17">
        <f t="shared" si="1"/>
        <v>8.1854010172802902E-3</v>
      </c>
      <c r="F29" s="17">
        <f t="shared" si="1"/>
        <v>9.1195967867093337E-3</v>
      </c>
      <c r="L29" s="17">
        <f>SUM(C17:C23,E17:E23)/SUM(C27,E27)</f>
        <v>9.5627952655908694E-3</v>
      </c>
    </row>
    <row r="31" spans="2:16" x14ac:dyDescent="0.25">
      <c r="B31" t="s">
        <v>61</v>
      </c>
      <c r="C31" t="s">
        <v>60</v>
      </c>
    </row>
    <row r="34" spans="2:4" x14ac:dyDescent="0.25">
      <c r="B34" t="s">
        <v>59</v>
      </c>
    </row>
    <row r="35" spans="2:4" x14ac:dyDescent="0.25">
      <c r="B35" t="s">
        <v>58</v>
      </c>
    </row>
    <row r="40" spans="2:4" x14ac:dyDescent="0.25">
      <c r="B40" t="s">
        <v>1501</v>
      </c>
    </row>
    <row r="41" spans="2:4" x14ac:dyDescent="0.25">
      <c r="C41" t="s">
        <v>1502</v>
      </c>
      <c r="D41" t="s">
        <v>1503</v>
      </c>
    </row>
    <row r="42" spans="2:4" x14ac:dyDescent="0.25">
      <c r="B42" t="s">
        <v>26</v>
      </c>
      <c r="C42">
        <v>67593</v>
      </c>
      <c r="D42">
        <v>4776</v>
      </c>
    </row>
    <row r="43" spans="2:4" x14ac:dyDescent="0.25">
      <c r="B43" t="s">
        <v>27</v>
      </c>
      <c r="C43" s="90">
        <v>80426</v>
      </c>
      <c r="D43">
        <v>5770</v>
      </c>
    </row>
    <row r="44" spans="2:4" x14ac:dyDescent="0.25">
      <c r="B44" t="s">
        <v>28</v>
      </c>
      <c r="C44">
        <v>41849</v>
      </c>
      <c r="D44">
        <v>3059</v>
      </c>
    </row>
    <row r="46" spans="2:4" x14ac:dyDescent="0.25">
      <c r="C46">
        <f>SUM(C42:C44)</f>
        <v>189868</v>
      </c>
      <c r="D46">
        <f>SUM(D42:D44)</f>
        <v>13605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E2DD5-DFF8-43F0-8D1D-B24D2CC4F852}">
  <dimension ref="A1:AC469"/>
  <sheetViews>
    <sheetView topLeftCell="M12" zoomScaleNormal="100" workbookViewId="0">
      <selection activeCell="Q18" sqref="Q18"/>
    </sheetView>
  </sheetViews>
  <sheetFormatPr defaultRowHeight="15" x14ac:dyDescent="0.25"/>
  <cols>
    <col min="1" max="3" width="0" hidden="1" customWidth="1"/>
    <col min="4" max="4" width="16.5703125" hidden="1" customWidth="1"/>
    <col min="5" max="5" width="11.140625" hidden="1" customWidth="1"/>
    <col min="6" max="8" width="0" hidden="1" customWidth="1"/>
    <col min="9" max="9" width="21.140625" hidden="1" customWidth="1"/>
    <col min="10" max="10" width="15.42578125" hidden="1" customWidth="1"/>
    <col min="11" max="12" width="0" hidden="1" customWidth="1"/>
    <col min="14" max="14" width="15.42578125" bestFit="1" customWidth="1"/>
    <col min="15" max="15" width="11.140625" bestFit="1" customWidth="1"/>
    <col min="16" max="16" width="11.42578125" bestFit="1" customWidth="1"/>
    <col min="17" max="17" width="9.7109375" bestFit="1" customWidth="1"/>
    <col min="21" max="21" width="8.140625" bestFit="1" customWidth="1"/>
    <col min="22" max="22" width="30.42578125" bestFit="1" customWidth="1"/>
    <col min="23" max="23" width="11.85546875" customWidth="1"/>
    <col min="24" max="24" width="10.140625" bestFit="1" customWidth="1"/>
    <col min="28" max="28" width="14.28515625" bestFit="1" customWidth="1"/>
  </cols>
  <sheetData>
    <row r="1" spans="1:29" ht="15.75" x14ac:dyDescent="0.25">
      <c r="A1" s="120" t="s">
        <v>988</v>
      </c>
      <c r="B1" s="120"/>
    </row>
    <row r="2" spans="1:29" ht="15.75" x14ac:dyDescent="0.25">
      <c r="A2" s="120"/>
      <c r="B2" s="120"/>
    </row>
    <row r="3" spans="1:29" ht="15.75" x14ac:dyDescent="0.25">
      <c r="A3" s="120"/>
      <c r="B3" s="120"/>
    </row>
    <row r="4" spans="1:29" ht="15.75" x14ac:dyDescent="0.25">
      <c r="A4" s="120"/>
      <c r="B4" s="120"/>
    </row>
    <row r="5" spans="1:29" x14ac:dyDescent="0.25">
      <c r="B5" s="33" t="s">
        <v>989</v>
      </c>
      <c r="AA5" t="s">
        <v>1467</v>
      </c>
    </row>
    <row r="6" spans="1:29" x14ac:dyDescent="0.25">
      <c r="B6" s="33"/>
      <c r="C6" s="7" t="s">
        <v>990</v>
      </c>
      <c r="D6" s="121"/>
      <c r="E6" s="121"/>
      <c r="F6" s="121"/>
      <c r="H6" s="7" t="s">
        <v>741</v>
      </c>
      <c r="I6" s="121"/>
      <c r="J6" s="121"/>
      <c r="K6" s="121"/>
      <c r="N6" s="33"/>
    </row>
    <row r="7" spans="1:29" ht="90" x14ac:dyDescent="0.25">
      <c r="C7" s="123" t="s">
        <v>852</v>
      </c>
      <c r="D7" s="124" t="s">
        <v>853</v>
      </c>
      <c r="E7" s="125" t="s">
        <v>991</v>
      </c>
      <c r="H7" s="123" t="s">
        <v>852</v>
      </c>
      <c r="I7" s="124" t="s">
        <v>853</v>
      </c>
      <c r="J7" s="125" t="s">
        <v>992</v>
      </c>
      <c r="K7" s="125" t="s">
        <v>991</v>
      </c>
      <c r="U7" s="123" t="s">
        <v>852</v>
      </c>
      <c r="V7" s="124" t="s">
        <v>853</v>
      </c>
      <c r="W7" s="125" t="s">
        <v>991</v>
      </c>
      <c r="X7" s="125" t="s">
        <v>992</v>
      </c>
      <c r="AA7" s="123" t="s">
        <v>852</v>
      </c>
      <c r="AB7" s="124" t="s">
        <v>853</v>
      </c>
      <c r="AC7" s="125" t="s">
        <v>991</v>
      </c>
    </row>
    <row r="8" spans="1:29" x14ac:dyDescent="0.25">
      <c r="C8" s="23">
        <v>206011105</v>
      </c>
      <c r="D8" s="23" t="s">
        <v>581</v>
      </c>
      <c r="E8" s="129">
        <v>63199</v>
      </c>
      <c r="H8" s="23">
        <v>201011001</v>
      </c>
      <c r="I8" s="23" t="s">
        <v>996</v>
      </c>
      <c r="J8" s="23" t="s">
        <v>997</v>
      </c>
      <c r="K8" s="129">
        <v>60026</v>
      </c>
      <c r="O8" s="131"/>
      <c r="P8" s="131"/>
      <c r="Q8" s="131"/>
      <c r="U8" s="133">
        <v>206071139</v>
      </c>
      <c r="V8" s="133" t="s">
        <v>449</v>
      </c>
      <c r="W8" s="89">
        <v>81592</v>
      </c>
      <c r="X8" s="23" t="str">
        <f t="shared" ref="X8:X71" si="0">_xlfn.XLOOKUP(U8, $H$8:$H$469, $J$8:$J$469, , 0)</f>
        <v>Greater Melbourne</v>
      </c>
      <c r="AA8" s="23">
        <v>206011106</v>
      </c>
      <c r="AB8" s="23" t="s">
        <v>457</v>
      </c>
      <c r="AC8" s="89">
        <v>73766</v>
      </c>
    </row>
    <row r="9" spans="1:29" x14ac:dyDescent="0.25">
      <c r="C9" s="23">
        <v>206011106</v>
      </c>
      <c r="D9" s="23" t="s">
        <v>457</v>
      </c>
      <c r="E9" s="129">
        <v>64629</v>
      </c>
      <c r="H9" s="23">
        <v>201011002</v>
      </c>
      <c r="I9" s="23" t="s">
        <v>998</v>
      </c>
      <c r="J9" s="23" t="s">
        <v>997</v>
      </c>
      <c r="K9" s="129">
        <v>71895</v>
      </c>
      <c r="O9" s="131"/>
      <c r="P9" s="131"/>
      <c r="Q9" s="131"/>
      <c r="U9" s="23">
        <v>210011226</v>
      </c>
      <c r="V9" s="23" t="s">
        <v>999</v>
      </c>
      <c r="W9" s="89">
        <v>67698</v>
      </c>
      <c r="X9" s="23" t="str">
        <f t="shared" si="0"/>
        <v>Greater Melbourne</v>
      </c>
      <c r="AA9" s="23">
        <v>206011107</v>
      </c>
      <c r="AB9" s="23" t="s">
        <v>479</v>
      </c>
      <c r="AC9" s="89">
        <v>70180</v>
      </c>
    </row>
    <row r="10" spans="1:29" x14ac:dyDescent="0.25">
      <c r="C10" s="23">
        <v>206011107</v>
      </c>
      <c r="D10" s="23" t="s">
        <v>479</v>
      </c>
      <c r="E10" s="129">
        <v>62166</v>
      </c>
      <c r="H10" s="23">
        <v>201011003</v>
      </c>
      <c r="I10" s="23" t="s">
        <v>1000</v>
      </c>
      <c r="J10" s="23" t="s">
        <v>997</v>
      </c>
      <c r="K10" s="129">
        <v>56067</v>
      </c>
      <c r="O10" s="131"/>
      <c r="P10" s="131"/>
      <c r="Q10" s="131"/>
      <c r="U10" s="23">
        <v>206051128</v>
      </c>
      <c r="V10" s="23" t="s">
        <v>1001</v>
      </c>
      <c r="W10" s="89">
        <v>119226</v>
      </c>
      <c r="X10" s="23" t="str">
        <f t="shared" si="0"/>
        <v>Greater Melbourne</v>
      </c>
      <c r="AA10" s="23">
        <v>206011109</v>
      </c>
      <c r="AB10" s="23" t="s">
        <v>521</v>
      </c>
      <c r="AC10" s="89">
        <v>76237</v>
      </c>
    </row>
    <row r="11" spans="1:29" x14ac:dyDescent="0.25">
      <c r="C11" s="23">
        <v>206011108</v>
      </c>
      <c r="D11" s="23" t="s">
        <v>407</v>
      </c>
      <c r="E11" s="129">
        <v>61246</v>
      </c>
      <c r="H11" s="23">
        <v>201011004</v>
      </c>
      <c r="I11" s="23" t="s">
        <v>1002</v>
      </c>
      <c r="J11" s="23" t="s">
        <v>997</v>
      </c>
      <c r="K11" s="129">
        <v>47676</v>
      </c>
      <c r="U11" s="23">
        <v>204011054</v>
      </c>
      <c r="V11" s="23" t="s">
        <v>1003</v>
      </c>
      <c r="W11" s="89">
        <v>49695</v>
      </c>
      <c r="X11" s="23" t="str">
        <f t="shared" si="0"/>
        <v>Rest of Vic.</v>
      </c>
      <c r="AA11" s="23">
        <v>206021110</v>
      </c>
      <c r="AB11" s="23" t="s">
        <v>1004</v>
      </c>
      <c r="AC11" s="89">
        <v>87751</v>
      </c>
    </row>
    <row r="12" spans="1:29" x14ac:dyDescent="0.25">
      <c r="C12" s="23">
        <v>206011109</v>
      </c>
      <c r="D12" s="23" t="s">
        <v>521</v>
      </c>
      <c r="E12" s="129">
        <v>66374</v>
      </c>
      <c r="H12" s="23">
        <v>201011005</v>
      </c>
      <c r="I12" s="23" t="s">
        <v>1005</v>
      </c>
      <c r="J12" s="23" t="s">
        <v>997</v>
      </c>
      <c r="K12" s="129">
        <v>60009</v>
      </c>
      <c r="U12" s="23">
        <v>201011001</v>
      </c>
      <c r="V12" s="23" t="s">
        <v>996</v>
      </c>
      <c r="W12" s="89">
        <v>65787</v>
      </c>
      <c r="X12" s="23" t="str">
        <f t="shared" si="0"/>
        <v>Rest of Vic.</v>
      </c>
      <c r="AA12" s="23">
        <v>206021112</v>
      </c>
      <c r="AB12" s="23" t="s">
        <v>471</v>
      </c>
      <c r="AC12" s="89">
        <v>74300</v>
      </c>
    </row>
    <row r="13" spans="1:29" x14ac:dyDescent="0.25">
      <c r="C13" s="23">
        <v>206021110</v>
      </c>
      <c r="D13" s="23" t="s">
        <v>1004</v>
      </c>
      <c r="E13" s="129">
        <v>76516</v>
      </c>
      <c r="H13" s="23">
        <v>201011006</v>
      </c>
      <c r="I13" s="23" t="s">
        <v>1006</v>
      </c>
      <c r="J13" s="23" t="s">
        <v>997</v>
      </c>
      <c r="K13" s="129">
        <v>50741</v>
      </c>
      <c r="U13" s="133">
        <v>206021110</v>
      </c>
      <c r="V13" s="133" t="s">
        <v>1004</v>
      </c>
      <c r="W13" s="89">
        <v>87751</v>
      </c>
      <c r="X13" s="23" t="str">
        <f t="shared" si="0"/>
        <v>Greater Melbourne</v>
      </c>
      <c r="AA13" s="23">
        <v>210031236</v>
      </c>
      <c r="AB13" s="23" t="s">
        <v>668</v>
      </c>
      <c r="AC13" s="89">
        <v>64832</v>
      </c>
    </row>
    <row r="14" spans="1:29" ht="15.75" thickBot="1" x14ac:dyDescent="0.3">
      <c r="C14" s="23">
        <v>206021111</v>
      </c>
      <c r="D14" s="23" t="s">
        <v>441</v>
      </c>
      <c r="E14" s="129">
        <v>75052</v>
      </c>
      <c r="H14" s="23">
        <v>201011007</v>
      </c>
      <c r="I14" s="23" t="s">
        <v>1007</v>
      </c>
      <c r="J14" s="23" t="s">
        <v>997</v>
      </c>
      <c r="K14" s="129">
        <v>54314</v>
      </c>
      <c r="N14" s="122">
        <v>2020</v>
      </c>
      <c r="U14" s="23">
        <v>205051099</v>
      </c>
      <c r="V14" s="23" t="s">
        <v>1008</v>
      </c>
      <c r="W14" s="89">
        <v>25535</v>
      </c>
      <c r="X14" s="23" t="str">
        <f t="shared" si="0"/>
        <v>Rest of Vic.</v>
      </c>
      <c r="AA14" s="23">
        <v>209021205</v>
      </c>
      <c r="AB14" s="23" t="s">
        <v>538</v>
      </c>
      <c r="AC14" s="89">
        <v>60250</v>
      </c>
    </row>
    <row r="15" spans="1:29" x14ac:dyDescent="0.25">
      <c r="C15" s="23">
        <v>206021112</v>
      </c>
      <c r="D15" s="23" t="s">
        <v>471</v>
      </c>
      <c r="E15" s="129">
        <v>65088</v>
      </c>
      <c r="H15" s="23">
        <v>201011008</v>
      </c>
      <c r="I15" s="23" t="s">
        <v>1009</v>
      </c>
      <c r="J15" s="23" t="s">
        <v>997</v>
      </c>
      <c r="K15" s="129">
        <v>47545</v>
      </c>
      <c r="N15" s="126"/>
      <c r="O15" s="127" t="s">
        <v>993</v>
      </c>
      <c r="P15" s="127" t="s">
        <v>994</v>
      </c>
      <c r="Q15" s="128" t="s">
        <v>995</v>
      </c>
      <c r="U15" s="23">
        <v>213021341</v>
      </c>
      <c r="V15" s="23" t="s">
        <v>1010</v>
      </c>
      <c r="W15" s="89">
        <v>74651</v>
      </c>
      <c r="X15" s="23" t="str">
        <f t="shared" si="0"/>
        <v>Greater Melbourne</v>
      </c>
      <c r="AA15" s="23">
        <v>209021428</v>
      </c>
      <c r="AB15" s="23" t="s">
        <v>1011</v>
      </c>
      <c r="AC15" s="89">
        <v>64050</v>
      </c>
    </row>
    <row r="16" spans="1:29" x14ac:dyDescent="0.25">
      <c r="C16" s="23">
        <v>206071139</v>
      </c>
      <c r="D16" s="23" t="s">
        <v>449</v>
      </c>
      <c r="E16" s="129">
        <v>72002</v>
      </c>
      <c r="H16" s="23">
        <v>201021009</v>
      </c>
      <c r="I16" s="23" t="s">
        <v>1012</v>
      </c>
      <c r="J16" s="23" t="s">
        <v>997</v>
      </c>
      <c r="K16" s="129">
        <v>57510</v>
      </c>
      <c r="N16" s="130" t="s">
        <v>741</v>
      </c>
      <c r="O16" s="131">
        <f>MIN(W8:W412)</f>
        <v>24103</v>
      </c>
      <c r="P16" s="131">
        <f>MAX(W8:W412)</f>
        <v>179140</v>
      </c>
      <c r="Q16" s="132">
        <f>P16-O16</f>
        <v>155037</v>
      </c>
      <c r="U16" s="23">
        <v>213021342</v>
      </c>
      <c r="V16" s="23" t="s">
        <v>1013</v>
      </c>
      <c r="W16" s="89">
        <v>60943</v>
      </c>
      <c r="X16" s="23" t="str">
        <f t="shared" si="0"/>
        <v>Greater Melbourne</v>
      </c>
      <c r="AA16" s="23">
        <v>209021429</v>
      </c>
      <c r="AB16" s="23" t="s">
        <v>1014</v>
      </c>
      <c r="AC16" s="89">
        <v>69083</v>
      </c>
    </row>
    <row r="17" spans="3:29" x14ac:dyDescent="0.25">
      <c r="C17" s="23">
        <v>206071140</v>
      </c>
      <c r="D17" s="23" t="s">
        <v>1015</v>
      </c>
      <c r="E17" s="129">
        <v>80741</v>
      </c>
      <c r="H17" s="23">
        <v>201021010</v>
      </c>
      <c r="I17" s="23" t="s">
        <v>1016</v>
      </c>
      <c r="J17" s="23" t="s">
        <v>997</v>
      </c>
      <c r="K17" s="129">
        <v>50497</v>
      </c>
      <c r="N17" s="130" t="s">
        <v>30</v>
      </c>
      <c r="O17" s="131">
        <f>_xlfn.MINIFS(W8:W412, X8:X412, "Greater Melbourne")</f>
        <v>43471</v>
      </c>
      <c r="P17" s="131">
        <f>_xlfn.MAXIFS(W8:W412, X8:X412, "Greater Melbourne")</f>
        <v>179140</v>
      </c>
      <c r="Q17" s="132">
        <f>P17-O17</f>
        <v>135669</v>
      </c>
      <c r="U17" s="23">
        <v>213021343</v>
      </c>
      <c r="V17" s="23" t="s">
        <v>1017</v>
      </c>
      <c r="W17" s="89">
        <v>68747</v>
      </c>
      <c r="X17" s="23" t="str">
        <f t="shared" si="0"/>
        <v>Greater Melbourne</v>
      </c>
      <c r="AA17" s="23">
        <v>206071145</v>
      </c>
      <c r="AB17" s="23" t="s">
        <v>1018</v>
      </c>
      <c r="AC17" s="89">
        <v>99867</v>
      </c>
    </row>
    <row r="18" spans="3:29" ht="15.75" thickBot="1" x14ac:dyDescent="0.3">
      <c r="C18" s="23">
        <v>206071141</v>
      </c>
      <c r="D18" s="23" t="s">
        <v>394</v>
      </c>
      <c r="E18" s="129">
        <v>69726</v>
      </c>
      <c r="H18" s="23">
        <v>201021011</v>
      </c>
      <c r="I18" s="23" t="s">
        <v>1019</v>
      </c>
      <c r="J18" s="23" t="s">
        <v>997</v>
      </c>
      <c r="K18" s="129">
        <v>49000</v>
      </c>
      <c r="N18" s="134" t="s">
        <v>29</v>
      </c>
      <c r="O18" s="135">
        <f>MIN(AC8:AC24)</f>
        <v>52197</v>
      </c>
      <c r="P18" s="135">
        <f>MAX(AC8:AC24)</f>
        <v>99867</v>
      </c>
      <c r="Q18" s="136">
        <f>P18-O18</f>
        <v>47670</v>
      </c>
      <c r="U18" s="23">
        <v>215011386</v>
      </c>
      <c r="V18" s="23" t="s">
        <v>1020</v>
      </c>
      <c r="W18" s="89">
        <v>52903</v>
      </c>
      <c r="X18" s="23" t="str">
        <f t="shared" si="0"/>
        <v>Rest of Vic.</v>
      </c>
      <c r="AA18" s="23">
        <v>206071142</v>
      </c>
      <c r="AB18" s="23" t="s">
        <v>424</v>
      </c>
      <c r="AC18" s="89">
        <v>90373</v>
      </c>
    </row>
    <row r="19" spans="3:29" x14ac:dyDescent="0.25">
      <c r="C19" s="23">
        <v>206071142</v>
      </c>
      <c r="D19" s="23" t="s">
        <v>424</v>
      </c>
      <c r="E19" s="129">
        <v>80755</v>
      </c>
      <c r="H19" s="23">
        <v>201021012</v>
      </c>
      <c r="I19" s="23" t="s">
        <v>1021</v>
      </c>
      <c r="J19" s="23" t="s">
        <v>997</v>
      </c>
      <c r="K19" s="129">
        <v>56551</v>
      </c>
      <c r="U19" s="23">
        <v>215011387</v>
      </c>
      <c r="V19" s="23" t="s">
        <v>1022</v>
      </c>
      <c r="W19" s="89">
        <v>59581</v>
      </c>
      <c r="X19" s="23" t="str">
        <f t="shared" si="0"/>
        <v>Rest of Vic.</v>
      </c>
      <c r="AA19" s="23">
        <v>206071143</v>
      </c>
      <c r="AB19" s="23" t="s">
        <v>415</v>
      </c>
      <c r="AC19" s="89">
        <v>96319</v>
      </c>
    </row>
    <row r="20" spans="3:29" x14ac:dyDescent="0.25">
      <c r="C20" s="23">
        <v>206071143</v>
      </c>
      <c r="D20" s="23" t="s">
        <v>415</v>
      </c>
      <c r="E20" s="129">
        <v>83788</v>
      </c>
      <c r="H20" s="23">
        <v>201031013</v>
      </c>
      <c r="I20" s="23" t="s">
        <v>1023</v>
      </c>
      <c r="J20" s="23" t="s">
        <v>997</v>
      </c>
      <c r="K20" s="129">
        <v>41427</v>
      </c>
      <c r="U20" s="23">
        <v>213011328</v>
      </c>
      <c r="V20" s="23" t="s">
        <v>1024</v>
      </c>
      <c r="W20" s="89">
        <v>51738</v>
      </c>
      <c r="X20" s="23" t="str">
        <f t="shared" si="0"/>
        <v>Greater Melbourne</v>
      </c>
      <c r="AA20" s="23">
        <v>206071139</v>
      </c>
      <c r="AB20" s="23" t="s">
        <v>449</v>
      </c>
      <c r="AC20" s="89">
        <v>81592</v>
      </c>
    </row>
    <row r="21" spans="3:29" x14ac:dyDescent="0.25">
      <c r="C21" s="23">
        <v>206071144</v>
      </c>
      <c r="D21" s="23" t="s">
        <v>1025</v>
      </c>
      <c r="E21" s="129">
        <v>83132</v>
      </c>
      <c r="H21" s="23">
        <v>201031014</v>
      </c>
      <c r="I21" s="23" t="s">
        <v>1026</v>
      </c>
      <c r="J21" s="23" t="s">
        <v>997</v>
      </c>
      <c r="K21" s="129">
        <v>45355</v>
      </c>
      <c r="U21" s="23">
        <v>206061135</v>
      </c>
      <c r="V21" s="23" t="s">
        <v>1027</v>
      </c>
      <c r="W21" s="89">
        <v>114804</v>
      </c>
      <c r="X21" s="23" t="str">
        <f t="shared" si="0"/>
        <v>Greater Melbourne</v>
      </c>
      <c r="AA21" s="23">
        <v>206071141</v>
      </c>
      <c r="AB21" s="23" t="s">
        <v>394</v>
      </c>
      <c r="AC21" s="89">
        <v>79724</v>
      </c>
    </row>
    <row r="22" spans="3:29" x14ac:dyDescent="0.25">
      <c r="C22" s="23">
        <v>206071145</v>
      </c>
      <c r="D22" s="23" t="s">
        <v>1028</v>
      </c>
      <c r="E22" s="129">
        <v>87736</v>
      </c>
      <c r="H22" s="23">
        <v>201031015</v>
      </c>
      <c r="I22" s="23" t="s">
        <v>1029</v>
      </c>
      <c r="J22" s="23" t="s">
        <v>997</v>
      </c>
      <c r="K22" s="129">
        <v>48035</v>
      </c>
      <c r="U22" s="23">
        <v>206031113</v>
      </c>
      <c r="V22" s="23" t="s">
        <v>1030</v>
      </c>
      <c r="W22" s="89">
        <v>83957</v>
      </c>
      <c r="X22" s="23" t="str">
        <f t="shared" si="0"/>
        <v>Greater Melbourne</v>
      </c>
      <c r="AA22" s="23">
        <v>206071140</v>
      </c>
      <c r="AB22" s="23" t="s">
        <v>1015</v>
      </c>
      <c r="AC22" s="89">
        <v>91132</v>
      </c>
    </row>
    <row r="23" spans="3:29" x14ac:dyDescent="0.25">
      <c r="C23" s="23">
        <v>209021205</v>
      </c>
      <c r="D23" s="23" t="s">
        <v>538</v>
      </c>
      <c r="E23" s="129">
        <v>56804</v>
      </c>
      <c r="H23" s="23">
        <v>201031016</v>
      </c>
      <c r="I23" s="23" t="s">
        <v>1031</v>
      </c>
      <c r="J23" s="23" t="s">
        <v>997</v>
      </c>
      <c r="K23" s="129">
        <v>42843</v>
      </c>
      <c r="U23" s="23">
        <v>207011146</v>
      </c>
      <c r="V23" s="23" t="s">
        <v>1032</v>
      </c>
      <c r="W23" s="89">
        <v>95865</v>
      </c>
      <c r="X23" s="23" t="str">
        <f t="shared" si="0"/>
        <v>Greater Melbourne</v>
      </c>
      <c r="AA23" s="23">
        <v>210031237</v>
      </c>
      <c r="AB23" s="23" t="s">
        <v>483</v>
      </c>
      <c r="AC23" s="89">
        <v>52197</v>
      </c>
    </row>
    <row r="24" spans="3:29" x14ac:dyDescent="0.25">
      <c r="C24" s="23">
        <v>209021207</v>
      </c>
      <c r="D24" s="23" t="s">
        <v>1033</v>
      </c>
      <c r="E24" s="129">
        <v>50178</v>
      </c>
      <c r="H24" s="23">
        <v>201031017</v>
      </c>
      <c r="I24" s="23" t="s">
        <v>1034</v>
      </c>
      <c r="J24" s="23" t="s">
        <v>997</v>
      </c>
      <c r="K24" s="129">
        <v>40632</v>
      </c>
      <c r="U24" s="23">
        <v>212051319</v>
      </c>
      <c r="V24" s="23" t="s">
        <v>1035</v>
      </c>
      <c r="W24" s="89">
        <v>66292</v>
      </c>
      <c r="X24" s="23" t="str">
        <f t="shared" si="0"/>
        <v>Greater Melbourne</v>
      </c>
      <c r="AA24" s="23">
        <v>210031440</v>
      </c>
      <c r="AB24" s="23" t="s">
        <v>665</v>
      </c>
      <c r="AC24" s="89">
        <v>60276</v>
      </c>
    </row>
    <row r="25" spans="3:29" x14ac:dyDescent="0.25">
      <c r="C25" s="23">
        <v>209021208</v>
      </c>
      <c r="D25" s="23" t="s">
        <v>1036</v>
      </c>
      <c r="E25" s="129">
        <v>53200</v>
      </c>
      <c r="H25" s="23">
        <v>202011018</v>
      </c>
      <c r="I25" s="23" t="s">
        <v>1037</v>
      </c>
      <c r="J25" s="23" t="s">
        <v>997</v>
      </c>
      <c r="K25" s="129">
        <v>55161</v>
      </c>
      <c r="U25" s="23">
        <v>208031183</v>
      </c>
      <c r="V25" s="23" t="s">
        <v>1038</v>
      </c>
      <c r="W25" s="89">
        <v>68642</v>
      </c>
      <c r="X25" s="23" t="str">
        <f t="shared" si="0"/>
        <v>Greater Melbourne</v>
      </c>
    </row>
    <row r="26" spans="3:29" x14ac:dyDescent="0.25">
      <c r="C26" s="23">
        <v>209021428</v>
      </c>
      <c r="D26" s="23" t="s">
        <v>1011</v>
      </c>
      <c r="E26" s="129">
        <v>56088</v>
      </c>
      <c r="H26" s="23">
        <v>202011019</v>
      </c>
      <c r="I26" s="23" t="s">
        <v>1039</v>
      </c>
      <c r="J26" s="23" t="s">
        <v>997</v>
      </c>
      <c r="K26" s="129">
        <v>45857</v>
      </c>
      <c r="U26" s="23">
        <v>201031013</v>
      </c>
      <c r="V26" s="23" t="s">
        <v>1023</v>
      </c>
      <c r="W26" s="89">
        <v>45148</v>
      </c>
      <c r="X26" s="23" t="str">
        <f t="shared" si="0"/>
        <v>Rest of Vic.</v>
      </c>
    </row>
    <row r="27" spans="3:29" x14ac:dyDescent="0.25">
      <c r="C27" s="23">
        <v>209021429</v>
      </c>
      <c r="D27" s="23" t="s">
        <v>1014</v>
      </c>
      <c r="E27" s="129">
        <v>60989</v>
      </c>
      <c r="H27" s="23">
        <v>202011020</v>
      </c>
      <c r="I27" s="23" t="s">
        <v>1040</v>
      </c>
      <c r="J27" s="23" t="s">
        <v>997</v>
      </c>
      <c r="K27" s="129">
        <v>55551</v>
      </c>
      <c r="U27" s="23">
        <v>213041353</v>
      </c>
      <c r="V27" s="23" t="s">
        <v>1041</v>
      </c>
      <c r="W27" s="89">
        <v>64721</v>
      </c>
      <c r="X27" s="23" t="str">
        <f t="shared" si="0"/>
        <v>Greater Melbourne</v>
      </c>
    </row>
    <row r="28" spans="3:29" x14ac:dyDescent="0.25">
      <c r="C28" s="23">
        <v>210031236</v>
      </c>
      <c r="D28" s="23" t="s">
        <v>668</v>
      </c>
      <c r="E28" s="129">
        <v>57651</v>
      </c>
      <c r="H28" s="23">
        <v>202011021</v>
      </c>
      <c r="I28" s="23" t="s">
        <v>1042</v>
      </c>
      <c r="J28" s="23" t="s">
        <v>997</v>
      </c>
      <c r="K28" s="129">
        <v>53538</v>
      </c>
      <c r="U28" s="23">
        <v>201021009</v>
      </c>
      <c r="V28" s="23" t="s">
        <v>1043</v>
      </c>
      <c r="W28" s="89">
        <v>63648</v>
      </c>
      <c r="X28" s="23" t="str">
        <f t="shared" si="0"/>
        <v>Rest of Vic.</v>
      </c>
    </row>
    <row r="29" spans="3:29" x14ac:dyDescent="0.25">
      <c r="C29" s="23">
        <v>210031237</v>
      </c>
      <c r="D29" s="23" t="s">
        <v>483</v>
      </c>
      <c r="E29" s="129">
        <v>47835</v>
      </c>
      <c r="H29" s="23">
        <v>202011022</v>
      </c>
      <c r="I29" s="23" t="s">
        <v>1044</v>
      </c>
      <c r="J29" s="23" t="s">
        <v>997</v>
      </c>
      <c r="K29" s="129">
        <v>48010</v>
      </c>
      <c r="U29" s="23">
        <v>205021081</v>
      </c>
      <c r="V29" s="23" t="s">
        <v>1045</v>
      </c>
      <c r="W29" s="89">
        <v>52081</v>
      </c>
      <c r="X29" s="23" t="str">
        <f t="shared" si="0"/>
        <v>Rest of Vic.</v>
      </c>
    </row>
    <row r="30" spans="3:29" x14ac:dyDescent="0.25">
      <c r="C30" s="23">
        <v>210031239</v>
      </c>
      <c r="D30" s="23" t="s">
        <v>465</v>
      </c>
      <c r="E30" s="129">
        <v>61327</v>
      </c>
      <c r="H30" s="23">
        <v>202011023</v>
      </c>
      <c r="I30" s="23" t="s">
        <v>1046</v>
      </c>
      <c r="J30" s="23" t="s">
        <v>997</v>
      </c>
      <c r="K30" s="129">
        <v>56980</v>
      </c>
      <c r="U30" s="23">
        <v>201011002</v>
      </c>
      <c r="V30" s="23" t="s">
        <v>998</v>
      </c>
      <c r="W30" s="89">
        <v>78572</v>
      </c>
      <c r="X30" s="23" t="str">
        <f t="shared" si="0"/>
        <v>Rest of Vic.</v>
      </c>
    </row>
    <row r="31" spans="3:29" x14ac:dyDescent="0.25">
      <c r="C31" s="23">
        <v>210031438</v>
      </c>
      <c r="D31" s="23" t="s">
        <v>535</v>
      </c>
      <c r="E31" s="129">
        <v>50127</v>
      </c>
      <c r="H31" s="23">
        <v>202011024</v>
      </c>
      <c r="I31" s="23" t="s">
        <v>1047</v>
      </c>
      <c r="J31" s="23" t="s">
        <v>997</v>
      </c>
      <c r="K31" s="129">
        <v>62078</v>
      </c>
      <c r="U31" s="23">
        <v>207011147</v>
      </c>
      <c r="V31" s="23" t="s">
        <v>1048</v>
      </c>
      <c r="W31" s="89">
        <v>90138</v>
      </c>
      <c r="X31" s="23" t="str">
        <f t="shared" si="0"/>
        <v>Greater Melbourne</v>
      </c>
    </row>
    <row r="32" spans="3:29" x14ac:dyDescent="0.25">
      <c r="C32" s="23">
        <v>210031439</v>
      </c>
      <c r="D32" s="23" t="s">
        <v>1049</v>
      </c>
      <c r="E32" s="129">
        <v>65536</v>
      </c>
      <c r="H32" s="23">
        <v>202011025</v>
      </c>
      <c r="I32" s="23" t="s">
        <v>1050</v>
      </c>
      <c r="J32" s="23" t="s">
        <v>997</v>
      </c>
      <c r="K32" s="129">
        <v>51739</v>
      </c>
      <c r="U32" s="23">
        <v>207011148</v>
      </c>
      <c r="V32" s="23" t="s">
        <v>1051</v>
      </c>
      <c r="W32" s="89">
        <v>82814</v>
      </c>
      <c r="X32" s="23" t="str">
        <f t="shared" si="0"/>
        <v>Greater Melbourne</v>
      </c>
    </row>
    <row r="33" spans="3:24" x14ac:dyDescent="0.25">
      <c r="C33" s="23">
        <v>210031440</v>
      </c>
      <c r="D33" s="23" t="s">
        <v>665</v>
      </c>
      <c r="E33" s="129">
        <v>53617</v>
      </c>
      <c r="H33" s="23">
        <v>202021026</v>
      </c>
      <c r="I33" s="23" t="s">
        <v>1052</v>
      </c>
      <c r="J33" s="23" t="s">
        <v>997</v>
      </c>
      <c r="K33" s="129">
        <v>57423</v>
      </c>
      <c r="U33" s="23">
        <v>203011034</v>
      </c>
      <c r="V33" s="23" t="s">
        <v>1053</v>
      </c>
      <c r="W33" s="89">
        <v>66336</v>
      </c>
      <c r="X33" s="23" t="str">
        <f t="shared" si="0"/>
        <v>Rest of Vic.</v>
      </c>
    </row>
    <row r="34" spans="3:24" x14ac:dyDescent="0.25">
      <c r="H34" s="23">
        <v>202021027</v>
      </c>
      <c r="I34" s="23" t="s">
        <v>1054</v>
      </c>
      <c r="J34" s="23" t="s">
        <v>997</v>
      </c>
      <c r="K34" s="129">
        <v>48000</v>
      </c>
      <c r="U34" s="23">
        <v>211011251</v>
      </c>
      <c r="V34" s="23" t="s">
        <v>1055</v>
      </c>
      <c r="W34" s="89">
        <v>56529</v>
      </c>
      <c r="X34" s="23" t="str">
        <f t="shared" si="0"/>
        <v>Greater Melbourne</v>
      </c>
    </row>
    <row r="35" spans="3:24" x14ac:dyDescent="0.25">
      <c r="H35" s="23">
        <v>202021028</v>
      </c>
      <c r="I35" s="23" t="s">
        <v>1056</v>
      </c>
      <c r="J35" s="23" t="s">
        <v>997</v>
      </c>
      <c r="K35" s="129">
        <v>48156</v>
      </c>
      <c r="U35" s="23">
        <v>211031263</v>
      </c>
      <c r="V35" s="23" t="s">
        <v>1057</v>
      </c>
      <c r="W35" s="89">
        <v>61807</v>
      </c>
      <c r="X35" s="23" t="str">
        <f t="shared" si="0"/>
        <v>Greater Melbourne</v>
      </c>
    </row>
    <row r="36" spans="3:24" x14ac:dyDescent="0.25">
      <c r="H36" s="23">
        <v>202021029</v>
      </c>
      <c r="I36" s="23" t="s">
        <v>1058</v>
      </c>
      <c r="J36" s="23" t="s">
        <v>997</v>
      </c>
      <c r="K36" s="129">
        <v>46460</v>
      </c>
      <c r="U36" s="23">
        <v>201031014</v>
      </c>
      <c r="V36" s="23" t="s">
        <v>1026</v>
      </c>
      <c r="W36" s="89">
        <v>50951</v>
      </c>
      <c r="X36" s="23" t="str">
        <f t="shared" si="0"/>
        <v>Rest of Vic.</v>
      </c>
    </row>
    <row r="37" spans="3:24" x14ac:dyDescent="0.25">
      <c r="H37" s="23">
        <v>202021030</v>
      </c>
      <c r="I37" s="23" t="s">
        <v>1059</v>
      </c>
      <c r="J37" s="23" t="s">
        <v>997</v>
      </c>
      <c r="K37" s="129">
        <v>56114</v>
      </c>
      <c r="U37" s="23">
        <v>208011168</v>
      </c>
      <c r="V37" s="23" t="s">
        <v>1060</v>
      </c>
      <c r="W37" s="89">
        <v>99830</v>
      </c>
      <c r="X37" s="23" t="str">
        <f t="shared" si="0"/>
        <v>Greater Melbourne</v>
      </c>
    </row>
    <row r="38" spans="3:24" x14ac:dyDescent="0.25">
      <c r="H38" s="23">
        <v>202021031</v>
      </c>
      <c r="I38" s="23" t="s">
        <v>1061</v>
      </c>
      <c r="J38" s="23" t="s">
        <v>997</v>
      </c>
      <c r="K38" s="129">
        <v>68669</v>
      </c>
      <c r="U38" s="23">
        <v>204031068</v>
      </c>
      <c r="V38" s="23" t="s">
        <v>1062</v>
      </c>
      <c r="W38" s="89">
        <v>54048</v>
      </c>
      <c r="X38" s="23" t="str">
        <f t="shared" si="0"/>
        <v>Rest of Vic.</v>
      </c>
    </row>
    <row r="39" spans="3:24" x14ac:dyDescent="0.25">
      <c r="H39" s="23">
        <v>202031032</v>
      </c>
      <c r="I39" s="23" t="s">
        <v>1063</v>
      </c>
      <c r="J39" s="23" t="s">
        <v>997</v>
      </c>
      <c r="K39" s="129">
        <v>50124</v>
      </c>
      <c r="U39" s="23">
        <v>211051274</v>
      </c>
      <c r="V39" s="23" t="s">
        <v>1064</v>
      </c>
      <c r="W39" s="89">
        <v>68157</v>
      </c>
      <c r="X39" s="23" t="str">
        <f t="shared" si="0"/>
        <v>Greater Melbourne</v>
      </c>
    </row>
    <row r="40" spans="3:24" x14ac:dyDescent="0.25">
      <c r="H40" s="23">
        <v>202031033</v>
      </c>
      <c r="I40" s="23" t="s">
        <v>1065</v>
      </c>
      <c r="J40" s="23" t="s">
        <v>997</v>
      </c>
      <c r="K40" s="129">
        <v>43214</v>
      </c>
      <c r="U40" s="23">
        <v>203021037</v>
      </c>
      <c r="V40" s="23" t="s">
        <v>1066</v>
      </c>
      <c r="W40" s="89">
        <v>57985</v>
      </c>
      <c r="X40" s="23" t="str">
        <f t="shared" si="0"/>
        <v>Rest of Vic.</v>
      </c>
    </row>
    <row r="41" spans="3:24" x14ac:dyDescent="0.25">
      <c r="H41" s="23">
        <v>203011034</v>
      </c>
      <c r="I41" s="23" t="s">
        <v>1053</v>
      </c>
      <c r="J41" s="23" t="s">
        <v>997</v>
      </c>
      <c r="K41" s="129">
        <v>59879</v>
      </c>
      <c r="U41" s="23">
        <v>204021063</v>
      </c>
      <c r="V41" s="23" t="s">
        <v>1067</v>
      </c>
      <c r="W41" s="89">
        <v>51803</v>
      </c>
      <c r="X41" s="23" t="str">
        <f t="shared" si="0"/>
        <v>Rest of Vic.</v>
      </c>
    </row>
    <row r="42" spans="3:24" x14ac:dyDescent="0.25">
      <c r="H42" s="23">
        <v>203011035</v>
      </c>
      <c r="I42" s="23" t="s">
        <v>1068</v>
      </c>
      <c r="J42" s="23" t="s">
        <v>997</v>
      </c>
      <c r="K42" s="129">
        <v>54335</v>
      </c>
      <c r="U42" s="23">
        <v>204021064</v>
      </c>
      <c r="V42" s="23" t="s">
        <v>1069</v>
      </c>
      <c r="W42" s="89">
        <v>48749</v>
      </c>
      <c r="X42" s="23" t="str">
        <f t="shared" si="0"/>
        <v>Rest of Vic.</v>
      </c>
    </row>
    <row r="43" spans="3:24" x14ac:dyDescent="0.25">
      <c r="H43" s="23">
        <v>203011036</v>
      </c>
      <c r="I43" s="23" t="s">
        <v>1070</v>
      </c>
      <c r="J43" s="23" t="s">
        <v>997</v>
      </c>
      <c r="K43" s="129">
        <v>54167</v>
      </c>
      <c r="U43" s="23">
        <v>202011018</v>
      </c>
      <c r="V43" s="23" t="s">
        <v>1037</v>
      </c>
      <c r="W43" s="89">
        <v>60102</v>
      </c>
      <c r="X43" s="23" t="str">
        <f t="shared" si="0"/>
        <v>Rest of Vic.</v>
      </c>
    </row>
    <row r="44" spans="3:24" x14ac:dyDescent="0.25">
      <c r="H44" s="23">
        <v>203021037</v>
      </c>
      <c r="I44" s="23" t="s">
        <v>1066</v>
      </c>
      <c r="J44" s="23" t="s">
        <v>997</v>
      </c>
      <c r="K44" s="129">
        <v>51750</v>
      </c>
      <c r="U44" s="23">
        <v>202031032</v>
      </c>
      <c r="V44" s="23" t="s">
        <v>1071</v>
      </c>
      <c r="W44" s="89">
        <v>56572</v>
      </c>
      <c r="X44" s="23" t="str">
        <f t="shared" si="0"/>
        <v>Rest of Vic.</v>
      </c>
    </row>
    <row r="45" spans="3:24" x14ac:dyDescent="0.25">
      <c r="H45" s="23">
        <v>203021038</v>
      </c>
      <c r="I45" s="23" t="s">
        <v>1072</v>
      </c>
      <c r="J45" s="23" t="s">
        <v>997</v>
      </c>
      <c r="K45" s="129">
        <v>46401</v>
      </c>
      <c r="U45" s="23">
        <v>202021026</v>
      </c>
      <c r="V45" s="23" t="s">
        <v>1073</v>
      </c>
      <c r="W45" s="89">
        <v>63035</v>
      </c>
      <c r="X45" s="23" t="str">
        <f t="shared" si="0"/>
        <v>Rest of Vic.</v>
      </c>
    </row>
    <row r="46" spans="3:24" x14ac:dyDescent="0.25">
      <c r="H46" s="23">
        <v>203021039</v>
      </c>
      <c r="I46" s="23" t="s">
        <v>1074</v>
      </c>
      <c r="J46" s="23" t="s">
        <v>997</v>
      </c>
      <c r="K46" s="129">
        <v>63406</v>
      </c>
      <c r="U46" s="23">
        <v>208021174</v>
      </c>
      <c r="V46" s="23" t="s">
        <v>1075</v>
      </c>
      <c r="W46" s="89">
        <v>78868</v>
      </c>
      <c r="X46" s="23" t="str">
        <f t="shared" si="0"/>
        <v>Greater Melbourne</v>
      </c>
    </row>
    <row r="47" spans="3:24" x14ac:dyDescent="0.25">
      <c r="H47" s="23">
        <v>203021040</v>
      </c>
      <c r="I47" s="23" t="s">
        <v>1076</v>
      </c>
      <c r="J47" s="23" t="s">
        <v>997</v>
      </c>
      <c r="K47" s="129">
        <v>60422</v>
      </c>
      <c r="U47" s="23">
        <v>208021426</v>
      </c>
      <c r="V47" s="23" t="s">
        <v>1077</v>
      </c>
      <c r="W47" s="89">
        <v>73125</v>
      </c>
      <c r="X47" s="23" t="str">
        <f t="shared" si="0"/>
        <v>Greater Melbourne</v>
      </c>
    </row>
    <row r="48" spans="3:24" x14ac:dyDescent="0.25">
      <c r="H48" s="23">
        <v>203021041</v>
      </c>
      <c r="I48" s="23" t="s">
        <v>1078</v>
      </c>
      <c r="J48" s="23" t="s">
        <v>997</v>
      </c>
      <c r="K48" s="129">
        <v>53685</v>
      </c>
      <c r="U48" s="23">
        <v>208021427</v>
      </c>
      <c r="V48" s="23" t="s">
        <v>1079</v>
      </c>
      <c r="W48" s="89">
        <v>73245</v>
      </c>
      <c r="X48" s="23" t="str">
        <f t="shared" si="0"/>
        <v>Greater Melbourne</v>
      </c>
    </row>
    <row r="49" spans="8:24" x14ac:dyDescent="0.25">
      <c r="H49" s="23">
        <v>203021042</v>
      </c>
      <c r="I49" s="23" t="s">
        <v>1080</v>
      </c>
      <c r="J49" s="23" t="s">
        <v>997</v>
      </c>
      <c r="K49" s="129">
        <v>64334</v>
      </c>
      <c r="U49" s="23">
        <v>212021293</v>
      </c>
      <c r="V49" s="23" t="s">
        <v>1081</v>
      </c>
      <c r="W49" s="89">
        <v>69250</v>
      </c>
      <c r="X49" s="23" t="str">
        <f t="shared" si="0"/>
        <v>Greater Melbourne</v>
      </c>
    </row>
    <row r="50" spans="8:24" x14ac:dyDescent="0.25">
      <c r="H50" s="23">
        <v>203021043</v>
      </c>
      <c r="I50" s="23" t="s">
        <v>1082</v>
      </c>
      <c r="J50" s="23" t="s">
        <v>997</v>
      </c>
      <c r="K50" s="129">
        <v>60326</v>
      </c>
      <c r="U50" s="23">
        <v>207031161</v>
      </c>
      <c r="V50" s="23" t="s">
        <v>1083</v>
      </c>
      <c r="W50" s="89">
        <v>72621</v>
      </c>
      <c r="X50" s="23" t="str">
        <f t="shared" si="0"/>
        <v>Greater Melbourne</v>
      </c>
    </row>
    <row r="51" spans="8:24" x14ac:dyDescent="0.25">
      <c r="H51" s="23">
        <v>203021044</v>
      </c>
      <c r="I51" s="23" t="s">
        <v>1084</v>
      </c>
      <c r="J51" s="23" t="s">
        <v>997</v>
      </c>
      <c r="K51" s="129">
        <v>53080</v>
      </c>
      <c r="U51" s="23">
        <v>207031162</v>
      </c>
      <c r="V51" s="23" t="s">
        <v>1085</v>
      </c>
      <c r="W51" s="89">
        <v>64520</v>
      </c>
      <c r="X51" s="23" t="str">
        <f t="shared" si="0"/>
        <v>Greater Melbourne</v>
      </c>
    </row>
    <row r="52" spans="8:24" x14ac:dyDescent="0.25">
      <c r="H52" s="23">
        <v>203021045</v>
      </c>
      <c r="I52" s="23" t="s">
        <v>1086</v>
      </c>
      <c r="J52" s="23" t="s">
        <v>997</v>
      </c>
      <c r="K52" s="129">
        <v>47208</v>
      </c>
      <c r="U52" s="23">
        <v>211011446</v>
      </c>
      <c r="V52" s="23" t="s">
        <v>1087</v>
      </c>
      <c r="W52" s="89">
        <v>58245</v>
      </c>
      <c r="X52" s="23" t="str">
        <f t="shared" si="0"/>
        <v>Greater Melbourne</v>
      </c>
    </row>
    <row r="53" spans="8:24" x14ac:dyDescent="0.25">
      <c r="H53" s="23">
        <v>203021046</v>
      </c>
      <c r="I53" s="23" t="s">
        <v>1088</v>
      </c>
      <c r="J53" s="23" t="s">
        <v>997</v>
      </c>
      <c r="K53" s="129">
        <v>79885</v>
      </c>
      <c r="U53" s="23">
        <v>207031163</v>
      </c>
      <c r="V53" s="23" t="s">
        <v>1089</v>
      </c>
      <c r="W53" s="89">
        <v>56501</v>
      </c>
      <c r="X53" s="23" t="str">
        <f t="shared" si="0"/>
        <v>Greater Melbourne</v>
      </c>
    </row>
    <row r="54" spans="8:24" x14ac:dyDescent="0.25">
      <c r="H54" s="23">
        <v>203021047</v>
      </c>
      <c r="I54" s="23" t="s">
        <v>1090</v>
      </c>
      <c r="J54" s="23" t="s">
        <v>997</v>
      </c>
      <c r="K54" s="129">
        <v>55081</v>
      </c>
      <c r="U54" s="23">
        <v>207031164</v>
      </c>
      <c r="V54" s="23" t="s">
        <v>1091</v>
      </c>
      <c r="W54" s="89">
        <v>68059</v>
      </c>
      <c r="X54" s="23" t="str">
        <f t="shared" si="0"/>
        <v>Greater Melbourne</v>
      </c>
    </row>
    <row r="55" spans="8:24" x14ac:dyDescent="0.25">
      <c r="H55" s="23">
        <v>203031048</v>
      </c>
      <c r="I55" s="23" t="s">
        <v>1092</v>
      </c>
      <c r="J55" s="23" t="s">
        <v>997</v>
      </c>
      <c r="K55" s="129">
        <v>56091</v>
      </c>
      <c r="U55" s="23">
        <v>208031184</v>
      </c>
      <c r="V55" s="23" t="s">
        <v>1093</v>
      </c>
      <c r="W55" s="89">
        <v>83262</v>
      </c>
      <c r="X55" s="23" t="str">
        <f t="shared" si="0"/>
        <v>Greater Melbourne</v>
      </c>
    </row>
    <row r="56" spans="8:24" x14ac:dyDescent="0.25">
      <c r="H56" s="23">
        <v>203031049</v>
      </c>
      <c r="I56" s="23" t="s">
        <v>1094</v>
      </c>
      <c r="J56" s="23" t="s">
        <v>997</v>
      </c>
      <c r="K56" s="129">
        <v>54970</v>
      </c>
      <c r="U56" s="23">
        <v>213031347</v>
      </c>
      <c r="V56" s="23" t="s">
        <v>1095</v>
      </c>
      <c r="W56" s="89">
        <v>55019</v>
      </c>
      <c r="X56" s="23" t="str">
        <f t="shared" si="0"/>
        <v>Greater Melbourne</v>
      </c>
    </row>
    <row r="57" spans="8:24" x14ac:dyDescent="0.25">
      <c r="H57" s="23">
        <v>203031050</v>
      </c>
      <c r="I57" s="23" t="s">
        <v>1096</v>
      </c>
      <c r="J57" s="23" t="s">
        <v>997</v>
      </c>
      <c r="K57" s="129">
        <v>62732</v>
      </c>
      <c r="U57" s="23">
        <v>204031069</v>
      </c>
      <c r="V57" s="23" t="s">
        <v>1097</v>
      </c>
      <c r="W57" s="89">
        <v>49836</v>
      </c>
      <c r="X57" s="23" t="str">
        <f t="shared" si="0"/>
        <v>Rest of Vic.</v>
      </c>
    </row>
    <row r="58" spans="8:24" x14ac:dyDescent="0.25">
      <c r="H58" s="23">
        <v>203031051</v>
      </c>
      <c r="I58" s="23" t="s">
        <v>1098</v>
      </c>
      <c r="J58" s="23" t="s">
        <v>997</v>
      </c>
      <c r="K58" s="129">
        <v>49270</v>
      </c>
      <c r="U58" s="23">
        <v>208011169</v>
      </c>
      <c r="V58" s="23" t="s">
        <v>1099</v>
      </c>
      <c r="W58" s="89">
        <v>139718</v>
      </c>
      <c r="X58" s="23" t="str">
        <f t="shared" si="0"/>
        <v>Greater Melbourne</v>
      </c>
    </row>
    <row r="59" spans="8:24" x14ac:dyDescent="0.25">
      <c r="H59" s="23">
        <v>203031052</v>
      </c>
      <c r="I59" s="23" t="s">
        <v>1100</v>
      </c>
      <c r="J59" s="23" t="s">
        <v>997</v>
      </c>
      <c r="K59" s="129">
        <v>56949</v>
      </c>
      <c r="U59" s="23">
        <v>208011170</v>
      </c>
      <c r="V59" s="23" t="s">
        <v>1101</v>
      </c>
      <c r="W59" s="89">
        <v>101287</v>
      </c>
      <c r="X59" s="23" t="str">
        <f t="shared" si="0"/>
        <v>Greater Melbourne</v>
      </c>
    </row>
    <row r="60" spans="8:24" x14ac:dyDescent="0.25">
      <c r="H60" s="23">
        <v>203031053</v>
      </c>
      <c r="I60" s="23" t="s">
        <v>1102</v>
      </c>
      <c r="J60" s="23" t="s">
        <v>997</v>
      </c>
      <c r="K60" s="129">
        <v>64721</v>
      </c>
      <c r="U60" s="23">
        <v>210051242</v>
      </c>
      <c r="V60" s="23" t="s">
        <v>1103</v>
      </c>
      <c r="W60" s="89">
        <v>43471</v>
      </c>
      <c r="X60" s="23" t="str">
        <f t="shared" si="0"/>
        <v>Greater Melbourne</v>
      </c>
    </row>
    <row r="61" spans="8:24" x14ac:dyDescent="0.25">
      <c r="H61" s="23">
        <v>204011054</v>
      </c>
      <c r="I61" s="23" t="s">
        <v>1003</v>
      </c>
      <c r="J61" s="23" t="s">
        <v>997</v>
      </c>
      <c r="K61" s="129">
        <v>45642</v>
      </c>
      <c r="U61" s="133">
        <v>206011106</v>
      </c>
      <c r="V61" s="133" t="s">
        <v>457</v>
      </c>
      <c r="W61" s="89">
        <v>73766</v>
      </c>
      <c r="X61" s="23" t="str">
        <f t="shared" si="0"/>
        <v>Greater Melbourne</v>
      </c>
    </row>
    <row r="62" spans="8:24" x14ac:dyDescent="0.25">
      <c r="H62" s="23">
        <v>204011055</v>
      </c>
      <c r="I62" s="23" t="s">
        <v>1104</v>
      </c>
      <c r="J62" s="23" t="s">
        <v>997</v>
      </c>
      <c r="K62" s="129">
        <v>43582</v>
      </c>
      <c r="U62" s="133">
        <v>206011107</v>
      </c>
      <c r="V62" s="133" t="s">
        <v>479</v>
      </c>
      <c r="W62" s="89">
        <v>70180</v>
      </c>
      <c r="X62" s="23" t="str">
        <f t="shared" si="0"/>
        <v>Greater Melbourne</v>
      </c>
    </row>
    <row r="63" spans="8:24" x14ac:dyDescent="0.25">
      <c r="H63" s="23">
        <v>204011056</v>
      </c>
      <c r="I63" s="23" t="s">
        <v>1105</v>
      </c>
      <c r="J63" s="23" t="s">
        <v>997</v>
      </c>
      <c r="K63" s="129">
        <v>55063</v>
      </c>
      <c r="U63" s="23">
        <v>205021082</v>
      </c>
      <c r="V63" s="23" t="s">
        <v>1106</v>
      </c>
      <c r="W63" s="89">
        <v>47983</v>
      </c>
      <c r="X63" s="23" t="str">
        <f t="shared" si="0"/>
        <v>Rest of Vic.</v>
      </c>
    </row>
    <row r="64" spans="8:24" x14ac:dyDescent="0.25">
      <c r="H64" s="23">
        <v>204011057</v>
      </c>
      <c r="I64" s="23" t="s">
        <v>1107</v>
      </c>
      <c r="J64" s="23" t="s">
        <v>997</v>
      </c>
      <c r="K64" s="129">
        <v>47336</v>
      </c>
      <c r="U64" s="23">
        <v>207021156</v>
      </c>
      <c r="V64" s="23" t="s">
        <v>1108</v>
      </c>
      <c r="W64" s="89">
        <v>68522</v>
      </c>
      <c r="X64" s="23" t="str">
        <f t="shared" si="0"/>
        <v>Greater Melbourne</v>
      </c>
    </row>
    <row r="65" spans="8:24" x14ac:dyDescent="0.25">
      <c r="H65" s="23">
        <v>204011058</v>
      </c>
      <c r="I65" s="23" t="s">
        <v>1109</v>
      </c>
      <c r="J65" s="23" t="s">
        <v>997</v>
      </c>
      <c r="K65" s="129">
        <v>50523</v>
      </c>
      <c r="U65" s="23">
        <v>215031400</v>
      </c>
      <c r="V65" s="23" t="s">
        <v>1110</v>
      </c>
      <c r="W65" s="89">
        <v>53684</v>
      </c>
      <c r="X65" s="23" t="str">
        <f t="shared" si="0"/>
        <v>Rest of Vic.</v>
      </c>
    </row>
    <row r="66" spans="8:24" x14ac:dyDescent="0.25">
      <c r="H66" s="23">
        <v>204011059</v>
      </c>
      <c r="I66" s="23" t="s">
        <v>1111</v>
      </c>
      <c r="J66" s="23" t="s">
        <v>997</v>
      </c>
      <c r="K66" s="129">
        <v>48148</v>
      </c>
      <c r="U66" s="23">
        <v>209011196</v>
      </c>
      <c r="V66" s="23" t="s">
        <v>1112</v>
      </c>
      <c r="W66" s="89">
        <v>58881</v>
      </c>
      <c r="X66" s="23" t="str">
        <f t="shared" si="0"/>
        <v>Greater Melbourne</v>
      </c>
    </row>
    <row r="67" spans="8:24" x14ac:dyDescent="0.25">
      <c r="H67" s="23">
        <v>204011060</v>
      </c>
      <c r="I67" s="23" t="s">
        <v>1113</v>
      </c>
      <c r="J67" s="23" t="s">
        <v>997</v>
      </c>
      <c r="K67" s="129">
        <v>55077</v>
      </c>
      <c r="U67" s="23">
        <v>209041216</v>
      </c>
      <c r="V67" s="23" t="s">
        <v>1114</v>
      </c>
      <c r="W67" s="89">
        <v>60218</v>
      </c>
      <c r="X67" s="23" t="str">
        <f t="shared" si="0"/>
        <v>Greater Melbourne</v>
      </c>
    </row>
    <row r="68" spans="8:24" x14ac:dyDescent="0.25">
      <c r="H68" s="23">
        <v>204011061</v>
      </c>
      <c r="I68" s="23" t="s">
        <v>1115</v>
      </c>
      <c r="J68" s="23" t="s">
        <v>997</v>
      </c>
      <c r="K68" s="129">
        <v>40517</v>
      </c>
      <c r="U68" s="23">
        <v>209041217</v>
      </c>
      <c r="V68" s="23" t="s">
        <v>1116</v>
      </c>
      <c r="W68" s="89">
        <v>52925</v>
      </c>
      <c r="X68" s="23" t="str">
        <f t="shared" si="0"/>
        <v>Greater Melbourne</v>
      </c>
    </row>
    <row r="69" spans="8:24" x14ac:dyDescent="0.25">
      <c r="H69" s="23">
        <v>204011062</v>
      </c>
      <c r="I69" s="23" t="s">
        <v>1117</v>
      </c>
      <c r="J69" s="23" t="s">
        <v>997</v>
      </c>
      <c r="K69" s="129">
        <v>45806</v>
      </c>
      <c r="U69" s="23">
        <v>201011005</v>
      </c>
      <c r="V69" s="23" t="s">
        <v>1005</v>
      </c>
      <c r="W69" s="89">
        <v>64387</v>
      </c>
      <c r="X69" s="23" t="str">
        <f t="shared" si="0"/>
        <v>Rest of Vic.</v>
      </c>
    </row>
    <row r="70" spans="8:24" x14ac:dyDescent="0.25">
      <c r="H70" s="23">
        <v>204021063</v>
      </c>
      <c r="I70" s="23" t="s">
        <v>1067</v>
      </c>
      <c r="J70" s="23" t="s">
        <v>997</v>
      </c>
      <c r="K70" s="129">
        <v>47384</v>
      </c>
      <c r="U70" s="23">
        <v>213041461</v>
      </c>
      <c r="V70" s="23" t="s">
        <v>1118</v>
      </c>
      <c r="W70" s="89">
        <v>59123</v>
      </c>
      <c r="X70" s="23" t="str">
        <f t="shared" si="0"/>
        <v>Greater Melbourne</v>
      </c>
    </row>
    <row r="71" spans="8:24" x14ac:dyDescent="0.25">
      <c r="H71" s="23">
        <v>204021064</v>
      </c>
      <c r="I71" s="23" t="s">
        <v>1119</v>
      </c>
      <c r="J71" s="23" t="s">
        <v>997</v>
      </c>
      <c r="K71" s="129">
        <v>43965</v>
      </c>
      <c r="U71" s="23">
        <v>213041462</v>
      </c>
      <c r="V71" s="23" t="s">
        <v>1120</v>
      </c>
      <c r="W71" s="89">
        <v>61232</v>
      </c>
      <c r="X71" s="23" t="str">
        <f t="shared" si="0"/>
        <v>Greater Melbourne</v>
      </c>
    </row>
    <row r="72" spans="8:24" x14ac:dyDescent="0.25">
      <c r="H72" s="23">
        <v>204021065</v>
      </c>
      <c r="I72" s="23" t="s">
        <v>1121</v>
      </c>
      <c r="J72" s="23" t="s">
        <v>997</v>
      </c>
      <c r="K72" s="129">
        <v>50130</v>
      </c>
      <c r="U72" s="23">
        <v>207031165</v>
      </c>
      <c r="V72" s="23" t="s">
        <v>1122</v>
      </c>
      <c r="W72" s="89">
        <v>56445</v>
      </c>
      <c r="X72" s="23" t="str">
        <f t="shared" ref="X72:X135" si="1">_xlfn.XLOOKUP(U72, $H$8:$H$469, $J$8:$J$469, , 0)</f>
        <v>Greater Melbourne</v>
      </c>
    </row>
    <row r="73" spans="8:24" x14ac:dyDescent="0.25">
      <c r="H73" s="23">
        <v>204021066</v>
      </c>
      <c r="I73" s="23" t="s">
        <v>1123</v>
      </c>
      <c r="J73" s="23" t="s">
        <v>997</v>
      </c>
      <c r="K73" s="129">
        <v>51228</v>
      </c>
      <c r="U73" s="23">
        <v>207031166</v>
      </c>
      <c r="V73" s="23" t="s">
        <v>1124</v>
      </c>
      <c r="W73" s="89">
        <v>56048</v>
      </c>
      <c r="X73" s="23" t="str">
        <f t="shared" si="1"/>
        <v>Greater Melbourne</v>
      </c>
    </row>
    <row r="74" spans="8:24" x14ac:dyDescent="0.25">
      <c r="H74" s="23">
        <v>204021067</v>
      </c>
      <c r="I74" s="23" t="s">
        <v>1125</v>
      </c>
      <c r="J74" s="23" t="s">
        <v>997</v>
      </c>
      <c r="K74" s="129">
        <v>46917</v>
      </c>
      <c r="U74" s="23">
        <v>213011329</v>
      </c>
      <c r="V74" s="23" t="s">
        <v>1126</v>
      </c>
      <c r="W74" s="89">
        <v>56437</v>
      </c>
      <c r="X74" s="23" t="str">
        <f t="shared" si="1"/>
        <v>Greater Melbourne</v>
      </c>
    </row>
    <row r="75" spans="8:24" x14ac:dyDescent="0.25">
      <c r="H75" s="23">
        <v>204031068</v>
      </c>
      <c r="I75" s="23" t="s">
        <v>1062</v>
      </c>
      <c r="J75" s="23" t="s">
        <v>997</v>
      </c>
      <c r="K75" s="129">
        <v>49669</v>
      </c>
      <c r="U75" s="23">
        <v>202011019</v>
      </c>
      <c r="V75" s="23" t="s">
        <v>1039</v>
      </c>
      <c r="W75" s="89">
        <v>51286</v>
      </c>
      <c r="X75" s="23" t="str">
        <f t="shared" si="1"/>
        <v>Rest of Vic.</v>
      </c>
    </row>
    <row r="76" spans="8:24" x14ac:dyDescent="0.25">
      <c r="H76" s="23">
        <v>204031069</v>
      </c>
      <c r="I76" s="23" t="s">
        <v>1097</v>
      </c>
      <c r="J76" s="23" t="s">
        <v>997</v>
      </c>
      <c r="K76" s="129">
        <v>44688</v>
      </c>
      <c r="U76" s="23">
        <v>207011149</v>
      </c>
      <c r="V76" s="23" t="s">
        <v>1127</v>
      </c>
      <c r="W76" s="89">
        <v>103130</v>
      </c>
      <c r="X76" s="23" t="str">
        <f t="shared" si="1"/>
        <v>Greater Melbourne</v>
      </c>
    </row>
    <row r="77" spans="8:24" x14ac:dyDescent="0.25">
      <c r="H77" s="23">
        <v>204031070</v>
      </c>
      <c r="I77" s="23" t="s">
        <v>1128</v>
      </c>
      <c r="J77" s="23" t="s">
        <v>997</v>
      </c>
      <c r="K77" s="129">
        <v>50525</v>
      </c>
      <c r="U77" s="23">
        <v>210051243</v>
      </c>
      <c r="V77" s="23" t="s">
        <v>1129</v>
      </c>
      <c r="W77" s="89">
        <v>44348</v>
      </c>
      <c r="X77" s="23" t="str">
        <f t="shared" si="1"/>
        <v>Greater Melbourne</v>
      </c>
    </row>
    <row r="78" spans="8:24" x14ac:dyDescent="0.25">
      <c r="H78" s="23">
        <v>204031071</v>
      </c>
      <c r="I78" s="23" t="s">
        <v>1130</v>
      </c>
      <c r="J78" s="23" t="s">
        <v>997</v>
      </c>
      <c r="K78" s="129">
        <v>45776</v>
      </c>
      <c r="U78" s="23">
        <v>217031471</v>
      </c>
      <c r="V78" s="23" t="s">
        <v>1131</v>
      </c>
      <c r="W78" s="89">
        <v>54546</v>
      </c>
      <c r="X78" s="23" t="str">
        <f t="shared" si="1"/>
        <v>Rest of Vic.</v>
      </c>
    </row>
    <row r="79" spans="8:24" x14ac:dyDescent="0.25">
      <c r="H79" s="23">
        <v>204031072</v>
      </c>
      <c r="I79" s="23" t="s">
        <v>1132</v>
      </c>
      <c r="J79" s="23" t="s">
        <v>997</v>
      </c>
      <c r="K79" s="129">
        <v>47641</v>
      </c>
      <c r="U79" s="23">
        <v>206041117</v>
      </c>
      <c r="V79" s="23" t="s">
        <v>1133</v>
      </c>
      <c r="W79" s="89">
        <v>60988</v>
      </c>
      <c r="X79" s="23" t="str">
        <f t="shared" si="1"/>
        <v>Greater Melbourne</v>
      </c>
    </row>
    <row r="80" spans="8:24" x14ac:dyDescent="0.25">
      <c r="H80" s="23">
        <v>204031073</v>
      </c>
      <c r="I80" s="23" t="s">
        <v>1134</v>
      </c>
      <c r="J80" s="23" t="s">
        <v>997</v>
      </c>
      <c r="K80" s="129">
        <v>53907</v>
      </c>
      <c r="U80" s="133">
        <v>206071140</v>
      </c>
      <c r="V80" s="133" t="s">
        <v>1015</v>
      </c>
      <c r="W80" s="89">
        <v>91132</v>
      </c>
      <c r="X80" s="23" t="str">
        <f t="shared" si="1"/>
        <v>Greater Melbourne</v>
      </c>
    </row>
    <row r="81" spans="8:24" x14ac:dyDescent="0.25">
      <c r="H81" s="23">
        <v>204031074</v>
      </c>
      <c r="I81" s="23" t="s">
        <v>1135</v>
      </c>
      <c r="J81" s="23" t="s">
        <v>997</v>
      </c>
      <c r="K81" s="129">
        <v>53331</v>
      </c>
      <c r="U81" s="23">
        <v>208021176</v>
      </c>
      <c r="V81" s="23" t="s">
        <v>1136</v>
      </c>
      <c r="W81" s="89">
        <v>74361</v>
      </c>
      <c r="X81" s="23" t="str">
        <f t="shared" si="1"/>
        <v>Greater Melbourne</v>
      </c>
    </row>
    <row r="82" spans="8:24" x14ac:dyDescent="0.25">
      <c r="H82" s="23">
        <v>204031075</v>
      </c>
      <c r="I82" s="23" t="s">
        <v>1137</v>
      </c>
      <c r="J82" s="23" t="s">
        <v>997</v>
      </c>
      <c r="K82" s="129">
        <v>54067</v>
      </c>
      <c r="U82" s="23">
        <v>213041463</v>
      </c>
      <c r="V82" s="23" t="s">
        <v>1138</v>
      </c>
      <c r="W82" s="89">
        <v>65490</v>
      </c>
      <c r="X82" s="23" t="str">
        <f t="shared" si="1"/>
        <v>Greater Melbourne</v>
      </c>
    </row>
    <row r="83" spans="8:24" x14ac:dyDescent="0.25">
      <c r="H83" s="23">
        <v>205011076</v>
      </c>
      <c r="I83" s="23" t="s">
        <v>1139</v>
      </c>
      <c r="J83" s="23" t="s">
        <v>997</v>
      </c>
      <c r="K83" s="129">
        <v>49765</v>
      </c>
      <c r="U83" s="23">
        <v>208031185</v>
      </c>
      <c r="V83" s="23" t="s">
        <v>1140</v>
      </c>
      <c r="W83" s="89">
        <v>73615</v>
      </c>
      <c r="X83" s="23" t="str">
        <f t="shared" si="1"/>
        <v>Greater Melbourne</v>
      </c>
    </row>
    <row r="84" spans="8:24" x14ac:dyDescent="0.25">
      <c r="H84" s="23">
        <v>205011077</v>
      </c>
      <c r="I84" s="23" t="s">
        <v>1141</v>
      </c>
      <c r="J84" s="23" t="s">
        <v>997</v>
      </c>
      <c r="K84" s="129">
        <v>50080</v>
      </c>
      <c r="U84" s="23">
        <v>214011370</v>
      </c>
      <c r="V84" s="23" t="s">
        <v>1142</v>
      </c>
      <c r="W84" s="89">
        <v>57837</v>
      </c>
      <c r="X84" s="23" t="str">
        <f t="shared" si="1"/>
        <v>Greater Melbourne</v>
      </c>
    </row>
    <row r="85" spans="8:24" x14ac:dyDescent="0.25">
      <c r="H85" s="23">
        <v>205011078</v>
      </c>
      <c r="I85" s="23" t="s">
        <v>1143</v>
      </c>
      <c r="J85" s="23" t="s">
        <v>997</v>
      </c>
      <c r="K85" s="129">
        <v>53296</v>
      </c>
      <c r="U85" s="23">
        <v>202021027</v>
      </c>
      <c r="V85" s="23" t="s">
        <v>1054</v>
      </c>
      <c r="W85" s="89">
        <v>53324</v>
      </c>
      <c r="X85" s="23" t="str">
        <f t="shared" si="1"/>
        <v>Rest of Vic.</v>
      </c>
    </row>
    <row r="86" spans="8:24" x14ac:dyDescent="0.25">
      <c r="H86" s="23">
        <v>205011079</v>
      </c>
      <c r="I86" s="23" t="s">
        <v>1144</v>
      </c>
      <c r="J86" s="23" t="s">
        <v>997</v>
      </c>
      <c r="K86" s="129">
        <v>54477</v>
      </c>
      <c r="U86" s="23">
        <v>202021028</v>
      </c>
      <c r="V86" s="23" t="s">
        <v>1145</v>
      </c>
      <c r="W86" s="89">
        <v>53141</v>
      </c>
      <c r="X86" s="23" t="str">
        <f t="shared" si="1"/>
        <v>Rest of Vic.</v>
      </c>
    </row>
    <row r="87" spans="8:24" x14ac:dyDescent="0.25">
      <c r="H87" s="23">
        <v>205021080</v>
      </c>
      <c r="I87" s="23" t="s">
        <v>1146</v>
      </c>
      <c r="J87" s="23" t="s">
        <v>997</v>
      </c>
      <c r="K87" s="129">
        <v>23098</v>
      </c>
      <c r="U87" s="23">
        <v>208021177</v>
      </c>
      <c r="V87" s="23" t="s">
        <v>1147</v>
      </c>
      <c r="W87" s="89">
        <v>97972</v>
      </c>
      <c r="X87" s="23" t="str">
        <f t="shared" si="1"/>
        <v>Greater Melbourne</v>
      </c>
    </row>
    <row r="88" spans="8:24" x14ac:dyDescent="0.25">
      <c r="H88" s="23">
        <v>205021081</v>
      </c>
      <c r="I88" s="23" t="s">
        <v>1045</v>
      </c>
      <c r="J88" s="23" t="s">
        <v>997</v>
      </c>
      <c r="K88" s="129">
        <v>47567</v>
      </c>
      <c r="U88" s="23">
        <v>208021178</v>
      </c>
      <c r="V88" s="23" t="s">
        <v>1148</v>
      </c>
      <c r="W88" s="89">
        <v>86097</v>
      </c>
      <c r="X88" s="23" t="str">
        <f t="shared" si="1"/>
        <v>Greater Melbourne</v>
      </c>
    </row>
    <row r="89" spans="8:24" x14ac:dyDescent="0.25">
      <c r="H89" s="23">
        <v>205021082</v>
      </c>
      <c r="I89" s="23" t="s">
        <v>1106</v>
      </c>
      <c r="J89" s="23" t="s">
        <v>997</v>
      </c>
      <c r="K89" s="129">
        <v>45059</v>
      </c>
      <c r="U89" s="23">
        <v>208031186</v>
      </c>
      <c r="V89" s="23" t="s">
        <v>1149</v>
      </c>
      <c r="W89" s="89">
        <v>68567</v>
      </c>
      <c r="X89" s="23" t="str">
        <f t="shared" si="1"/>
        <v>Greater Melbourne</v>
      </c>
    </row>
    <row r="90" spans="8:24" x14ac:dyDescent="0.25">
      <c r="H90" s="23">
        <v>205021083</v>
      </c>
      <c r="I90" s="23" t="s">
        <v>1150</v>
      </c>
      <c r="J90" s="23" t="s">
        <v>997</v>
      </c>
      <c r="K90" s="129" t="s">
        <v>1151</v>
      </c>
      <c r="U90" s="23">
        <v>208031187</v>
      </c>
      <c r="V90" s="23" t="s">
        <v>1152</v>
      </c>
      <c r="W90" s="89">
        <v>62406</v>
      </c>
      <c r="X90" s="23" t="str">
        <f t="shared" si="1"/>
        <v>Greater Melbourne</v>
      </c>
    </row>
    <row r="91" spans="8:24" x14ac:dyDescent="0.25">
      <c r="H91" s="23">
        <v>205021084</v>
      </c>
      <c r="I91" s="23" t="s">
        <v>1153</v>
      </c>
      <c r="J91" s="23" t="s">
        <v>997</v>
      </c>
      <c r="K91" s="129">
        <v>44002</v>
      </c>
      <c r="U91" s="23">
        <v>204031070</v>
      </c>
      <c r="V91" s="23" t="s">
        <v>1128</v>
      </c>
      <c r="W91" s="89">
        <v>53867</v>
      </c>
      <c r="X91" s="23" t="str">
        <f t="shared" si="1"/>
        <v>Rest of Vic.</v>
      </c>
    </row>
    <row r="92" spans="8:24" x14ac:dyDescent="0.25">
      <c r="H92" s="23">
        <v>205021085</v>
      </c>
      <c r="I92" s="23" t="s">
        <v>1154</v>
      </c>
      <c r="J92" s="23" t="s">
        <v>997</v>
      </c>
      <c r="K92" s="129">
        <v>45332</v>
      </c>
      <c r="U92" s="23">
        <v>211051275</v>
      </c>
      <c r="V92" s="23" t="s">
        <v>1155</v>
      </c>
      <c r="W92" s="89">
        <v>64104</v>
      </c>
      <c r="X92" s="23" t="str">
        <f t="shared" si="1"/>
        <v>Greater Melbourne</v>
      </c>
    </row>
    <row r="93" spans="8:24" x14ac:dyDescent="0.25">
      <c r="H93" s="23">
        <v>205021086</v>
      </c>
      <c r="I93" s="23" t="s">
        <v>1156</v>
      </c>
      <c r="J93" s="23" t="s">
        <v>997</v>
      </c>
      <c r="K93" s="129">
        <v>45451</v>
      </c>
      <c r="U93" s="23">
        <v>205041094</v>
      </c>
      <c r="V93" s="23" t="s">
        <v>1157</v>
      </c>
      <c r="W93" s="89">
        <v>60224</v>
      </c>
      <c r="X93" s="23" t="str">
        <f t="shared" si="1"/>
        <v>Rest of Vic.</v>
      </c>
    </row>
    <row r="94" spans="8:24" x14ac:dyDescent="0.25">
      <c r="H94" s="23">
        <v>205031087</v>
      </c>
      <c r="I94" s="23" t="s">
        <v>1158</v>
      </c>
      <c r="J94" s="23" t="s">
        <v>997</v>
      </c>
      <c r="K94" s="129">
        <v>44847</v>
      </c>
      <c r="U94" s="23">
        <v>212041309</v>
      </c>
      <c r="V94" s="23" t="s">
        <v>1159</v>
      </c>
      <c r="W94" s="89">
        <v>58154</v>
      </c>
      <c r="X94" s="23" t="str">
        <f t="shared" si="1"/>
        <v>Greater Melbourne</v>
      </c>
    </row>
    <row r="95" spans="8:24" x14ac:dyDescent="0.25">
      <c r="H95" s="23">
        <v>205031088</v>
      </c>
      <c r="I95" s="23" t="s">
        <v>1160</v>
      </c>
      <c r="J95" s="23" t="s">
        <v>997</v>
      </c>
      <c r="K95" s="129">
        <v>27364</v>
      </c>
      <c r="U95" s="23">
        <v>212041310</v>
      </c>
      <c r="V95" s="23" t="s">
        <v>1161</v>
      </c>
      <c r="W95" s="89">
        <v>49542</v>
      </c>
      <c r="X95" s="23" t="str">
        <f t="shared" si="1"/>
        <v>Greater Melbourne</v>
      </c>
    </row>
    <row r="96" spans="8:24" x14ac:dyDescent="0.25">
      <c r="H96" s="23">
        <v>205031089</v>
      </c>
      <c r="I96" s="23" t="s">
        <v>1162</v>
      </c>
      <c r="J96" s="23" t="s">
        <v>997</v>
      </c>
      <c r="K96" s="129">
        <v>47026</v>
      </c>
      <c r="U96" s="133">
        <v>206071145</v>
      </c>
      <c r="V96" s="133" t="s">
        <v>1018</v>
      </c>
      <c r="W96" s="89">
        <v>99867</v>
      </c>
      <c r="X96" s="23" t="str">
        <f t="shared" si="1"/>
        <v>Greater Melbourne</v>
      </c>
    </row>
    <row r="97" spans="8:24" x14ac:dyDescent="0.25">
      <c r="H97" s="23">
        <v>205031090</v>
      </c>
      <c r="I97" s="23" t="s">
        <v>1163</v>
      </c>
      <c r="J97" s="23" t="s">
        <v>997</v>
      </c>
      <c r="K97" s="129">
        <v>49073</v>
      </c>
      <c r="U97" s="23">
        <v>203031048</v>
      </c>
      <c r="V97" s="23" t="s">
        <v>1092</v>
      </c>
      <c r="W97" s="89">
        <v>57130</v>
      </c>
      <c r="X97" s="23" t="str">
        <f t="shared" si="1"/>
        <v>Rest of Vic.</v>
      </c>
    </row>
    <row r="98" spans="8:24" x14ac:dyDescent="0.25">
      <c r="H98" s="23">
        <v>205031091</v>
      </c>
      <c r="I98" s="23" t="s">
        <v>1164</v>
      </c>
      <c r="J98" s="23" t="s">
        <v>997</v>
      </c>
      <c r="K98" s="129">
        <v>45021</v>
      </c>
      <c r="U98" s="23">
        <v>216021411</v>
      </c>
      <c r="V98" s="23" t="s">
        <v>1165</v>
      </c>
      <c r="W98" s="89">
        <v>50533</v>
      </c>
      <c r="X98" s="23" t="str">
        <f t="shared" si="1"/>
        <v>Rest of Vic.</v>
      </c>
    </row>
    <row r="99" spans="8:24" x14ac:dyDescent="0.25">
      <c r="H99" s="23">
        <v>205031092</v>
      </c>
      <c r="I99" s="23" t="s">
        <v>1166</v>
      </c>
      <c r="J99" s="23" t="s">
        <v>997</v>
      </c>
      <c r="K99" s="129">
        <v>59684</v>
      </c>
      <c r="U99" s="133">
        <v>210031236</v>
      </c>
      <c r="V99" s="133" t="s">
        <v>668</v>
      </c>
      <c r="W99" s="89">
        <v>64832</v>
      </c>
      <c r="X99" s="23" t="str">
        <f t="shared" si="1"/>
        <v>Greater Melbourne</v>
      </c>
    </row>
    <row r="100" spans="8:24" x14ac:dyDescent="0.25">
      <c r="H100" s="23">
        <v>205031093</v>
      </c>
      <c r="I100" s="23" t="s">
        <v>1167</v>
      </c>
      <c r="J100" s="23" t="s">
        <v>997</v>
      </c>
      <c r="K100" s="129">
        <v>45522</v>
      </c>
      <c r="U100" s="23">
        <v>217031472</v>
      </c>
      <c r="V100" s="23" t="s">
        <v>1168</v>
      </c>
      <c r="W100" s="89">
        <v>52824</v>
      </c>
      <c r="X100" s="23" t="str">
        <f t="shared" si="1"/>
        <v>Rest of Vic.</v>
      </c>
    </row>
    <row r="101" spans="8:24" x14ac:dyDescent="0.25">
      <c r="H101" s="23">
        <v>205041094</v>
      </c>
      <c r="I101" s="23" t="s">
        <v>1157</v>
      </c>
      <c r="J101" s="23" t="s">
        <v>997</v>
      </c>
      <c r="K101" s="129">
        <v>59803</v>
      </c>
      <c r="U101" s="23">
        <v>217031473</v>
      </c>
      <c r="V101" s="23" t="s">
        <v>1169</v>
      </c>
      <c r="W101" s="89">
        <v>50135</v>
      </c>
      <c r="X101" s="23" t="str">
        <f t="shared" si="1"/>
        <v>Rest of Vic.</v>
      </c>
    </row>
    <row r="102" spans="8:24" x14ac:dyDescent="0.25">
      <c r="H102" s="23">
        <v>205041095</v>
      </c>
      <c r="I102" s="23" t="s">
        <v>1170</v>
      </c>
      <c r="J102" s="23" t="s">
        <v>997</v>
      </c>
      <c r="K102" s="129">
        <v>53941</v>
      </c>
      <c r="U102" s="133">
        <v>206071141</v>
      </c>
      <c r="V102" s="133" t="s">
        <v>394</v>
      </c>
      <c r="W102" s="89">
        <v>79724</v>
      </c>
      <c r="X102" s="23" t="str">
        <f t="shared" si="1"/>
        <v>Greater Melbourne</v>
      </c>
    </row>
    <row r="103" spans="8:24" x14ac:dyDescent="0.25">
      <c r="H103" s="23">
        <v>205041096</v>
      </c>
      <c r="I103" s="23" t="s">
        <v>1171</v>
      </c>
      <c r="J103" s="23" t="s">
        <v>997</v>
      </c>
      <c r="K103" s="129">
        <v>50457</v>
      </c>
      <c r="U103" s="23">
        <v>217031474</v>
      </c>
      <c r="V103" s="23" t="s">
        <v>1172</v>
      </c>
      <c r="W103" s="89">
        <v>58486</v>
      </c>
      <c r="X103" s="23" t="str">
        <f t="shared" si="1"/>
        <v>Rest of Vic.</v>
      </c>
    </row>
    <row r="104" spans="8:24" x14ac:dyDescent="0.25">
      <c r="H104" s="23">
        <v>205041097</v>
      </c>
      <c r="I104" s="23" t="s">
        <v>1173</v>
      </c>
      <c r="J104" s="23" t="s">
        <v>997</v>
      </c>
      <c r="K104" s="129">
        <v>62237</v>
      </c>
      <c r="U104" s="23">
        <v>217031475</v>
      </c>
      <c r="V104" s="23" t="s">
        <v>1174</v>
      </c>
      <c r="W104" s="89">
        <v>51980</v>
      </c>
      <c r="X104" s="23" t="str">
        <f t="shared" si="1"/>
        <v>Rest of Vic.</v>
      </c>
    </row>
    <row r="105" spans="8:24" x14ac:dyDescent="0.25">
      <c r="H105" s="23">
        <v>205041098</v>
      </c>
      <c r="I105" s="23" t="s">
        <v>1175</v>
      </c>
      <c r="J105" s="23" t="s">
        <v>997</v>
      </c>
      <c r="K105" s="129">
        <v>62655</v>
      </c>
      <c r="U105" s="23">
        <v>210051441</v>
      </c>
      <c r="V105" s="23" t="s">
        <v>1176</v>
      </c>
      <c r="W105" s="89">
        <v>52488</v>
      </c>
      <c r="X105" s="23" t="str">
        <f t="shared" si="1"/>
        <v>Greater Melbourne</v>
      </c>
    </row>
    <row r="106" spans="8:24" x14ac:dyDescent="0.25">
      <c r="H106" s="23">
        <v>205051099</v>
      </c>
      <c r="I106" s="23" t="s">
        <v>1008</v>
      </c>
      <c r="J106" s="23" t="s">
        <v>997</v>
      </c>
      <c r="K106" s="129">
        <v>30856</v>
      </c>
      <c r="U106" s="23">
        <v>210051442</v>
      </c>
      <c r="V106" s="23" t="s">
        <v>1177</v>
      </c>
      <c r="W106" s="89">
        <v>58073</v>
      </c>
      <c r="X106" s="23" t="str">
        <f t="shared" si="1"/>
        <v>Greater Melbourne</v>
      </c>
    </row>
    <row r="107" spans="8:24" x14ac:dyDescent="0.25">
      <c r="H107" s="23">
        <v>205051100</v>
      </c>
      <c r="I107" s="23" t="s">
        <v>1178</v>
      </c>
      <c r="J107" s="23" t="s">
        <v>997</v>
      </c>
      <c r="K107" s="129">
        <v>55479</v>
      </c>
      <c r="U107" s="23">
        <v>210051443</v>
      </c>
      <c r="V107" s="23" t="s">
        <v>1179</v>
      </c>
      <c r="W107" s="89">
        <v>54404</v>
      </c>
      <c r="X107" s="23" t="str">
        <f t="shared" si="1"/>
        <v>Greater Melbourne</v>
      </c>
    </row>
    <row r="108" spans="8:24" x14ac:dyDescent="0.25">
      <c r="H108" s="23">
        <v>205051101</v>
      </c>
      <c r="I108" s="23" t="s">
        <v>1180</v>
      </c>
      <c r="J108" s="23" t="s">
        <v>997</v>
      </c>
      <c r="K108" s="129">
        <v>51056</v>
      </c>
      <c r="U108" s="23">
        <v>212031300</v>
      </c>
      <c r="V108" s="23" t="s">
        <v>1181</v>
      </c>
      <c r="W108" s="89">
        <v>51410</v>
      </c>
      <c r="X108" s="23" t="str">
        <f t="shared" si="1"/>
        <v>Greater Melbourne</v>
      </c>
    </row>
    <row r="109" spans="8:24" x14ac:dyDescent="0.25">
      <c r="H109" s="23">
        <v>205051102</v>
      </c>
      <c r="I109" s="23" t="s">
        <v>1182</v>
      </c>
      <c r="J109" s="23" t="s">
        <v>997</v>
      </c>
      <c r="K109" s="129">
        <v>48697</v>
      </c>
      <c r="U109" s="23">
        <v>212031303</v>
      </c>
      <c r="V109" s="23" t="s">
        <v>1183</v>
      </c>
      <c r="W109" s="89">
        <v>64531</v>
      </c>
      <c r="X109" s="23" t="str">
        <f t="shared" si="1"/>
        <v>Greater Melbourne</v>
      </c>
    </row>
    <row r="110" spans="8:24" x14ac:dyDescent="0.25">
      <c r="H110" s="23">
        <v>205051103</v>
      </c>
      <c r="I110" s="23" t="s">
        <v>1184</v>
      </c>
      <c r="J110" s="23" t="s">
        <v>997</v>
      </c>
      <c r="K110" s="129">
        <v>58241</v>
      </c>
      <c r="U110" s="23">
        <v>212031304</v>
      </c>
      <c r="V110" s="23" t="s">
        <v>1185</v>
      </c>
      <c r="W110" s="89">
        <v>55240</v>
      </c>
      <c r="X110" s="23" t="str">
        <f t="shared" si="1"/>
        <v>Greater Melbourne</v>
      </c>
    </row>
    <row r="111" spans="8:24" x14ac:dyDescent="0.25">
      <c r="H111" s="23">
        <v>205051104</v>
      </c>
      <c r="I111" s="23" t="s">
        <v>1186</v>
      </c>
      <c r="J111" s="23" t="s">
        <v>997</v>
      </c>
      <c r="K111" s="129">
        <v>44023</v>
      </c>
      <c r="U111" s="23">
        <v>201021010</v>
      </c>
      <c r="V111" s="23" t="s">
        <v>1016</v>
      </c>
      <c r="W111" s="89">
        <v>54662</v>
      </c>
      <c r="X111" s="23" t="str">
        <f t="shared" si="1"/>
        <v>Rest of Vic.</v>
      </c>
    </row>
    <row r="112" spans="8:24" x14ac:dyDescent="0.25">
      <c r="H112" s="23">
        <v>206011105</v>
      </c>
      <c r="I112" s="23" t="s">
        <v>581</v>
      </c>
      <c r="J112" s="23" t="s">
        <v>30</v>
      </c>
      <c r="K112" s="129">
        <v>63199</v>
      </c>
      <c r="U112" s="23">
        <v>211031450</v>
      </c>
      <c r="V112" s="23" t="s">
        <v>1187</v>
      </c>
      <c r="W112" s="89">
        <v>59712</v>
      </c>
      <c r="X112" s="23" t="str">
        <f t="shared" si="1"/>
        <v>Greater Melbourne</v>
      </c>
    </row>
    <row r="113" spans="8:24" x14ac:dyDescent="0.25">
      <c r="H113" s="23">
        <v>206011106</v>
      </c>
      <c r="I113" s="23" t="s">
        <v>457</v>
      </c>
      <c r="J113" s="23" t="s">
        <v>30</v>
      </c>
      <c r="K113" s="129">
        <v>64629</v>
      </c>
      <c r="U113" s="23">
        <v>211031451</v>
      </c>
      <c r="V113" s="23" t="s">
        <v>1188</v>
      </c>
      <c r="W113" s="89">
        <v>63312</v>
      </c>
      <c r="X113" s="23" t="str">
        <f t="shared" si="1"/>
        <v>Greater Melbourne</v>
      </c>
    </row>
    <row r="114" spans="8:24" x14ac:dyDescent="0.25">
      <c r="H114" s="23">
        <v>206011107</v>
      </c>
      <c r="I114" s="23" t="s">
        <v>479</v>
      </c>
      <c r="J114" s="23" t="s">
        <v>30</v>
      </c>
      <c r="K114" s="129">
        <v>62166</v>
      </c>
      <c r="U114" s="23">
        <v>211031265</v>
      </c>
      <c r="V114" s="23" t="s">
        <v>1189</v>
      </c>
      <c r="W114" s="89">
        <v>70135</v>
      </c>
      <c r="X114" s="23" t="str">
        <f t="shared" si="1"/>
        <v>Greater Melbourne</v>
      </c>
    </row>
    <row r="115" spans="8:24" x14ac:dyDescent="0.25">
      <c r="H115" s="23">
        <v>206011108</v>
      </c>
      <c r="I115" s="23" t="s">
        <v>407</v>
      </c>
      <c r="J115" s="23" t="s">
        <v>30</v>
      </c>
      <c r="K115" s="129">
        <v>61246</v>
      </c>
      <c r="U115" s="23">
        <v>211031452</v>
      </c>
      <c r="V115" s="23" t="s">
        <v>1190</v>
      </c>
      <c r="W115" s="89">
        <v>63773</v>
      </c>
      <c r="X115" s="23" t="str">
        <f t="shared" si="1"/>
        <v>Greater Melbourne</v>
      </c>
    </row>
    <row r="116" spans="8:24" x14ac:dyDescent="0.25">
      <c r="H116" s="23">
        <v>206011109</v>
      </c>
      <c r="I116" s="23" t="s">
        <v>521</v>
      </c>
      <c r="J116" s="23" t="s">
        <v>30</v>
      </c>
      <c r="K116" s="129">
        <v>66374</v>
      </c>
      <c r="U116" s="23">
        <v>212041312</v>
      </c>
      <c r="V116" s="23" t="s">
        <v>1191</v>
      </c>
      <c r="W116" s="89">
        <v>50653</v>
      </c>
      <c r="X116" s="23" t="str">
        <f t="shared" si="1"/>
        <v>Greater Melbourne</v>
      </c>
    </row>
    <row r="117" spans="8:24" x14ac:dyDescent="0.25">
      <c r="H117" s="23">
        <v>206021110</v>
      </c>
      <c r="I117" s="23" t="s">
        <v>1004</v>
      </c>
      <c r="J117" s="23" t="s">
        <v>30</v>
      </c>
      <c r="K117" s="129">
        <v>76516</v>
      </c>
      <c r="U117" s="23">
        <v>201021011</v>
      </c>
      <c r="V117" s="23" t="s">
        <v>1019</v>
      </c>
      <c r="W117" s="89">
        <v>56076</v>
      </c>
      <c r="X117" s="23" t="str">
        <f t="shared" si="1"/>
        <v>Rest of Vic.</v>
      </c>
    </row>
    <row r="118" spans="8:24" x14ac:dyDescent="0.25">
      <c r="H118" s="23">
        <v>206021111</v>
      </c>
      <c r="I118" s="23" t="s">
        <v>441</v>
      </c>
      <c r="J118" s="23" t="s">
        <v>30</v>
      </c>
      <c r="K118" s="129">
        <v>75052</v>
      </c>
      <c r="U118" s="23">
        <v>201011006</v>
      </c>
      <c r="V118" s="23" t="s">
        <v>1006</v>
      </c>
      <c r="W118" s="89">
        <v>56144</v>
      </c>
      <c r="X118" s="23" t="str">
        <f t="shared" si="1"/>
        <v>Rest of Vic.</v>
      </c>
    </row>
    <row r="119" spans="8:24" x14ac:dyDescent="0.25">
      <c r="H119" s="23">
        <v>206021112</v>
      </c>
      <c r="I119" s="23" t="s">
        <v>471</v>
      </c>
      <c r="J119" s="23" t="s">
        <v>30</v>
      </c>
      <c r="K119" s="129">
        <v>65088</v>
      </c>
      <c r="U119" s="23">
        <v>213011331</v>
      </c>
      <c r="V119" s="23" t="s">
        <v>1192</v>
      </c>
      <c r="W119" s="89">
        <v>52447</v>
      </c>
      <c r="X119" s="23" t="str">
        <f t="shared" si="1"/>
        <v>Greater Melbourne</v>
      </c>
    </row>
    <row r="120" spans="8:24" x14ac:dyDescent="0.25">
      <c r="H120" s="23">
        <v>206031113</v>
      </c>
      <c r="I120" s="23" t="s">
        <v>1030</v>
      </c>
      <c r="J120" s="23" t="s">
        <v>30</v>
      </c>
      <c r="K120" s="129">
        <v>76378</v>
      </c>
      <c r="U120" s="23">
        <v>212041313</v>
      </c>
      <c r="V120" s="23" t="s">
        <v>1193</v>
      </c>
      <c r="W120" s="89">
        <v>63598</v>
      </c>
      <c r="X120" s="23" t="str">
        <f t="shared" si="1"/>
        <v>Greater Melbourne</v>
      </c>
    </row>
    <row r="121" spans="8:24" x14ac:dyDescent="0.25">
      <c r="H121" s="23">
        <v>206031114</v>
      </c>
      <c r="I121" s="23" t="s">
        <v>1194</v>
      </c>
      <c r="J121" s="23" t="s">
        <v>30</v>
      </c>
      <c r="K121" s="129">
        <v>77349</v>
      </c>
      <c r="U121" s="23">
        <v>206041118</v>
      </c>
      <c r="V121" s="23" t="s">
        <v>1195</v>
      </c>
      <c r="W121" s="89">
        <v>75685</v>
      </c>
      <c r="X121" s="23" t="str">
        <f t="shared" si="1"/>
        <v>Greater Melbourne</v>
      </c>
    </row>
    <row r="122" spans="8:24" x14ac:dyDescent="0.25">
      <c r="H122" s="23">
        <v>206031115</v>
      </c>
      <c r="I122" s="23" t="s">
        <v>1196</v>
      </c>
      <c r="J122" s="23" t="s">
        <v>30</v>
      </c>
      <c r="K122" s="129">
        <v>61354</v>
      </c>
      <c r="U122" s="23">
        <v>207021157</v>
      </c>
      <c r="V122" s="23" t="s">
        <v>1197</v>
      </c>
      <c r="W122" s="89">
        <v>59853</v>
      </c>
      <c r="X122" s="23" t="str">
        <f t="shared" si="1"/>
        <v>Greater Melbourne</v>
      </c>
    </row>
    <row r="123" spans="8:24" x14ac:dyDescent="0.25">
      <c r="H123" s="23">
        <v>206031116</v>
      </c>
      <c r="I123" s="23" t="s">
        <v>1198</v>
      </c>
      <c r="J123" s="23" t="s">
        <v>30</v>
      </c>
      <c r="K123" s="129">
        <v>78083</v>
      </c>
      <c r="U123" s="23">
        <v>207021424</v>
      </c>
      <c r="V123" s="23" t="s">
        <v>1199</v>
      </c>
      <c r="W123" s="89">
        <v>62405</v>
      </c>
      <c r="X123" s="23" t="str">
        <f t="shared" si="1"/>
        <v>Greater Melbourne</v>
      </c>
    </row>
    <row r="124" spans="8:24" x14ac:dyDescent="0.25">
      <c r="H124" s="23">
        <v>206041117</v>
      </c>
      <c r="I124" s="23" t="s">
        <v>1133</v>
      </c>
      <c r="J124" s="23" t="s">
        <v>30</v>
      </c>
      <c r="K124" s="129">
        <v>56237</v>
      </c>
      <c r="U124" s="23">
        <v>207021425</v>
      </c>
      <c r="V124" s="23" t="s">
        <v>1200</v>
      </c>
      <c r="W124" s="89">
        <v>58178</v>
      </c>
      <c r="X124" s="23" t="str">
        <f t="shared" si="1"/>
        <v>Greater Melbourne</v>
      </c>
    </row>
    <row r="125" spans="8:24" x14ac:dyDescent="0.25">
      <c r="H125" s="23">
        <v>206041118</v>
      </c>
      <c r="I125" s="23" t="s">
        <v>1195</v>
      </c>
      <c r="J125" s="23" t="s">
        <v>30</v>
      </c>
      <c r="K125" s="129">
        <v>68978</v>
      </c>
      <c r="U125" s="23">
        <v>211021261</v>
      </c>
      <c r="V125" s="23" t="s">
        <v>1201</v>
      </c>
      <c r="W125" s="89">
        <v>78019</v>
      </c>
      <c r="X125" s="23" t="str">
        <f t="shared" si="1"/>
        <v>Greater Melbourne</v>
      </c>
    </row>
    <row r="126" spans="8:24" x14ac:dyDescent="0.25">
      <c r="H126" s="23">
        <v>206041119</v>
      </c>
      <c r="I126" s="23" t="s">
        <v>1202</v>
      </c>
      <c r="J126" s="23" t="s">
        <v>30</v>
      </c>
      <c r="K126" s="129">
        <v>124057</v>
      </c>
      <c r="U126" s="23">
        <v>212021295</v>
      </c>
      <c r="V126" s="23" t="s">
        <v>1203</v>
      </c>
      <c r="W126" s="89">
        <v>45443</v>
      </c>
      <c r="X126" s="23" t="str">
        <f t="shared" si="1"/>
        <v>Greater Melbourne</v>
      </c>
    </row>
    <row r="127" spans="8:24" x14ac:dyDescent="0.25">
      <c r="H127" s="23">
        <v>206041120</v>
      </c>
      <c r="I127" s="23" t="s">
        <v>1204</v>
      </c>
      <c r="J127" s="23" t="s">
        <v>30</v>
      </c>
      <c r="K127" s="129">
        <v>75526</v>
      </c>
      <c r="U127" s="23">
        <v>214021377</v>
      </c>
      <c r="V127" s="23" t="s">
        <v>1205</v>
      </c>
      <c r="W127" s="89">
        <v>61131</v>
      </c>
      <c r="X127" s="23" t="str">
        <f t="shared" si="1"/>
        <v>Greater Melbourne</v>
      </c>
    </row>
    <row r="128" spans="8:24" x14ac:dyDescent="0.25">
      <c r="H128" s="23">
        <v>206041121</v>
      </c>
      <c r="I128" s="23" t="s">
        <v>1206</v>
      </c>
      <c r="J128" s="23" t="s">
        <v>30</v>
      </c>
      <c r="K128" s="129">
        <v>73885</v>
      </c>
      <c r="U128" s="23">
        <v>205011076</v>
      </c>
      <c r="V128" s="23" t="s">
        <v>1139</v>
      </c>
      <c r="W128" s="89">
        <v>55533</v>
      </c>
      <c r="X128" s="23" t="str">
        <f t="shared" si="1"/>
        <v>Rest of Vic.</v>
      </c>
    </row>
    <row r="129" spans="8:24" x14ac:dyDescent="0.25">
      <c r="H129" s="23">
        <v>206041122</v>
      </c>
      <c r="I129" s="23" t="s">
        <v>811</v>
      </c>
      <c r="J129" s="23" t="s">
        <v>30</v>
      </c>
      <c r="K129" s="129">
        <v>51261</v>
      </c>
      <c r="U129" s="23">
        <v>202011020</v>
      </c>
      <c r="V129" s="23" t="s">
        <v>1040</v>
      </c>
      <c r="W129" s="89">
        <v>62601</v>
      </c>
      <c r="X129" s="23" t="str">
        <f t="shared" si="1"/>
        <v>Rest of Vic.</v>
      </c>
    </row>
    <row r="130" spans="8:24" x14ac:dyDescent="0.25">
      <c r="H130" s="23">
        <v>206041123</v>
      </c>
      <c r="I130" s="23" t="s">
        <v>1207</v>
      </c>
      <c r="J130" s="23" t="s">
        <v>30</v>
      </c>
      <c r="K130" s="129">
        <v>62117</v>
      </c>
      <c r="U130" s="23">
        <v>206041119</v>
      </c>
      <c r="V130" s="23" t="s">
        <v>1202</v>
      </c>
      <c r="W130" s="89">
        <v>136633</v>
      </c>
      <c r="X130" s="23" t="str">
        <f t="shared" si="1"/>
        <v>Greater Melbourne</v>
      </c>
    </row>
    <row r="131" spans="8:24" x14ac:dyDescent="0.25">
      <c r="H131" s="23">
        <v>206041124</v>
      </c>
      <c r="I131" s="23" t="s">
        <v>1208</v>
      </c>
      <c r="J131" s="23" t="s">
        <v>30</v>
      </c>
      <c r="K131" s="129">
        <v>67230</v>
      </c>
      <c r="U131" s="23">
        <v>216011406</v>
      </c>
      <c r="V131" s="23" t="s">
        <v>1209</v>
      </c>
      <c r="W131" s="89">
        <v>55681</v>
      </c>
      <c r="X131" s="23" t="str">
        <f t="shared" si="1"/>
        <v>Rest of Vic.</v>
      </c>
    </row>
    <row r="132" spans="8:24" x14ac:dyDescent="0.25">
      <c r="H132" s="23">
        <v>206041125</v>
      </c>
      <c r="I132" s="23" t="s">
        <v>1210</v>
      </c>
      <c r="J132" s="23" t="s">
        <v>30</v>
      </c>
      <c r="K132" s="129">
        <v>125363</v>
      </c>
      <c r="U132" s="23">
        <v>208031189</v>
      </c>
      <c r="V132" s="23" t="s">
        <v>1211</v>
      </c>
      <c r="W132" s="89">
        <v>75334</v>
      </c>
      <c r="X132" s="23" t="str">
        <f t="shared" si="1"/>
        <v>Greater Melbourne</v>
      </c>
    </row>
    <row r="133" spans="8:24" x14ac:dyDescent="0.25">
      <c r="H133" s="23">
        <v>206041126</v>
      </c>
      <c r="I133" s="23" t="s">
        <v>1212</v>
      </c>
      <c r="J133" s="23" t="s">
        <v>30</v>
      </c>
      <c r="K133" s="129">
        <v>72915</v>
      </c>
      <c r="U133" s="23">
        <v>208021179</v>
      </c>
      <c r="V133" s="23" t="s">
        <v>1213</v>
      </c>
      <c r="W133" s="89">
        <v>92436</v>
      </c>
      <c r="X133" s="23" t="str">
        <f t="shared" si="1"/>
        <v>Greater Melbourne</v>
      </c>
    </row>
    <row r="134" spans="8:24" x14ac:dyDescent="0.25">
      <c r="H134" s="23">
        <v>206041127</v>
      </c>
      <c r="I134" s="23" t="s">
        <v>605</v>
      </c>
      <c r="J134" s="23" t="s">
        <v>30</v>
      </c>
      <c r="K134" s="129">
        <v>107800</v>
      </c>
      <c r="U134" s="23">
        <v>209031209</v>
      </c>
      <c r="V134" s="23" t="s">
        <v>1214</v>
      </c>
      <c r="W134" s="89">
        <v>77595</v>
      </c>
      <c r="X134" s="23" t="str">
        <f t="shared" si="1"/>
        <v>Greater Melbourne</v>
      </c>
    </row>
    <row r="135" spans="8:24" x14ac:dyDescent="0.25">
      <c r="H135" s="23">
        <v>206051128</v>
      </c>
      <c r="I135" s="23" t="s">
        <v>1001</v>
      </c>
      <c r="J135" s="23" t="s">
        <v>30</v>
      </c>
      <c r="K135" s="129">
        <v>115981</v>
      </c>
      <c r="U135" s="23">
        <v>206051129</v>
      </c>
      <c r="V135" s="23" t="s">
        <v>1215</v>
      </c>
      <c r="W135" s="89">
        <v>95713</v>
      </c>
      <c r="X135" s="23" t="str">
        <f t="shared" si="1"/>
        <v>Greater Melbourne</v>
      </c>
    </row>
    <row r="136" spans="8:24" x14ac:dyDescent="0.25">
      <c r="H136" s="23">
        <v>206051129</v>
      </c>
      <c r="I136" s="23" t="s">
        <v>1215</v>
      </c>
      <c r="J136" s="23" t="s">
        <v>30</v>
      </c>
      <c r="K136" s="129">
        <v>86143</v>
      </c>
      <c r="U136" s="23">
        <v>212011289</v>
      </c>
      <c r="V136" s="23" t="s">
        <v>1216</v>
      </c>
      <c r="W136" s="89">
        <v>65896</v>
      </c>
      <c r="X136" s="23" t="str">
        <f t="shared" ref="X136:X199" si="2">_xlfn.XLOOKUP(U136, $H$8:$H$469, $J$8:$J$469, , 0)</f>
        <v>Greater Melbourne</v>
      </c>
    </row>
    <row r="137" spans="8:24" x14ac:dyDescent="0.25">
      <c r="H137" s="23">
        <v>206051130</v>
      </c>
      <c r="I137" s="23" t="s">
        <v>1217</v>
      </c>
      <c r="J137" s="23" t="s">
        <v>30</v>
      </c>
      <c r="K137" s="129">
        <v>101555</v>
      </c>
      <c r="U137" s="23">
        <v>212021453</v>
      </c>
      <c r="V137" s="23" t="s">
        <v>1218</v>
      </c>
      <c r="W137" s="89">
        <v>57234</v>
      </c>
      <c r="X137" s="23" t="str">
        <f t="shared" si="2"/>
        <v>Greater Melbourne</v>
      </c>
    </row>
    <row r="138" spans="8:24" x14ac:dyDescent="0.25">
      <c r="H138" s="23">
        <v>206051131</v>
      </c>
      <c r="I138" s="23" t="s">
        <v>1219</v>
      </c>
      <c r="J138" s="23" t="s">
        <v>30</v>
      </c>
      <c r="K138" s="129">
        <v>116157</v>
      </c>
      <c r="U138" s="23">
        <v>212021454</v>
      </c>
      <c r="V138" s="23" t="s">
        <v>1220</v>
      </c>
      <c r="W138" s="89">
        <v>55432</v>
      </c>
      <c r="X138" s="23" t="str">
        <f t="shared" si="2"/>
        <v>Greater Melbourne</v>
      </c>
    </row>
    <row r="139" spans="8:24" x14ac:dyDescent="0.25">
      <c r="H139" s="23">
        <v>206051132</v>
      </c>
      <c r="I139" s="23" t="s">
        <v>1221</v>
      </c>
      <c r="J139" s="23" t="s">
        <v>30</v>
      </c>
      <c r="K139" s="129">
        <v>91651</v>
      </c>
      <c r="U139" s="23">
        <v>209041431</v>
      </c>
      <c r="V139" s="23" t="s">
        <v>1222</v>
      </c>
      <c r="W139" s="89">
        <v>55839</v>
      </c>
      <c r="X139" s="23" t="str">
        <f t="shared" si="2"/>
        <v>Greater Melbourne</v>
      </c>
    </row>
    <row r="140" spans="8:24" x14ac:dyDescent="0.25">
      <c r="H140" s="23">
        <v>206051133</v>
      </c>
      <c r="I140" s="23" t="s">
        <v>1223</v>
      </c>
      <c r="J140" s="23" t="s">
        <v>30</v>
      </c>
      <c r="K140" s="129">
        <v>70774</v>
      </c>
      <c r="U140" s="23">
        <v>209041432</v>
      </c>
      <c r="V140" s="23" t="s">
        <v>1224</v>
      </c>
      <c r="W140" s="89">
        <v>50710</v>
      </c>
      <c r="X140" s="23" t="str">
        <f t="shared" si="2"/>
        <v>Greater Melbourne</v>
      </c>
    </row>
    <row r="141" spans="8:24" x14ac:dyDescent="0.25">
      <c r="H141" s="23">
        <v>206051134</v>
      </c>
      <c r="I141" s="23" t="s">
        <v>1225</v>
      </c>
      <c r="J141" s="23" t="s">
        <v>30</v>
      </c>
      <c r="K141" s="129">
        <v>66865</v>
      </c>
      <c r="U141" s="23">
        <v>209041433</v>
      </c>
      <c r="V141" s="23" t="s">
        <v>1226</v>
      </c>
      <c r="W141" s="89">
        <v>56938</v>
      </c>
      <c r="X141" s="23" t="str">
        <f t="shared" si="2"/>
        <v>Greater Melbourne</v>
      </c>
    </row>
    <row r="142" spans="8:24" x14ac:dyDescent="0.25">
      <c r="H142" s="23">
        <v>206061135</v>
      </c>
      <c r="I142" s="23" t="s">
        <v>1027</v>
      </c>
      <c r="J142" s="23" t="s">
        <v>30</v>
      </c>
      <c r="K142" s="129">
        <v>112884</v>
      </c>
      <c r="U142" s="23">
        <v>210011227</v>
      </c>
      <c r="V142" s="23" t="s">
        <v>1227</v>
      </c>
      <c r="W142" s="89">
        <v>60219</v>
      </c>
      <c r="X142" s="23" t="str">
        <f t="shared" si="2"/>
        <v>Greater Melbourne</v>
      </c>
    </row>
    <row r="143" spans="8:24" x14ac:dyDescent="0.25">
      <c r="H143" s="23">
        <v>206061136</v>
      </c>
      <c r="I143" s="23" t="s">
        <v>1228</v>
      </c>
      <c r="J143" s="23" t="s">
        <v>30</v>
      </c>
      <c r="K143" s="129">
        <v>78362</v>
      </c>
      <c r="U143" s="23">
        <v>204011055</v>
      </c>
      <c r="V143" s="23" t="s">
        <v>1104</v>
      </c>
      <c r="W143" s="89">
        <v>47331</v>
      </c>
      <c r="X143" s="23" t="str">
        <f t="shared" si="2"/>
        <v>Rest of Vic.</v>
      </c>
    </row>
    <row r="144" spans="8:24" x14ac:dyDescent="0.25">
      <c r="H144" s="23">
        <v>206061137</v>
      </c>
      <c r="I144" s="23" t="s">
        <v>1229</v>
      </c>
      <c r="J144" s="23" t="s">
        <v>30</v>
      </c>
      <c r="K144" s="129">
        <v>86909</v>
      </c>
      <c r="U144" s="133">
        <v>210031237</v>
      </c>
      <c r="V144" s="133" t="s">
        <v>483</v>
      </c>
      <c r="W144" s="89">
        <v>52197</v>
      </c>
      <c r="X144" s="23" t="str">
        <f t="shared" si="2"/>
        <v>Greater Melbourne</v>
      </c>
    </row>
    <row r="145" spans="8:24" x14ac:dyDescent="0.25">
      <c r="H145" s="23">
        <v>206061138</v>
      </c>
      <c r="I145" s="23" t="s">
        <v>1230</v>
      </c>
      <c r="J145" s="23" t="s">
        <v>30</v>
      </c>
      <c r="K145" s="129">
        <v>175696</v>
      </c>
      <c r="U145" s="23">
        <v>211011447</v>
      </c>
      <c r="V145" s="23" t="s">
        <v>1231</v>
      </c>
      <c r="W145" s="89">
        <v>59925</v>
      </c>
      <c r="X145" s="23" t="str">
        <f t="shared" si="2"/>
        <v>Greater Melbourne</v>
      </c>
    </row>
    <row r="146" spans="8:24" x14ac:dyDescent="0.25">
      <c r="H146" s="23">
        <v>206071139</v>
      </c>
      <c r="I146" s="23" t="s">
        <v>449</v>
      </c>
      <c r="J146" s="23" t="s">
        <v>30</v>
      </c>
      <c r="K146" s="129">
        <v>72002</v>
      </c>
      <c r="U146" s="23">
        <v>211011448</v>
      </c>
      <c r="V146" s="23" t="s">
        <v>1232</v>
      </c>
      <c r="W146" s="89">
        <v>60822</v>
      </c>
      <c r="X146" s="23" t="str">
        <f t="shared" si="2"/>
        <v>Greater Melbourne</v>
      </c>
    </row>
    <row r="147" spans="8:24" x14ac:dyDescent="0.25">
      <c r="H147" s="23">
        <v>206071140</v>
      </c>
      <c r="I147" s="23" t="s">
        <v>1015</v>
      </c>
      <c r="J147" s="23" t="s">
        <v>30</v>
      </c>
      <c r="K147" s="129">
        <v>80741</v>
      </c>
      <c r="U147" s="133">
        <v>206071142</v>
      </c>
      <c r="V147" s="133" t="s">
        <v>424</v>
      </c>
      <c r="W147" s="89">
        <v>90373</v>
      </c>
      <c r="X147" s="23" t="str">
        <f t="shared" si="2"/>
        <v>Greater Melbourne</v>
      </c>
    </row>
    <row r="148" spans="8:24" x14ac:dyDescent="0.25">
      <c r="H148" s="23">
        <v>206071141</v>
      </c>
      <c r="I148" s="23" t="s">
        <v>394</v>
      </c>
      <c r="J148" s="23" t="s">
        <v>30</v>
      </c>
      <c r="K148" s="129">
        <v>69726</v>
      </c>
      <c r="U148" s="133">
        <v>206071143</v>
      </c>
      <c r="V148" s="133" t="s">
        <v>415</v>
      </c>
      <c r="W148" s="89">
        <v>96319</v>
      </c>
      <c r="X148" s="23" t="str">
        <f t="shared" si="2"/>
        <v>Greater Melbourne</v>
      </c>
    </row>
    <row r="149" spans="8:24" x14ac:dyDescent="0.25">
      <c r="H149" s="23">
        <v>206071142</v>
      </c>
      <c r="I149" s="23" t="s">
        <v>424</v>
      </c>
      <c r="J149" s="23" t="s">
        <v>30</v>
      </c>
      <c r="K149" s="129">
        <v>80755</v>
      </c>
      <c r="U149" s="23">
        <v>206031115</v>
      </c>
      <c r="V149" s="23" t="s">
        <v>1196</v>
      </c>
      <c r="W149" s="89">
        <v>69988</v>
      </c>
      <c r="X149" s="23" t="str">
        <f t="shared" si="2"/>
        <v>Greater Melbourne</v>
      </c>
    </row>
    <row r="150" spans="8:24" x14ac:dyDescent="0.25">
      <c r="H150" s="23">
        <v>206071143</v>
      </c>
      <c r="I150" s="23" t="s">
        <v>415</v>
      </c>
      <c r="J150" s="23" t="s">
        <v>30</v>
      </c>
      <c r="K150" s="129">
        <v>83788</v>
      </c>
      <c r="U150" s="23">
        <v>206041120</v>
      </c>
      <c r="V150" s="23" t="s">
        <v>1204</v>
      </c>
      <c r="W150" s="89">
        <v>65818</v>
      </c>
      <c r="X150" s="23" t="str">
        <f t="shared" si="2"/>
        <v>Greater Melbourne</v>
      </c>
    </row>
    <row r="151" spans="8:24" x14ac:dyDescent="0.25">
      <c r="H151" s="23">
        <v>206071144</v>
      </c>
      <c r="I151" s="23" t="s">
        <v>1025</v>
      </c>
      <c r="J151" s="23" t="s">
        <v>30</v>
      </c>
      <c r="K151" s="129">
        <v>83132</v>
      </c>
      <c r="U151" s="23">
        <v>214021378</v>
      </c>
      <c r="V151" s="23" t="s">
        <v>1233</v>
      </c>
      <c r="W151" s="89">
        <v>89756</v>
      </c>
      <c r="X151" s="23" t="str">
        <f t="shared" si="2"/>
        <v>Greater Melbourne</v>
      </c>
    </row>
    <row r="152" spans="8:24" x14ac:dyDescent="0.25">
      <c r="H152" s="23">
        <v>206071145</v>
      </c>
      <c r="I152" s="23" t="s">
        <v>1028</v>
      </c>
      <c r="J152" s="23" t="s">
        <v>30</v>
      </c>
      <c r="K152" s="129">
        <v>87736</v>
      </c>
      <c r="U152" s="23">
        <v>202011021</v>
      </c>
      <c r="V152" s="23" t="s">
        <v>1042</v>
      </c>
      <c r="W152" s="89">
        <v>58759</v>
      </c>
      <c r="X152" s="23" t="str">
        <f t="shared" si="2"/>
        <v>Rest of Vic.</v>
      </c>
    </row>
    <row r="153" spans="8:24" x14ac:dyDescent="0.25">
      <c r="H153" s="23">
        <v>207011146</v>
      </c>
      <c r="I153" s="23" t="s">
        <v>1032</v>
      </c>
      <c r="J153" s="23" t="s">
        <v>30</v>
      </c>
      <c r="K153" s="129">
        <v>92036</v>
      </c>
      <c r="U153" s="23">
        <v>213031348</v>
      </c>
      <c r="V153" s="23" t="s">
        <v>1234</v>
      </c>
      <c r="W153" s="89">
        <v>60436</v>
      </c>
      <c r="X153" s="23" t="str">
        <f t="shared" si="2"/>
        <v>Greater Melbourne</v>
      </c>
    </row>
    <row r="154" spans="8:24" x14ac:dyDescent="0.25">
      <c r="H154" s="23">
        <v>207011147</v>
      </c>
      <c r="I154" s="23" t="s">
        <v>1048</v>
      </c>
      <c r="J154" s="23" t="s">
        <v>30</v>
      </c>
      <c r="K154" s="129">
        <v>85026</v>
      </c>
      <c r="U154" s="23">
        <v>211041269</v>
      </c>
      <c r="V154" s="23" t="s">
        <v>1235</v>
      </c>
      <c r="W154" s="89">
        <v>59277</v>
      </c>
      <c r="X154" s="23" t="str">
        <f t="shared" si="2"/>
        <v>Greater Melbourne</v>
      </c>
    </row>
    <row r="155" spans="8:24" x14ac:dyDescent="0.25">
      <c r="H155" s="23">
        <v>207011148</v>
      </c>
      <c r="I155" s="23" t="s">
        <v>1051</v>
      </c>
      <c r="J155" s="23" t="s">
        <v>30</v>
      </c>
      <c r="K155" s="129">
        <v>79274</v>
      </c>
      <c r="U155" s="23">
        <v>205031087</v>
      </c>
      <c r="V155" s="23" t="s">
        <v>1158</v>
      </c>
      <c r="W155" s="89">
        <v>50591</v>
      </c>
      <c r="X155" s="23" t="str">
        <f t="shared" si="2"/>
        <v>Rest of Vic.</v>
      </c>
    </row>
    <row r="156" spans="8:24" x14ac:dyDescent="0.25">
      <c r="H156" s="23">
        <v>207011149</v>
      </c>
      <c r="I156" s="23" t="s">
        <v>1127</v>
      </c>
      <c r="J156" s="23" t="s">
        <v>30</v>
      </c>
      <c r="K156" s="129">
        <v>96292</v>
      </c>
      <c r="U156" s="23">
        <v>214011371</v>
      </c>
      <c r="V156" s="23" t="s">
        <v>801</v>
      </c>
      <c r="W156" s="89">
        <v>56974</v>
      </c>
      <c r="X156" s="23" t="str">
        <f t="shared" si="2"/>
        <v>Greater Melbourne</v>
      </c>
    </row>
    <row r="157" spans="8:24" x14ac:dyDescent="0.25">
      <c r="H157" s="23">
        <v>207011150</v>
      </c>
      <c r="I157" s="23" t="s">
        <v>1236</v>
      </c>
      <c r="J157" s="23" t="s">
        <v>30</v>
      </c>
      <c r="K157" s="129">
        <v>97748</v>
      </c>
      <c r="U157" s="23">
        <v>214011372</v>
      </c>
      <c r="V157" s="23" t="s">
        <v>1237</v>
      </c>
      <c r="W157" s="89">
        <v>52355</v>
      </c>
      <c r="X157" s="23" t="str">
        <f t="shared" si="2"/>
        <v>Greater Melbourne</v>
      </c>
    </row>
    <row r="158" spans="8:24" x14ac:dyDescent="0.25">
      <c r="H158" s="23">
        <v>207011151</v>
      </c>
      <c r="I158" s="23" t="s">
        <v>1238</v>
      </c>
      <c r="J158" s="23" t="s">
        <v>30</v>
      </c>
      <c r="K158" s="129">
        <v>97905</v>
      </c>
      <c r="U158" s="23">
        <v>214011373</v>
      </c>
      <c r="V158" s="23" t="s">
        <v>1239</v>
      </c>
      <c r="W158" s="89">
        <v>69129</v>
      </c>
      <c r="X158" s="23" t="str">
        <f t="shared" si="2"/>
        <v>Greater Melbourne</v>
      </c>
    </row>
    <row r="159" spans="8:24" x14ac:dyDescent="0.25">
      <c r="H159" s="23">
        <v>207011152</v>
      </c>
      <c r="I159" s="23" t="s">
        <v>1240</v>
      </c>
      <c r="J159" s="23" t="s">
        <v>30</v>
      </c>
      <c r="K159" s="129">
        <v>94680</v>
      </c>
      <c r="U159" s="23">
        <v>205031088</v>
      </c>
      <c r="V159" s="23" t="s">
        <v>1160</v>
      </c>
      <c r="W159" s="89">
        <v>24103</v>
      </c>
      <c r="X159" s="23" t="str">
        <f t="shared" si="2"/>
        <v>Rest of Vic.</v>
      </c>
    </row>
    <row r="160" spans="8:24" x14ac:dyDescent="0.25">
      <c r="H160" s="23">
        <v>207011153</v>
      </c>
      <c r="I160" s="23" t="s">
        <v>1241</v>
      </c>
      <c r="J160" s="23" t="s">
        <v>30</v>
      </c>
      <c r="K160" s="129">
        <v>108682</v>
      </c>
      <c r="U160" s="23">
        <v>215031401</v>
      </c>
      <c r="V160" s="23" t="s">
        <v>1242</v>
      </c>
      <c r="W160" s="89">
        <v>48173</v>
      </c>
      <c r="X160" s="23" t="str">
        <f t="shared" si="2"/>
        <v>Rest of Vic.</v>
      </c>
    </row>
    <row r="161" spans="8:24" x14ac:dyDescent="0.25">
      <c r="H161" s="23">
        <v>207011154</v>
      </c>
      <c r="I161" s="23" t="s">
        <v>1243</v>
      </c>
      <c r="J161" s="23" t="s">
        <v>30</v>
      </c>
      <c r="K161" s="129">
        <v>87263</v>
      </c>
      <c r="U161" s="23">
        <v>203021039</v>
      </c>
      <c r="V161" s="23" t="s">
        <v>1074</v>
      </c>
      <c r="W161" s="89">
        <v>69838</v>
      </c>
      <c r="X161" s="23" t="str">
        <f t="shared" si="2"/>
        <v>Rest of Vic.</v>
      </c>
    </row>
    <row r="162" spans="8:24" x14ac:dyDescent="0.25">
      <c r="H162" s="23">
        <v>207011155</v>
      </c>
      <c r="I162" s="23" t="s">
        <v>1244</v>
      </c>
      <c r="J162" s="23" t="s">
        <v>30</v>
      </c>
      <c r="K162" s="129">
        <v>110484</v>
      </c>
      <c r="U162" s="23">
        <v>203021040</v>
      </c>
      <c r="V162" s="23" t="s">
        <v>1076</v>
      </c>
      <c r="W162" s="89">
        <v>67406</v>
      </c>
      <c r="X162" s="23" t="str">
        <f t="shared" si="2"/>
        <v>Rest of Vic.</v>
      </c>
    </row>
    <row r="163" spans="8:24" x14ac:dyDescent="0.25">
      <c r="H163" s="23">
        <v>207021156</v>
      </c>
      <c r="I163" s="23" t="s">
        <v>1108</v>
      </c>
      <c r="J163" s="23" t="s">
        <v>30</v>
      </c>
      <c r="K163" s="129">
        <v>62169</v>
      </c>
      <c r="U163" s="23">
        <v>210021232</v>
      </c>
      <c r="V163" s="23" t="s">
        <v>1245</v>
      </c>
      <c r="W163" s="89">
        <v>74138</v>
      </c>
      <c r="X163" s="23" t="str">
        <f t="shared" si="2"/>
        <v>Greater Melbourne</v>
      </c>
    </row>
    <row r="164" spans="8:24" x14ac:dyDescent="0.25">
      <c r="H164" s="23">
        <v>207021157</v>
      </c>
      <c r="I164" s="23" t="s">
        <v>1197</v>
      </c>
      <c r="J164" s="23" t="s">
        <v>30</v>
      </c>
      <c r="K164" s="129">
        <v>57534</v>
      </c>
      <c r="U164" s="23">
        <v>210051245</v>
      </c>
      <c r="V164" s="23" t="s">
        <v>1246</v>
      </c>
      <c r="W164" s="89">
        <v>59038</v>
      </c>
      <c r="X164" s="23" t="str">
        <f t="shared" si="2"/>
        <v>Greater Melbourne</v>
      </c>
    </row>
    <row r="165" spans="8:24" x14ac:dyDescent="0.25">
      <c r="H165" s="23">
        <v>207021159</v>
      </c>
      <c r="I165" s="23" t="s">
        <v>1247</v>
      </c>
      <c r="J165" s="23" t="s">
        <v>30</v>
      </c>
      <c r="K165" s="129">
        <v>74005</v>
      </c>
      <c r="U165" s="23">
        <v>207011150</v>
      </c>
      <c r="V165" s="23" t="s">
        <v>1236</v>
      </c>
      <c r="W165" s="89">
        <v>104942</v>
      </c>
      <c r="X165" s="23" t="str">
        <f t="shared" si="2"/>
        <v>Greater Melbourne</v>
      </c>
    </row>
    <row r="166" spans="8:24" x14ac:dyDescent="0.25">
      <c r="H166" s="23">
        <v>207021160</v>
      </c>
      <c r="I166" s="23" t="s">
        <v>1248</v>
      </c>
      <c r="J166" s="23" t="s">
        <v>30</v>
      </c>
      <c r="K166" s="129">
        <v>62193</v>
      </c>
      <c r="U166" s="23">
        <v>212051321</v>
      </c>
      <c r="V166" s="23" t="s">
        <v>1249</v>
      </c>
      <c r="W166" s="89">
        <v>61016</v>
      </c>
      <c r="X166" s="23" t="str">
        <f t="shared" si="2"/>
        <v>Greater Melbourne</v>
      </c>
    </row>
    <row r="167" spans="8:24" x14ac:dyDescent="0.25">
      <c r="H167" s="23">
        <v>207021424</v>
      </c>
      <c r="I167" s="23" t="s">
        <v>1250</v>
      </c>
      <c r="J167" s="23" t="s">
        <v>30</v>
      </c>
      <c r="K167" s="129">
        <v>58858</v>
      </c>
      <c r="U167" s="23">
        <v>212051322</v>
      </c>
      <c r="V167" s="23" t="s">
        <v>1251</v>
      </c>
      <c r="W167" s="89">
        <v>60231</v>
      </c>
      <c r="X167" s="23" t="str">
        <f t="shared" si="2"/>
        <v>Greater Melbourne</v>
      </c>
    </row>
    <row r="168" spans="8:24" x14ac:dyDescent="0.25">
      <c r="H168" s="23">
        <v>207021425</v>
      </c>
      <c r="I168" s="23" t="s">
        <v>1252</v>
      </c>
      <c r="J168" s="23" t="s">
        <v>30</v>
      </c>
      <c r="K168" s="129">
        <v>54678</v>
      </c>
      <c r="U168" s="23">
        <v>217011420</v>
      </c>
      <c r="V168" s="23" t="s">
        <v>1253</v>
      </c>
      <c r="W168" s="89">
        <v>53938</v>
      </c>
      <c r="X168" s="23" t="str">
        <f t="shared" si="2"/>
        <v>Rest of Vic.</v>
      </c>
    </row>
    <row r="169" spans="8:24" x14ac:dyDescent="0.25">
      <c r="H169" s="23">
        <v>207031161</v>
      </c>
      <c r="I169" s="23" t="s">
        <v>1083</v>
      </c>
      <c r="J169" s="23" t="s">
        <v>30</v>
      </c>
      <c r="K169" s="129">
        <v>66107</v>
      </c>
      <c r="U169" s="23">
        <v>201031015</v>
      </c>
      <c r="V169" s="23" t="s">
        <v>1029</v>
      </c>
      <c r="W169" s="89">
        <v>54965</v>
      </c>
      <c r="X169" s="23" t="str">
        <f t="shared" si="2"/>
        <v>Rest of Vic.</v>
      </c>
    </row>
    <row r="170" spans="8:24" x14ac:dyDescent="0.25">
      <c r="H170" s="23">
        <v>207031162</v>
      </c>
      <c r="I170" s="23" t="s">
        <v>1085</v>
      </c>
      <c r="J170" s="23" t="s">
        <v>30</v>
      </c>
      <c r="K170" s="129">
        <v>60483</v>
      </c>
      <c r="U170" s="23">
        <v>203011035</v>
      </c>
      <c r="V170" s="23" t="s">
        <v>1068</v>
      </c>
      <c r="W170" s="89">
        <v>60239</v>
      </c>
      <c r="X170" s="23" t="str">
        <f t="shared" si="2"/>
        <v>Rest of Vic.</v>
      </c>
    </row>
    <row r="171" spans="8:24" x14ac:dyDescent="0.25">
      <c r="H171" s="23">
        <v>207031163</v>
      </c>
      <c r="I171" s="23" t="s">
        <v>1089</v>
      </c>
      <c r="J171" s="23" t="s">
        <v>30</v>
      </c>
      <c r="K171" s="129">
        <v>53861</v>
      </c>
      <c r="U171" s="23">
        <v>201021012</v>
      </c>
      <c r="V171" s="23" t="s">
        <v>1021</v>
      </c>
      <c r="W171" s="89">
        <v>61475</v>
      </c>
      <c r="X171" s="23" t="str">
        <f t="shared" si="2"/>
        <v>Rest of Vic.</v>
      </c>
    </row>
    <row r="172" spans="8:24" x14ac:dyDescent="0.25">
      <c r="H172" s="23">
        <v>207031164</v>
      </c>
      <c r="I172" s="23" t="s">
        <v>1091</v>
      </c>
      <c r="J172" s="23" t="s">
        <v>30</v>
      </c>
      <c r="K172" s="129">
        <v>62894</v>
      </c>
      <c r="U172" s="23">
        <v>210031439</v>
      </c>
      <c r="V172" s="23" t="s">
        <v>1049</v>
      </c>
      <c r="W172" s="89">
        <v>69837</v>
      </c>
      <c r="X172" s="23" t="str">
        <f t="shared" si="2"/>
        <v>Greater Melbourne</v>
      </c>
    </row>
    <row r="173" spans="8:24" x14ac:dyDescent="0.25">
      <c r="H173" s="23">
        <v>207031165</v>
      </c>
      <c r="I173" s="23" t="s">
        <v>1254</v>
      </c>
      <c r="J173" s="23" t="s">
        <v>30</v>
      </c>
      <c r="K173" s="129">
        <v>53303</v>
      </c>
      <c r="U173" s="23">
        <v>209011197</v>
      </c>
      <c r="V173" s="23" t="s">
        <v>1255</v>
      </c>
      <c r="W173" s="89">
        <v>70234</v>
      </c>
      <c r="X173" s="23" t="str">
        <f t="shared" si="2"/>
        <v>Greater Melbourne</v>
      </c>
    </row>
    <row r="174" spans="8:24" x14ac:dyDescent="0.25">
      <c r="H174" s="23">
        <v>207031166</v>
      </c>
      <c r="I174" s="23" t="s">
        <v>1124</v>
      </c>
      <c r="J174" s="23" t="s">
        <v>30</v>
      </c>
      <c r="K174" s="129">
        <v>51966</v>
      </c>
      <c r="U174" s="23">
        <v>210051246</v>
      </c>
      <c r="V174" s="23" t="s">
        <v>1256</v>
      </c>
      <c r="W174" s="89">
        <v>66710</v>
      </c>
      <c r="X174" s="23" t="str">
        <f t="shared" si="2"/>
        <v>Greater Melbourne</v>
      </c>
    </row>
    <row r="175" spans="8:24" x14ac:dyDescent="0.25">
      <c r="H175" s="23">
        <v>207031167</v>
      </c>
      <c r="I175" s="23" t="s">
        <v>1257</v>
      </c>
      <c r="J175" s="23" t="s">
        <v>30</v>
      </c>
      <c r="K175" s="129">
        <v>86366</v>
      </c>
      <c r="U175" s="133">
        <v>210031440</v>
      </c>
      <c r="V175" s="133" t="s">
        <v>665</v>
      </c>
      <c r="W175" s="89">
        <v>60276</v>
      </c>
      <c r="X175" s="23" t="str">
        <f t="shared" si="2"/>
        <v>Greater Melbourne</v>
      </c>
    </row>
    <row r="176" spans="8:24" x14ac:dyDescent="0.25">
      <c r="H176" s="23">
        <v>208011168</v>
      </c>
      <c r="I176" s="23" t="s">
        <v>1060</v>
      </c>
      <c r="J176" s="23" t="s">
        <v>30</v>
      </c>
      <c r="K176" s="129">
        <v>90674</v>
      </c>
      <c r="U176" s="23">
        <v>212021297</v>
      </c>
      <c r="V176" s="23" t="s">
        <v>1258</v>
      </c>
      <c r="W176" s="89">
        <v>50437</v>
      </c>
      <c r="X176" s="23" t="str">
        <f t="shared" si="2"/>
        <v>Greater Melbourne</v>
      </c>
    </row>
    <row r="177" spans="8:24" x14ac:dyDescent="0.25">
      <c r="H177" s="23">
        <v>208011169</v>
      </c>
      <c r="I177" s="23" t="s">
        <v>1099</v>
      </c>
      <c r="J177" s="23" t="s">
        <v>30</v>
      </c>
      <c r="K177" s="129">
        <v>128678</v>
      </c>
      <c r="U177" s="23">
        <v>217011421</v>
      </c>
      <c r="V177" s="23" t="s">
        <v>1259</v>
      </c>
      <c r="W177" s="89">
        <v>52583</v>
      </c>
      <c r="X177" s="23" t="str">
        <f t="shared" si="2"/>
        <v>Rest of Vic.</v>
      </c>
    </row>
    <row r="178" spans="8:24" x14ac:dyDescent="0.25">
      <c r="H178" s="23">
        <v>208011170</v>
      </c>
      <c r="I178" s="23" t="s">
        <v>1101</v>
      </c>
      <c r="J178" s="23" t="s">
        <v>30</v>
      </c>
      <c r="K178" s="129">
        <v>95730</v>
      </c>
      <c r="U178" s="23">
        <v>208011172</v>
      </c>
      <c r="V178" s="23" t="s">
        <v>1260</v>
      </c>
      <c r="W178" s="89">
        <v>104080</v>
      </c>
      <c r="X178" s="23" t="str">
        <f t="shared" si="2"/>
        <v>Greater Melbourne</v>
      </c>
    </row>
    <row r="179" spans="8:24" x14ac:dyDescent="0.25">
      <c r="H179" s="23">
        <v>208011171</v>
      </c>
      <c r="I179" s="23" t="s">
        <v>1261</v>
      </c>
      <c r="J179" s="23" t="s">
        <v>30</v>
      </c>
      <c r="K179" s="129">
        <v>72159</v>
      </c>
      <c r="U179" s="23">
        <v>214021379</v>
      </c>
      <c r="V179" s="23" t="s">
        <v>1262</v>
      </c>
      <c r="W179" s="89">
        <v>58300</v>
      </c>
      <c r="X179" s="23" t="str">
        <f t="shared" si="2"/>
        <v>Greater Melbourne</v>
      </c>
    </row>
    <row r="180" spans="8:24" x14ac:dyDescent="0.25">
      <c r="H180" s="23">
        <v>208011172</v>
      </c>
      <c r="I180" s="23" t="s">
        <v>1260</v>
      </c>
      <c r="J180" s="23" t="s">
        <v>30</v>
      </c>
      <c r="K180" s="129">
        <v>95772</v>
      </c>
      <c r="U180" s="23">
        <v>207011152</v>
      </c>
      <c r="V180" s="23" t="s">
        <v>1240</v>
      </c>
      <c r="W180" s="89">
        <v>96336</v>
      </c>
      <c r="X180" s="23" t="str">
        <f t="shared" si="2"/>
        <v>Greater Melbourne</v>
      </c>
    </row>
    <row r="181" spans="8:24" x14ac:dyDescent="0.25">
      <c r="H181" s="23">
        <v>208011173</v>
      </c>
      <c r="I181" s="23" t="s">
        <v>1263</v>
      </c>
      <c r="J181" s="23" t="s">
        <v>30</v>
      </c>
      <c r="K181" s="129">
        <v>96801</v>
      </c>
      <c r="U181" s="23">
        <v>211051276</v>
      </c>
      <c r="V181" s="23" t="s">
        <v>1264</v>
      </c>
      <c r="W181" s="89">
        <v>58442</v>
      </c>
      <c r="X181" s="23" t="str">
        <f t="shared" si="2"/>
        <v>Greater Melbourne</v>
      </c>
    </row>
    <row r="182" spans="8:24" x14ac:dyDescent="0.25">
      <c r="H182" s="23">
        <v>208021174</v>
      </c>
      <c r="I182" s="23" t="s">
        <v>1075</v>
      </c>
      <c r="J182" s="23" t="s">
        <v>30</v>
      </c>
      <c r="K182" s="129">
        <v>72884</v>
      </c>
      <c r="U182" s="23">
        <v>202021029</v>
      </c>
      <c r="V182" s="23" t="s">
        <v>1058</v>
      </c>
      <c r="W182" s="89">
        <v>52218</v>
      </c>
      <c r="X182" s="23" t="str">
        <f t="shared" si="2"/>
        <v>Rest of Vic.</v>
      </c>
    </row>
    <row r="183" spans="8:24" x14ac:dyDescent="0.25">
      <c r="H183" s="23">
        <v>208021176</v>
      </c>
      <c r="I183" s="23" t="s">
        <v>1136</v>
      </c>
      <c r="J183" s="23" t="s">
        <v>30</v>
      </c>
      <c r="K183" s="129">
        <v>65090</v>
      </c>
      <c r="U183" s="23">
        <v>209011198</v>
      </c>
      <c r="V183" s="23" t="s">
        <v>1265</v>
      </c>
      <c r="W183" s="89">
        <v>77182</v>
      </c>
      <c r="X183" s="23" t="str">
        <f t="shared" si="2"/>
        <v>Greater Melbourne</v>
      </c>
    </row>
    <row r="184" spans="8:24" x14ac:dyDescent="0.25">
      <c r="H184" s="23">
        <v>208021177</v>
      </c>
      <c r="I184" s="23" t="s">
        <v>1147</v>
      </c>
      <c r="J184" s="23" t="s">
        <v>30</v>
      </c>
      <c r="K184" s="129">
        <v>93254</v>
      </c>
      <c r="U184" s="23">
        <v>209011199</v>
      </c>
      <c r="V184" s="23" t="s">
        <v>1266</v>
      </c>
      <c r="W184" s="89">
        <v>60047</v>
      </c>
      <c r="X184" s="23" t="str">
        <f t="shared" si="2"/>
        <v>Greater Melbourne</v>
      </c>
    </row>
    <row r="185" spans="8:24" x14ac:dyDescent="0.25">
      <c r="H185" s="23">
        <v>208021178</v>
      </c>
      <c r="I185" s="23" t="s">
        <v>1148</v>
      </c>
      <c r="J185" s="23" t="s">
        <v>30</v>
      </c>
      <c r="K185" s="129">
        <v>80622</v>
      </c>
      <c r="U185" s="23">
        <v>208031188</v>
      </c>
      <c r="V185" s="23" t="s">
        <v>1267</v>
      </c>
      <c r="W185" s="89">
        <v>68743</v>
      </c>
      <c r="X185" s="23" t="str">
        <f t="shared" si="2"/>
        <v>Greater Melbourne</v>
      </c>
    </row>
    <row r="186" spans="8:24" x14ac:dyDescent="0.25">
      <c r="H186" s="23">
        <v>208021179</v>
      </c>
      <c r="I186" s="23" t="s">
        <v>1213</v>
      </c>
      <c r="J186" s="23" t="s">
        <v>30</v>
      </c>
      <c r="K186" s="129">
        <v>89585</v>
      </c>
      <c r="U186" s="23">
        <v>208011171</v>
      </c>
      <c r="V186" s="23" t="s">
        <v>1268</v>
      </c>
      <c r="W186" s="89">
        <v>82305</v>
      </c>
      <c r="X186" s="23" t="str">
        <f t="shared" si="2"/>
        <v>Greater Melbourne</v>
      </c>
    </row>
    <row r="187" spans="8:24" x14ac:dyDescent="0.25">
      <c r="H187" s="23">
        <v>208021180</v>
      </c>
      <c r="I187" s="23" t="s">
        <v>1269</v>
      </c>
      <c r="J187" s="23" t="s">
        <v>30</v>
      </c>
      <c r="K187" s="129">
        <v>64894</v>
      </c>
      <c r="U187" s="23">
        <v>203021042</v>
      </c>
      <c r="V187" s="23" t="s">
        <v>1080</v>
      </c>
      <c r="W187" s="89">
        <v>69019</v>
      </c>
      <c r="X187" s="23" t="str">
        <f t="shared" si="2"/>
        <v>Rest of Vic.</v>
      </c>
    </row>
    <row r="188" spans="8:24" x14ac:dyDescent="0.25">
      <c r="H188" s="23">
        <v>208021181</v>
      </c>
      <c r="I188" s="23" t="s">
        <v>1270</v>
      </c>
      <c r="J188" s="23" t="s">
        <v>30</v>
      </c>
      <c r="K188" s="129">
        <v>67878</v>
      </c>
      <c r="U188" s="23">
        <v>213051361</v>
      </c>
      <c r="V188" s="23" t="s">
        <v>1271</v>
      </c>
      <c r="W188" s="89">
        <v>57435</v>
      </c>
      <c r="X188" s="23" t="str">
        <f t="shared" si="2"/>
        <v>Greater Melbourne</v>
      </c>
    </row>
    <row r="189" spans="8:24" x14ac:dyDescent="0.25">
      <c r="H189" s="23">
        <v>208021182</v>
      </c>
      <c r="I189" s="23" t="s">
        <v>1272</v>
      </c>
      <c r="J189" s="23" t="s">
        <v>30</v>
      </c>
      <c r="K189" s="129">
        <v>66702</v>
      </c>
      <c r="U189" s="23">
        <v>213051362</v>
      </c>
      <c r="V189" s="23" t="s">
        <v>1273</v>
      </c>
      <c r="W189" s="89">
        <v>52649</v>
      </c>
      <c r="X189" s="23" t="str">
        <f t="shared" si="2"/>
        <v>Greater Melbourne</v>
      </c>
    </row>
    <row r="190" spans="8:24" x14ac:dyDescent="0.25">
      <c r="H190" s="23">
        <v>208021426</v>
      </c>
      <c r="I190" s="23" t="s">
        <v>1274</v>
      </c>
      <c r="J190" s="23" t="s">
        <v>30</v>
      </c>
      <c r="K190" s="129">
        <v>66331</v>
      </c>
      <c r="U190" s="23">
        <v>215011388</v>
      </c>
      <c r="V190" s="23" t="s">
        <v>1275</v>
      </c>
      <c r="W190" s="89">
        <v>57218</v>
      </c>
      <c r="X190" s="23" t="str">
        <f t="shared" si="2"/>
        <v>Rest of Vic.</v>
      </c>
    </row>
    <row r="191" spans="8:24" x14ac:dyDescent="0.25">
      <c r="H191" s="23">
        <v>208021427</v>
      </c>
      <c r="I191" s="23" t="s">
        <v>1276</v>
      </c>
      <c r="J191" s="23" t="s">
        <v>30</v>
      </c>
      <c r="K191" s="129">
        <v>64359</v>
      </c>
      <c r="U191" s="23">
        <v>215011389</v>
      </c>
      <c r="V191" s="23" t="s">
        <v>1277</v>
      </c>
      <c r="W191" s="89">
        <v>64493</v>
      </c>
      <c r="X191" s="23" t="str">
        <f t="shared" si="2"/>
        <v>Rest of Vic.</v>
      </c>
    </row>
    <row r="192" spans="8:24" x14ac:dyDescent="0.25">
      <c r="H192" s="23">
        <v>208031183</v>
      </c>
      <c r="I192" s="23" t="s">
        <v>1038</v>
      </c>
      <c r="J192" s="23" t="s">
        <v>30</v>
      </c>
      <c r="K192" s="129">
        <v>63551</v>
      </c>
      <c r="U192" s="23">
        <v>208021180</v>
      </c>
      <c r="V192" s="23" t="s">
        <v>1269</v>
      </c>
      <c r="W192" s="89">
        <v>71134</v>
      </c>
      <c r="X192" s="23" t="str">
        <f t="shared" si="2"/>
        <v>Greater Melbourne</v>
      </c>
    </row>
    <row r="193" spans="8:24" x14ac:dyDescent="0.25">
      <c r="H193" s="23">
        <v>208031184</v>
      </c>
      <c r="I193" s="23" t="s">
        <v>1093</v>
      </c>
      <c r="J193" s="23" t="s">
        <v>30</v>
      </c>
      <c r="K193" s="129">
        <v>73973</v>
      </c>
      <c r="U193" s="23">
        <v>209031210</v>
      </c>
      <c r="V193" s="23" t="s">
        <v>1278</v>
      </c>
      <c r="W193" s="89">
        <v>65044</v>
      </c>
      <c r="X193" s="23" t="str">
        <f t="shared" si="2"/>
        <v>Greater Melbourne</v>
      </c>
    </row>
    <row r="194" spans="8:24" x14ac:dyDescent="0.25">
      <c r="H194" s="23">
        <v>208031185</v>
      </c>
      <c r="I194" s="23" t="s">
        <v>1140</v>
      </c>
      <c r="J194" s="23" t="s">
        <v>30</v>
      </c>
      <c r="K194" s="129">
        <v>65850</v>
      </c>
      <c r="U194" s="23">
        <v>215021395</v>
      </c>
      <c r="V194" s="23" t="s">
        <v>1279</v>
      </c>
      <c r="W194" s="89">
        <v>56997</v>
      </c>
      <c r="X194" s="23" t="str">
        <f t="shared" si="2"/>
        <v>Rest of Vic.</v>
      </c>
    </row>
    <row r="195" spans="8:24" x14ac:dyDescent="0.25">
      <c r="H195" s="23">
        <v>208031186</v>
      </c>
      <c r="I195" s="23" t="s">
        <v>1149</v>
      </c>
      <c r="J195" s="23" t="s">
        <v>30</v>
      </c>
      <c r="K195" s="129">
        <v>61711</v>
      </c>
      <c r="U195" s="23">
        <v>209011200</v>
      </c>
      <c r="V195" s="23" t="s">
        <v>1280</v>
      </c>
      <c r="W195" s="89">
        <v>89017</v>
      </c>
      <c r="X195" s="23" t="str">
        <f t="shared" si="2"/>
        <v>Greater Melbourne</v>
      </c>
    </row>
    <row r="196" spans="8:24" x14ac:dyDescent="0.25">
      <c r="H196" s="23">
        <v>208031187</v>
      </c>
      <c r="I196" s="23" t="s">
        <v>1152</v>
      </c>
      <c r="J196" s="23" t="s">
        <v>30</v>
      </c>
      <c r="K196" s="129">
        <v>55673</v>
      </c>
      <c r="U196" s="23">
        <v>209011201</v>
      </c>
      <c r="V196" s="23" t="s">
        <v>1281</v>
      </c>
      <c r="W196" s="89">
        <v>112895</v>
      </c>
      <c r="X196" s="23" t="str">
        <f t="shared" si="2"/>
        <v>Greater Melbourne</v>
      </c>
    </row>
    <row r="197" spans="8:24" x14ac:dyDescent="0.25">
      <c r="H197" s="23">
        <v>208031188</v>
      </c>
      <c r="I197" s="23" t="s">
        <v>1282</v>
      </c>
      <c r="J197" s="23" t="s">
        <v>30</v>
      </c>
      <c r="K197" s="129">
        <v>62833</v>
      </c>
      <c r="U197" s="23">
        <v>202011022</v>
      </c>
      <c r="V197" s="23" t="s">
        <v>1044</v>
      </c>
      <c r="W197" s="89">
        <v>52950</v>
      </c>
      <c r="X197" s="23" t="str">
        <f t="shared" si="2"/>
        <v>Rest of Vic.</v>
      </c>
    </row>
    <row r="198" spans="8:24" x14ac:dyDescent="0.25">
      <c r="H198" s="23">
        <v>208031189</v>
      </c>
      <c r="I198" s="23" t="s">
        <v>1211</v>
      </c>
      <c r="J198" s="23" t="s">
        <v>30</v>
      </c>
      <c r="K198" s="129">
        <v>67797</v>
      </c>
      <c r="U198" s="23">
        <v>210011228</v>
      </c>
      <c r="V198" s="23" t="s">
        <v>1283</v>
      </c>
      <c r="W198" s="89">
        <v>71072</v>
      </c>
      <c r="X198" s="23" t="str">
        <f t="shared" si="2"/>
        <v>Greater Melbourne</v>
      </c>
    </row>
    <row r="199" spans="8:24" x14ac:dyDescent="0.25">
      <c r="H199" s="23">
        <v>208031190</v>
      </c>
      <c r="I199" s="23" t="s">
        <v>1284</v>
      </c>
      <c r="J199" s="23" t="s">
        <v>30</v>
      </c>
      <c r="K199" s="129">
        <v>66945</v>
      </c>
      <c r="U199" s="23">
        <v>213011332</v>
      </c>
      <c r="V199" s="23" t="s">
        <v>1285</v>
      </c>
      <c r="W199" s="89">
        <v>56458</v>
      </c>
      <c r="X199" s="23" t="str">
        <f t="shared" si="2"/>
        <v>Greater Melbourne</v>
      </c>
    </row>
    <row r="200" spans="8:24" x14ac:dyDescent="0.25">
      <c r="H200" s="23">
        <v>208031191</v>
      </c>
      <c r="I200" s="23" t="s">
        <v>1286</v>
      </c>
      <c r="J200" s="23" t="s">
        <v>30</v>
      </c>
      <c r="K200" s="129">
        <v>62469</v>
      </c>
      <c r="U200" s="23">
        <v>206041121</v>
      </c>
      <c r="V200" s="23" t="s">
        <v>1206</v>
      </c>
      <c r="W200" s="89">
        <v>82979</v>
      </c>
      <c r="X200" s="23" t="str">
        <f t="shared" ref="X200:X263" si="3">_xlfn.XLOOKUP(U200, $H$8:$H$469, $J$8:$J$469, , 0)</f>
        <v>Greater Melbourne</v>
      </c>
    </row>
    <row r="201" spans="8:24" x14ac:dyDescent="0.25">
      <c r="H201" s="23">
        <v>208031192</v>
      </c>
      <c r="I201" s="23" t="s">
        <v>1287</v>
      </c>
      <c r="J201" s="23" t="s">
        <v>30</v>
      </c>
      <c r="K201" s="129">
        <v>66862</v>
      </c>
      <c r="U201" s="23">
        <v>215031402</v>
      </c>
      <c r="V201" s="23" t="s">
        <v>1288</v>
      </c>
      <c r="W201" s="89">
        <v>48442</v>
      </c>
      <c r="X201" s="23" t="str">
        <f t="shared" si="3"/>
        <v>Rest of Vic.</v>
      </c>
    </row>
    <row r="202" spans="8:24" x14ac:dyDescent="0.25">
      <c r="H202" s="23">
        <v>208031193</v>
      </c>
      <c r="I202" s="23" t="s">
        <v>1289</v>
      </c>
      <c r="J202" s="23" t="s">
        <v>30</v>
      </c>
      <c r="K202" s="129">
        <v>69800</v>
      </c>
      <c r="U202" s="23">
        <v>207011154</v>
      </c>
      <c r="V202" s="23" t="s">
        <v>1243</v>
      </c>
      <c r="W202" s="89">
        <v>94299</v>
      </c>
      <c r="X202" s="23" t="str">
        <f t="shared" si="3"/>
        <v>Greater Melbourne</v>
      </c>
    </row>
    <row r="203" spans="8:24" x14ac:dyDescent="0.25">
      <c r="H203" s="23">
        <v>208041194</v>
      </c>
      <c r="I203" s="23" t="s">
        <v>1290</v>
      </c>
      <c r="J203" s="23" t="s">
        <v>30</v>
      </c>
      <c r="K203" s="129">
        <v>108873</v>
      </c>
      <c r="U203" s="23">
        <v>204011056</v>
      </c>
      <c r="V203" s="23" t="s">
        <v>1105</v>
      </c>
      <c r="W203" s="89">
        <v>60473</v>
      </c>
      <c r="X203" s="23" t="str">
        <f t="shared" si="3"/>
        <v>Rest of Vic.</v>
      </c>
    </row>
    <row r="204" spans="8:24" x14ac:dyDescent="0.25">
      <c r="H204" s="23">
        <v>208041195</v>
      </c>
      <c r="I204" s="23" t="s">
        <v>1291</v>
      </c>
      <c r="J204" s="23" t="s">
        <v>30</v>
      </c>
      <c r="K204" s="129">
        <v>94521</v>
      </c>
      <c r="U204" s="23">
        <v>211051277</v>
      </c>
      <c r="V204" s="23" t="s">
        <v>1292</v>
      </c>
      <c r="W204" s="89">
        <v>59788</v>
      </c>
      <c r="X204" s="23" t="str">
        <f t="shared" si="3"/>
        <v>Greater Melbourne</v>
      </c>
    </row>
    <row r="205" spans="8:24" x14ac:dyDescent="0.25">
      <c r="H205" s="23">
        <v>209011196</v>
      </c>
      <c r="I205" s="23" t="s">
        <v>1112</v>
      </c>
      <c r="J205" s="23" t="s">
        <v>30</v>
      </c>
      <c r="K205" s="129">
        <v>53355</v>
      </c>
      <c r="U205" s="23">
        <v>209031211</v>
      </c>
      <c r="V205" s="23" t="s">
        <v>1293</v>
      </c>
      <c r="W205" s="89">
        <v>59969</v>
      </c>
      <c r="X205" s="23" t="str">
        <f t="shared" si="3"/>
        <v>Greater Melbourne</v>
      </c>
    </row>
    <row r="206" spans="8:24" x14ac:dyDescent="0.25">
      <c r="H206" s="23">
        <v>209011197</v>
      </c>
      <c r="I206" s="23" t="s">
        <v>1255</v>
      </c>
      <c r="J206" s="23" t="s">
        <v>30</v>
      </c>
      <c r="K206" s="129">
        <v>63308</v>
      </c>
      <c r="U206" s="23">
        <v>213011333</v>
      </c>
      <c r="V206" s="23" t="s">
        <v>1294</v>
      </c>
      <c r="W206" s="89">
        <v>47326</v>
      </c>
      <c r="X206" s="23" t="str">
        <f t="shared" si="3"/>
        <v>Greater Melbourne</v>
      </c>
    </row>
    <row r="207" spans="8:24" x14ac:dyDescent="0.25">
      <c r="H207" s="23">
        <v>209011198</v>
      </c>
      <c r="I207" s="23" t="s">
        <v>1265</v>
      </c>
      <c r="J207" s="23" t="s">
        <v>30</v>
      </c>
      <c r="K207" s="129">
        <v>64034</v>
      </c>
      <c r="U207" s="133">
        <v>209021205</v>
      </c>
      <c r="V207" s="133" t="s">
        <v>538</v>
      </c>
      <c r="W207" s="89">
        <v>60250</v>
      </c>
      <c r="X207" s="23" t="str">
        <f t="shared" si="3"/>
        <v>Greater Melbourne</v>
      </c>
    </row>
    <row r="208" spans="8:24" x14ac:dyDescent="0.25">
      <c r="H208" s="23">
        <v>209011199</v>
      </c>
      <c r="I208" s="23" t="s">
        <v>1266</v>
      </c>
      <c r="J208" s="23" t="s">
        <v>30</v>
      </c>
      <c r="K208" s="129">
        <v>54413</v>
      </c>
      <c r="U208" s="23">
        <v>211011254</v>
      </c>
      <c r="V208" s="23" t="s">
        <v>1295</v>
      </c>
      <c r="W208" s="89">
        <v>61128</v>
      </c>
      <c r="X208" s="23" t="str">
        <f t="shared" si="3"/>
        <v>Greater Melbourne</v>
      </c>
    </row>
    <row r="209" spans="8:24" x14ac:dyDescent="0.25">
      <c r="H209" s="23">
        <v>209011200</v>
      </c>
      <c r="I209" s="23" t="s">
        <v>1280</v>
      </c>
      <c r="J209" s="23" t="s">
        <v>30</v>
      </c>
      <c r="K209" s="129">
        <v>83451</v>
      </c>
      <c r="U209" s="23">
        <v>205031089</v>
      </c>
      <c r="V209" s="23" t="s">
        <v>1162</v>
      </c>
      <c r="W209" s="89">
        <v>52305</v>
      </c>
      <c r="X209" s="23" t="str">
        <f t="shared" si="3"/>
        <v>Rest of Vic.</v>
      </c>
    </row>
    <row r="210" spans="8:24" x14ac:dyDescent="0.25">
      <c r="H210" s="23">
        <v>209011201</v>
      </c>
      <c r="I210" s="23" t="s">
        <v>1281</v>
      </c>
      <c r="J210" s="23" t="s">
        <v>30</v>
      </c>
      <c r="K210" s="129">
        <v>105028</v>
      </c>
      <c r="U210" s="23">
        <v>216011407</v>
      </c>
      <c r="V210" s="23" t="s">
        <v>1296</v>
      </c>
      <c r="W210" s="89">
        <v>48712</v>
      </c>
      <c r="X210" s="23" t="str">
        <f t="shared" si="3"/>
        <v>Rest of Vic.</v>
      </c>
    </row>
    <row r="211" spans="8:24" x14ac:dyDescent="0.25">
      <c r="H211" s="23">
        <v>209011202</v>
      </c>
      <c r="I211" s="23" t="s">
        <v>1297</v>
      </c>
      <c r="J211" s="23" t="s">
        <v>30</v>
      </c>
      <c r="K211" s="129">
        <v>68612</v>
      </c>
      <c r="U211" s="23">
        <v>202021030</v>
      </c>
      <c r="V211" s="23" t="s">
        <v>1059</v>
      </c>
      <c r="W211" s="89">
        <v>63426</v>
      </c>
      <c r="X211" s="23" t="str">
        <f t="shared" si="3"/>
        <v>Rest of Vic.</v>
      </c>
    </row>
    <row r="212" spans="8:24" x14ac:dyDescent="0.25">
      <c r="H212" s="23">
        <v>209011203</v>
      </c>
      <c r="I212" s="23" t="s">
        <v>1298</v>
      </c>
      <c r="J212" s="23" t="s">
        <v>30</v>
      </c>
      <c r="K212" s="129">
        <v>63094</v>
      </c>
      <c r="U212" s="23">
        <v>205021084</v>
      </c>
      <c r="V212" s="23" t="s">
        <v>1153</v>
      </c>
      <c r="W212" s="89">
        <v>48444</v>
      </c>
      <c r="X212" s="23" t="str">
        <f t="shared" si="3"/>
        <v>Rest of Vic.</v>
      </c>
    </row>
    <row r="213" spans="8:24" x14ac:dyDescent="0.25">
      <c r="H213" s="23">
        <v>209011204</v>
      </c>
      <c r="I213" s="23" t="s">
        <v>1299</v>
      </c>
      <c r="J213" s="23" t="s">
        <v>30</v>
      </c>
      <c r="K213" s="129">
        <v>60045</v>
      </c>
      <c r="U213" s="23">
        <v>214011374</v>
      </c>
      <c r="V213" s="23" t="s">
        <v>1300</v>
      </c>
      <c r="W213" s="89">
        <v>63682</v>
      </c>
      <c r="X213" s="23" t="str">
        <f t="shared" si="3"/>
        <v>Greater Melbourne</v>
      </c>
    </row>
    <row r="214" spans="8:24" x14ac:dyDescent="0.25">
      <c r="H214" s="23">
        <v>209021205</v>
      </c>
      <c r="I214" s="23" t="s">
        <v>538</v>
      </c>
      <c r="J214" s="23" t="s">
        <v>30</v>
      </c>
      <c r="K214" s="129">
        <v>56804</v>
      </c>
      <c r="U214" s="23">
        <v>203021043</v>
      </c>
      <c r="V214" s="23" t="s">
        <v>1082</v>
      </c>
      <c r="W214" s="89">
        <v>64094</v>
      </c>
      <c r="X214" s="23" t="str">
        <f t="shared" si="3"/>
        <v>Rest of Vic.</v>
      </c>
    </row>
    <row r="215" spans="8:24" x14ac:dyDescent="0.25">
      <c r="H215" s="23">
        <v>209021207</v>
      </c>
      <c r="I215" s="23" t="s">
        <v>1033</v>
      </c>
      <c r="J215" s="23" t="s">
        <v>30</v>
      </c>
      <c r="K215" s="129">
        <v>50178</v>
      </c>
      <c r="U215" s="23">
        <v>213051363</v>
      </c>
      <c r="V215" s="23" t="s">
        <v>1301</v>
      </c>
      <c r="W215" s="89">
        <v>59038</v>
      </c>
      <c r="X215" s="23" t="str">
        <f t="shared" si="3"/>
        <v>Greater Melbourne</v>
      </c>
    </row>
    <row r="216" spans="8:24" x14ac:dyDescent="0.25">
      <c r="H216" s="23">
        <v>209021208</v>
      </c>
      <c r="I216" s="23" t="s">
        <v>1036</v>
      </c>
      <c r="J216" s="23" t="s">
        <v>30</v>
      </c>
      <c r="K216" s="129">
        <v>53200</v>
      </c>
      <c r="U216" s="23">
        <v>205031090</v>
      </c>
      <c r="V216" s="23" t="s">
        <v>1163</v>
      </c>
      <c r="W216" s="89">
        <v>54217</v>
      </c>
      <c r="X216" s="23" t="str">
        <f t="shared" si="3"/>
        <v>Rest of Vic.</v>
      </c>
    </row>
    <row r="217" spans="8:24" x14ac:dyDescent="0.25">
      <c r="H217" s="23">
        <v>209021428</v>
      </c>
      <c r="I217" s="23" t="s">
        <v>1011</v>
      </c>
      <c r="J217" s="23" t="s">
        <v>30</v>
      </c>
      <c r="K217" s="129">
        <v>56088</v>
      </c>
      <c r="U217" s="23">
        <v>203021044</v>
      </c>
      <c r="V217" s="23" t="s">
        <v>1084</v>
      </c>
      <c r="W217" s="89">
        <v>57056</v>
      </c>
      <c r="X217" s="23" t="str">
        <f t="shared" si="3"/>
        <v>Rest of Vic.</v>
      </c>
    </row>
    <row r="218" spans="8:24" x14ac:dyDescent="0.25">
      <c r="H218" s="23">
        <v>209021429</v>
      </c>
      <c r="I218" s="23" t="s">
        <v>1014</v>
      </c>
      <c r="J218" s="23" t="s">
        <v>30</v>
      </c>
      <c r="K218" s="129">
        <v>60989</v>
      </c>
      <c r="U218" s="23">
        <v>211051278</v>
      </c>
      <c r="V218" s="23" t="s">
        <v>1302</v>
      </c>
      <c r="W218" s="89">
        <v>66180</v>
      </c>
      <c r="X218" s="23" t="str">
        <f t="shared" si="3"/>
        <v>Greater Melbourne</v>
      </c>
    </row>
    <row r="219" spans="8:24" x14ac:dyDescent="0.25">
      <c r="H219" s="23">
        <v>209031209</v>
      </c>
      <c r="I219" s="23" t="s">
        <v>1214</v>
      </c>
      <c r="J219" s="23" t="s">
        <v>30</v>
      </c>
      <c r="K219" s="129">
        <v>71145</v>
      </c>
      <c r="U219" s="23">
        <v>216011408</v>
      </c>
      <c r="V219" s="23" t="s">
        <v>1303</v>
      </c>
      <c r="W219" s="89">
        <v>49202</v>
      </c>
      <c r="X219" s="23" t="str">
        <f t="shared" si="3"/>
        <v>Rest of Vic.</v>
      </c>
    </row>
    <row r="220" spans="8:24" x14ac:dyDescent="0.25">
      <c r="H220" s="23">
        <v>209031210</v>
      </c>
      <c r="I220" s="23" t="s">
        <v>1278</v>
      </c>
      <c r="J220" s="23" t="s">
        <v>30</v>
      </c>
      <c r="K220" s="129">
        <v>59983</v>
      </c>
      <c r="U220" s="23">
        <v>202031033</v>
      </c>
      <c r="V220" s="23" t="s">
        <v>1065</v>
      </c>
      <c r="W220" s="89">
        <v>49869</v>
      </c>
      <c r="X220" s="23" t="str">
        <f t="shared" si="3"/>
        <v>Rest of Vic.</v>
      </c>
    </row>
    <row r="221" spans="8:24" x14ac:dyDescent="0.25">
      <c r="H221" s="23">
        <v>209031211</v>
      </c>
      <c r="I221" s="23" t="s">
        <v>1293</v>
      </c>
      <c r="J221" s="23" t="s">
        <v>30</v>
      </c>
      <c r="K221" s="129">
        <v>54016</v>
      </c>
      <c r="U221" s="23">
        <v>205051100</v>
      </c>
      <c r="V221" s="23" t="s">
        <v>1178</v>
      </c>
      <c r="W221" s="89">
        <v>58026</v>
      </c>
      <c r="X221" s="23" t="str">
        <f t="shared" si="3"/>
        <v>Rest of Vic.</v>
      </c>
    </row>
    <row r="222" spans="8:24" x14ac:dyDescent="0.25">
      <c r="H222" s="23">
        <v>209031212</v>
      </c>
      <c r="I222" s="23" t="s">
        <v>1304</v>
      </c>
      <c r="J222" s="23" t="s">
        <v>30</v>
      </c>
      <c r="K222" s="129">
        <v>64443</v>
      </c>
      <c r="U222" s="23">
        <v>203031049</v>
      </c>
      <c r="V222" s="23" t="s">
        <v>1094</v>
      </c>
      <c r="W222" s="89">
        <v>62236</v>
      </c>
      <c r="X222" s="23" t="str">
        <f t="shared" si="3"/>
        <v>Rest of Vic.</v>
      </c>
    </row>
    <row r="223" spans="8:24" x14ac:dyDescent="0.25">
      <c r="H223" s="23">
        <v>209031213</v>
      </c>
      <c r="I223" s="23" t="s">
        <v>1305</v>
      </c>
      <c r="J223" s="23" t="s">
        <v>30</v>
      </c>
      <c r="K223" s="129">
        <v>75061</v>
      </c>
      <c r="U223" s="23">
        <v>212031306</v>
      </c>
      <c r="V223" s="23" t="s">
        <v>1306</v>
      </c>
      <c r="W223" s="89">
        <v>59569</v>
      </c>
      <c r="X223" s="23" t="str">
        <f t="shared" si="3"/>
        <v>Greater Melbourne</v>
      </c>
    </row>
    <row r="224" spans="8:24" x14ac:dyDescent="0.25">
      <c r="H224" s="23">
        <v>209031214</v>
      </c>
      <c r="I224" s="23" t="s">
        <v>1307</v>
      </c>
      <c r="J224" s="23" t="s">
        <v>30</v>
      </c>
      <c r="K224" s="129">
        <v>79708</v>
      </c>
      <c r="U224" s="23">
        <v>211011255</v>
      </c>
      <c r="V224" s="23" t="s">
        <v>1308</v>
      </c>
      <c r="W224" s="89">
        <v>74649</v>
      </c>
      <c r="X224" s="23" t="str">
        <f t="shared" si="3"/>
        <v>Greater Melbourne</v>
      </c>
    </row>
    <row r="225" spans="8:24" x14ac:dyDescent="0.25">
      <c r="H225" s="23">
        <v>209031215</v>
      </c>
      <c r="I225" s="23" t="s">
        <v>1309</v>
      </c>
      <c r="J225" s="23" t="s">
        <v>30</v>
      </c>
      <c r="K225" s="129">
        <v>65796</v>
      </c>
      <c r="U225" s="23">
        <v>210021233</v>
      </c>
      <c r="V225" s="23" t="s">
        <v>1310</v>
      </c>
      <c r="W225" s="89">
        <v>89616</v>
      </c>
      <c r="X225" s="23" t="str">
        <f t="shared" si="3"/>
        <v>Greater Melbourne</v>
      </c>
    </row>
    <row r="226" spans="8:24" x14ac:dyDescent="0.25">
      <c r="H226" s="23">
        <v>209041216</v>
      </c>
      <c r="I226" s="23" t="s">
        <v>1114</v>
      </c>
      <c r="J226" s="23" t="s">
        <v>30</v>
      </c>
      <c r="K226" s="129">
        <v>56560</v>
      </c>
      <c r="U226" s="23">
        <v>205051101</v>
      </c>
      <c r="V226" s="23" t="s">
        <v>1180</v>
      </c>
      <c r="W226" s="89">
        <v>55193</v>
      </c>
      <c r="X226" s="23" t="str">
        <f t="shared" si="3"/>
        <v>Rest of Vic.</v>
      </c>
    </row>
    <row r="227" spans="8:24" x14ac:dyDescent="0.25">
      <c r="H227" s="23">
        <v>209041217</v>
      </c>
      <c r="I227" s="23" t="s">
        <v>1116</v>
      </c>
      <c r="J227" s="23" t="s">
        <v>30</v>
      </c>
      <c r="K227" s="129">
        <v>48100</v>
      </c>
      <c r="U227" s="23">
        <v>202011023</v>
      </c>
      <c r="V227" s="23" t="s">
        <v>1046</v>
      </c>
      <c r="W227" s="89">
        <v>61599</v>
      </c>
      <c r="X227" s="23" t="str">
        <f t="shared" si="3"/>
        <v>Rest of Vic.</v>
      </c>
    </row>
    <row r="228" spans="8:24" x14ac:dyDescent="0.25">
      <c r="H228" s="23">
        <v>209041219</v>
      </c>
      <c r="I228" s="23" t="s">
        <v>1311</v>
      </c>
      <c r="J228" s="23" t="s">
        <v>30</v>
      </c>
      <c r="K228" s="129">
        <v>46445</v>
      </c>
      <c r="U228" s="23">
        <v>208041194</v>
      </c>
      <c r="V228" s="23" t="s">
        <v>1290</v>
      </c>
      <c r="W228" s="89">
        <v>120464</v>
      </c>
      <c r="X228" s="23" t="str">
        <f t="shared" si="3"/>
        <v>Greater Melbourne</v>
      </c>
    </row>
    <row r="229" spans="8:24" x14ac:dyDescent="0.25">
      <c r="H229" s="23">
        <v>209041220</v>
      </c>
      <c r="I229" s="23" t="s">
        <v>1312</v>
      </c>
      <c r="J229" s="23" t="s">
        <v>30</v>
      </c>
      <c r="K229" s="129">
        <v>54719</v>
      </c>
      <c r="U229" s="23">
        <v>208041195</v>
      </c>
      <c r="V229" s="23" t="s">
        <v>1291</v>
      </c>
      <c r="W229" s="89">
        <v>100988</v>
      </c>
      <c r="X229" s="23" t="str">
        <f t="shared" si="3"/>
        <v>Greater Melbourne</v>
      </c>
    </row>
    <row r="230" spans="8:24" x14ac:dyDescent="0.25">
      <c r="H230" s="23">
        <v>209041221</v>
      </c>
      <c r="I230" s="23" t="s">
        <v>1313</v>
      </c>
      <c r="J230" s="23" t="s">
        <v>30</v>
      </c>
      <c r="K230" s="129">
        <v>52079</v>
      </c>
      <c r="U230" s="23">
        <v>204011057</v>
      </c>
      <c r="V230" s="23" t="s">
        <v>1107</v>
      </c>
      <c r="W230" s="89">
        <v>51198</v>
      </c>
      <c r="X230" s="23" t="str">
        <f t="shared" si="3"/>
        <v>Rest of Vic.</v>
      </c>
    </row>
    <row r="231" spans="8:24" x14ac:dyDescent="0.25">
      <c r="H231" s="23">
        <v>209041223</v>
      </c>
      <c r="I231" s="23" t="s">
        <v>1314</v>
      </c>
      <c r="J231" s="23" t="s">
        <v>30</v>
      </c>
      <c r="K231" s="129">
        <v>45131</v>
      </c>
      <c r="U231" s="23">
        <v>213031349</v>
      </c>
      <c r="V231" s="23" t="s">
        <v>809</v>
      </c>
      <c r="W231" s="89">
        <v>68471</v>
      </c>
      <c r="X231" s="23" t="str">
        <f t="shared" si="3"/>
        <v>Greater Melbourne</v>
      </c>
    </row>
    <row r="232" spans="8:24" x14ac:dyDescent="0.25">
      <c r="H232" s="23">
        <v>209041224</v>
      </c>
      <c r="I232" s="23" t="s">
        <v>1315</v>
      </c>
      <c r="J232" s="23" t="s">
        <v>30</v>
      </c>
      <c r="K232" s="129">
        <v>56480</v>
      </c>
      <c r="U232" s="23">
        <v>201031016</v>
      </c>
      <c r="V232" s="23" t="s">
        <v>1031</v>
      </c>
      <c r="W232" s="89">
        <v>47466</v>
      </c>
      <c r="X232" s="23" t="str">
        <f t="shared" si="3"/>
        <v>Rest of Vic.</v>
      </c>
    </row>
    <row r="233" spans="8:24" x14ac:dyDescent="0.25">
      <c r="H233" s="23">
        <v>209041225</v>
      </c>
      <c r="I233" s="23" t="s">
        <v>820</v>
      </c>
      <c r="J233" s="23" t="s">
        <v>30</v>
      </c>
      <c r="K233" s="129">
        <v>58420</v>
      </c>
      <c r="U233" s="23">
        <v>201031017</v>
      </c>
      <c r="V233" s="23" t="s">
        <v>1316</v>
      </c>
      <c r="W233" s="89">
        <v>44454</v>
      </c>
      <c r="X233" s="23" t="str">
        <f t="shared" si="3"/>
        <v>Rest of Vic.</v>
      </c>
    </row>
    <row r="234" spans="8:24" x14ac:dyDescent="0.25">
      <c r="H234" s="23">
        <v>209041430</v>
      </c>
      <c r="I234" s="23" t="s">
        <v>1317</v>
      </c>
      <c r="J234" s="23" t="s">
        <v>30</v>
      </c>
      <c r="K234" s="129">
        <v>59629</v>
      </c>
      <c r="U234" s="23">
        <v>210051247</v>
      </c>
      <c r="V234" s="23" t="s">
        <v>1318</v>
      </c>
      <c r="W234" s="89">
        <v>44121</v>
      </c>
      <c r="X234" s="23" t="str">
        <f t="shared" si="3"/>
        <v>Greater Melbourne</v>
      </c>
    </row>
    <row r="235" spans="8:24" x14ac:dyDescent="0.25">
      <c r="H235" s="23">
        <v>209041431</v>
      </c>
      <c r="I235" s="23" t="s">
        <v>1222</v>
      </c>
      <c r="J235" s="23" t="s">
        <v>30</v>
      </c>
      <c r="K235" s="129">
        <v>50104</v>
      </c>
      <c r="U235" s="23">
        <v>210051248</v>
      </c>
      <c r="V235" s="23" t="s">
        <v>1319</v>
      </c>
      <c r="W235" s="89">
        <v>63394</v>
      </c>
      <c r="X235" s="23" t="str">
        <f t="shared" si="3"/>
        <v>Greater Melbourne</v>
      </c>
    </row>
    <row r="236" spans="8:24" x14ac:dyDescent="0.25">
      <c r="H236" s="23">
        <v>209041432</v>
      </c>
      <c r="I236" s="23" t="s">
        <v>1224</v>
      </c>
      <c r="J236" s="23" t="s">
        <v>30</v>
      </c>
      <c r="K236" s="129">
        <v>47080</v>
      </c>
      <c r="U236" s="23">
        <v>213041358</v>
      </c>
      <c r="V236" s="23" t="s">
        <v>1320</v>
      </c>
      <c r="W236" s="89">
        <v>56257</v>
      </c>
      <c r="X236" s="23" t="str">
        <f t="shared" si="3"/>
        <v>Greater Melbourne</v>
      </c>
    </row>
    <row r="237" spans="8:24" x14ac:dyDescent="0.25">
      <c r="H237" s="23">
        <v>209041433</v>
      </c>
      <c r="I237" s="23" t="s">
        <v>1321</v>
      </c>
      <c r="J237" s="23" t="s">
        <v>30</v>
      </c>
      <c r="K237" s="129">
        <v>52975</v>
      </c>
      <c r="U237" s="23">
        <v>208031190</v>
      </c>
      <c r="V237" s="23" t="s">
        <v>1284</v>
      </c>
      <c r="W237" s="89">
        <v>73526</v>
      </c>
      <c r="X237" s="23" t="str">
        <f t="shared" si="3"/>
        <v>Greater Melbourne</v>
      </c>
    </row>
    <row r="238" spans="8:24" x14ac:dyDescent="0.25">
      <c r="H238" s="23">
        <v>209041434</v>
      </c>
      <c r="I238" s="23" t="s">
        <v>1322</v>
      </c>
      <c r="J238" s="23" t="s">
        <v>30</v>
      </c>
      <c r="K238" s="129">
        <v>56600</v>
      </c>
      <c r="U238" s="23">
        <v>215021396</v>
      </c>
      <c r="V238" s="23" t="s">
        <v>1323</v>
      </c>
      <c r="W238" s="89">
        <v>50927</v>
      </c>
      <c r="X238" s="23" t="str">
        <f t="shared" si="3"/>
        <v>Rest of Vic.</v>
      </c>
    </row>
    <row r="239" spans="8:24" x14ac:dyDescent="0.25">
      <c r="H239" s="23">
        <v>209041435</v>
      </c>
      <c r="I239" s="23" t="s">
        <v>1324</v>
      </c>
      <c r="J239" s="23" t="s">
        <v>30</v>
      </c>
      <c r="K239" s="129">
        <v>59330</v>
      </c>
      <c r="U239" s="23">
        <v>215021469</v>
      </c>
      <c r="V239" s="23" t="s">
        <v>1325</v>
      </c>
      <c r="W239" s="89">
        <v>50149</v>
      </c>
      <c r="X239" s="23" t="str">
        <f t="shared" si="3"/>
        <v>Rest of Vic.</v>
      </c>
    </row>
    <row r="240" spans="8:24" x14ac:dyDescent="0.25">
      <c r="H240" s="23">
        <v>209041436</v>
      </c>
      <c r="I240" s="23" t="s">
        <v>1326</v>
      </c>
      <c r="J240" s="23" t="s">
        <v>30</v>
      </c>
      <c r="K240" s="129">
        <v>55537</v>
      </c>
      <c r="U240" s="23">
        <v>215021470</v>
      </c>
      <c r="V240" s="23" t="s">
        <v>1327</v>
      </c>
      <c r="W240" s="89">
        <v>53438</v>
      </c>
      <c r="X240" s="23" t="str">
        <f t="shared" si="3"/>
        <v>Rest of Vic.</v>
      </c>
    </row>
    <row r="241" spans="8:24" x14ac:dyDescent="0.25">
      <c r="H241" s="23">
        <v>209041437</v>
      </c>
      <c r="I241" s="23" t="s">
        <v>1328</v>
      </c>
      <c r="J241" s="23" t="s">
        <v>30</v>
      </c>
      <c r="K241" s="129">
        <v>53211</v>
      </c>
      <c r="U241" s="23">
        <v>215021398</v>
      </c>
      <c r="V241" s="23" t="s">
        <v>1329</v>
      </c>
      <c r="W241" s="89">
        <v>45547</v>
      </c>
      <c r="X241" s="23" t="str">
        <f t="shared" si="3"/>
        <v>Rest of Vic.</v>
      </c>
    </row>
    <row r="242" spans="8:24" x14ac:dyDescent="0.25">
      <c r="H242" s="23">
        <v>210011226</v>
      </c>
      <c r="I242" s="23" t="s">
        <v>999</v>
      </c>
      <c r="J242" s="23" t="s">
        <v>30</v>
      </c>
      <c r="K242" s="129">
        <v>60758</v>
      </c>
      <c r="U242" s="23">
        <v>209041220</v>
      </c>
      <c r="V242" s="23" t="s">
        <v>1312</v>
      </c>
      <c r="W242" s="89">
        <v>58673</v>
      </c>
      <c r="X242" s="23" t="str">
        <f t="shared" si="3"/>
        <v>Greater Melbourne</v>
      </c>
    </row>
    <row r="243" spans="8:24" x14ac:dyDescent="0.25">
      <c r="H243" s="23">
        <v>210011227</v>
      </c>
      <c r="I243" s="23" t="s">
        <v>1227</v>
      </c>
      <c r="J243" s="23" t="s">
        <v>30</v>
      </c>
      <c r="K243" s="129">
        <v>40259</v>
      </c>
      <c r="U243" s="23">
        <v>209041221</v>
      </c>
      <c r="V243" s="23" t="s">
        <v>1313</v>
      </c>
      <c r="W243" s="89">
        <v>56023</v>
      </c>
      <c r="X243" s="23" t="str">
        <f t="shared" si="3"/>
        <v>Greater Melbourne</v>
      </c>
    </row>
    <row r="244" spans="8:24" x14ac:dyDescent="0.25">
      <c r="H244" s="23">
        <v>210011228</v>
      </c>
      <c r="I244" s="23" t="s">
        <v>1283</v>
      </c>
      <c r="J244" s="23" t="s">
        <v>30</v>
      </c>
      <c r="K244" s="129">
        <v>65532</v>
      </c>
      <c r="U244" s="23">
        <v>211041270</v>
      </c>
      <c r="V244" s="23" t="s">
        <v>1330</v>
      </c>
      <c r="W244" s="89">
        <v>67777</v>
      </c>
      <c r="X244" s="23" t="str">
        <f t="shared" si="3"/>
        <v>Greater Melbourne</v>
      </c>
    </row>
    <row r="245" spans="8:24" x14ac:dyDescent="0.25">
      <c r="H245" s="23">
        <v>210011229</v>
      </c>
      <c r="I245" s="23" t="s">
        <v>1331</v>
      </c>
      <c r="J245" s="23" t="s">
        <v>30</v>
      </c>
      <c r="K245" s="129">
        <v>60289</v>
      </c>
      <c r="U245" s="23">
        <v>205041095</v>
      </c>
      <c r="V245" s="23" t="s">
        <v>1170</v>
      </c>
      <c r="W245" s="89">
        <v>56175</v>
      </c>
      <c r="X245" s="23" t="str">
        <f t="shared" si="3"/>
        <v>Rest of Vic.</v>
      </c>
    </row>
    <row r="246" spans="8:24" x14ac:dyDescent="0.25">
      <c r="H246" s="23">
        <v>210011230</v>
      </c>
      <c r="I246" s="23" t="s">
        <v>1332</v>
      </c>
      <c r="J246" s="23" t="s">
        <v>30</v>
      </c>
      <c r="K246" s="129">
        <v>67447</v>
      </c>
      <c r="U246" s="23">
        <v>216021412</v>
      </c>
      <c r="V246" s="23" t="s">
        <v>1333</v>
      </c>
      <c r="W246" s="89">
        <v>50265</v>
      </c>
      <c r="X246" s="23" t="str">
        <f t="shared" si="3"/>
        <v>Rest of Vic.</v>
      </c>
    </row>
    <row r="247" spans="8:24" x14ac:dyDescent="0.25">
      <c r="H247" s="23">
        <v>210011231</v>
      </c>
      <c r="I247" s="23" t="s">
        <v>1334</v>
      </c>
      <c r="J247" s="23" t="s">
        <v>30</v>
      </c>
      <c r="K247" s="129">
        <v>75026</v>
      </c>
      <c r="U247" s="23">
        <v>211051279</v>
      </c>
      <c r="V247" s="23" t="s">
        <v>1335</v>
      </c>
      <c r="W247" s="89">
        <v>61113</v>
      </c>
      <c r="X247" s="23" t="str">
        <f t="shared" si="3"/>
        <v>Greater Melbourne</v>
      </c>
    </row>
    <row r="248" spans="8:24" x14ac:dyDescent="0.25">
      <c r="H248" s="23">
        <v>210021232</v>
      </c>
      <c r="I248" s="23" t="s">
        <v>1245</v>
      </c>
      <c r="J248" s="23" t="s">
        <v>30</v>
      </c>
      <c r="K248" s="129">
        <v>69011</v>
      </c>
      <c r="U248" s="23">
        <v>209011202</v>
      </c>
      <c r="V248" s="23" t="s">
        <v>1297</v>
      </c>
      <c r="W248" s="89">
        <v>74338</v>
      </c>
      <c r="X248" s="23" t="str">
        <f t="shared" si="3"/>
        <v>Greater Melbourne</v>
      </c>
    </row>
    <row r="249" spans="8:24" x14ac:dyDescent="0.25">
      <c r="H249" s="23">
        <v>210021233</v>
      </c>
      <c r="I249" s="23" t="s">
        <v>1310</v>
      </c>
      <c r="J249" s="23" t="s">
        <v>30</v>
      </c>
      <c r="K249" s="129">
        <v>82834</v>
      </c>
      <c r="U249" s="23">
        <v>211051280</v>
      </c>
      <c r="V249" s="23" t="s">
        <v>1336</v>
      </c>
      <c r="W249" s="89">
        <v>65365</v>
      </c>
      <c r="X249" s="23" t="str">
        <f t="shared" si="3"/>
        <v>Greater Melbourne</v>
      </c>
    </row>
    <row r="250" spans="8:24" x14ac:dyDescent="0.25">
      <c r="H250" s="23">
        <v>210021234</v>
      </c>
      <c r="I250" s="23" t="s">
        <v>1337</v>
      </c>
      <c r="J250" s="23" t="s">
        <v>30</v>
      </c>
      <c r="K250" s="129">
        <v>62928</v>
      </c>
      <c r="U250" s="23">
        <v>206031116</v>
      </c>
      <c r="V250" s="23" t="s">
        <v>1198</v>
      </c>
      <c r="W250" s="89">
        <v>85745</v>
      </c>
      <c r="X250" s="23" t="str">
        <f t="shared" si="3"/>
        <v>Greater Melbourne</v>
      </c>
    </row>
    <row r="251" spans="8:24" x14ac:dyDescent="0.25">
      <c r="H251" s="23">
        <v>210021235</v>
      </c>
      <c r="I251" s="23" t="s">
        <v>1338</v>
      </c>
      <c r="J251" s="23" t="s">
        <v>30</v>
      </c>
      <c r="K251" s="129">
        <v>61204</v>
      </c>
      <c r="U251" s="23">
        <v>208031191</v>
      </c>
      <c r="V251" s="23" t="s">
        <v>1286</v>
      </c>
      <c r="W251" s="89">
        <v>69803</v>
      </c>
      <c r="X251" s="23" t="str">
        <f t="shared" si="3"/>
        <v>Greater Melbourne</v>
      </c>
    </row>
    <row r="252" spans="8:24" x14ac:dyDescent="0.25">
      <c r="H252" s="23">
        <v>210031236</v>
      </c>
      <c r="I252" s="23" t="s">
        <v>668</v>
      </c>
      <c r="J252" s="23" t="s">
        <v>30</v>
      </c>
      <c r="K252" s="129">
        <v>57651</v>
      </c>
      <c r="U252" s="23">
        <v>208031192</v>
      </c>
      <c r="V252" s="23" t="s">
        <v>1287</v>
      </c>
      <c r="W252" s="89">
        <v>89776</v>
      </c>
      <c r="X252" s="23" t="str">
        <f t="shared" si="3"/>
        <v>Greater Melbourne</v>
      </c>
    </row>
    <row r="253" spans="8:24" x14ac:dyDescent="0.25">
      <c r="H253" s="23">
        <v>210031237</v>
      </c>
      <c r="I253" s="23" t="s">
        <v>483</v>
      </c>
      <c r="J253" s="23" t="s">
        <v>30</v>
      </c>
      <c r="K253" s="129">
        <v>47835</v>
      </c>
      <c r="U253" s="23">
        <v>211051281</v>
      </c>
      <c r="V253" s="23" t="s">
        <v>1339</v>
      </c>
      <c r="W253" s="89">
        <v>61747</v>
      </c>
      <c r="X253" s="23" t="str">
        <f t="shared" si="3"/>
        <v>Greater Melbourne</v>
      </c>
    </row>
    <row r="254" spans="8:24" x14ac:dyDescent="0.25">
      <c r="H254" s="23">
        <v>210031239</v>
      </c>
      <c r="I254" s="23" t="s">
        <v>465</v>
      </c>
      <c r="J254" s="23" t="s">
        <v>30</v>
      </c>
      <c r="K254" s="129">
        <v>61327</v>
      </c>
      <c r="U254" s="23">
        <v>216031415</v>
      </c>
      <c r="V254" s="23" t="s">
        <v>1340</v>
      </c>
      <c r="W254" s="89">
        <v>49604</v>
      </c>
      <c r="X254" s="23" t="str">
        <f t="shared" si="3"/>
        <v>Rest of Vic.</v>
      </c>
    </row>
    <row r="255" spans="8:24" x14ac:dyDescent="0.25">
      <c r="H255" s="23">
        <v>210031438</v>
      </c>
      <c r="I255" s="23" t="s">
        <v>535</v>
      </c>
      <c r="J255" s="23" t="s">
        <v>30</v>
      </c>
      <c r="K255" s="129">
        <v>50127</v>
      </c>
      <c r="U255" s="23">
        <v>208031193</v>
      </c>
      <c r="V255" s="23" t="s">
        <v>1289</v>
      </c>
      <c r="W255" s="89">
        <v>77963</v>
      </c>
      <c r="X255" s="23" t="str">
        <f t="shared" si="3"/>
        <v>Greater Melbourne</v>
      </c>
    </row>
    <row r="256" spans="8:24" x14ac:dyDescent="0.25">
      <c r="H256" s="23">
        <v>210031439</v>
      </c>
      <c r="I256" s="23" t="s">
        <v>1049</v>
      </c>
      <c r="J256" s="23" t="s">
        <v>30</v>
      </c>
      <c r="K256" s="129">
        <v>65536</v>
      </c>
      <c r="U256" s="23">
        <v>205041096</v>
      </c>
      <c r="V256" s="23" t="s">
        <v>1171</v>
      </c>
      <c r="W256" s="89">
        <v>51371</v>
      </c>
      <c r="X256" s="23" t="str">
        <f t="shared" si="3"/>
        <v>Rest of Vic.</v>
      </c>
    </row>
    <row r="257" spans="8:24" x14ac:dyDescent="0.25">
      <c r="H257" s="23">
        <v>210031440</v>
      </c>
      <c r="I257" s="23" t="s">
        <v>665</v>
      </c>
      <c r="J257" s="23" t="s">
        <v>30</v>
      </c>
      <c r="K257" s="129">
        <v>53617</v>
      </c>
      <c r="U257" s="23">
        <v>205011077</v>
      </c>
      <c r="V257" s="23" t="s">
        <v>1141</v>
      </c>
      <c r="W257" s="89">
        <v>54404</v>
      </c>
      <c r="X257" s="23" t="str">
        <f t="shared" si="3"/>
        <v>Rest of Vic.</v>
      </c>
    </row>
    <row r="258" spans="8:24" x14ac:dyDescent="0.25">
      <c r="H258" s="23">
        <v>210041240</v>
      </c>
      <c r="I258" s="23" t="s">
        <v>1341</v>
      </c>
      <c r="J258" s="23" t="s">
        <v>30</v>
      </c>
      <c r="K258" s="129">
        <v>60473</v>
      </c>
      <c r="U258" s="23">
        <v>211051282</v>
      </c>
      <c r="V258" s="23" t="s">
        <v>1342</v>
      </c>
      <c r="W258" s="89">
        <v>69359</v>
      </c>
      <c r="X258" s="23" t="str">
        <f t="shared" si="3"/>
        <v>Greater Melbourne</v>
      </c>
    </row>
    <row r="259" spans="8:24" x14ac:dyDescent="0.25">
      <c r="H259" s="23">
        <v>210041241</v>
      </c>
      <c r="I259" s="23" t="s">
        <v>1343</v>
      </c>
      <c r="J259" s="23" t="s">
        <v>30</v>
      </c>
      <c r="K259" s="129">
        <v>57771</v>
      </c>
      <c r="U259" s="23">
        <v>214021381</v>
      </c>
      <c r="V259" s="23" t="s">
        <v>1344</v>
      </c>
      <c r="W259" s="89">
        <v>87741</v>
      </c>
      <c r="X259" s="23" t="str">
        <f t="shared" si="3"/>
        <v>Greater Melbourne</v>
      </c>
    </row>
    <row r="260" spans="8:24" x14ac:dyDescent="0.25">
      <c r="H260" s="23">
        <v>210051242</v>
      </c>
      <c r="I260" s="23" t="s">
        <v>1103</v>
      </c>
      <c r="J260" s="23" t="s">
        <v>30</v>
      </c>
      <c r="K260" s="129">
        <v>39929</v>
      </c>
      <c r="U260" s="23">
        <v>211051283</v>
      </c>
      <c r="V260" s="23" t="s">
        <v>1345</v>
      </c>
      <c r="W260" s="89">
        <v>61317</v>
      </c>
      <c r="X260" s="23" t="str">
        <f t="shared" si="3"/>
        <v>Greater Melbourne</v>
      </c>
    </row>
    <row r="261" spans="8:24" x14ac:dyDescent="0.25">
      <c r="H261" s="23">
        <v>210051243</v>
      </c>
      <c r="I261" s="23" t="s">
        <v>1129</v>
      </c>
      <c r="J261" s="23" t="s">
        <v>30</v>
      </c>
      <c r="K261" s="129">
        <v>42682</v>
      </c>
      <c r="U261" s="23">
        <v>214021382</v>
      </c>
      <c r="V261" s="23" t="s">
        <v>1346</v>
      </c>
      <c r="W261" s="89">
        <v>71680</v>
      </c>
      <c r="X261" s="23" t="str">
        <f t="shared" si="3"/>
        <v>Greater Melbourne</v>
      </c>
    </row>
    <row r="262" spans="8:24" x14ac:dyDescent="0.25">
      <c r="H262" s="23">
        <v>210051245</v>
      </c>
      <c r="I262" s="23" t="s">
        <v>1246</v>
      </c>
      <c r="J262" s="23" t="s">
        <v>30</v>
      </c>
      <c r="K262" s="129">
        <v>54159</v>
      </c>
      <c r="U262" s="23">
        <v>212051323</v>
      </c>
      <c r="V262" s="23" t="s">
        <v>1347</v>
      </c>
      <c r="W262" s="89">
        <v>66505</v>
      </c>
      <c r="X262" s="23" t="str">
        <f t="shared" si="3"/>
        <v>Greater Melbourne</v>
      </c>
    </row>
    <row r="263" spans="8:24" x14ac:dyDescent="0.25">
      <c r="H263" s="23">
        <v>210051246</v>
      </c>
      <c r="I263" s="23" t="s">
        <v>1256</v>
      </c>
      <c r="J263" s="23" t="s">
        <v>30</v>
      </c>
      <c r="K263" s="129">
        <v>61184</v>
      </c>
      <c r="U263" s="23">
        <v>212051324</v>
      </c>
      <c r="V263" s="23" t="s">
        <v>1348</v>
      </c>
      <c r="W263" s="89">
        <v>67409</v>
      </c>
      <c r="X263" s="23" t="str">
        <f t="shared" si="3"/>
        <v>Greater Melbourne</v>
      </c>
    </row>
    <row r="264" spans="8:24" x14ac:dyDescent="0.25">
      <c r="H264" s="23">
        <v>210051247</v>
      </c>
      <c r="I264" s="23" t="s">
        <v>1318</v>
      </c>
      <c r="J264" s="23" t="s">
        <v>30</v>
      </c>
      <c r="K264" s="129">
        <v>41252</v>
      </c>
      <c r="U264" s="23">
        <v>217041477</v>
      </c>
      <c r="V264" s="23" t="s">
        <v>1349</v>
      </c>
      <c r="W264" s="89">
        <v>58664</v>
      </c>
      <c r="X264" s="23" t="str">
        <f t="shared" ref="X264:X327" si="4">_xlfn.XLOOKUP(U264, $H$8:$H$469, $J$8:$J$469, , 0)</f>
        <v>Rest of Vic.</v>
      </c>
    </row>
    <row r="265" spans="8:24" x14ac:dyDescent="0.25">
      <c r="H265" s="23">
        <v>210051248</v>
      </c>
      <c r="I265" s="23" t="s">
        <v>1319</v>
      </c>
      <c r="J265" s="23" t="s">
        <v>30</v>
      </c>
      <c r="K265" s="129">
        <v>62576</v>
      </c>
      <c r="U265" s="23">
        <v>217041478</v>
      </c>
      <c r="V265" s="23" t="s">
        <v>1350</v>
      </c>
      <c r="W265" s="89">
        <v>58003</v>
      </c>
      <c r="X265" s="23" t="str">
        <f t="shared" si="4"/>
        <v>Rest of Vic.</v>
      </c>
    </row>
    <row r="266" spans="8:24" x14ac:dyDescent="0.25">
      <c r="H266" s="23">
        <v>210051249</v>
      </c>
      <c r="I266" s="23" t="s">
        <v>1351</v>
      </c>
      <c r="J266" s="23" t="s">
        <v>30</v>
      </c>
      <c r="K266" s="129">
        <v>47044</v>
      </c>
      <c r="U266" s="23">
        <v>212051325</v>
      </c>
      <c r="V266" s="23" t="s">
        <v>1352</v>
      </c>
      <c r="W266" s="89">
        <v>60592</v>
      </c>
      <c r="X266" s="23" t="str">
        <f t="shared" si="4"/>
        <v>Greater Melbourne</v>
      </c>
    </row>
    <row r="267" spans="8:24" x14ac:dyDescent="0.25">
      <c r="H267" s="23">
        <v>210051250</v>
      </c>
      <c r="I267" s="23" t="s">
        <v>1353</v>
      </c>
      <c r="J267" s="23" t="s">
        <v>30</v>
      </c>
      <c r="K267" s="129">
        <v>53305</v>
      </c>
      <c r="U267" s="23">
        <v>208021181</v>
      </c>
      <c r="V267" s="23" t="s">
        <v>1270</v>
      </c>
      <c r="W267" s="89">
        <v>74474</v>
      </c>
      <c r="X267" s="23" t="str">
        <f t="shared" si="4"/>
        <v>Greater Melbourne</v>
      </c>
    </row>
    <row r="268" spans="8:24" x14ac:dyDescent="0.25">
      <c r="H268" s="23">
        <v>210051441</v>
      </c>
      <c r="I268" s="23" t="s">
        <v>1176</v>
      </c>
      <c r="J268" s="23" t="s">
        <v>30</v>
      </c>
      <c r="K268" s="129">
        <v>49550</v>
      </c>
      <c r="U268" s="23">
        <v>204031071</v>
      </c>
      <c r="V268" s="23" t="s">
        <v>1130</v>
      </c>
      <c r="W268" s="89">
        <v>51543</v>
      </c>
      <c r="X268" s="23" t="str">
        <f t="shared" si="4"/>
        <v>Rest of Vic.</v>
      </c>
    </row>
    <row r="269" spans="8:24" x14ac:dyDescent="0.25">
      <c r="H269" s="23">
        <v>210051442</v>
      </c>
      <c r="I269" s="23" t="s">
        <v>1177</v>
      </c>
      <c r="J269" s="23" t="s">
        <v>30</v>
      </c>
      <c r="K269" s="129">
        <v>53313</v>
      </c>
      <c r="U269" s="23">
        <v>204011058</v>
      </c>
      <c r="V269" s="23" t="s">
        <v>1109</v>
      </c>
      <c r="W269" s="89">
        <v>56178</v>
      </c>
      <c r="X269" s="23" t="str">
        <f t="shared" si="4"/>
        <v>Rest of Vic.</v>
      </c>
    </row>
    <row r="270" spans="8:24" x14ac:dyDescent="0.25">
      <c r="H270" s="23">
        <v>210051443</v>
      </c>
      <c r="I270" s="23" t="s">
        <v>1179</v>
      </c>
      <c r="J270" s="23" t="s">
        <v>30</v>
      </c>
      <c r="K270" s="129">
        <v>50651</v>
      </c>
      <c r="U270" s="23">
        <v>212021455</v>
      </c>
      <c r="V270" s="23" t="s">
        <v>1354</v>
      </c>
      <c r="W270" s="89">
        <v>57609</v>
      </c>
      <c r="X270" s="23" t="str">
        <f t="shared" si="4"/>
        <v>Greater Melbourne</v>
      </c>
    </row>
    <row r="271" spans="8:24" x14ac:dyDescent="0.25">
      <c r="H271" s="23">
        <v>210051444</v>
      </c>
      <c r="I271" s="23" t="s">
        <v>1355</v>
      </c>
      <c r="J271" s="23" t="s">
        <v>30</v>
      </c>
      <c r="K271" s="129">
        <v>51004</v>
      </c>
      <c r="U271" s="23">
        <v>212021456</v>
      </c>
      <c r="V271" s="23" t="s">
        <v>1356</v>
      </c>
      <c r="W271" s="89">
        <v>52898</v>
      </c>
      <c r="X271" s="23" t="str">
        <f t="shared" si="4"/>
        <v>Greater Melbourne</v>
      </c>
    </row>
    <row r="272" spans="8:24" x14ac:dyDescent="0.25">
      <c r="H272" s="23">
        <v>210051445</v>
      </c>
      <c r="I272" s="23" t="s">
        <v>1357</v>
      </c>
      <c r="J272" s="23" t="s">
        <v>30</v>
      </c>
      <c r="K272" s="129">
        <v>57858</v>
      </c>
      <c r="U272" s="23">
        <v>212021299</v>
      </c>
      <c r="V272" s="23" t="s">
        <v>1358</v>
      </c>
      <c r="W272" s="89">
        <v>78046</v>
      </c>
      <c r="X272" s="23" t="str">
        <f t="shared" si="4"/>
        <v>Greater Melbourne</v>
      </c>
    </row>
    <row r="273" spans="8:24" x14ac:dyDescent="0.25">
      <c r="H273" s="23">
        <v>211011251</v>
      </c>
      <c r="I273" s="23" t="s">
        <v>1055</v>
      </c>
      <c r="J273" s="23" t="s">
        <v>30</v>
      </c>
      <c r="K273" s="129">
        <v>52117</v>
      </c>
      <c r="U273" s="23">
        <v>212031457</v>
      </c>
      <c r="V273" s="23" t="s">
        <v>1359</v>
      </c>
      <c r="W273" s="89">
        <v>61288</v>
      </c>
      <c r="X273" s="23" t="str">
        <f t="shared" si="4"/>
        <v>Greater Melbourne</v>
      </c>
    </row>
    <row r="274" spans="8:24" x14ac:dyDescent="0.25">
      <c r="H274" s="23">
        <v>211011254</v>
      </c>
      <c r="I274" s="23" t="s">
        <v>1295</v>
      </c>
      <c r="J274" s="23" t="s">
        <v>30</v>
      </c>
      <c r="K274" s="129">
        <v>55621</v>
      </c>
      <c r="U274" s="23">
        <v>212031458</v>
      </c>
      <c r="V274" s="23" t="s">
        <v>1360</v>
      </c>
      <c r="W274" s="89">
        <v>55194</v>
      </c>
      <c r="X274" s="23" t="str">
        <f t="shared" si="4"/>
        <v>Greater Melbourne</v>
      </c>
    </row>
    <row r="275" spans="8:24" x14ac:dyDescent="0.25">
      <c r="H275" s="23">
        <v>211011255</v>
      </c>
      <c r="I275" s="23" t="s">
        <v>1308</v>
      </c>
      <c r="J275" s="23" t="s">
        <v>30</v>
      </c>
      <c r="K275" s="129">
        <v>70468</v>
      </c>
      <c r="U275" s="23">
        <v>203021045</v>
      </c>
      <c r="V275" s="23" t="s">
        <v>1086</v>
      </c>
      <c r="W275" s="89">
        <v>51243</v>
      </c>
      <c r="X275" s="23" t="str">
        <f t="shared" si="4"/>
        <v>Rest of Vic.</v>
      </c>
    </row>
    <row r="276" spans="8:24" x14ac:dyDescent="0.25">
      <c r="H276" s="23">
        <v>211011256</v>
      </c>
      <c r="I276" s="23" t="s">
        <v>1361</v>
      </c>
      <c r="J276" s="23" t="s">
        <v>30</v>
      </c>
      <c r="K276" s="129">
        <v>57342</v>
      </c>
      <c r="U276" s="23">
        <v>213021344</v>
      </c>
      <c r="V276" s="23" t="s">
        <v>1362</v>
      </c>
      <c r="W276" s="89">
        <v>86335</v>
      </c>
      <c r="X276" s="23" t="str">
        <f t="shared" si="4"/>
        <v>Greater Melbourne</v>
      </c>
    </row>
    <row r="277" spans="8:24" x14ac:dyDescent="0.25">
      <c r="H277" s="23">
        <v>211011257</v>
      </c>
      <c r="I277" s="23" t="s">
        <v>1363</v>
      </c>
      <c r="J277" s="23" t="s">
        <v>30</v>
      </c>
      <c r="K277" s="129">
        <v>59852</v>
      </c>
      <c r="U277" s="23">
        <v>203021046</v>
      </c>
      <c r="V277" s="23" t="s">
        <v>1088</v>
      </c>
      <c r="W277" s="89">
        <v>85853</v>
      </c>
      <c r="X277" s="23" t="str">
        <f t="shared" si="4"/>
        <v>Rest of Vic.</v>
      </c>
    </row>
    <row r="278" spans="8:24" x14ac:dyDescent="0.25">
      <c r="H278" s="23">
        <v>211011258</v>
      </c>
      <c r="I278" s="23" t="s">
        <v>1364</v>
      </c>
      <c r="J278" s="23" t="s">
        <v>30</v>
      </c>
      <c r="K278" s="129">
        <v>61937</v>
      </c>
      <c r="U278" s="23">
        <v>215011390</v>
      </c>
      <c r="V278" s="23" t="s">
        <v>1365</v>
      </c>
      <c r="W278" s="89">
        <v>63556</v>
      </c>
      <c r="X278" s="23" t="str">
        <f t="shared" si="4"/>
        <v>Rest of Vic.</v>
      </c>
    </row>
    <row r="279" spans="8:24" x14ac:dyDescent="0.25">
      <c r="H279" s="23">
        <v>211011259</v>
      </c>
      <c r="I279" s="23" t="s">
        <v>1366</v>
      </c>
      <c r="J279" s="23" t="s">
        <v>30</v>
      </c>
      <c r="K279" s="129">
        <v>54898</v>
      </c>
      <c r="U279" s="23">
        <v>210011230</v>
      </c>
      <c r="V279" s="23" t="s">
        <v>1332</v>
      </c>
      <c r="W279" s="89">
        <v>75402</v>
      </c>
      <c r="X279" s="23" t="str">
        <f t="shared" si="4"/>
        <v>Greater Melbourne</v>
      </c>
    </row>
    <row r="280" spans="8:24" x14ac:dyDescent="0.25">
      <c r="H280" s="23">
        <v>211011260</v>
      </c>
      <c r="I280" s="23" t="s">
        <v>1367</v>
      </c>
      <c r="J280" s="23" t="s">
        <v>30</v>
      </c>
      <c r="K280" s="129">
        <v>57115</v>
      </c>
      <c r="U280" s="23">
        <v>212041459</v>
      </c>
      <c r="V280" s="23" t="s">
        <v>1368</v>
      </c>
      <c r="W280" s="89">
        <v>47443</v>
      </c>
      <c r="X280" s="23" t="str">
        <f t="shared" si="4"/>
        <v>Greater Melbourne</v>
      </c>
    </row>
    <row r="281" spans="8:24" x14ac:dyDescent="0.25">
      <c r="H281" s="23">
        <v>211011446</v>
      </c>
      <c r="I281" s="23" t="s">
        <v>1087</v>
      </c>
      <c r="J281" s="23" t="s">
        <v>30</v>
      </c>
      <c r="K281" s="129">
        <v>52485</v>
      </c>
      <c r="U281" s="23">
        <v>212041460</v>
      </c>
      <c r="V281" s="23" t="s">
        <v>1369</v>
      </c>
      <c r="W281" s="89">
        <v>45340</v>
      </c>
      <c r="X281" s="23" t="str">
        <f t="shared" si="4"/>
        <v>Greater Melbourne</v>
      </c>
    </row>
    <row r="282" spans="8:24" x14ac:dyDescent="0.25">
      <c r="H282" s="23">
        <v>211011447</v>
      </c>
      <c r="I282" s="23" t="s">
        <v>1370</v>
      </c>
      <c r="J282" s="23" t="s">
        <v>30</v>
      </c>
      <c r="K282" s="129">
        <v>54243</v>
      </c>
      <c r="U282" s="23">
        <v>212041316</v>
      </c>
      <c r="V282" s="23" t="s">
        <v>1371</v>
      </c>
      <c r="W282" s="89">
        <v>50371</v>
      </c>
      <c r="X282" s="23" t="str">
        <f t="shared" si="4"/>
        <v>Greater Melbourne</v>
      </c>
    </row>
    <row r="283" spans="8:24" x14ac:dyDescent="0.25">
      <c r="H283" s="23">
        <v>211011448</v>
      </c>
      <c r="I283" s="23" t="s">
        <v>1232</v>
      </c>
      <c r="J283" s="23" t="s">
        <v>30</v>
      </c>
      <c r="K283" s="129">
        <v>55086</v>
      </c>
      <c r="U283" s="23">
        <v>203021047</v>
      </c>
      <c r="V283" s="23" t="s">
        <v>1090</v>
      </c>
      <c r="W283" s="89">
        <v>59860</v>
      </c>
      <c r="X283" s="23" t="str">
        <f t="shared" si="4"/>
        <v>Rest of Vic.</v>
      </c>
    </row>
    <row r="284" spans="8:24" x14ac:dyDescent="0.25">
      <c r="H284" s="23">
        <v>211011449</v>
      </c>
      <c r="I284" s="23" t="s">
        <v>1372</v>
      </c>
      <c r="J284" s="23" t="s">
        <v>30</v>
      </c>
      <c r="K284" s="129">
        <v>57941</v>
      </c>
      <c r="U284" s="23">
        <v>216021413</v>
      </c>
      <c r="V284" s="23" t="s">
        <v>1373</v>
      </c>
      <c r="W284" s="89">
        <v>48472</v>
      </c>
      <c r="X284" s="23" t="str">
        <f t="shared" si="4"/>
        <v>Rest of Vic.</v>
      </c>
    </row>
    <row r="285" spans="8:24" x14ac:dyDescent="0.25">
      <c r="H285" s="23">
        <v>211021261</v>
      </c>
      <c r="I285" s="23" t="s">
        <v>1201</v>
      </c>
      <c r="J285" s="23" t="s">
        <v>30</v>
      </c>
      <c r="K285" s="129">
        <v>73972</v>
      </c>
      <c r="U285" s="23">
        <v>211041271</v>
      </c>
      <c r="V285" s="23" t="s">
        <v>1374</v>
      </c>
      <c r="W285" s="89">
        <v>65255</v>
      </c>
      <c r="X285" s="23" t="str">
        <f t="shared" si="4"/>
        <v>Greater Melbourne</v>
      </c>
    </row>
    <row r="286" spans="8:24" x14ac:dyDescent="0.25">
      <c r="H286" s="23">
        <v>211021262</v>
      </c>
      <c r="I286" s="23" t="s">
        <v>1375</v>
      </c>
      <c r="J286" s="23" t="s">
        <v>30</v>
      </c>
      <c r="K286" s="129">
        <v>84300</v>
      </c>
      <c r="U286" s="23">
        <v>212051326</v>
      </c>
      <c r="V286" s="23" t="s">
        <v>1376</v>
      </c>
      <c r="W286" s="89">
        <v>64500</v>
      </c>
      <c r="X286" s="23" t="str">
        <f t="shared" si="4"/>
        <v>Greater Melbourne</v>
      </c>
    </row>
    <row r="287" spans="8:24" x14ac:dyDescent="0.25">
      <c r="H287" s="23">
        <v>211031263</v>
      </c>
      <c r="I287" s="23" t="s">
        <v>1057</v>
      </c>
      <c r="J287" s="23" t="s">
        <v>30</v>
      </c>
      <c r="K287" s="129">
        <v>56324</v>
      </c>
      <c r="U287" s="23">
        <v>205021085</v>
      </c>
      <c r="V287" s="23" t="s">
        <v>1154</v>
      </c>
      <c r="W287" s="89">
        <v>47290</v>
      </c>
      <c r="X287" s="23" t="str">
        <f t="shared" si="4"/>
        <v>Rest of Vic.</v>
      </c>
    </row>
    <row r="288" spans="8:24" x14ac:dyDescent="0.25">
      <c r="H288" s="23">
        <v>211031265</v>
      </c>
      <c r="I288" s="23" t="s">
        <v>1189</v>
      </c>
      <c r="J288" s="23" t="s">
        <v>30</v>
      </c>
      <c r="K288" s="129">
        <v>63648</v>
      </c>
      <c r="U288" s="23">
        <v>208021182</v>
      </c>
      <c r="V288" s="23" t="s">
        <v>1272</v>
      </c>
      <c r="W288" s="89">
        <v>73047</v>
      </c>
      <c r="X288" s="23" t="str">
        <f t="shared" si="4"/>
        <v>Greater Melbourne</v>
      </c>
    </row>
    <row r="289" spans="8:24" x14ac:dyDescent="0.25">
      <c r="H289" s="23">
        <v>211031266</v>
      </c>
      <c r="I289" s="23" t="s">
        <v>1377</v>
      </c>
      <c r="J289" s="23" t="s">
        <v>30</v>
      </c>
      <c r="K289" s="129">
        <v>54646</v>
      </c>
      <c r="U289" s="23">
        <v>217031476</v>
      </c>
      <c r="V289" s="23" t="s">
        <v>1378</v>
      </c>
      <c r="W289" s="89">
        <v>47950</v>
      </c>
      <c r="X289" s="23" t="str">
        <f t="shared" si="4"/>
        <v>Rest of Vic.</v>
      </c>
    </row>
    <row r="290" spans="8:24" x14ac:dyDescent="0.25">
      <c r="H290" s="23">
        <v>211031267</v>
      </c>
      <c r="I290" s="23" t="s">
        <v>1379</v>
      </c>
      <c r="J290" s="23" t="s">
        <v>30</v>
      </c>
      <c r="K290" s="129">
        <v>59038</v>
      </c>
      <c r="U290" s="23">
        <v>209031212</v>
      </c>
      <c r="V290" s="23" t="s">
        <v>1304</v>
      </c>
      <c r="W290" s="89">
        <v>69778</v>
      </c>
      <c r="X290" s="23" t="str">
        <f t="shared" si="4"/>
        <v>Greater Melbourne</v>
      </c>
    </row>
    <row r="291" spans="8:24" x14ac:dyDescent="0.25">
      <c r="H291" s="23">
        <v>211031268</v>
      </c>
      <c r="I291" s="23" t="s">
        <v>1380</v>
      </c>
      <c r="J291" s="23" t="s">
        <v>30</v>
      </c>
      <c r="K291" s="129">
        <v>64903</v>
      </c>
      <c r="U291" s="23">
        <v>206041124</v>
      </c>
      <c r="V291" s="23" t="s">
        <v>1208</v>
      </c>
      <c r="W291" s="89">
        <v>70693</v>
      </c>
      <c r="X291" s="23" t="str">
        <f t="shared" si="4"/>
        <v>Greater Melbourne</v>
      </c>
    </row>
    <row r="292" spans="8:24" x14ac:dyDescent="0.25">
      <c r="H292" s="23">
        <v>211031450</v>
      </c>
      <c r="I292" s="23" t="s">
        <v>1187</v>
      </c>
      <c r="J292" s="23" t="s">
        <v>30</v>
      </c>
      <c r="K292" s="129">
        <v>54370</v>
      </c>
      <c r="U292" s="133">
        <v>206011109</v>
      </c>
      <c r="V292" s="133" t="s">
        <v>521</v>
      </c>
      <c r="W292" s="89">
        <v>76237</v>
      </c>
      <c r="X292" s="23" t="str">
        <f t="shared" si="4"/>
        <v>Greater Melbourne</v>
      </c>
    </row>
    <row r="293" spans="8:24" x14ac:dyDescent="0.25">
      <c r="H293" s="23">
        <v>211031451</v>
      </c>
      <c r="I293" s="23" t="s">
        <v>1188</v>
      </c>
      <c r="J293" s="23" t="s">
        <v>30</v>
      </c>
      <c r="K293" s="129">
        <v>57938</v>
      </c>
      <c r="U293" s="23">
        <v>205021086</v>
      </c>
      <c r="V293" s="23" t="s">
        <v>1156</v>
      </c>
      <c r="W293" s="89">
        <v>48724</v>
      </c>
      <c r="X293" s="23" t="str">
        <f t="shared" si="4"/>
        <v>Rest of Vic.</v>
      </c>
    </row>
    <row r="294" spans="8:24" x14ac:dyDescent="0.25">
      <c r="H294" s="23">
        <v>211031452</v>
      </c>
      <c r="I294" s="23" t="s">
        <v>1190</v>
      </c>
      <c r="J294" s="23" t="s">
        <v>30</v>
      </c>
      <c r="K294" s="129">
        <v>56606</v>
      </c>
      <c r="U294" s="23">
        <v>212031308</v>
      </c>
      <c r="V294" s="23" t="s">
        <v>1381</v>
      </c>
      <c r="W294" s="89">
        <v>62525</v>
      </c>
      <c r="X294" s="23" t="str">
        <f t="shared" si="4"/>
        <v>Greater Melbourne</v>
      </c>
    </row>
    <row r="295" spans="8:24" x14ac:dyDescent="0.25">
      <c r="H295" s="23">
        <v>211041269</v>
      </c>
      <c r="I295" s="23" t="s">
        <v>1235</v>
      </c>
      <c r="J295" s="23" t="s">
        <v>30</v>
      </c>
      <c r="K295" s="129">
        <v>55585</v>
      </c>
      <c r="U295" s="23">
        <v>205031091</v>
      </c>
      <c r="V295" s="23" t="s">
        <v>1164</v>
      </c>
      <c r="W295" s="89">
        <v>49353</v>
      </c>
      <c r="X295" s="23" t="str">
        <f t="shared" si="4"/>
        <v>Rest of Vic.</v>
      </c>
    </row>
    <row r="296" spans="8:24" x14ac:dyDescent="0.25">
      <c r="H296" s="23">
        <v>211041270</v>
      </c>
      <c r="I296" s="23" t="s">
        <v>1330</v>
      </c>
      <c r="J296" s="23" t="s">
        <v>30</v>
      </c>
      <c r="K296" s="129">
        <v>62012</v>
      </c>
      <c r="U296" s="23">
        <v>209031213</v>
      </c>
      <c r="V296" s="23" t="s">
        <v>1305</v>
      </c>
      <c r="W296" s="89">
        <v>78375</v>
      </c>
      <c r="X296" s="23" t="str">
        <f t="shared" si="4"/>
        <v>Greater Melbourne</v>
      </c>
    </row>
    <row r="297" spans="8:24" x14ac:dyDescent="0.25">
      <c r="H297" s="23">
        <v>211041271</v>
      </c>
      <c r="I297" s="23" t="s">
        <v>1374</v>
      </c>
      <c r="J297" s="23" t="s">
        <v>30</v>
      </c>
      <c r="K297" s="129">
        <v>58876</v>
      </c>
      <c r="U297" s="23">
        <v>213051464</v>
      </c>
      <c r="V297" s="23" t="s">
        <v>1382</v>
      </c>
      <c r="W297" s="89">
        <v>70759</v>
      </c>
      <c r="X297" s="23" t="str">
        <f t="shared" si="4"/>
        <v>Greater Melbourne</v>
      </c>
    </row>
    <row r="298" spans="8:24" x14ac:dyDescent="0.25">
      <c r="H298" s="23">
        <v>211041272</v>
      </c>
      <c r="I298" s="23" t="s">
        <v>1383</v>
      </c>
      <c r="J298" s="23" t="s">
        <v>30</v>
      </c>
      <c r="K298" s="129">
        <v>58903</v>
      </c>
      <c r="U298" s="23">
        <v>213051466</v>
      </c>
      <c r="V298" s="23" t="s">
        <v>1384</v>
      </c>
      <c r="W298" s="89">
        <v>70474</v>
      </c>
      <c r="X298" s="23" t="str">
        <f t="shared" si="4"/>
        <v>Greater Melbourne</v>
      </c>
    </row>
    <row r="299" spans="8:24" x14ac:dyDescent="0.25">
      <c r="H299" s="23">
        <v>211041273</v>
      </c>
      <c r="I299" s="23" t="s">
        <v>1385</v>
      </c>
      <c r="J299" s="23" t="s">
        <v>30</v>
      </c>
      <c r="K299" s="129">
        <v>59615</v>
      </c>
      <c r="U299" s="23">
        <v>203031052</v>
      </c>
      <c r="V299" s="23" t="s">
        <v>1100</v>
      </c>
      <c r="W299" s="89">
        <v>63171</v>
      </c>
      <c r="X299" s="23" t="str">
        <f t="shared" si="4"/>
        <v>Rest of Vic.</v>
      </c>
    </row>
    <row r="300" spans="8:24" x14ac:dyDescent="0.25">
      <c r="H300" s="23">
        <v>211051274</v>
      </c>
      <c r="I300" s="23" t="s">
        <v>1064</v>
      </c>
      <c r="J300" s="23" t="s">
        <v>30</v>
      </c>
      <c r="K300" s="129">
        <v>62727</v>
      </c>
      <c r="U300" s="23">
        <v>214021383</v>
      </c>
      <c r="V300" s="23" t="s">
        <v>1386</v>
      </c>
      <c r="W300" s="89">
        <v>65491</v>
      </c>
      <c r="X300" s="23" t="str">
        <f t="shared" si="4"/>
        <v>Greater Melbourne</v>
      </c>
    </row>
    <row r="301" spans="8:24" x14ac:dyDescent="0.25">
      <c r="H301" s="23">
        <v>211051275</v>
      </c>
      <c r="I301" s="23" t="s">
        <v>1155</v>
      </c>
      <c r="J301" s="23" t="s">
        <v>30</v>
      </c>
      <c r="K301" s="129">
        <v>57778</v>
      </c>
      <c r="U301" s="23">
        <v>206051130</v>
      </c>
      <c r="V301" s="23" t="s">
        <v>1217</v>
      </c>
      <c r="W301" s="89">
        <v>108763</v>
      </c>
      <c r="X301" s="23" t="str">
        <f t="shared" si="4"/>
        <v>Greater Melbourne</v>
      </c>
    </row>
    <row r="302" spans="8:24" x14ac:dyDescent="0.25">
      <c r="H302" s="23">
        <v>211051276</v>
      </c>
      <c r="I302" s="23" t="s">
        <v>1264</v>
      </c>
      <c r="J302" s="23" t="s">
        <v>30</v>
      </c>
      <c r="K302" s="129">
        <v>52092</v>
      </c>
      <c r="U302" s="23">
        <v>203031051</v>
      </c>
      <c r="V302" s="23" t="s">
        <v>1098</v>
      </c>
      <c r="W302" s="89">
        <v>54552</v>
      </c>
      <c r="X302" s="23" t="str">
        <f t="shared" si="4"/>
        <v>Rest of Vic.</v>
      </c>
    </row>
    <row r="303" spans="8:24" x14ac:dyDescent="0.25">
      <c r="H303" s="23">
        <v>211051277</v>
      </c>
      <c r="I303" s="23" t="s">
        <v>1292</v>
      </c>
      <c r="J303" s="23" t="s">
        <v>30</v>
      </c>
      <c r="K303" s="129">
        <v>53601</v>
      </c>
      <c r="U303" s="23">
        <v>217011422</v>
      </c>
      <c r="V303" s="23" t="s">
        <v>1387</v>
      </c>
      <c r="W303" s="89">
        <v>57067</v>
      </c>
      <c r="X303" s="23" t="str">
        <f t="shared" si="4"/>
        <v>Rest of Vic.</v>
      </c>
    </row>
    <row r="304" spans="8:24" x14ac:dyDescent="0.25">
      <c r="H304" s="23">
        <v>211051278</v>
      </c>
      <c r="I304" s="23" t="s">
        <v>1302</v>
      </c>
      <c r="J304" s="23" t="s">
        <v>30</v>
      </c>
      <c r="K304" s="129">
        <v>56658</v>
      </c>
      <c r="U304" s="23">
        <v>206061136</v>
      </c>
      <c r="V304" s="23" t="s">
        <v>1228</v>
      </c>
      <c r="W304" s="89">
        <v>90833</v>
      </c>
      <c r="X304" s="23" t="str">
        <f t="shared" si="4"/>
        <v>Greater Melbourne</v>
      </c>
    </row>
    <row r="305" spans="8:24" x14ac:dyDescent="0.25">
      <c r="H305" s="23">
        <v>211051279</v>
      </c>
      <c r="I305" s="23" t="s">
        <v>1335</v>
      </c>
      <c r="J305" s="23" t="s">
        <v>30</v>
      </c>
      <c r="K305" s="129">
        <v>56035</v>
      </c>
      <c r="U305" s="133">
        <v>209021428</v>
      </c>
      <c r="V305" s="133" t="s">
        <v>1011</v>
      </c>
      <c r="W305" s="89">
        <v>64050</v>
      </c>
      <c r="X305" s="23" t="str">
        <f t="shared" si="4"/>
        <v>Greater Melbourne</v>
      </c>
    </row>
    <row r="306" spans="8:24" x14ac:dyDescent="0.25">
      <c r="H306" s="23">
        <v>211051280</v>
      </c>
      <c r="I306" s="23" t="s">
        <v>1336</v>
      </c>
      <c r="J306" s="23" t="s">
        <v>30</v>
      </c>
      <c r="K306" s="129">
        <v>58637</v>
      </c>
      <c r="U306" s="133">
        <v>209021429</v>
      </c>
      <c r="V306" s="133" t="s">
        <v>1014</v>
      </c>
      <c r="W306" s="89">
        <v>69083</v>
      </c>
      <c r="X306" s="23" t="str">
        <f t="shared" si="4"/>
        <v>Greater Melbourne</v>
      </c>
    </row>
    <row r="307" spans="8:24" x14ac:dyDescent="0.25">
      <c r="H307" s="23">
        <v>211051281</v>
      </c>
      <c r="I307" s="23" t="s">
        <v>1339</v>
      </c>
      <c r="J307" s="23" t="s">
        <v>30</v>
      </c>
      <c r="K307" s="129">
        <v>56125</v>
      </c>
      <c r="U307" s="23">
        <v>215021399</v>
      </c>
      <c r="V307" s="23" t="s">
        <v>1388</v>
      </c>
      <c r="W307" s="89">
        <v>47087</v>
      </c>
      <c r="X307" s="23" t="str">
        <f t="shared" si="4"/>
        <v>Rest of Vic.</v>
      </c>
    </row>
    <row r="308" spans="8:24" x14ac:dyDescent="0.25">
      <c r="H308" s="23">
        <v>211051282</v>
      </c>
      <c r="I308" s="23" t="s">
        <v>1342</v>
      </c>
      <c r="J308" s="23" t="s">
        <v>30</v>
      </c>
      <c r="K308" s="129">
        <v>62514</v>
      </c>
      <c r="U308" s="23">
        <v>209031214</v>
      </c>
      <c r="V308" s="23" t="s">
        <v>1307</v>
      </c>
      <c r="W308" s="89">
        <v>81979</v>
      </c>
      <c r="X308" s="23" t="str">
        <f t="shared" si="4"/>
        <v>Greater Melbourne</v>
      </c>
    </row>
    <row r="309" spans="8:24" x14ac:dyDescent="0.25">
      <c r="H309" s="23">
        <v>211051283</v>
      </c>
      <c r="I309" s="23" t="s">
        <v>1345</v>
      </c>
      <c r="J309" s="23" t="s">
        <v>30</v>
      </c>
      <c r="K309" s="129">
        <v>55022</v>
      </c>
      <c r="U309" s="23">
        <v>210021234</v>
      </c>
      <c r="V309" s="23" t="s">
        <v>1337</v>
      </c>
      <c r="W309" s="89">
        <v>67886</v>
      </c>
      <c r="X309" s="23" t="str">
        <f t="shared" si="4"/>
        <v>Greater Melbourne</v>
      </c>
    </row>
    <row r="310" spans="8:24" x14ac:dyDescent="0.25">
      <c r="H310" s="23">
        <v>211051284</v>
      </c>
      <c r="I310" s="23" t="s">
        <v>1389</v>
      </c>
      <c r="J310" s="23" t="s">
        <v>30</v>
      </c>
      <c r="K310" s="129">
        <v>58940</v>
      </c>
      <c r="U310" s="23">
        <v>211031266</v>
      </c>
      <c r="V310" s="23" t="s">
        <v>1377</v>
      </c>
      <c r="W310" s="89">
        <v>61470</v>
      </c>
      <c r="X310" s="23" t="str">
        <f t="shared" si="4"/>
        <v>Greater Melbourne</v>
      </c>
    </row>
    <row r="311" spans="8:24" x14ac:dyDescent="0.25">
      <c r="H311" s="23">
        <v>211051285</v>
      </c>
      <c r="I311" s="23" t="s">
        <v>1390</v>
      </c>
      <c r="J311" s="23" t="s">
        <v>30</v>
      </c>
      <c r="K311" s="129">
        <v>56818</v>
      </c>
      <c r="U311" s="23">
        <v>211031267</v>
      </c>
      <c r="V311" s="23" t="s">
        <v>1379</v>
      </c>
      <c r="W311" s="89">
        <v>65035</v>
      </c>
      <c r="X311" s="23" t="str">
        <f t="shared" si="4"/>
        <v>Greater Melbourne</v>
      </c>
    </row>
    <row r="312" spans="8:24" x14ac:dyDescent="0.25">
      <c r="H312" s="23">
        <v>211051286</v>
      </c>
      <c r="I312" s="23" t="s">
        <v>1391</v>
      </c>
      <c r="J312" s="23" t="s">
        <v>30</v>
      </c>
      <c r="K312" s="129">
        <v>49383</v>
      </c>
      <c r="U312" s="23">
        <v>211031268</v>
      </c>
      <c r="V312" s="23" t="s">
        <v>1380</v>
      </c>
      <c r="W312" s="89">
        <v>70353</v>
      </c>
      <c r="X312" s="23" t="str">
        <f t="shared" si="4"/>
        <v>Greater Melbourne</v>
      </c>
    </row>
    <row r="313" spans="8:24" x14ac:dyDescent="0.25">
      <c r="H313" s="23">
        <v>212011287</v>
      </c>
      <c r="I313" s="23" t="s">
        <v>1392</v>
      </c>
      <c r="J313" s="23" t="s">
        <v>30</v>
      </c>
      <c r="K313" s="129">
        <v>60920</v>
      </c>
      <c r="U313" s="23">
        <v>215031403</v>
      </c>
      <c r="V313" s="23" t="s">
        <v>1393</v>
      </c>
      <c r="W313" s="89">
        <v>46659</v>
      </c>
      <c r="X313" s="23" t="str">
        <f t="shared" si="4"/>
        <v>Rest of Vic.</v>
      </c>
    </row>
    <row r="314" spans="8:24" x14ac:dyDescent="0.25">
      <c r="H314" s="23">
        <v>212011288</v>
      </c>
      <c r="I314" s="23" t="s">
        <v>1394</v>
      </c>
      <c r="J314" s="23" t="s">
        <v>30</v>
      </c>
      <c r="K314" s="129">
        <v>53570</v>
      </c>
      <c r="U314" s="23">
        <v>216011409</v>
      </c>
      <c r="V314" s="23" t="s">
        <v>1395</v>
      </c>
      <c r="W314" s="89">
        <v>50076</v>
      </c>
      <c r="X314" s="23" t="str">
        <f t="shared" si="4"/>
        <v>Rest of Vic.</v>
      </c>
    </row>
    <row r="315" spans="8:24" x14ac:dyDescent="0.25">
      <c r="H315" s="23">
        <v>212011289</v>
      </c>
      <c r="I315" s="23" t="s">
        <v>1216</v>
      </c>
      <c r="J315" s="23" t="s">
        <v>30</v>
      </c>
      <c r="K315" s="129">
        <v>60040</v>
      </c>
      <c r="U315" s="23">
        <v>213041359</v>
      </c>
      <c r="V315" s="23" t="s">
        <v>1396</v>
      </c>
      <c r="W315" s="89">
        <v>59009</v>
      </c>
      <c r="X315" s="23" t="str">
        <f t="shared" si="4"/>
        <v>Greater Melbourne</v>
      </c>
    </row>
    <row r="316" spans="8:24" x14ac:dyDescent="0.25">
      <c r="H316" s="23">
        <v>212011290</v>
      </c>
      <c r="I316" s="23" t="s">
        <v>1397</v>
      </c>
      <c r="J316" s="23" t="s">
        <v>30</v>
      </c>
      <c r="K316" s="129">
        <v>52552</v>
      </c>
      <c r="U316" s="23">
        <v>210021235</v>
      </c>
      <c r="V316" s="23" t="s">
        <v>1338</v>
      </c>
      <c r="W316" s="89">
        <v>66859</v>
      </c>
      <c r="X316" s="23" t="str">
        <f t="shared" si="4"/>
        <v>Greater Melbourne</v>
      </c>
    </row>
    <row r="317" spans="8:24" x14ac:dyDescent="0.25">
      <c r="H317" s="23">
        <v>212011291</v>
      </c>
      <c r="I317" s="23" t="s">
        <v>1398</v>
      </c>
      <c r="J317" s="23" t="s">
        <v>30</v>
      </c>
      <c r="K317" s="129">
        <v>52501</v>
      </c>
      <c r="U317" s="23">
        <v>214021384</v>
      </c>
      <c r="V317" s="23" t="s">
        <v>1399</v>
      </c>
      <c r="W317" s="89">
        <v>50518</v>
      </c>
      <c r="X317" s="23" t="str">
        <f t="shared" si="4"/>
        <v>Greater Melbourne</v>
      </c>
    </row>
    <row r="318" spans="8:24" x14ac:dyDescent="0.25">
      <c r="H318" s="23">
        <v>212011292</v>
      </c>
      <c r="I318" s="23" t="s">
        <v>1400</v>
      </c>
      <c r="J318" s="23" t="s">
        <v>30</v>
      </c>
      <c r="K318" s="129">
        <v>52076</v>
      </c>
      <c r="U318" s="23">
        <v>205051102</v>
      </c>
      <c r="V318" s="23" t="s">
        <v>1182</v>
      </c>
      <c r="W318" s="89">
        <v>53516</v>
      </c>
      <c r="X318" s="23" t="str">
        <f t="shared" si="4"/>
        <v>Rest of Vic.</v>
      </c>
    </row>
    <row r="319" spans="8:24" x14ac:dyDescent="0.25">
      <c r="H319" s="23">
        <v>212021293</v>
      </c>
      <c r="I319" s="23" t="s">
        <v>1081</v>
      </c>
      <c r="J319" s="23" t="s">
        <v>30</v>
      </c>
      <c r="K319" s="129">
        <v>62974</v>
      </c>
      <c r="U319" s="23">
        <v>211011256</v>
      </c>
      <c r="V319" s="23" t="s">
        <v>1361</v>
      </c>
      <c r="W319" s="89">
        <v>62155</v>
      </c>
      <c r="X319" s="23" t="str">
        <f t="shared" si="4"/>
        <v>Greater Melbourne</v>
      </c>
    </row>
    <row r="320" spans="8:24" x14ac:dyDescent="0.25">
      <c r="H320" s="23">
        <v>212021294</v>
      </c>
      <c r="I320" s="23" t="s">
        <v>1401</v>
      </c>
      <c r="J320" s="23" t="s">
        <v>30</v>
      </c>
      <c r="K320" s="129">
        <v>59411</v>
      </c>
      <c r="U320" s="23">
        <v>211011257</v>
      </c>
      <c r="V320" s="23" t="s">
        <v>1363</v>
      </c>
      <c r="W320" s="89">
        <v>65988</v>
      </c>
      <c r="X320" s="23" t="str">
        <f t="shared" si="4"/>
        <v>Greater Melbourne</v>
      </c>
    </row>
    <row r="321" spans="8:24" x14ac:dyDescent="0.25">
      <c r="H321" s="23">
        <v>212021295</v>
      </c>
      <c r="I321" s="23" t="s">
        <v>1203</v>
      </c>
      <c r="J321" s="23" t="s">
        <v>30</v>
      </c>
      <c r="K321" s="129">
        <v>41075</v>
      </c>
      <c r="U321" s="23">
        <v>211011258</v>
      </c>
      <c r="V321" s="23" t="s">
        <v>1364</v>
      </c>
      <c r="W321" s="89">
        <v>65628</v>
      </c>
      <c r="X321" s="23" t="str">
        <f t="shared" si="4"/>
        <v>Greater Melbourne</v>
      </c>
    </row>
    <row r="322" spans="8:24" x14ac:dyDescent="0.25">
      <c r="H322" s="23">
        <v>212021297</v>
      </c>
      <c r="I322" s="23" t="s">
        <v>1258</v>
      </c>
      <c r="J322" s="23" t="s">
        <v>30</v>
      </c>
      <c r="K322" s="129">
        <v>48566</v>
      </c>
      <c r="U322" s="23">
        <v>216011410</v>
      </c>
      <c r="V322" s="23" t="s">
        <v>1402</v>
      </c>
      <c r="W322" s="89">
        <v>46041</v>
      </c>
      <c r="X322" s="23" t="str">
        <f t="shared" si="4"/>
        <v>Rest of Vic.</v>
      </c>
    </row>
    <row r="323" spans="8:24" x14ac:dyDescent="0.25">
      <c r="H323" s="23">
        <v>212021299</v>
      </c>
      <c r="I323" s="23" t="s">
        <v>1358</v>
      </c>
      <c r="J323" s="23" t="s">
        <v>30</v>
      </c>
      <c r="K323" s="129">
        <v>69624</v>
      </c>
      <c r="U323" s="23">
        <v>204021065</v>
      </c>
      <c r="V323" s="23" t="s">
        <v>1121</v>
      </c>
      <c r="W323" s="89">
        <v>54000</v>
      </c>
      <c r="X323" s="23" t="str">
        <f t="shared" si="4"/>
        <v>Rest of Vic.</v>
      </c>
    </row>
    <row r="324" spans="8:24" x14ac:dyDescent="0.25">
      <c r="H324" s="23">
        <v>212021453</v>
      </c>
      <c r="I324" s="23" t="s">
        <v>1218</v>
      </c>
      <c r="J324" s="23" t="s">
        <v>30</v>
      </c>
      <c r="K324" s="129">
        <v>54144</v>
      </c>
      <c r="U324" s="23">
        <v>205051103</v>
      </c>
      <c r="V324" s="23" t="s">
        <v>1184</v>
      </c>
      <c r="W324" s="89">
        <v>62604</v>
      </c>
      <c r="X324" s="23" t="str">
        <f t="shared" si="4"/>
        <v>Rest of Vic.</v>
      </c>
    </row>
    <row r="325" spans="8:24" x14ac:dyDescent="0.25">
      <c r="H325" s="23">
        <v>212021454</v>
      </c>
      <c r="I325" s="23" t="s">
        <v>1220</v>
      </c>
      <c r="J325" s="23" t="s">
        <v>30</v>
      </c>
      <c r="K325" s="129">
        <v>51398</v>
      </c>
      <c r="U325" s="23">
        <v>208011173</v>
      </c>
      <c r="V325" s="23" t="s">
        <v>1263</v>
      </c>
      <c r="W325" s="89">
        <v>102307</v>
      </c>
      <c r="X325" s="23" t="str">
        <f t="shared" si="4"/>
        <v>Greater Melbourne</v>
      </c>
    </row>
    <row r="326" spans="8:24" x14ac:dyDescent="0.25">
      <c r="H326" s="23">
        <v>212021455</v>
      </c>
      <c r="I326" s="23" t="s">
        <v>1354</v>
      </c>
      <c r="J326" s="23" t="s">
        <v>30</v>
      </c>
      <c r="K326" s="129">
        <v>51939</v>
      </c>
      <c r="U326" s="23">
        <v>213021345</v>
      </c>
      <c r="V326" s="23" t="s">
        <v>1403</v>
      </c>
      <c r="W326" s="89">
        <v>64275</v>
      </c>
      <c r="X326" s="23" t="str">
        <f t="shared" si="4"/>
        <v>Greater Melbourne</v>
      </c>
    </row>
    <row r="327" spans="8:24" x14ac:dyDescent="0.25">
      <c r="H327" s="23">
        <v>212021456</v>
      </c>
      <c r="I327" s="23" t="s">
        <v>1356</v>
      </c>
      <c r="J327" s="23" t="s">
        <v>30</v>
      </c>
      <c r="K327" s="129">
        <v>49224</v>
      </c>
      <c r="U327" s="23">
        <v>214011375</v>
      </c>
      <c r="V327" s="23" t="s">
        <v>1404</v>
      </c>
      <c r="W327" s="89">
        <v>59777</v>
      </c>
      <c r="X327" s="23" t="str">
        <f t="shared" si="4"/>
        <v>Greater Melbourne</v>
      </c>
    </row>
    <row r="328" spans="8:24" x14ac:dyDescent="0.25">
      <c r="H328" s="23">
        <v>212031300</v>
      </c>
      <c r="I328" s="23" t="s">
        <v>1181</v>
      </c>
      <c r="J328" s="23" t="s">
        <v>30</v>
      </c>
      <c r="K328" s="129">
        <v>47948</v>
      </c>
      <c r="U328" s="23">
        <v>213031350</v>
      </c>
      <c r="V328" s="23" t="s">
        <v>1405</v>
      </c>
      <c r="W328" s="89">
        <v>81615</v>
      </c>
      <c r="X328" s="23" t="str">
        <f t="shared" ref="X328:X391" si="5">_xlfn.XLOOKUP(U328, $H$8:$H$469, $J$8:$J$469, , 0)</f>
        <v>Greater Melbourne</v>
      </c>
    </row>
    <row r="329" spans="8:24" x14ac:dyDescent="0.25">
      <c r="H329" s="23">
        <v>212031301</v>
      </c>
      <c r="I329" s="23" t="s">
        <v>1406</v>
      </c>
      <c r="J329" s="23" t="s">
        <v>30</v>
      </c>
      <c r="K329" s="129">
        <v>54500</v>
      </c>
      <c r="U329" s="23">
        <v>204011059</v>
      </c>
      <c r="V329" s="23" t="s">
        <v>1111</v>
      </c>
      <c r="W329" s="89">
        <v>52135</v>
      </c>
      <c r="X329" s="23" t="str">
        <f t="shared" si="5"/>
        <v>Rest of Vic.</v>
      </c>
    </row>
    <row r="330" spans="8:24" x14ac:dyDescent="0.25">
      <c r="H330" s="23">
        <v>212031302</v>
      </c>
      <c r="I330" s="23" t="s">
        <v>1407</v>
      </c>
      <c r="J330" s="23" t="s">
        <v>30</v>
      </c>
      <c r="K330" s="129">
        <v>52312</v>
      </c>
      <c r="U330" s="23">
        <v>204011060</v>
      </c>
      <c r="V330" s="23" t="s">
        <v>1408</v>
      </c>
      <c r="W330" s="89">
        <v>59585</v>
      </c>
      <c r="X330" s="23" t="str">
        <f t="shared" si="5"/>
        <v>Rest of Vic.</v>
      </c>
    </row>
    <row r="331" spans="8:24" x14ac:dyDescent="0.25">
      <c r="H331" s="23">
        <v>212031303</v>
      </c>
      <c r="I331" s="23" t="s">
        <v>1183</v>
      </c>
      <c r="J331" s="23" t="s">
        <v>30</v>
      </c>
      <c r="K331" s="129">
        <v>60548</v>
      </c>
      <c r="U331" s="23">
        <v>216031416</v>
      </c>
      <c r="V331" s="23" t="s">
        <v>1409</v>
      </c>
      <c r="W331" s="89">
        <v>61189</v>
      </c>
      <c r="X331" s="23" t="str">
        <f t="shared" si="5"/>
        <v>Rest of Vic.</v>
      </c>
    </row>
    <row r="332" spans="8:24" x14ac:dyDescent="0.25">
      <c r="H332" s="23">
        <v>212031304</v>
      </c>
      <c r="I332" s="23" t="s">
        <v>1185</v>
      </c>
      <c r="J332" s="23" t="s">
        <v>30</v>
      </c>
      <c r="K332" s="129">
        <v>51173</v>
      </c>
      <c r="U332" s="23">
        <v>216031418</v>
      </c>
      <c r="V332" s="23" t="s">
        <v>1410</v>
      </c>
      <c r="W332" s="89">
        <v>50867</v>
      </c>
      <c r="X332" s="23" t="str">
        <f t="shared" si="5"/>
        <v>Rest of Vic.</v>
      </c>
    </row>
    <row r="333" spans="8:24" x14ac:dyDescent="0.25">
      <c r="H333" s="23">
        <v>212031305</v>
      </c>
      <c r="I333" s="23" t="s">
        <v>1411</v>
      </c>
      <c r="J333" s="23" t="s">
        <v>30</v>
      </c>
      <c r="K333" s="129">
        <v>46356</v>
      </c>
      <c r="U333" s="23">
        <v>216031419</v>
      </c>
      <c r="V333" s="23" t="s">
        <v>1412</v>
      </c>
      <c r="W333" s="89">
        <v>52398</v>
      </c>
      <c r="X333" s="23" t="str">
        <f t="shared" si="5"/>
        <v>Rest of Vic.</v>
      </c>
    </row>
    <row r="334" spans="8:24" x14ac:dyDescent="0.25">
      <c r="H334" s="23">
        <v>212031306</v>
      </c>
      <c r="I334" s="23" t="s">
        <v>1306</v>
      </c>
      <c r="J334" s="23" t="s">
        <v>30</v>
      </c>
      <c r="K334" s="129">
        <v>57186</v>
      </c>
      <c r="U334" s="23">
        <v>214011376</v>
      </c>
      <c r="V334" s="23" t="s">
        <v>1413</v>
      </c>
      <c r="W334" s="89">
        <v>66311</v>
      </c>
      <c r="X334" s="23" t="str">
        <f t="shared" si="5"/>
        <v>Greater Melbourne</v>
      </c>
    </row>
    <row r="335" spans="8:24" x14ac:dyDescent="0.25">
      <c r="H335" s="23">
        <v>212031308</v>
      </c>
      <c r="I335" s="23" t="s">
        <v>1381</v>
      </c>
      <c r="J335" s="23" t="s">
        <v>30</v>
      </c>
      <c r="K335" s="129">
        <v>55725</v>
      </c>
      <c r="U335" s="23">
        <v>201011007</v>
      </c>
      <c r="V335" s="23" t="s">
        <v>1007</v>
      </c>
      <c r="W335" s="89">
        <v>61269</v>
      </c>
      <c r="X335" s="23" t="str">
        <f t="shared" si="5"/>
        <v>Rest of Vic.</v>
      </c>
    </row>
    <row r="336" spans="8:24" x14ac:dyDescent="0.25">
      <c r="H336" s="23">
        <v>212031457</v>
      </c>
      <c r="I336" s="23" t="s">
        <v>1414</v>
      </c>
      <c r="J336" s="23" t="s">
        <v>30</v>
      </c>
      <c r="K336" s="129">
        <v>57894</v>
      </c>
      <c r="U336" s="23">
        <v>214021385</v>
      </c>
      <c r="V336" s="23" t="s">
        <v>1415</v>
      </c>
      <c r="W336" s="89">
        <v>62592</v>
      </c>
      <c r="X336" s="23" t="str">
        <f t="shared" si="5"/>
        <v>Greater Melbourne</v>
      </c>
    </row>
    <row r="337" spans="8:24" x14ac:dyDescent="0.25">
      <c r="H337" s="23">
        <v>212031458</v>
      </c>
      <c r="I337" s="23" t="s">
        <v>1416</v>
      </c>
      <c r="J337" s="23" t="s">
        <v>30</v>
      </c>
      <c r="K337" s="129">
        <v>51862</v>
      </c>
      <c r="U337" s="23">
        <v>209041435</v>
      </c>
      <c r="V337" s="23" t="s">
        <v>1417</v>
      </c>
      <c r="W337" s="89">
        <v>64575</v>
      </c>
      <c r="X337" s="23" t="str">
        <f t="shared" si="5"/>
        <v>Greater Melbourne</v>
      </c>
    </row>
    <row r="338" spans="8:24" x14ac:dyDescent="0.25">
      <c r="H338" s="23">
        <v>212041309</v>
      </c>
      <c r="I338" s="23" t="s">
        <v>1159</v>
      </c>
      <c r="J338" s="23" t="s">
        <v>30</v>
      </c>
      <c r="K338" s="129">
        <v>51783</v>
      </c>
      <c r="U338" s="23">
        <v>209041436</v>
      </c>
      <c r="V338" s="23" t="s">
        <v>1418</v>
      </c>
      <c r="W338" s="89">
        <v>60003</v>
      </c>
      <c r="X338" s="23" t="str">
        <f t="shared" si="5"/>
        <v>Greater Melbourne</v>
      </c>
    </row>
    <row r="339" spans="8:24" x14ac:dyDescent="0.25">
      <c r="H339" s="23">
        <v>212041310</v>
      </c>
      <c r="I339" s="23" t="s">
        <v>1161</v>
      </c>
      <c r="J339" s="23" t="s">
        <v>30</v>
      </c>
      <c r="K339" s="129">
        <v>45685</v>
      </c>
      <c r="U339" s="23">
        <v>206041125</v>
      </c>
      <c r="V339" s="23" t="s">
        <v>1210</v>
      </c>
      <c r="W339" s="89">
        <v>130661</v>
      </c>
      <c r="X339" s="23" t="str">
        <f t="shared" si="5"/>
        <v>Greater Melbourne</v>
      </c>
    </row>
    <row r="340" spans="8:24" x14ac:dyDescent="0.25">
      <c r="H340" s="23">
        <v>212041311</v>
      </c>
      <c r="I340" s="23" t="s">
        <v>1419</v>
      </c>
      <c r="J340" s="23" t="s">
        <v>30</v>
      </c>
      <c r="K340" s="129">
        <v>42502</v>
      </c>
      <c r="U340" s="23">
        <v>217011423</v>
      </c>
      <c r="V340" s="23" t="s">
        <v>1420</v>
      </c>
      <c r="W340" s="89">
        <v>52568</v>
      </c>
      <c r="X340" s="23" t="str">
        <f t="shared" si="5"/>
        <v>Rest of Vic.</v>
      </c>
    </row>
    <row r="341" spans="8:24" x14ac:dyDescent="0.25">
      <c r="H341" s="23">
        <v>212041312</v>
      </c>
      <c r="I341" s="23" t="s">
        <v>1191</v>
      </c>
      <c r="J341" s="23" t="s">
        <v>30</v>
      </c>
      <c r="K341" s="129">
        <v>47033</v>
      </c>
      <c r="U341" s="23">
        <v>212041317</v>
      </c>
      <c r="V341" s="23" t="s">
        <v>1421</v>
      </c>
      <c r="W341" s="89">
        <v>43894</v>
      </c>
      <c r="X341" s="23" t="str">
        <f t="shared" si="5"/>
        <v>Greater Melbourne</v>
      </c>
    </row>
    <row r="342" spans="8:24" x14ac:dyDescent="0.25">
      <c r="H342" s="23">
        <v>212041313</v>
      </c>
      <c r="I342" s="23" t="s">
        <v>1193</v>
      </c>
      <c r="J342" s="23" t="s">
        <v>30</v>
      </c>
      <c r="K342" s="129">
        <v>58626</v>
      </c>
      <c r="U342" s="23">
        <v>212041318</v>
      </c>
      <c r="V342" s="23" t="s">
        <v>1422</v>
      </c>
      <c r="W342" s="89">
        <v>45387</v>
      </c>
      <c r="X342" s="23" t="str">
        <f t="shared" si="5"/>
        <v>Greater Melbourne</v>
      </c>
    </row>
    <row r="343" spans="8:24" x14ac:dyDescent="0.25">
      <c r="H343" s="23">
        <v>212041314</v>
      </c>
      <c r="I343" s="23" t="s">
        <v>1423</v>
      </c>
      <c r="J343" s="23" t="s">
        <v>30</v>
      </c>
      <c r="K343" s="129">
        <v>52990</v>
      </c>
      <c r="U343" s="23">
        <v>213011334</v>
      </c>
      <c r="V343" s="23" t="s">
        <v>1424</v>
      </c>
      <c r="W343" s="89">
        <v>44232</v>
      </c>
      <c r="X343" s="23" t="str">
        <f t="shared" si="5"/>
        <v>Greater Melbourne</v>
      </c>
    </row>
    <row r="344" spans="8:24" x14ac:dyDescent="0.25">
      <c r="H344" s="23">
        <v>212041316</v>
      </c>
      <c r="I344" s="23" t="s">
        <v>1371</v>
      </c>
      <c r="J344" s="23" t="s">
        <v>30</v>
      </c>
      <c r="K344" s="129">
        <v>47407</v>
      </c>
      <c r="U344" s="23">
        <v>213011335</v>
      </c>
      <c r="V344" s="23" t="s">
        <v>1425</v>
      </c>
      <c r="W344" s="89">
        <v>44209</v>
      </c>
      <c r="X344" s="23" t="str">
        <f t="shared" si="5"/>
        <v>Greater Melbourne</v>
      </c>
    </row>
    <row r="345" spans="8:24" x14ac:dyDescent="0.25">
      <c r="H345" s="23">
        <v>212041317</v>
      </c>
      <c r="I345" s="23" t="s">
        <v>1421</v>
      </c>
      <c r="J345" s="23" t="s">
        <v>30</v>
      </c>
      <c r="K345" s="129">
        <v>40442</v>
      </c>
      <c r="U345" s="23">
        <v>215011391</v>
      </c>
      <c r="V345" s="23" t="s">
        <v>1426</v>
      </c>
      <c r="W345" s="89">
        <v>52936</v>
      </c>
      <c r="X345" s="23" t="str">
        <f t="shared" si="5"/>
        <v>Rest of Vic.</v>
      </c>
    </row>
    <row r="346" spans="8:24" x14ac:dyDescent="0.25">
      <c r="H346" s="23">
        <v>212041318</v>
      </c>
      <c r="I346" s="23" t="s">
        <v>1422</v>
      </c>
      <c r="J346" s="23" t="s">
        <v>30</v>
      </c>
      <c r="K346" s="129">
        <v>42777</v>
      </c>
      <c r="U346" s="23">
        <v>206051134</v>
      </c>
      <c r="V346" s="23" t="s">
        <v>1225</v>
      </c>
      <c r="W346" s="89">
        <v>76776</v>
      </c>
      <c r="X346" s="23" t="str">
        <f t="shared" si="5"/>
        <v>Greater Melbourne</v>
      </c>
    </row>
    <row r="347" spans="8:24" x14ac:dyDescent="0.25">
      <c r="H347" s="23">
        <v>212041459</v>
      </c>
      <c r="I347" s="23" t="s">
        <v>1368</v>
      </c>
      <c r="J347" s="23" t="s">
        <v>30</v>
      </c>
      <c r="K347" s="129">
        <v>43924</v>
      </c>
      <c r="U347" s="23">
        <v>215011392</v>
      </c>
      <c r="V347" s="23" t="s">
        <v>1427</v>
      </c>
      <c r="W347" s="89">
        <v>52591</v>
      </c>
      <c r="X347" s="23" t="str">
        <f t="shared" si="5"/>
        <v>Rest of Vic.</v>
      </c>
    </row>
    <row r="348" spans="8:24" x14ac:dyDescent="0.25">
      <c r="H348" s="23">
        <v>212041460</v>
      </c>
      <c r="I348" s="23" t="s">
        <v>1369</v>
      </c>
      <c r="J348" s="23" t="s">
        <v>30</v>
      </c>
      <c r="K348" s="129">
        <v>42015</v>
      </c>
      <c r="U348" s="23">
        <v>202011024</v>
      </c>
      <c r="V348" s="23" t="s">
        <v>1047</v>
      </c>
      <c r="W348" s="89">
        <v>68216</v>
      </c>
      <c r="X348" s="23" t="str">
        <f t="shared" si="5"/>
        <v>Rest of Vic.</v>
      </c>
    </row>
    <row r="349" spans="8:24" x14ac:dyDescent="0.25">
      <c r="H349" s="23">
        <v>212051319</v>
      </c>
      <c r="I349" s="23" t="s">
        <v>1035</v>
      </c>
      <c r="J349" s="23" t="s">
        <v>30</v>
      </c>
      <c r="K349" s="129">
        <v>60464</v>
      </c>
      <c r="U349" s="23">
        <v>210011231</v>
      </c>
      <c r="V349" s="23" t="s">
        <v>1334</v>
      </c>
      <c r="W349" s="89">
        <v>82452</v>
      </c>
      <c r="X349" s="23" t="str">
        <f t="shared" si="5"/>
        <v>Greater Melbourne</v>
      </c>
    </row>
    <row r="350" spans="8:24" x14ac:dyDescent="0.25">
      <c r="H350" s="23">
        <v>212051320</v>
      </c>
      <c r="I350" s="23" t="s">
        <v>1428</v>
      </c>
      <c r="J350" s="23" t="s">
        <v>30</v>
      </c>
      <c r="K350" s="129">
        <v>45295</v>
      </c>
      <c r="U350" s="23">
        <v>210041240</v>
      </c>
      <c r="V350" s="23" t="s">
        <v>1341</v>
      </c>
      <c r="W350" s="89">
        <v>68222</v>
      </c>
      <c r="X350" s="23" t="str">
        <f t="shared" si="5"/>
        <v>Greater Melbourne</v>
      </c>
    </row>
    <row r="351" spans="8:24" x14ac:dyDescent="0.25">
      <c r="H351" s="23">
        <v>212051321</v>
      </c>
      <c r="I351" s="23" t="s">
        <v>1249</v>
      </c>
      <c r="J351" s="23" t="s">
        <v>30</v>
      </c>
      <c r="K351" s="129">
        <v>57032</v>
      </c>
      <c r="U351" s="23">
        <v>213011336</v>
      </c>
      <c r="V351" s="23" t="s">
        <v>1429</v>
      </c>
      <c r="W351" s="89">
        <v>51254</v>
      </c>
      <c r="X351" s="23" t="str">
        <f t="shared" si="5"/>
        <v>Greater Melbourne</v>
      </c>
    </row>
    <row r="352" spans="8:24" x14ac:dyDescent="0.25">
      <c r="H352" s="23">
        <v>212051322</v>
      </c>
      <c r="I352" s="23" t="s">
        <v>1251</v>
      </c>
      <c r="J352" s="23" t="s">
        <v>30</v>
      </c>
      <c r="K352" s="129">
        <v>56209</v>
      </c>
      <c r="U352" s="23">
        <v>213011337</v>
      </c>
      <c r="V352" s="23" t="s">
        <v>1430</v>
      </c>
      <c r="W352" s="89">
        <v>48339</v>
      </c>
      <c r="X352" s="23" t="str">
        <f t="shared" si="5"/>
        <v>Greater Melbourne</v>
      </c>
    </row>
    <row r="353" spans="8:24" x14ac:dyDescent="0.25">
      <c r="H353" s="23">
        <v>212051323</v>
      </c>
      <c r="I353" s="23" t="s">
        <v>1347</v>
      </c>
      <c r="J353" s="23" t="s">
        <v>30</v>
      </c>
      <c r="K353" s="129">
        <v>62027</v>
      </c>
      <c r="U353" s="23">
        <v>213011338</v>
      </c>
      <c r="V353" s="23" t="s">
        <v>1431</v>
      </c>
      <c r="W353" s="89">
        <v>50775</v>
      </c>
      <c r="X353" s="23" t="str">
        <f t="shared" si="5"/>
        <v>Greater Melbourne</v>
      </c>
    </row>
    <row r="354" spans="8:24" x14ac:dyDescent="0.25">
      <c r="H354" s="23">
        <v>212051324</v>
      </c>
      <c r="I354" s="23" t="s">
        <v>1348</v>
      </c>
      <c r="J354" s="23" t="s">
        <v>30</v>
      </c>
      <c r="K354" s="129">
        <v>62081</v>
      </c>
      <c r="U354" s="23">
        <v>207031167</v>
      </c>
      <c r="V354" s="23" t="s">
        <v>1257</v>
      </c>
      <c r="W354" s="89">
        <v>88657</v>
      </c>
      <c r="X354" s="23" t="str">
        <f t="shared" si="5"/>
        <v>Greater Melbourne</v>
      </c>
    </row>
    <row r="355" spans="8:24" x14ac:dyDescent="0.25">
      <c r="H355" s="23">
        <v>212051325</v>
      </c>
      <c r="I355" s="23" t="s">
        <v>1352</v>
      </c>
      <c r="J355" s="23" t="s">
        <v>30</v>
      </c>
      <c r="K355" s="129">
        <v>57228</v>
      </c>
      <c r="U355" s="23">
        <v>207011155</v>
      </c>
      <c r="V355" s="23" t="s">
        <v>1244</v>
      </c>
      <c r="W355" s="89">
        <v>113248</v>
      </c>
      <c r="X355" s="23" t="str">
        <f t="shared" si="5"/>
        <v>Greater Melbourne</v>
      </c>
    </row>
    <row r="356" spans="8:24" x14ac:dyDescent="0.25">
      <c r="H356" s="23">
        <v>212051326</v>
      </c>
      <c r="I356" s="23" t="s">
        <v>1376</v>
      </c>
      <c r="J356" s="23" t="s">
        <v>30</v>
      </c>
      <c r="K356" s="129">
        <v>58785</v>
      </c>
      <c r="U356" s="23">
        <v>215031404</v>
      </c>
      <c r="V356" s="23" t="s">
        <v>1432</v>
      </c>
      <c r="W356" s="89">
        <v>54778</v>
      </c>
      <c r="X356" s="23" t="str">
        <f t="shared" si="5"/>
        <v>Rest of Vic.</v>
      </c>
    </row>
    <row r="357" spans="8:24" x14ac:dyDescent="0.25">
      <c r="H357" s="23">
        <v>212051327</v>
      </c>
      <c r="I357" s="23" t="s">
        <v>1433</v>
      </c>
      <c r="J357" s="23" t="s">
        <v>30</v>
      </c>
      <c r="K357" s="129">
        <v>64230</v>
      </c>
      <c r="U357" s="23">
        <v>215031405</v>
      </c>
      <c r="V357" s="23" t="s">
        <v>1434</v>
      </c>
      <c r="W357" s="89">
        <v>51604</v>
      </c>
      <c r="X357" s="23" t="str">
        <f t="shared" si="5"/>
        <v>Rest of Vic.</v>
      </c>
    </row>
    <row r="358" spans="8:24" x14ac:dyDescent="0.25">
      <c r="H358" s="23">
        <v>213011328</v>
      </c>
      <c r="I358" s="23" t="s">
        <v>1024</v>
      </c>
      <c r="J358" s="23" t="s">
        <v>30</v>
      </c>
      <c r="K358" s="129">
        <v>46639</v>
      </c>
      <c r="U358" s="23">
        <v>213011339</v>
      </c>
      <c r="V358" s="23" t="s">
        <v>1435</v>
      </c>
      <c r="W358" s="89">
        <v>56734</v>
      </c>
      <c r="X358" s="23" t="str">
        <f t="shared" si="5"/>
        <v>Greater Melbourne</v>
      </c>
    </row>
    <row r="359" spans="8:24" x14ac:dyDescent="0.25">
      <c r="H359" s="23">
        <v>213011329</v>
      </c>
      <c r="I359" s="23" t="s">
        <v>1126</v>
      </c>
      <c r="J359" s="23" t="s">
        <v>30</v>
      </c>
      <c r="K359" s="129">
        <v>52140</v>
      </c>
      <c r="U359" s="23">
        <v>213041360</v>
      </c>
      <c r="V359" s="23" t="s">
        <v>1436</v>
      </c>
      <c r="W359" s="89">
        <v>64363</v>
      </c>
      <c r="X359" s="23" t="str">
        <f t="shared" si="5"/>
        <v>Greater Melbourne</v>
      </c>
    </row>
    <row r="360" spans="8:24" x14ac:dyDescent="0.25">
      <c r="H360" s="23">
        <v>213011330</v>
      </c>
      <c r="I360" s="23" t="s">
        <v>1437</v>
      </c>
      <c r="J360" s="23" t="s">
        <v>30</v>
      </c>
      <c r="K360" s="129">
        <v>50950</v>
      </c>
      <c r="U360" s="23">
        <v>213011340</v>
      </c>
      <c r="V360" s="23" t="s">
        <v>1438</v>
      </c>
      <c r="W360" s="89">
        <v>64358</v>
      </c>
      <c r="X360" s="23" t="str">
        <f t="shared" si="5"/>
        <v>Greater Melbourne</v>
      </c>
    </row>
    <row r="361" spans="8:24" x14ac:dyDescent="0.25">
      <c r="H361" s="23">
        <v>213011331</v>
      </c>
      <c r="I361" s="23" t="s">
        <v>1192</v>
      </c>
      <c r="J361" s="23" t="s">
        <v>30</v>
      </c>
      <c r="K361" s="129">
        <v>48203</v>
      </c>
      <c r="U361" s="23">
        <v>207021159</v>
      </c>
      <c r="V361" s="23" t="s">
        <v>1247</v>
      </c>
      <c r="W361" s="89">
        <v>77743</v>
      </c>
      <c r="X361" s="23" t="str">
        <f t="shared" si="5"/>
        <v>Greater Melbourne</v>
      </c>
    </row>
    <row r="362" spans="8:24" x14ac:dyDescent="0.25">
      <c r="H362" s="23">
        <v>213011332</v>
      </c>
      <c r="I362" s="23" t="s">
        <v>1285</v>
      </c>
      <c r="J362" s="23" t="s">
        <v>30</v>
      </c>
      <c r="K362" s="129">
        <v>52925</v>
      </c>
      <c r="U362" s="23">
        <v>207021160</v>
      </c>
      <c r="V362" s="23" t="s">
        <v>1248</v>
      </c>
      <c r="W362" s="89">
        <v>65957</v>
      </c>
      <c r="X362" s="23" t="str">
        <f t="shared" si="5"/>
        <v>Greater Melbourne</v>
      </c>
    </row>
    <row r="363" spans="8:24" x14ac:dyDescent="0.25">
      <c r="H363" s="23">
        <v>213011333</v>
      </c>
      <c r="I363" s="23" t="s">
        <v>1294</v>
      </c>
      <c r="J363" s="23" t="s">
        <v>30</v>
      </c>
      <c r="K363" s="129">
        <v>44438</v>
      </c>
      <c r="U363" s="23">
        <v>211011449</v>
      </c>
      <c r="V363" s="23" t="s">
        <v>1372</v>
      </c>
      <c r="W363" s="89">
        <v>63173</v>
      </c>
      <c r="X363" s="23" t="str">
        <f t="shared" si="5"/>
        <v>Greater Melbourne</v>
      </c>
    </row>
    <row r="364" spans="8:24" x14ac:dyDescent="0.25">
      <c r="H364" s="23">
        <v>213011334</v>
      </c>
      <c r="I364" s="23" t="s">
        <v>1424</v>
      </c>
      <c r="J364" s="23" t="s">
        <v>30</v>
      </c>
      <c r="K364" s="129">
        <v>41719</v>
      </c>
      <c r="U364" s="23">
        <v>209041223</v>
      </c>
      <c r="V364" s="23" t="s">
        <v>1314</v>
      </c>
      <c r="W364" s="89">
        <v>49449</v>
      </c>
      <c r="X364" s="23" t="str">
        <f t="shared" si="5"/>
        <v>Greater Melbourne</v>
      </c>
    </row>
    <row r="365" spans="8:24" x14ac:dyDescent="0.25">
      <c r="H365" s="23">
        <v>213011335</v>
      </c>
      <c r="I365" s="23" t="s">
        <v>1425</v>
      </c>
      <c r="J365" s="23" t="s">
        <v>30</v>
      </c>
      <c r="K365" s="129">
        <v>41241</v>
      </c>
      <c r="U365" s="133">
        <v>206021112</v>
      </c>
      <c r="V365" s="133" t="s">
        <v>471</v>
      </c>
      <c r="W365" s="89">
        <v>74300</v>
      </c>
      <c r="X365" s="23" t="str">
        <f t="shared" si="5"/>
        <v>Greater Melbourne</v>
      </c>
    </row>
    <row r="366" spans="8:24" x14ac:dyDescent="0.25">
      <c r="H366" s="23">
        <v>213011336</v>
      </c>
      <c r="I366" s="23" t="s">
        <v>1429</v>
      </c>
      <c r="J366" s="23" t="s">
        <v>30</v>
      </c>
      <c r="K366" s="129">
        <v>46975</v>
      </c>
      <c r="U366" s="23">
        <v>206061138</v>
      </c>
      <c r="V366" s="23" t="s">
        <v>1230</v>
      </c>
      <c r="W366" s="89">
        <v>179140</v>
      </c>
      <c r="X366" s="23" t="str">
        <f t="shared" si="5"/>
        <v>Greater Melbourne</v>
      </c>
    </row>
    <row r="367" spans="8:24" x14ac:dyDescent="0.25">
      <c r="H367" s="23">
        <v>213011337</v>
      </c>
      <c r="I367" s="23" t="s">
        <v>1430</v>
      </c>
      <c r="J367" s="23" t="s">
        <v>30</v>
      </c>
      <c r="K367" s="129">
        <v>44155</v>
      </c>
      <c r="U367" s="23">
        <v>203031053</v>
      </c>
      <c r="V367" s="23" t="s">
        <v>1102</v>
      </c>
      <c r="W367" s="89">
        <v>74255</v>
      </c>
      <c r="X367" s="23" t="str">
        <f t="shared" si="5"/>
        <v>Rest of Vic.</v>
      </c>
    </row>
    <row r="368" spans="8:24" x14ac:dyDescent="0.25">
      <c r="H368" s="23">
        <v>213011338</v>
      </c>
      <c r="I368" s="23" t="s">
        <v>1431</v>
      </c>
      <c r="J368" s="23" t="s">
        <v>30</v>
      </c>
      <c r="K368" s="129">
        <v>46262</v>
      </c>
      <c r="U368" s="23">
        <v>204031072</v>
      </c>
      <c r="V368" s="23" t="s">
        <v>1132</v>
      </c>
      <c r="W368" s="89">
        <v>54160</v>
      </c>
      <c r="X368" s="23" t="str">
        <f t="shared" si="5"/>
        <v>Rest of Vic.</v>
      </c>
    </row>
    <row r="369" spans="8:24" x14ac:dyDescent="0.25">
      <c r="H369" s="23">
        <v>213011339</v>
      </c>
      <c r="I369" s="23" t="s">
        <v>1435</v>
      </c>
      <c r="J369" s="23" t="s">
        <v>30</v>
      </c>
      <c r="K369" s="129">
        <v>52299</v>
      </c>
      <c r="U369" s="23">
        <v>205011078</v>
      </c>
      <c r="V369" s="23" t="s">
        <v>1143</v>
      </c>
      <c r="W369" s="89">
        <v>58448</v>
      </c>
      <c r="X369" s="23" t="str">
        <f t="shared" si="5"/>
        <v>Rest of Vic.</v>
      </c>
    </row>
    <row r="370" spans="8:24" x14ac:dyDescent="0.25">
      <c r="H370" s="23">
        <v>213011340</v>
      </c>
      <c r="I370" s="23" t="s">
        <v>1438</v>
      </c>
      <c r="J370" s="23" t="s">
        <v>30</v>
      </c>
      <c r="K370" s="129">
        <v>59646</v>
      </c>
      <c r="U370" s="23">
        <v>210051250</v>
      </c>
      <c r="V370" s="23" t="s">
        <v>1353</v>
      </c>
      <c r="W370" s="89">
        <v>58360</v>
      </c>
      <c r="X370" s="23" t="str">
        <f t="shared" si="5"/>
        <v>Greater Melbourne</v>
      </c>
    </row>
    <row r="371" spans="8:24" x14ac:dyDescent="0.25">
      <c r="H371" s="23">
        <v>213021341</v>
      </c>
      <c r="I371" s="23" t="s">
        <v>1010</v>
      </c>
      <c r="J371" s="23" t="s">
        <v>30</v>
      </c>
      <c r="K371" s="129">
        <v>65344</v>
      </c>
      <c r="U371" s="23">
        <v>204011061</v>
      </c>
      <c r="V371" s="23" t="s">
        <v>1115</v>
      </c>
      <c r="W371" s="89">
        <v>44325</v>
      </c>
      <c r="X371" s="23" t="str">
        <f t="shared" si="5"/>
        <v>Rest of Vic.</v>
      </c>
    </row>
    <row r="372" spans="8:24" x14ac:dyDescent="0.25">
      <c r="H372" s="23">
        <v>213021342</v>
      </c>
      <c r="I372" s="23" t="s">
        <v>1013</v>
      </c>
      <c r="J372" s="23" t="s">
        <v>30</v>
      </c>
      <c r="K372" s="129">
        <v>55384</v>
      </c>
      <c r="U372" s="23">
        <v>211051284</v>
      </c>
      <c r="V372" s="23" t="s">
        <v>1389</v>
      </c>
      <c r="W372" s="89">
        <v>65270</v>
      </c>
      <c r="X372" s="23" t="str">
        <f t="shared" si="5"/>
        <v>Greater Melbourne</v>
      </c>
    </row>
    <row r="373" spans="8:24" x14ac:dyDescent="0.25">
      <c r="H373" s="23">
        <v>213021343</v>
      </c>
      <c r="I373" s="23" t="s">
        <v>1017</v>
      </c>
      <c r="J373" s="23" t="s">
        <v>30</v>
      </c>
      <c r="K373" s="129">
        <v>58728</v>
      </c>
      <c r="U373" s="23">
        <v>211041272</v>
      </c>
      <c r="V373" s="23" t="s">
        <v>1383</v>
      </c>
      <c r="W373" s="89">
        <v>65692</v>
      </c>
      <c r="X373" s="23" t="str">
        <f t="shared" si="5"/>
        <v>Greater Melbourne</v>
      </c>
    </row>
    <row r="374" spans="8:24" x14ac:dyDescent="0.25">
      <c r="H374" s="23">
        <v>213021344</v>
      </c>
      <c r="I374" s="23" t="s">
        <v>1362</v>
      </c>
      <c r="J374" s="23" t="s">
        <v>30</v>
      </c>
      <c r="K374" s="129">
        <v>76882</v>
      </c>
      <c r="U374" s="23">
        <v>211041273</v>
      </c>
      <c r="V374" s="23" t="s">
        <v>1385</v>
      </c>
      <c r="W374" s="89">
        <v>61384</v>
      </c>
      <c r="X374" s="23" t="str">
        <f t="shared" si="5"/>
        <v>Greater Melbourne</v>
      </c>
    </row>
    <row r="375" spans="8:24" x14ac:dyDescent="0.25">
      <c r="H375" s="23">
        <v>213021345</v>
      </c>
      <c r="I375" s="23" t="s">
        <v>1403</v>
      </c>
      <c r="J375" s="23" t="s">
        <v>30</v>
      </c>
      <c r="K375" s="129">
        <v>57349</v>
      </c>
      <c r="U375" s="23">
        <v>209011203</v>
      </c>
      <c r="V375" s="23" t="s">
        <v>1298</v>
      </c>
      <c r="W375" s="89">
        <v>69445</v>
      </c>
      <c r="X375" s="23" t="str">
        <f t="shared" si="5"/>
        <v>Greater Melbourne</v>
      </c>
    </row>
    <row r="376" spans="8:24" x14ac:dyDescent="0.25">
      <c r="H376" s="23">
        <v>213021346</v>
      </c>
      <c r="I376" s="23" t="s">
        <v>1439</v>
      </c>
      <c r="J376" s="23" t="s">
        <v>30</v>
      </c>
      <c r="K376" s="129">
        <v>87460</v>
      </c>
      <c r="U376" s="23">
        <v>209041224</v>
      </c>
      <c r="V376" s="23" t="s">
        <v>1315</v>
      </c>
      <c r="W376" s="89">
        <v>61938</v>
      </c>
      <c r="X376" s="23" t="str">
        <f t="shared" si="5"/>
        <v>Greater Melbourne</v>
      </c>
    </row>
    <row r="377" spans="8:24" x14ac:dyDescent="0.25">
      <c r="H377" s="23">
        <v>213031347</v>
      </c>
      <c r="I377" s="23" t="s">
        <v>1095</v>
      </c>
      <c r="J377" s="23" t="s">
        <v>30</v>
      </c>
      <c r="K377" s="129">
        <v>49839</v>
      </c>
      <c r="U377" s="23">
        <v>211051285</v>
      </c>
      <c r="V377" s="23" t="s">
        <v>1390</v>
      </c>
      <c r="W377" s="89">
        <v>63043</v>
      </c>
      <c r="X377" s="23" t="str">
        <f t="shared" si="5"/>
        <v>Greater Melbourne</v>
      </c>
    </row>
    <row r="378" spans="8:24" x14ac:dyDescent="0.25">
      <c r="H378" s="23">
        <v>213031348</v>
      </c>
      <c r="I378" s="23" t="s">
        <v>1234</v>
      </c>
      <c r="J378" s="23" t="s">
        <v>30</v>
      </c>
      <c r="K378" s="129">
        <v>52664</v>
      </c>
      <c r="U378" s="23">
        <v>204021066</v>
      </c>
      <c r="V378" s="23" t="s">
        <v>1123</v>
      </c>
      <c r="W378" s="89">
        <v>55891</v>
      </c>
      <c r="X378" s="23" t="str">
        <f t="shared" si="5"/>
        <v>Rest of Vic.</v>
      </c>
    </row>
    <row r="379" spans="8:24" x14ac:dyDescent="0.25">
      <c r="H379" s="23">
        <v>213031349</v>
      </c>
      <c r="I379" s="23" t="s">
        <v>809</v>
      </c>
      <c r="J379" s="23" t="s">
        <v>30</v>
      </c>
      <c r="K379" s="129">
        <v>62566</v>
      </c>
      <c r="U379" s="23">
        <v>204021067</v>
      </c>
      <c r="V379" s="23" t="s">
        <v>1440</v>
      </c>
      <c r="W379" s="89">
        <v>52019</v>
      </c>
      <c r="X379" s="23" t="str">
        <f t="shared" si="5"/>
        <v>Rest of Vic.</v>
      </c>
    </row>
    <row r="380" spans="8:24" x14ac:dyDescent="0.25">
      <c r="H380" s="23">
        <v>213031350</v>
      </c>
      <c r="I380" s="23" t="s">
        <v>1405</v>
      </c>
      <c r="J380" s="23" t="s">
        <v>30</v>
      </c>
      <c r="K380" s="129">
        <v>71878</v>
      </c>
      <c r="U380" s="23">
        <v>211011259</v>
      </c>
      <c r="V380" s="23" t="s">
        <v>1366</v>
      </c>
      <c r="W380" s="89">
        <v>59196</v>
      </c>
      <c r="X380" s="23" t="str">
        <f t="shared" si="5"/>
        <v>Greater Melbourne</v>
      </c>
    </row>
    <row r="381" spans="8:24" x14ac:dyDescent="0.25">
      <c r="H381" s="23">
        <v>213031351</v>
      </c>
      <c r="I381" s="23" t="s">
        <v>1441</v>
      </c>
      <c r="J381" s="23" t="s">
        <v>30</v>
      </c>
      <c r="K381" s="129">
        <v>57404</v>
      </c>
      <c r="U381" s="23">
        <v>211011260</v>
      </c>
      <c r="V381" s="23" t="s">
        <v>1367</v>
      </c>
      <c r="W381" s="89">
        <v>60481</v>
      </c>
      <c r="X381" s="23" t="str">
        <f t="shared" si="5"/>
        <v>Greater Melbourne</v>
      </c>
    </row>
    <row r="382" spans="8:24" x14ac:dyDescent="0.25">
      <c r="H382" s="23">
        <v>213031352</v>
      </c>
      <c r="I382" s="23" t="s">
        <v>1442</v>
      </c>
      <c r="J382" s="23" t="s">
        <v>30</v>
      </c>
      <c r="K382" s="129">
        <v>76250</v>
      </c>
      <c r="U382" s="23">
        <v>205011079</v>
      </c>
      <c r="V382" s="23" t="s">
        <v>1144</v>
      </c>
      <c r="W382" s="89">
        <v>60916</v>
      </c>
      <c r="X382" s="23" t="str">
        <f t="shared" si="5"/>
        <v>Rest of Vic.</v>
      </c>
    </row>
    <row r="383" spans="8:24" x14ac:dyDescent="0.25">
      <c r="H383" s="23">
        <v>213041353</v>
      </c>
      <c r="I383" s="23" t="s">
        <v>1041</v>
      </c>
      <c r="J383" s="23" t="s">
        <v>30</v>
      </c>
      <c r="K383" s="129">
        <v>59609</v>
      </c>
      <c r="U383" s="23">
        <v>211021262</v>
      </c>
      <c r="V383" s="23" t="s">
        <v>1375</v>
      </c>
      <c r="W383" s="89">
        <v>90916</v>
      </c>
      <c r="X383" s="23" t="str">
        <f t="shared" si="5"/>
        <v>Greater Melbourne</v>
      </c>
    </row>
    <row r="384" spans="8:24" x14ac:dyDescent="0.25">
      <c r="H384" s="23">
        <v>213041355</v>
      </c>
      <c r="I384" s="23" t="s">
        <v>1443</v>
      </c>
      <c r="J384" s="23" t="s">
        <v>30</v>
      </c>
      <c r="K384" s="129">
        <v>59363</v>
      </c>
      <c r="U384" s="23">
        <v>217041479</v>
      </c>
      <c r="V384" s="23" t="s">
        <v>1444</v>
      </c>
      <c r="W384" s="89">
        <v>58420</v>
      </c>
      <c r="X384" s="23" t="str">
        <f t="shared" si="5"/>
        <v>Rest of Vic.</v>
      </c>
    </row>
    <row r="385" spans="8:24" x14ac:dyDescent="0.25">
      <c r="H385" s="23">
        <v>213041356</v>
      </c>
      <c r="I385" s="23" t="s">
        <v>812</v>
      </c>
      <c r="J385" s="23" t="s">
        <v>30</v>
      </c>
      <c r="K385" s="129">
        <v>50733</v>
      </c>
      <c r="U385" s="23">
        <v>217041480</v>
      </c>
      <c r="V385" s="23" t="s">
        <v>1445</v>
      </c>
      <c r="W385" s="89">
        <v>58597</v>
      </c>
      <c r="X385" s="23" t="str">
        <f t="shared" si="5"/>
        <v>Rest of Vic.</v>
      </c>
    </row>
    <row r="386" spans="8:24" x14ac:dyDescent="0.25">
      <c r="H386" s="23">
        <v>213041357</v>
      </c>
      <c r="I386" s="23" t="s">
        <v>1446</v>
      </c>
      <c r="J386" s="23" t="s">
        <v>30</v>
      </c>
      <c r="K386" s="129">
        <v>53067</v>
      </c>
      <c r="U386" s="23">
        <v>209011204</v>
      </c>
      <c r="V386" s="23" t="s">
        <v>1299</v>
      </c>
      <c r="W386" s="89">
        <v>66572</v>
      </c>
      <c r="X386" s="23" t="str">
        <f t="shared" si="5"/>
        <v>Greater Melbourne</v>
      </c>
    </row>
    <row r="387" spans="8:24" x14ac:dyDescent="0.25">
      <c r="H387" s="23">
        <v>213041358</v>
      </c>
      <c r="I387" s="23" t="s">
        <v>1320</v>
      </c>
      <c r="J387" s="23" t="s">
        <v>30</v>
      </c>
      <c r="K387" s="129">
        <v>50053</v>
      </c>
      <c r="U387" s="23">
        <v>209031215</v>
      </c>
      <c r="V387" s="23" t="s">
        <v>1309</v>
      </c>
      <c r="W387" s="89">
        <v>72518</v>
      </c>
      <c r="X387" s="23" t="str">
        <f t="shared" si="5"/>
        <v>Greater Melbourne</v>
      </c>
    </row>
    <row r="388" spans="8:24" x14ac:dyDescent="0.25">
      <c r="H388" s="23">
        <v>213041359</v>
      </c>
      <c r="I388" s="23" t="s">
        <v>1396</v>
      </c>
      <c r="J388" s="23" t="s">
        <v>30</v>
      </c>
      <c r="K388" s="129">
        <v>47870</v>
      </c>
      <c r="U388" s="23">
        <v>201011008</v>
      </c>
      <c r="V388" s="23" t="s">
        <v>1009</v>
      </c>
      <c r="W388" s="89">
        <v>52277</v>
      </c>
      <c r="X388" s="23" t="str">
        <f t="shared" si="5"/>
        <v>Rest of Vic.</v>
      </c>
    </row>
    <row r="389" spans="8:24" x14ac:dyDescent="0.25">
      <c r="H389" s="23">
        <v>213041360</v>
      </c>
      <c r="I389" s="23" t="s">
        <v>1436</v>
      </c>
      <c r="J389" s="23" t="s">
        <v>30</v>
      </c>
      <c r="K389" s="129">
        <v>58907</v>
      </c>
      <c r="U389" s="23">
        <v>213051467</v>
      </c>
      <c r="V389" s="23" t="s">
        <v>1447</v>
      </c>
      <c r="W389" s="89">
        <v>54100</v>
      </c>
      <c r="X389" s="23" t="str">
        <f t="shared" si="5"/>
        <v>Greater Melbourne</v>
      </c>
    </row>
    <row r="390" spans="8:24" x14ac:dyDescent="0.25">
      <c r="H390" s="23">
        <v>213041461</v>
      </c>
      <c r="I390" s="23" t="s">
        <v>1118</v>
      </c>
      <c r="J390" s="23" t="s">
        <v>30</v>
      </c>
      <c r="K390" s="129">
        <v>53419</v>
      </c>
      <c r="U390" s="23">
        <v>213051368</v>
      </c>
      <c r="V390" s="23" t="s">
        <v>1448</v>
      </c>
      <c r="W390" s="89">
        <v>64955</v>
      </c>
      <c r="X390" s="23" t="str">
        <f t="shared" si="5"/>
        <v>Greater Melbourne</v>
      </c>
    </row>
    <row r="391" spans="8:24" x14ac:dyDescent="0.25">
      <c r="H391" s="23">
        <v>213041462</v>
      </c>
      <c r="I391" s="23" t="s">
        <v>1120</v>
      </c>
      <c r="J391" s="23" t="s">
        <v>30</v>
      </c>
      <c r="K391" s="129">
        <v>55810</v>
      </c>
      <c r="U391" s="23">
        <v>213051468</v>
      </c>
      <c r="V391" s="23" t="s">
        <v>1449</v>
      </c>
      <c r="W391" s="89">
        <v>61509</v>
      </c>
      <c r="X391" s="23" t="str">
        <f t="shared" si="5"/>
        <v>Greater Melbourne</v>
      </c>
    </row>
    <row r="392" spans="8:24" x14ac:dyDescent="0.25">
      <c r="H392" s="23">
        <v>213041463</v>
      </c>
      <c r="I392" s="23" t="s">
        <v>1138</v>
      </c>
      <c r="J392" s="23" t="s">
        <v>30</v>
      </c>
      <c r="K392" s="129">
        <v>60706</v>
      </c>
      <c r="U392" s="23">
        <v>213031351</v>
      </c>
      <c r="V392" s="23" t="s">
        <v>1441</v>
      </c>
      <c r="W392" s="89">
        <v>65428</v>
      </c>
      <c r="X392" s="23" t="str">
        <f t="shared" ref="X392:X412" si="6">_xlfn.XLOOKUP(U392, $H$8:$H$469, $J$8:$J$469, , 0)</f>
        <v>Greater Melbourne</v>
      </c>
    </row>
    <row r="393" spans="8:24" x14ac:dyDescent="0.25">
      <c r="H393" s="23">
        <v>213051361</v>
      </c>
      <c r="I393" s="23" t="s">
        <v>1271</v>
      </c>
      <c r="J393" s="23" t="s">
        <v>30</v>
      </c>
      <c r="K393" s="129">
        <v>53595</v>
      </c>
      <c r="U393" s="23">
        <v>206041127</v>
      </c>
      <c r="V393" s="23" t="s">
        <v>1450</v>
      </c>
      <c r="W393" s="89">
        <v>107532</v>
      </c>
      <c r="X393" s="23" t="str">
        <f t="shared" si="6"/>
        <v>Greater Melbourne</v>
      </c>
    </row>
    <row r="394" spans="8:24" x14ac:dyDescent="0.25">
      <c r="H394" s="23">
        <v>213051362</v>
      </c>
      <c r="I394" s="23" t="s">
        <v>1273</v>
      </c>
      <c r="J394" s="23" t="s">
        <v>30</v>
      </c>
      <c r="K394" s="129">
        <v>50331</v>
      </c>
      <c r="U394" s="23">
        <v>215011393</v>
      </c>
      <c r="V394" s="23" t="s">
        <v>1451</v>
      </c>
      <c r="W394" s="89">
        <v>62751</v>
      </c>
      <c r="X394" s="23" t="str">
        <f t="shared" si="6"/>
        <v>Rest of Vic.</v>
      </c>
    </row>
    <row r="395" spans="8:24" x14ac:dyDescent="0.25">
      <c r="H395" s="23">
        <v>213051363</v>
      </c>
      <c r="I395" s="23" t="s">
        <v>1301</v>
      </c>
      <c r="J395" s="23" t="s">
        <v>30</v>
      </c>
      <c r="K395" s="129">
        <v>53966</v>
      </c>
      <c r="U395" s="23">
        <v>204031073</v>
      </c>
      <c r="V395" s="23" t="s">
        <v>1134</v>
      </c>
      <c r="W395" s="89">
        <v>58886</v>
      </c>
      <c r="X395" s="23" t="str">
        <f t="shared" si="6"/>
        <v>Rest of Vic.</v>
      </c>
    </row>
    <row r="396" spans="8:24" x14ac:dyDescent="0.25">
      <c r="H396" s="23">
        <v>213051365</v>
      </c>
      <c r="I396" s="23" t="s">
        <v>1452</v>
      </c>
      <c r="J396" s="23" t="s">
        <v>30</v>
      </c>
      <c r="K396" s="129">
        <v>53405</v>
      </c>
      <c r="U396" s="23">
        <v>212051327</v>
      </c>
      <c r="V396" s="23" t="s">
        <v>1433</v>
      </c>
      <c r="W396" s="89">
        <v>69686</v>
      </c>
      <c r="X396" s="23" t="str">
        <f t="shared" si="6"/>
        <v>Greater Melbourne</v>
      </c>
    </row>
    <row r="397" spans="8:24" x14ac:dyDescent="0.25">
      <c r="H397" s="23">
        <v>213051366</v>
      </c>
      <c r="I397" s="23" t="s">
        <v>1453</v>
      </c>
      <c r="J397" s="23" t="s">
        <v>30</v>
      </c>
      <c r="K397" s="129">
        <v>53233</v>
      </c>
      <c r="U397" s="23">
        <v>202011025</v>
      </c>
      <c r="V397" s="23" t="s">
        <v>1050</v>
      </c>
      <c r="W397" s="89">
        <v>36070</v>
      </c>
      <c r="X397" s="23" t="str">
        <f t="shared" si="6"/>
        <v>Rest of Vic.</v>
      </c>
    </row>
    <row r="398" spans="8:24" x14ac:dyDescent="0.25">
      <c r="H398" s="23">
        <v>213051368</v>
      </c>
      <c r="I398" s="23" t="s">
        <v>1448</v>
      </c>
      <c r="J398" s="23" t="s">
        <v>30</v>
      </c>
      <c r="K398" s="129">
        <v>59566</v>
      </c>
      <c r="U398" s="23">
        <v>209041225</v>
      </c>
      <c r="V398" s="23" t="s">
        <v>820</v>
      </c>
      <c r="W398" s="89">
        <v>63301</v>
      </c>
      <c r="X398" s="23" t="str">
        <f t="shared" si="6"/>
        <v>Greater Melbourne</v>
      </c>
    </row>
    <row r="399" spans="8:24" x14ac:dyDescent="0.25">
      <c r="H399" s="23">
        <v>213051369</v>
      </c>
      <c r="I399" s="23" t="s">
        <v>1454</v>
      </c>
      <c r="J399" s="23" t="s">
        <v>30</v>
      </c>
      <c r="K399" s="129">
        <v>54340</v>
      </c>
      <c r="U399" s="23">
        <v>213021346</v>
      </c>
      <c r="V399" s="23" t="s">
        <v>1439</v>
      </c>
      <c r="W399" s="89">
        <v>94240</v>
      </c>
      <c r="X399" s="23" t="str">
        <f t="shared" si="6"/>
        <v>Greater Melbourne</v>
      </c>
    </row>
    <row r="400" spans="8:24" x14ac:dyDescent="0.25">
      <c r="H400" s="23">
        <v>213051464</v>
      </c>
      <c r="I400" s="23" t="s">
        <v>1382</v>
      </c>
      <c r="J400" s="23" t="s">
        <v>30</v>
      </c>
      <c r="K400" s="129">
        <v>66413</v>
      </c>
      <c r="U400" s="23">
        <v>205031092</v>
      </c>
      <c r="V400" s="23" t="s">
        <v>1166</v>
      </c>
      <c r="W400" s="89">
        <v>77173</v>
      </c>
      <c r="X400" s="23" t="str">
        <f t="shared" si="6"/>
        <v>Rest of Vic.</v>
      </c>
    </row>
    <row r="401" spans="8:24" x14ac:dyDescent="0.25">
      <c r="H401" s="23">
        <v>213051465</v>
      </c>
      <c r="I401" s="23" t="s">
        <v>1455</v>
      </c>
      <c r="J401" s="23" t="s">
        <v>30</v>
      </c>
      <c r="K401" s="129">
        <v>61907</v>
      </c>
      <c r="U401" s="23">
        <v>203011036</v>
      </c>
      <c r="V401" s="23" t="s">
        <v>1070</v>
      </c>
      <c r="W401" s="89">
        <v>64978</v>
      </c>
      <c r="X401" s="23" t="str">
        <f t="shared" si="6"/>
        <v>Rest of Vic.</v>
      </c>
    </row>
    <row r="402" spans="8:24" x14ac:dyDescent="0.25">
      <c r="H402" s="23">
        <v>213051466</v>
      </c>
      <c r="I402" s="23" t="s">
        <v>1384</v>
      </c>
      <c r="J402" s="23" t="s">
        <v>30</v>
      </c>
      <c r="K402" s="129">
        <v>63737</v>
      </c>
      <c r="U402" s="23">
        <v>209041437</v>
      </c>
      <c r="V402" s="23" t="s">
        <v>1328</v>
      </c>
      <c r="W402" s="89">
        <v>57862</v>
      </c>
      <c r="X402" s="23" t="str">
        <f t="shared" si="6"/>
        <v>Greater Melbourne</v>
      </c>
    </row>
    <row r="403" spans="8:24" x14ac:dyDescent="0.25">
      <c r="H403" s="23">
        <v>213051467</v>
      </c>
      <c r="I403" s="23" t="s">
        <v>1447</v>
      </c>
      <c r="J403" s="23" t="s">
        <v>30</v>
      </c>
      <c r="K403" s="129">
        <v>50169</v>
      </c>
      <c r="U403" s="23">
        <v>205031093</v>
      </c>
      <c r="V403" s="23" t="s">
        <v>1167</v>
      </c>
      <c r="W403" s="89">
        <v>51152</v>
      </c>
      <c r="X403" s="23" t="str">
        <f t="shared" si="6"/>
        <v>Rest of Vic.</v>
      </c>
    </row>
    <row r="404" spans="8:24" x14ac:dyDescent="0.25">
      <c r="H404" s="23">
        <v>213051468</v>
      </c>
      <c r="I404" s="23" t="s">
        <v>1449</v>
      </c>
      <c r="J404" s="23" t="s">
        <v>30</v>
      </c>
      <c r="K404" s="129">
        <v>57212</v>
      </c>
      <c r="U404" s="23">
        <v>202021031</v>
      </c>
      <c r="V404" s="23" t="s">
        <v>1061</v>
      </c>
      <c r="W404" s="89">
        <v>75719</v>
      </c>
      <c r="X404" s="23" t="str">
        <f t="shared" si="6"/>
        <v>Rest of Vic.</v>
      </c>
    </row>
    <row r="405" spans="8:24" x14ac:dyDescent="0.25">
      <c r="H405" s="23">
        <v>214011370</v>
      </c>
      <c r="I405" s="23" t="s">
        <v>1142</v>
      </c>
      <c r="J405" s="23" t="s">
        <v>30</v>
      </c>
      <c r="K405" s="129">
        <v>52676</v>
      </c>
      <c r="U405" s="23">
        <v>204031075</v>
      </c>
      <c r="V405" s="23" t="s">
        <v>1137</v>
      </c>
      <c r="W405" s="89">
        <v>58375</v>
      </c>
      <c r="X405" s="23" t="str">
        <f t="shared" si="6"/>
        <v>Rest of Vic.</v>
      </c>
    </row>
    <row r="406" spans="8:24" x14ac:dyDescent="0.25">
      <c r="H406" s="23">
        <v>214011371</v>
      </c>
      <c r="I406" s="23" t="s">
        <v>801</v>
      </c>
      <c r="J406" s="23" t="s">
        <v>30</v>
      </c>
      <c r="K406" s="129">
        <v>51374</v>
      </c>
      <c r="U406" s="23">
        <v>205041098</v>
      </c>
      <c r="V406" s="23" t="s">
        <v>1175</v>
      </c>
      <c r="W406" s="89">
        <v>64724</v>
      </c>
      <c r="X406" s="23" t="str">
        <f t="shared" si="6"/>
        <v>Rest of Vic.</v>
      </c>
    </row>
    <row r="407" spans="8:24" x14ac:dyDescent="0.25">
      <c r="H407" s="23">
        <v>214011372</v>
      </c>
      <c r="I407" s="23" t="s">
        <v>1237</v>
      </c>
      <c r="J407" s="23" t="s">
        <v>30</v>
      </c>
      <c r="K407" s="129">
        <v>47373</v>
      </c>
      <c r="U407" s="23">
        <v>211051286</v>
      </c>
      <c r="V407" s="23" t="s">
        <v>1391</v>
      </c>
      <c r="W407" s="89">
        <v>54174</v>
      </c>
      <c r="X407" s="23" t="str">
        <f t="shared" si="6"/>
        <v>Greater Melbourne</v>
      </c>
    </row>
    <row r="408" spans="8:24" x14ac:dyDescent="0.25">
      <c r="H408" s="23">
        <v>214011373</v>
      </c>
      <c r="I408" s="23" t="s">
        <v>1239</v>
      </c>
      <c r="J408" s="23" t="s">
        <v>30</v>
      </c>
      <c r="K408" s="129">
        <v>62648</v>
      </c>
      <c r="U408" s="23">
        <v>205051104</v>
      </c>
      <c r="V408" s="23" t="s">
        <v>1186</v>
      </c>
      <c r="W408" s="89">
        <v>62479</v>
      </c>
      <c r="X408" s="23" t="str">
        <f t="shared" si="6"/>
        <v>Rest of Vic.</v>
      </c>
    </row>
    <row r="409" spans="8:24" x14ac:dyDescent="0.25">
      <c r="H409" s="23">
        <v>214011374</v>
      </c>
      <c r="I409" s="23" t="s">
        <v>1300</v>
      </c>
      <c r="J409" s="23" t="s">
        <v>30</v>
      </c>
      <c r="K409" s="129">
        <v>57630</v>
      </c>
      <c r="U409" s="23">
        <v>213031352</v>
      </c>
      <c r="V409" s="23" t="s">
        <v>1442</v>
      </c>
      <c r="W409" s="89">
        <v>85989</v>
      </c>
      <c r="X409" s="23" t="str">
        <f t="shared" si="6"/>
        <v>Greater Melbourne</v>
      </c>
    </row>
    <row r="410" spans="8:24" x14ac:dyDescent="0.25">
      <c r="H410" s="23">
        <v>214011375</v>
      </c>
      <c r="I410" s="23" t="s">
        <v>1404</v>
      </c>
      <c r="J410" s="23" t="s">
        <v>30</v>
      </c>
      <c r="K410" s="129">
        <v>54633</v>
      </c>
      <c r="U410" s="23">
        <v>216021414</v>
      </c>
      <c r="V410" s="23" t="s">
        <v>1456</v>
      </c>
      <c r="W410" s="89">
        <v>52071</v>
      </c>
      <c r="X410" s="23" t="str">
        <f t="shared" si="6"/>
        <v>Rest of Vic.</v>
      </c>
    </row>
    <row r="411" spans="8:24" x14ac:dyDescent="0.25">
      <c r="H411" s="23">
        <v>214011376</v>
      </c>
      <c r="I411" s="23" t="s">
        <v>1413</v>
      </c>
      <c r="J411" s="23" t="s">
        <v>30</v>
      </c>
      <c r="K411" s="129">
        <v>62010</v>
      </c>
      <c r="U411" s="23">
        <v>215011394</v>
      </c>
      <c r="V411" s="23" t="s">
        <v>1457</v>
      </c>
      <c r="W411" s="89">
        <v>66024</v>
      </c>
      <c r="X411" s="23" t="str">
        <f t="shared" si="6"/>
        <v>Rest of Vic.</v>
      </c>
    </row>
    <row r="412" spans="8:24" x14ac:dyDescent="0.25">
      <c r="H412" s="23">
        <v>214021377</v>
      </c>
      <c r="I412" s="23" t="s">
        <v>1205</v>
      </c>
      <c r="J412" s="23" t="s">
        <v>30</v>
      </c>
      <c r="K412" s="129">
        <v>55235</v>
      </c>
      <c r="U412" s="23">
        <v>204011062</v>
      </c>
      <c r="V412" s="23" t="s">
        <v>1117</v>
      </c>
      <c r="W412" s="89">
        <v>50478</v>
      </c>
      <c r="X412" s="23" t="str">
        <f t="shared" si="6"/>
        <v>Rest of Vic.</v>
      </c>
    </row>
    <row r="413" spans="8:24" x14ac:dyDescent="0.25">
      <c r="H413" s="23">
        <v>214021378</v>
      </c>
      <c r="I413" s="23" t="s">
        <v>1233</v>
      </c>
      <c r="J413" s="23" t="s">
        <v>30</v>
      </c>
      <c r="K413" s="129">
        <v>75861</v>
      </c>
    </row>
    <row r="414" spans="8:24" x14ac:dyDescent="0.25">
      <c r="H414" s="23">
        <v>214021379</v>
      </c>
      <c r="I414" s="23" t="s">
        <v>1262</v>
      </c>
      <c r="J414" s="23" t="s">
        <v>30</v>
      </c>
      <c r="K414" s="129">
        <v>53957</v>
      </c>
    </row>
    <row r="415" spans="8:24" x14ac:dyDescent="0.25">
      <c r="H415" s="23">
        <v>214021380</v>
      </c>
      <c r="I415" s="23" t="s">
        <v>1458</v>
      </c>
      <c r="J415" s="23" t="s">
        <v>30</v>
      </c>
      <c r="K415" s="129">
        <v>58594</v>
      </c>
    </row>
    <row r="416" spans="8:24" x14ac:dyDescent="0.25">
      <c r="H416" s="23">
        <v>214021381</v>
      </c>
      <c r="I416" s="23" t="s">
        <v>1344</v>
      </c>
      <c r="J416" s="23" t="s">
        <v>30</v>
      </c>
      <c r="K416" s="129">
        <v>81583</v>
      </c>
    </row>
    <row r="417" spans="8:11" x14ac:dyDescent="0.25">
      <c r="H417" s="23">
        <v>214021382</v>
      </c>
      <c r="I417" s="23" t="s">
        <v>1346</v>
      </c>
      <c r="J417" s="23" t="s">
        <v>30</v>
      </c>
      <c r="K417" s="129">
        <v>66615</v>
      </c>
    </row>
    <row r="418" spans="8:11" x14ac:dyDescent="0.25">
      <c r="H418" s="23">
        <v>214021383</v>
      </c>
      <c r="I418" s="23" t="s">
        <v>1386</v>
      </c>
      <c r="J418" s="23" t="s">
        <v>30</v>
      </c>
      <c r="K418" s="129">
        <v>59717</v>
      </c>
    </row>
    <row r="419" spans="8:11" x14ac:dyDescent="0.25">
      <c r="H419" s="23">
        <v>214021384</v>
      </c>
      <c r="I419" s="23" t="s">
        <v>1399</v>
      </c>
      <c r="J419" s="23" t="s">
        <v>30</v>
      </c>
      <c r="K419" s="129">
        <v>45524</v>
      </c>
    </row>
    <row r="420" spans="8:11" x14ac:dyDescent="0.25">
      <c r="H420" s="23">
        <v>214021385</v>
      </c>
      <c r="I420" s="23" t="s">
        <v>1415</v>
      </c>
      <c r="J420" s="23" t="s">
        <v>30</v>
      </c>
      <c r="K420" s="129">
        <v>57071</v>
      </c>
    </row>
    <row r="421" spans="8:11" x14ac:dyDescent="0.25">
      <c r="H421" s="23">
        <v>215011386</v>
      </c>
      <c r="I421" s="23" t="s">
        <v>1020</v>
      </c>
      <c r="J421" s="23" t="s">
        <v>997</v>
      </c>
      <c r="K421" s="129">
        <v>48023</v>
      </c>
    </row>
    <row r="422" spans="8:11" x14ac:dyDescent="0.25">
      <c r="H422" s="23">
        <v>215011387</v>
      </c>
      <c r="I422" s="23" t="s">
        <v>1459</v>
      </c>
      <c r="J422" s="23" t="s">
        <v>997</v>
      </c>
      <c r="K422" s="129">
        <v>52625</v>
      </c>
    </row>
    <row r="423" spans="8:11" x14ac:dyDescent="0.25">
      <c r="H423" s="23">
        <v>215011388</v>
      </c>
      <c r="I423" s="23" t="s">
        <v>1275</v>
      </c>
      <c r="J423" s="23" t="s">
        <v>997</v>
      </c>
      <c r="K423" s="129">
        <v>50607</v>
      </c>
    </row>
    <row r="424" spans="8:11" x14ac:dyDescent="0.25">
      <c r="H424" s="23">
        <v>215011389</v>
      </c>
      <c r="I424" s="23" t="s">
        <v>1460</v>
      </c>
      <c r="J424" s="23" t="s">
        <v>997</v>
      </c>
      <c r="K424" s="129">
        <v>47772</v>
      </c>
    </row>
    <row r="425" spans="8:11" x14ac:dyDescent="0.25">
      <c r="H425" s="23">
        <v>215011390</v>
      </c>
      <c r="I425" s="23" t="s">
        <v>1365</v>
      </c>
      <c r="J425" s="23" t="s">
        <v>997</v>
      </c>
      <c r="K425" s="129">
        <v>48226</v>
      </c>
    </row>
    <row r="426" spans="8:11" x14ac:dyDescent="0.25">
      <c r="H426" s="23">
        <v>215011391</v>
      </c>
      <c r="I426" s="23" t="s">
        <v>1426</v>
      </c>
      <c r="J426" s="23" t="s">
        <v>997</v>
      </c>
      <c r="K426" s="129">
        <v>43571</v>
      </c>
    </row>
    <row r="427" spans="8:11" x14ac:dyDescent="0.25">
      <c r="H427" s="23">
        <v>215011392</v>
      </c>
      <c r="I427" s="23" t="s">
        <v>1427</v>
      </c>
      <c r="J427" s="23" t="s">
        <v>997</v>
      </c>
      <c r="K427" s="129">
        <v>47333</v>
      </c>
    </row>
    <row r="428" spans="8:11" x14ac:dyDescent="0.25">
      <c r="H428" s="23">
        <v>215011393</v>
      </c>
      <c r="I428" s="23" t="s">
        <v>1451</v>
      </c>
      <c r="J428" s="23" t="s">
        <v>997</v>
      </c>
      <c r="K428" s="129">
        <v>49644</v>
      </c>
    </row>
    <row r="429" spans="8:11" x14ac:dyDescent="0.25">
      <c r="H429" s="23">
        <v>215011394</v>
      </c>
      <c r="I429" s="23" t="s">
        <v>1457</v>
      </c>
      <c r="J429" s="23" t="s">
        <v>997</v>
      </c>
      <c r="K429" s="129">
        <v>50845</v>
      </c>
    </row>
    <row r="430" spans="8:11" x14ac:dyDescent="0.25">
      <c r="H430" s="23">
        <v>215021395</v>
      </c>
      <c r="I430" s="23" t="s">
        <v>1279</v>
      </c>
      <c r="J430" s="23" t="s">
        <v>997</v>
      </c>
      <c r="K430" s="129">
        <v>52869</v>
      </c>
    </row>
    <row r="431" spans="8:11" x14ac:dyDescent="0.25">
      <c r="H431" s="23">
        <v>215021396</v>
      </c>
      <c r="I431" s="23" t="s">
        <v>1323</v>
      </c>
      <c r="J431" s="23" t="s">
        <v>997</v>
      </c>
      <c r="K431" s="129">
        <v>45428</v>
      </c>
    </row>
    <row r="432" spans="8:11" x14ac:dyDescent="0.25">
      <c r="H432" s="23">
        <v>215021398</v>
      </c>
      <c r="I432" s="23" t="s">
        <v>1461</v>
      </c>
      <c r="J432" s="23" t="s">
        <v>997</v>
      </c>
      <c r="K432" s="129">
        <v>48610</v>
      </c>
    </row>
    <row r="433" spans="8:11" x14ac:dyDescent="0.25">
      <c r="H433" s="23">
        <v>215021399</v>
      </c>
      <c r="I433" s="23" t="s">
        <v>1388</v>
      </c>
      <c r="J433" s="23" t="s">
        <v>997</v>
      </c>
      <c r="K433" s="129">
        <v>45331</v>
      </c>
    </row>
    <row r="434" spans="8:11" x14ac:dyDescent="0.25">
      <c r="H434" s="23">
        <v>215021469</v>
      </c>
      <c r="I434" s="23" t="s">
        <v>1325</v>
      </c>
      <c r="J434" s="23" t="s">
        <v>997</v>
      </c>
      <c r="K434" s="129">
        <v>48629</v>
      </c>
    </row>
    <row r="435" spans="8:11" x14ac:dyDescent="0.25">
      <c r="H435" s="23">
        <v>215021470</v>
      </c>
      <c r="I435" s="23" t="s">
        <v>1327</v>
      </c>
      <c r="J435" s="23" t="s">
        <v>997</v>
      </c>
      <c r="K435" s="129">
        <v>50035</v>
      </c>
    </row>
    <row r="436" spans="8:11" x14ac:dyDescent="0.25">
      <c r="H436" s="23">
        <v>215031400</v>
      </c>
      <c r="I436" s="23" t="s">
        <v>1110</v>
      </c>
      <c r="J436" s="23" t="s">
        <v>997</v>
      </c>
      <c r="K436" s="129">
        <v>45741</v>
      </c>
    </row>
    <row r="437" spans="8:11" x14ac:dyDescent="0.25">
      <c r="H437" s="23">
        <v>215031401</v>
      </c>
      <c r="I437" s="23" t="s">
        <v>1242</v>
      </c>
      <c r="J437" s="23" t="s">
        <v>997</v>
      </c>
      <c r="K437" s="129">
        <v>40195</v>
      </c>
    </row>
    <row r="438" spans="8:11" x14ac:dyDescent="0.25">
      <c r="H438" s="23">
        <v>215031402</v>
      </c>
      <c r="I438" s="23" t="s">
        <v>1288</v>
      </c>
      <c r="J438" s="23" t="s">
        <v>997</v>
      </c>
      <c r="K438" s="129">
        <v>42497</v>
      </c>
    </row>
    <row r="439" spans="8:11" x14ac:dyDescent="0.25">
      <c r="H439" s="23">
        <v>215031403</v>
      </c>
      <c r="I439" s="23" t="s">
        <v>1393</v>
      </c>
      <c r="J439" s="23" t="s">
        <v>997</v>
      </c>
      <c r="K439" s="129">
        <v>53559</v>
      </c>
    </row>
    <row r="440" spans="8:11" x14ac:dyDescent="0.25">
      <c r="H440" s="23">
        <v>215031404</v>
      </c>
      <c r="I440" s="23" t="s">
        <v>1432</v>
      </c>
      <c r="J440" s="23" t="s">
        <v>997</v>
      </c>
      <c r="K440" s="129">
        <v>50470</v>
      </c>
    </row>
    <row r="441" spans="8:11" x14ac:dyDescent="0.25">
      <c r="H441" s="23">
        <v>215031405</v>
      </c>
      <c r="I441" s="23" t="s">
        <v>1462</v>
      </c>
      <c r="J441" s="23" t="s">
        <v>997</v>
      </c>
      <c r="K441" s="129">
        <v>48133</v>
      </c>
    </row>
    <row r="442" spans="8:11" x14ac:dyDescent="0.25">
      <c r="H442" s="23">
        <v>216011406</v>
      </c>
      <c r="I442" s="23" t="s">
        <v>1209</v>
      </c>
      <c r="J442" s="23" t="s">
        <v>997</v>
      </c>
      <c r="K442" s="129">
        <v>50825</v>
      </c>
    </row>
    <row r="443" spans="8:11" x14ac:dyDescent="0.25">
      <c r="H443" s="23">
        <v>216011407</v>
      </c>
      <c r="I443" s="23" t="s">
        <v>1296</v>
      </c>
      <c r="J443" s="23" t="s">
        <v>997</v>
      </c>
      <c r="K443" s="129">
        <v>44236</v>
      </c>
    </row>
    <row r="444" spans="8:11" x14ac:dyDescent="0.25">
      <c r="H444" s="23">
        <v>216011408</v>
      </c>
      <c r="I444" s="23" t="s">
        <v>1303</v>
      </c>
      <c r="J444" s="23" t="s">
        <v>997</v>
      </c>
      <c r="K444" s="129">
        <v>42911</v>
      </c>
    </row>
    <row r="445" spans="8:11" x14ac:dyDescent="0.25">
      <c r="H445" s="23">
        <v>216011409</v>
      </c>
      <c r="I445" s="23" t="s">
        <v>1395</v>
      </c>
      <c r="J445" s="23" t="s">
        <v>997</v>
      </c>
      <c r="K445" s="129">
        <v>45162</v>
      </c>
    </row>
    <row r="446" spans="8:11" x14ac:dyDescent="0.25">
      <c r="H446" s="23">
        <v>216011410</v>
      </c>
      <c r="I446" s="23" t="s">
        <v>1402</v>
      </c>
      <c r="J446" s="23" t="s">
        <v>997</v>
      </c>
      <c r="K446" s="129">
        <v>42515</v>
      </c>
    </row>
    <row r="447" spans="8:11" x14ac:dyDescent="0.25">
      <c r="H447" s="23">
        <v>216021411</v>
      </c>
      <c r="I447" s="23" t="s">
        <v>1165</v>
      </c>
      <c r="J447" s="23" t="s">
        <v>997</v>
      </c>
      <c r="K447" s="129">
        <v>49203</v>
      </c>
    </row>
    <row r="448" spans="8:11" x14ac:dyDescent="0.25">
      <c r="H448" s="23">
        <v>216021412</v>
      </c>
      <c r="I448" s="23" t="s">
        <v>1333</v>
      </c>
      <c r="J448" s="23" t="s">
        <v>997</v>
      </c>
      <c r="K448" s="129">
        <v>42397</v>
      </c>
    </row>
    <row r="449" spans="8:11" x14ac:dyDescent="0.25">
      <c r="H449" s="23">
        <v>216021413</v>
      </c>
      <c r="I449" s="23" t="s">
        <v>1373</v>
      </c>
      <c r="J449" s="23" t="s">
        <v>997</v>
      </c>
      <c r="K449" s="129">
        <v>41874</v>
      </c>
    </row>
    <row r="450" spans="8:11" x14ac:dyDescent="0.25">
      <c r="H450" s="23">
        <v>216021414</v>
      </c>
      <c r="I450" s="23" t="s">
        <v>1456</v>
      </c>
      <c r="J450" s="23" t="s">
        <v>997</v>
      </c>
      <c r="K450" s="129">
        <v>47691</v>
      </c>
    </row>
    <row r="451" spans="8:11" x14ac:dyDescent="0.25">
      <c r="H451" s="23">
        <v>216031415</v>
      </c>
      <c r="I451" s="23" t="s">
        <v>1340</v>
      </c>
      <c r="J451" s="23" t="s">
        <v>997</v>
      </c>
      <c r="K451" s="129">
        <v>46551</v>
      </c>
    </row>
    <row r="452" spans="8:11" x14ac:dyDescent="0.25">
      <c r="H452" s="23">
        <v>216031416</v>
      </c>
      <c r="I452" s="23" t="s">
        <v>1409</v>
      </c>
      <c r="J452" s="23" t="s">
        <v>997</v>
      </c>
      <c r="K452" s="129">
        <v>54553</v>
      </c>
    </row>
    <row r="453" spans="8:11" x14ac:dyDescent="0.25">
      <c r="H453" s="23">
        <v>216031417</v>
      </c>
      <c r="I453" s="23" t="s">
        <v>1463</v>
      </c>
      <c r="J453" s="23" t="s">
        <v>997</v>
      </c>
      <c r="K453" s="129">
        <v>48325</v>
      </c>
    </row>
    <row r="454" spans="8:11" x14ac:dyDescent="0.25">
      <c r="H454" s="23">
        <v>216031418</v>
      </c>
      <c r="I454" s="23" t="s">
        <v>1464</v>
      </c>
      <c r="J454" s="23" t="s">
        <v>997</v>
      </c>
      <c r="K454" s="129">
        <v>45340</v>
      </c>
    </row>
    <row r="455" spans="8:11" x14ac:dyDescent="0.25">
      <c r="H455" s="23">
        <v>216031419</v>
      </c>
      <c r="I455" s="23" t="s">
        <v>1465</v>
      </c>
      <c r="J455" s="23" t="s">
        <v>997</v>
      </c>
      <c r="K455" s="129">
        <v>45870</v>
      </c>
    </row>
    <row r="456" spans="8:11" x14ac:dyDescent="0.25">
      <c r="H456" s="23">
        <v>217011420</v>
      </c>
      <c r="I456" s="23" t="s">
        <v>1253</v>
      </c>
      <c r="J456" s="23" t="s">
        <v>997</v>
      </c>
      <c r="K456" s="129">
        <v>51261</v>
      </c>
    </row>
    <row r="457" spans="8:11" x14ac:dyDescent="0.25">
      <c r="H457" s="23">
        <v>217011421</v>
      </c>
      <c r="I457" s="23" t="s">
        <v>1259</v>
      </c>
      <c r="J457" s="23" t="s">
        <v>997</v>
      </c>
      <c r="K457" s="129">
        <v>48303</v>
      </c>
    </row>
    <row r="458" spans="8:11" x14ac:dyDescent="0.25">
      <c r="H458" s="23">
        <v>217011422</v>
      </c>
      <c r="I458" s="23" t="s">
        <v>1387</v>
      </c>
      <c r="J458" s="23" t="s">
        <v>997</v>
      </c>
      <c r="K458" s="129">
        <v>54003</v>
      </c>
    </row>
    <row r="459" spans="8:11" x14ac:dyDescent="0.25">
      <c r="H459" s="23">
        <v>217011423</v>
      </c>
      <c r="I459" s="23" t="s">
        <v>1420</v>
      </c>
      <c r="J459" s="23" t="s">
        <v>997</v>
      </c>
      <c r="K459" s="129">
        <v>51223</v>
      </c>
    </row>
    <row r="460" spans="8:11" x14ac:dyDescent="0.25">
      <c r="H460" s="23">
        <v>217031471</v>
      </c>
      <c r="I460" s="23" t="s">
        <v>1131</v>
      </c>
      <c r="J460" s="23" t="s">
        <v>997</v>
      </c>
      <c r="K460" s="129">
        <v>46296</v>
      </c>
    </row>
    <row r="461" spans="8:11" x14ac:dyDescent="0.25">
      <c r="H461" s="23">
        <v>217031472</v>
      </c>
      <c r="I461" s="23" t="s">
        <v>1168</v>
      </c>
      <c r="J461" s="23" t="s">
        <v>997</v>
      </c>
      <c r="K461" s="129">
        <v>48846</v>
      </c>
    </row>
    <row r="462" spans="8:11" x14ac:dyDescent="0.25">
      <c r="H462" s="23">
        <v>217031473</v>
      </c>
      <c r="I462" s="23" t="s">
        <v>1466</v>
      </c>
      <c r="J462" s="23" t="s">
        <v>997</v>
      </c>
      <c r="K462" s="129">
        <v>44468</v>
      </c>
    </row>
    <row r="463" spans="8:11" x14ac:dyDescent="0.25">
      <c r="H463" s="23">
        <v>217031474</v>
      </c>
      <c r="I463" s="23" t="s">
        <v>1172</v>
      </c>
      <c r="J463" s="23" t="s">
        <v>997</v>
      </c>
      <c r="K463" s="129">
        <v>47086</v>
      </c>
    </row>
    <row r="464" spans="8:11" x14ac:dyDescent="0.25">
      <c r="H464" s="23">
        <v>217031475</v>
      </c>
      <c r="I464" s="23" t="s">
        <v>1174</v>
      </c>
      <c r="J464" s="23" t="s">
        <v>997</v>
      </c>
      <c r="K464" s="129">
        <v>43174</v>
      </c>
    </row>
    <row r="465" spans="8:11" x14ac:dyDescent="0.25">
      <c r="H465" s="23">
        <v>217031476</v>
      </c>
      <c r="I465" s="23" t="s">
        <v>1378</v>
      </c>
      <c r="J465" s="23" t="s">
        <v>997</v>
      </c>
      <c r="K465" s="129">
        <v>44236</v>
      </c>
    </row>
    <row r="466" spans="8:11" x14ac:dyDescent="0.25">
      <c r="H466" s="23">
        <v>217041477</v>
      </c>
      <c r="I466" s="23" t="s">
        <v>1349</v>
      </c>
      <c r="J466" s="23" t="s">
        <v>997</v>
      </c>
      <c r="K466" s="129">
        <v>49104</v>
      </c>
    </row>
    <row r="467" spans="8:11" x14ac:dyDescent="0.25">
      <c r="H467" s="23">
        <v>217041478</v>
      </c>
      <c r="I467" s="23" t="s">
        <v>1350</v>
      </c>
      <c r="J467" s="23" t="s">
        <v>997</v>
      </c>
      <c r="K467" s="129">
        <v>51459</v>
      </c>
    </row>
    <row r="468" spans="8:11" x14ac:dyDescent="0.25">
      <c r="H468" s="23">
        <v>217041479</v>
      </c>
      <c r="I468" s="23" t="s">
        <v>1444</v>
      </c>
      <c r="J468" s="23" t="s">
        <v>997</v>
      </c>
      <c r="K468" s="129">
        <v>52090</v>
      </c>
    </row>
    <row r="469" spans="8:11" x14ac:dyDescent="0.25">
      <c r="H469" s="23">
        <v>217041480</v>
      </c>
      <c r="I469" s="23" t="s">
        <v>1445</v>
      </c>
      <c r="J469" s="23" t="s">
        <v>997</v>
      </c>
      <c r="K469" s="129">
        <v>53226</v>
      </c>
    </row>
  </sheetData>
  <autoFilter ref="U7:X412" xr:uid="{0547330F-41D1-4A69-9E29-C662EE93A9FD}">
    <sortState xmlns:xlrd2="http://schemas.microsoft.com/office/spreadsheetml/2017/richdata2" ref="U8:X412">
      <sortCondition ref="V7"/>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42448-147E-42FF-BD12-B978D223E178}">
  <dimension ref="B6:M15"/>
  <sheetViews>
    <sheetView workbookViewId="0">
      <selection activeCell="M13" sqref="M13"/>
    </sheetView>
  </sheetViews>
  <sheetFormatPr defaultRowHeight="15" x14ac:dyDescent="0.25"/>
  <sheetData>
    <row r="6" spans="2:13" ht="101.25" x14ac:dyDescent="0.25">
      <c r="B6" s="20" t="s">
        <v>853</v>
      </c>
      <c r="C6" s="20" t="s">
        <v>38</v>
      </c>
      <c r="D6" s="21" t="s">
        <v>884</v>
      </c>
      <c r="E6" s="21" t="s">
        <v>885</v>
      </c>
      <c r="G6" s="21" t="s">
        <v>886</v>
      </c>
      <c r="H6" s="21" t="s">
        <v>887</v>
      </c>
      <c r="I6" s="21"/>
      <c r="J6" s="21" t="s">
        <v>1469</v>
      </c>
    </row>
    <row r="7" spans="2:13" x14ac:dyDescent="0.25">
      <c r="B7" s="23" t="s">
        <v>43</v>
      </c>
      <c r="C7" s="23">
        <v>2020</v>
      </c>
      <c r="D7" s="89">
        <v>90648</v>
      </c>
      <c r="E7" s="89">
        <v>6279.1</v>
      </c>
    </row>
    <row r="8" spans="2:13" x14ac:dyDescent="0.25">
      <c r="B8" s="23" t="s">
        <v>44</v>
      </c>
      <c r="C8" s="23">
        <v>2020</v>
      </c>
      <c r="D8" s="89">
        <v>107665</v>
      </c>
      <c r="E8" s="89">
        <v>7254.4</v>
      </c>
    </row>
    <row r="9" spans="2:13" ht="15.75" thickBot="1" x14ac:dyDescent="0.3">
      <c r="B9" s="23" t="s">
        <v>45</v>
      </c>
      <c r="C9" s="23">
        <v>2020</v>
      </c>
      <c r="D9" s="89">
        <v>63066</v>
      </c>
      <c r="E9" s="89">
        <v>5709.4</v>
      </c>
    </row>
    <row r="10" spans="2:13" x14ac:dyDescent="0.25">
      <c r="B10" s="23" t="s">
        <v>46</v>
      </c>
      <c r="C10" s="23">
        <v>2020</v>
      </c>
      <c r="D10" s="89">
        <v>14619595</v>
      </c>
      <c r="E10" s="93">
        <v>982965</v>
      </c>
      <c r="G10" s="94">
        <f>(E10*1000000)/D10</f>
        <v>67236.130686246775</v>
      </c>
      <c r="H10" s="95">
        <f>G10/52</f>
        <v>1293.0025131970533</v>
      </c>
      <c r="I10" s="131"/>
      <c r="J10" s="94">
        <v>1203.7269249732833</v>
      </c>
    </row>
    <row r="11" spans="2:13" x14ac:dyDescent="0.25">
      <c r="B11" s="23" t="s">
        <v>741</v>
      </c>
      <c r="C11" s="23">
        <v>2020</v>
      </c>
      <c r="D11" s="89">
        <v>3766778</v>
      </c>
      <c r="E11" s="93">
        <v>251136.7</v>
      </c>
      <c r="G11" s="94">
        <f>(E11*1000000)/D11</f>
        <v>66671.489532964246</v>
      </c>
      <c r="H11" s="96">
        <f>G11/52</f>
        <v>1282.1440294800816</v>
      </c>
      <c r="I11" s="131"/>
      <c r="J11" s="94">
        <v>1182.4721211406672</v>
      </c>
    </row>
    <row r="12" spans="2:13" x14ac:dyDescent="0.25">
      <c r="B12" s="23" t="s">
        <v>30</v>
      </c>
      <c r="C12" s="23">
        <v>2020</v>
      </c>
      <c r="D12" s="89">
        <v>2903908</v>
      </c>
      <c r="E12" s="93">
        <v>201680.5</v>
      </c>
      <c r="G12" s="94">
        <f>(E12*1000000)/D12</f>
        <v>69451.408240205958</v>
      </c>
      <c r="H12" s="96">
        <f>G12/52</f>
        <v>1335.6040046193452</v>
      </c>
      <c r="I12" s="131"/>
      <c r="J12" s="94">
        <v>1236.1340030014528</v>
      </c>
      <c r="L12" s="17">
        <f>(H12-J12)/J12</f>
        <v>8.0468623447271612E-2</v>
      </c>
      <c r="M12" t="s">
        <v>1470</v>
      </c>
    </row>
    <row r="13" spans="2:13" x14ac:dyDescent="0.25">
      <c r="G13" s="94"/>
      <c r="H13" s="96"/>
      <c r="I13" s="131"/>
      <c r="J13" s="94"/>
      <c r="L13" s="17"/>
    </row>
    <row r="14" spans="2:13" ht="15.75" thickBot="1" x14ac:dyDescent="0.3">
      <c r="B14" t="s">
        <v>29</v>
      </c>
      <c r="D14" s="90">
        <f>SUM(D7:D9)</f>
        <v>261379</v>
      </c>
      <c r="E14" s="90">
        <f>SUM(E7:E9)</f>
        <v>19242.900000000001</v>
      </c>
      <c r="G14" s="94">
        <f>(E14*1000000)/D14</f>
        <v>73620.681079964343</v>
      </c>
      <c r="H14" s="97">
        <f>G14/52</f>
        <v>1415.7823284608528</v>
      </c>
      <c r="I14" s="131"/>
      <c r="J14" s="94">
        <v>1261.6692419295764</v>
      </c>
      <c r="L14" s="17">
        <f>(H14-J14)/J14</f>
        <v>0.12215014950794738</v>
      </c>
    </row>
    <row r="15" spans="2:13" x14ac:dyDescent="0.25">
      <c r="D15" s="83" t="s">
        <v>888</v>
      </c>
      <c r="G15" s="83" t="s">
        <v>889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44B89-6DEB-4B88-B5F3-1E4FB4B2BFCD}">
  <dimension ref="B4:AI19"/>
  <sheetViews>
    <sheetView topLeftCell="B1" workbookViewId="0">
      <selection activeCell="E7" sqref="E7:L7"/>
    </sheetView>
  </sheetViews>
  <sheetFormatPr defaultRowHeight="15" x14ac:dyDescent="0.25"/>
  <sheetData>
    <row r="4" spans="2:35" x14ac:dyDescent="0.25">
      <c r="R4" s="33" t="s">
        <v>866</v>
      </c>
    </row>
    <row r="6" spans="2:35" ht="67.5" x14ac:dyDescent="0.25">
      <c r="B6" s="20" t="s">
        <v>852</v>
      </c>
      <c r="C6" s="20" t="s">
        <v>853</v>
      </c>
      <c r="D6" s="20" t="s">
        <v>38</v>
      </c>
      <c r="E6" s="21" t="s">
        <v>854</v>
      </c>
      <c r="F6" s="21" t="s">
        <v>855</v>
      </c>
      <c r="G6" s="21" t="s">
        <v>856</v>
      </c>
      <c r="H6" s="21" t="s">
        <v>857</v>
      </c>
      <c r="I6" s="21" t="s">
        <v>858</v>
      </c>
      <c r="J6" s="21" t="s">
        <v>859</v>
      </c>
      <c r="K6" s="21" t="s">
        <v>860</v>
      </c>
      <c r="L6" s="21" t="s">
        <v>861</v>
      </c>
      <c r="N6" s="80" t="s">
        <v>862</v>
      </c>
      <c r="S6" s="21" t="s">
        <v>867</v>
      </c>
      <c r="T6" s="21" t="s">
        <v>868</v>
      </c>
      <c r="U6" s="21" t="s">
        <v>869</v>
      </c>
      <c r="V6" s="21" t="s">
        <v>870</v>
      </c>
      <c r="W6" s="21" t="s">
        <v>871</v>
      </c>
      <c r="X6" s="21" t="s">
        <v>872</v>
      </c>
      <c r="Y6" s="21" t="s">
        <v>873</v>
      </c>
      <c r="Z6" s="21" t="s">
        <v>874</v>
      </c>
      <c r="AA6" s="21" t="s">
        <v>875</v>
      </c>
      <c r="AB6" s="21" t="s">
        <v>876</v>
      </c>
      <c r="AC6" s="21" t="s">
        <v>877</v>
      </c>
      <c r="AD6" s="21" t="s">
        <v>878</v>
      </c>
      <c r="AE6" s="21" t="s">
        <v>879</v>
      </c>
      <c r="AF6" s="21" t="s">
        <v>880</v>
      </c>
      <c r="AG6" s="21" t="s">
        <v>881</v>
      </c>
      <c r="AI6" s="88" t="s">
        <v>882</v>
      </c>
    </row>
    <row r="7" spans="2:35" x14ac:dyDescent="0.25">
      <c r="B7" s="23">
        <v>21890</v>
      </c>
      <c r="C7" s="23" t="s">
        <v>43</v>
      </c>
      <c r="D7" s="23">
        <v>2021</v>
      </c>
      <c r="E7" s="81">
        <v>23</v>
      </c>
      <c r="F7" s="81">
        <v>20.3</v>
      </c>
      <c r="G7" s="81">
        <v>27.6</v>
      </c>
      <c r="H7" s="81">
        <v>9.1</v>
      </c>
      <c r="I7" s="81">
        <v>5.9</v>
      </c>
      <c r="J7" s="81">
        <v>7.4</v>
      </c>
      <c r="K7" s="81">
        <v>0.7</v>
      </c>
      <c r="L7" s="81">
        <v>5.9</v>
      </c>
      <c r="N7" s="82">
        <v>105840</v>
      </c>
      <c r="S7" s="89">
        <v>7371</v>
      </c>
      <c r="T7" s="89">
        <v>12513</v>
      </c>
      <c r="U7" s="89">
        <v>15687</v>
      </c>
      <c r="V7" s="89">
        <v>15180</v>
      </c>
      <c r="W7" s="89">
        <v>12412</v>
      </c>
      <c r="X7" s="89">
        <v>11483</v>
      </c>
      <c r="Y7" s="89">
        <v>10809</v>
      </c>
      <c r="Z7" s="89">
        <v>8943</v>
      </c>
      <c r="AA7" s="89">
        <v>7905</v>
      </c>
      <c r="AB7" s="89">
        <v>6276</v>
      </c>
      <c r="AC7" s="89">
        <v>5456</v>
      </c>
      <c r="AD7" s="89">
        <v>4438</v>
      </c>
      <c r="AE7" s="89">
        <v>4284</v>
      </c>
      <c r="AF7" s="89">
        <v>3601</v>
      </c>
      <c r="AG7" s="89">
        <v>3827</v>
      </c>
      <c r="AI7" s="90">
        <f>SUM(S7:AG7)</f>
        <v>130185</v>
      </c>
    </row>
    <row r="8" spans="2:35" x14ac:dyDescent="0.25">
      <c r="B8" s="23">
        <v>25250</v>
      </c>
      <c r="C8" s="23" t="s">
        <v>44</v>
      </c>
      <c r="D8" s="23">
        <v>2021</v>
      </c>
      <c r="E8" s="81">
        <v>21.5</v>
      </c>
      <c r="F8" s="81">
        <v>20.5</v>
      </c>
      <c r="G8" s="81">
        <v>28.8</v>
      </c>
      <c r="H8" s="81">
        <v>10</v>
      </c>
      <c r="I8" s="81">
        <v>5.3</v>
      </c>
      <c r="J8" s="81">
        <v>7.3</v>
      </c>
      <c r="K8" s="81">
        <v>0.7</v>
      </c>
      <c r="L8" s="81">
        <v>5.8</v>
      </c>
      <c r="N8" s="82">
        <v>123953</v>
      </c>
      <c r="S8" s="89">
        <v>7603</v>
      </c>
      <c r="T8" s="89">
        <v>14232</v>
      </c>
      <c r="U8" s="89">
        <v>19715</v>
      </c>
      <c r="V8" s="89">
        <v>18582</v>
      </c>
      <c r="W8" s="89">
        <v>14729</v>
      </c>
      <c r="X8" s="89">
        <v>12007</v>
      </c>
      <c r="Y8" s="89">
        <v>10659</v>
      </c>
      <c r="Z8" s="89">
        <v>9333</v>
      </c>
      <c r="AA8" s="89">
        <v>8085</v>
      </c>
      <c r="AB8" s="89">
        <v>6500</v>
      </c>
      <c r="AC8" s="89">
        <v>5598</v>
      </c>
      <c r="AD8" s="89">
        <v>4487</v>
      </c>
      <c r="AE8" s="89">
        <v>4623</v>
      </c>
      <c r="AF8" s="89">
        <v>3997</v>
      </c>
      <c r="AG8" s="89">
        <v>4381</v>
      </c>
      <c r="AI8" s="90">
        <f>SUM(S8:AG8)</f>
        <v>144531</v>
      </c>
    </row>
    <row r="9" spans="2:35" x14ac:dyDescent="0.25">
      <c r="B9" s="23">
        <v>27350</v>
      </c>
      <c r="C9" s="23" t="s">
        <v>45</v>
      </c>
      <c r="D9" s="23">
        <v>2021</v>
      </c>
      <c r="E9" s="81">
        <v>15.5</v>
      </c>
      <c r="F9" s="81">
        <v>15.8</v>
      </c>
      <c r="G9" s="81">
        <v>32</v>
      </c>
      <c r="H9" s="81">
        <v>13.9</v>
      </c>
      <c r="I9" s="81">
        <v>11.9</v>
      </c>
      <c r="J9" s="81">
        <v>4.5</v>
      </c>
      <c r="K9" s="81">
        <v>0.3</v>
      </c>
      <c r="L9" s="81">
        <v>6</v>
      </c>
      <c r="N9" s="82">
        <v>71241</v>
      </c>
      <c r="S9" s="89">
        <v>2925</v>
      </c>
      <c r="T9" s="89">
        <v>7970</v>
      </c>
      <c r="U9" s="89">
        <v>15465</v>
      </c>
      <c r="V9" s="89">
        <v>13092</v>
      </c>
      <c r="W9" s="89">
        <v>8420</v>
      </c>
      <c r="X9" s="89">
        <v>6280</v>
      </c>
      <c r="Y9" s="89">
        <v>5529</v>
      </c>
      <c r="Z9" s="89">
        <v>4822</v>
      </c>
      <c r="AA9" s="89">
        <v>4473</v>
      </c>
      <c r="AB9" s="89">
        <v>3795</v>
      </c>
      <c r="AC9" s="89">
        <v>3356</v>
      </c>
      <c r="AD9" s="89">
        <v>2332</v>
      </c>
      <c r="AE9" s="89">
        <v>1647</v>
      </c>
      <c r="AF9" s="89">
        <v>1215</v>
      </c>
      <c r="AG9" s="89">
        <v>1070</v>
      </c>
      <c r="AI9" s="90">
        <f>SUM(S9:AG9)</f>
        <v>82391</v>
      </c>
    </row>
    <row r="12" spans="2:35" x14ac:dyDescent="0.25">
      <c r="C12" s="33" t="s">
        <v>863</v>
      </c>
    </row>
    <row r="13" spans="2:35" x14ac:dyDescent="0.25">
      <c r="C13" t="s">
        <v>26</v>
      </c>
      <c r="E13" s="52">
        <v>24343.200000000001</v>
      </c>
      <c r="F13" s="52">
        <v>21485.52</v>
      </c>
      <c r="G13" s="52">
        <v>29211.840000000004</v>
      </c>
      <c r="H13" s="52">
        <v>9631.44</v>
      </c>
      <c r="I13" s="52">
        <v>6244.56</v>
      </c>
      <c r="J13" s="52">
        <v>7832.1600000000008</v>
      </c>
      <c r="K13" s="52">
        <v>740.87999999999988</v>
      </c>
      <c r="L13" s="52">
        <v>6244.56</v>
      </c>
    </row>
    <row r="14" spans="2:35" x14ac:dyDescent="0.25">
      <c r="C14" t="s">
        <v>186</v>
      </c>
      <c r="E14" s="52">
        <v>26649.895</v>
      </c>
      <c r="F14" s="52">
        <v>25410.364999999998</v>
      </c>
      <c r="G14" s="52">
        <v>35698.464000000007</v>
      </c>
      <c r="H14" s="52">
        <v>12395.300000000001</v>
      </c>
      <c r="I14" s="52">
        <v>6569.509</v>
      </c>
      <c r="J14" s="52">
        <v>9048.5689999999995</v>
      </c>
      <c r="K14" s="52">
        <v>867.67099999999994</v>
      </c>
      <c r="L14" s="52">
        <v>7189.2739999999994</v>
      </c>
    </row>
    <row r="15" spans="2:35" x14ac:dyDescent="0.25">
      <c r="C15" t="s">
        <v>28</v>
      </c>
      <c r="E15" s="52">
        <v>11042.355</v>
      </c>
      <c r="F15" s="52">
        <v>11256.078</v>
      </c>
      <c r="G15" s="52">
        <v>22797.119999999999</v>
      </c>
      <c r="H15" s="52">
        <v>9902.4990000000016</v>
      </c>
      <c r="I15" s="52">
        <v>8477.6790000000001</v>
      </c>
      <c r="J15" s="52">
        <v>3205.8449999999998</v>
      </c>
      <c r="K15" s="52">
        <v>213.72300000000001</v>
      </c>
      <c r="L15" s="52">
        <v>4274.46</v>
      </c>
    </row>
    <row r="16" spans="2:35" ht="15.75" thickBot="1" x14ac:dyDescent="0.3"/>
    <row r="17" spans="2:12" x14ac:dyDescent="0.25">
      <c r="B17" s="83" t="s">
        <v>864</v>
      </c>
      <c r="C17" t="s">
        <v>29</v>
      </c>
      <c r="E17" s="52">
        <v>62035.45</v>
      </c>
      <c r="F17" s="52">
        <v>58151.962999999996</v>
      </c>
      <c r="G17" s="52">
        <v>87707.424000000014</v>
      </c>
      <c r="H17" s="52">
        <v>31929.239000000001</v>
      </c>
      <c r="I17" s="52">
        <v>21291.748</v>
      </c>
      <c r="J17" s="84">
        <v>20086.574000000001</v>
      </c>
      <c r="K17" s="85">
        <v>1822.2739999999999</v>
      </c>
      <c r="L17" s="52">
        <v>17708.293999999998</v>
      </c>
    </row>
    <row r="18" spans="2:12" ht="15.75" thickBot="1" x14ac:dyDescent="0.3">
      <c r="E18" s="17">
        <v>0.20607456300617205</v>
      </c>
      <c r="F18" s="17">
        <v>0.19317407003860027</v>
      </c>
      <c r="G18" s="17">
        <v>0.29135388029259157</v>
      </c>
      <c r="H18" s="17">
        <v>0.10606522519051005</v>
      </c>
      <c r="I18" s="17">
        <v>7.072871502886717E-2</v>
      </c>
      <c r="J18" s="86">
        <v>6.6725266913371911E-2</v>
      </c>
      <c r="K18" s="87">
        <v>6.0533826743822952E-3</v>
      </c>
      <c r="L18" s="17">
        <v>5.8824896855504689E-2</v>
      </c>
    </row>
    <row r="19" spans="2:12" x14ac:dyDescent="0.25">
      <c r="J19" s="83" t="s">
        <v>865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57396-334B-4073-9507-9F196BFEB457}">
  <dimension ref="B6:N27"/>
  <sheetViews>
    <sheetView workbookViewId="0">
      <selection activeCell="H22" sqref="H22"/>
    </sheetView>
  </sheetViews>
  <sheetFormatPr defaultRowHeight="15" x14ac:dyDescent="0.25"/>
  <cols>
    <col min="2" max="3" width="10" bestFit="1" customWidth="1"/>
  </cols>
  <sheetData>
    <row r="6" spans="2:14" x14ac:dyDescent="0.25">
      <c r="B6" t="s">
        <v>1485</v>
      </c>
    </row>
    <row r="7" spans="2:14" x14ac:dyDescent="0.25">
      <c r="B7" t="s">
        <v>1486</v>
      </c>
    </row>
    <row r="8" spans="2:14" x14ac:dyDescent="0.25">
      <c r="B8" t="s">
        <v>1484</v>
      </c>
    </row>
    <row r="10" spans="2:14" ht="15.75" x14ac:dyDescent="0.25">
      <c r="G10" s="281" t="s">
        <v>1482</v>
      </c>
      <c r="H10" s="282"/>
      <c r="I10" s="282"/>
      <c r="J10" s="141"/>
      <c r="K10" s="281" t="s">
        <v>1483</v>
      </c>
      <c r="L10" s="281"/>
      <c r="M10" s="281"/>
      <c r="N10" s="281"/>
    </row>
    <row r="11" spans="2:14" ht="43.5" customHeight="1" x14ac:dyDescent="0.25">
      <c r="B11" s="137" t="s">
        <v>1475</v>
      </c>
      <c r="C11" s="138" t="s">
        <v>1476</v>
      </c>
      <c r="D11" s="138" t="s">
        <v>1479</v>
      </c>
      <c r="E11" s="139" t="s">
        <v>1477</v>
      </c>
      <c r="F11" s="140"/>
      <c r="G11" s="139" t="s">
        <v>1480</v>
      </c>
      <c r="H11" s="139" t="s">
        <v>1478</v>
      </c>
      <c r="I11" s="139" t="s">
        <v>1481</v>
      </c>
      <c r="J11" s="139"/>
      <c r="K11" s="139" t="s">
        <v>363</v>
      </c>
      <c r="L11" s="139" t="s">
        <v>1480</v>
      </c>
      <c r="M11" s="139" t="s">
        <v>1478</v>
      </c>
      <c r="N11" s="139" t="s">
        <v>1481</v>
      </c>
    </row>
    <row r="12" spans="2:14" x14ac:dyDescent="0.25">
      <c r="B12">
        <v>21890</v>
      </c>
      <c r="C12" t="s">
        <v>26</v>
      </c>
      <c r="D12">
        <v>148570</v>
      </c>
      <c r="E12" s="52">
        <v>1044.1960019999999</v>
      </c>
      <c r="G12">
        <v>476</v>
      </c>
      <c r="H12">
        <v>9</v>
      </c>
      <c r="I12" s="34">
        <v>87</v>
      </c>
      <c r="K12" t="s">
        <v>395</v>
      </c>
      <c r="L12">
        <v>61</v>
      </c>
      <c r="M12">
        <v>8</v>
      </c>
      <c r="N12">
        <v>76</v>
      </c>
    </row>
    <row r="13" spans="2:14" x14ac:dyDescent="0.25">
      <c r="B13">
        <v>25250</v>
      </c>
      <c r="C13" t="s">
        <v>186</v>
      </c>
      <c r="D13">
        <v>171357</v>
      </c>
      <c r="E13" s="52">
        <v>1049.4195360000001</v>
      </c>
      <c r="G13">
        <v>482</v>
      </c>
      <c r="H13">
        <v>9</v>
      </c>
      <c r="I13" s="34">
        <v>88</v>
      </c>
      <c r="K13" t="s">
        <v>395</v>
      </c>
      <c r="L13">
        <v>65</v>
      </c>
      <c r="M13">
        <v>9</v>
      </c>
      <c r="N13">
        <v>81</v>
      </c>
    </row>
    <row r="14" spans="2:14" x14ac:dyDescent="0.25">
      <c r="B14">
        <v>27350</v>
      </c>
      <c r="C14" t="s">
        <v>28</v>
      </c>
      <c r="D14">
        <v>90114</v>
      </c>
      <c r="E14" s="52">
        <v>1107.8612539999999</v>
      </c>
      <c r="G14">
        <v>521</v>
      </c>
      <c r="H14">
        <v>10</v>
      </c>
      <c r="I14" s="34">
        <v>96</v>
      </c>
      <c r="K14" t="s">
        <v>395</v>
      </c>
      <c r="L14">
        <v>77</v>
      </c>
      <c r="M14">
        <v>10</v>
      </c>
      <c r="N14">
        <v>96</v>
      </c>
    </row>
    <row r="21" spans="2:5" x14ac:dyDescent="0.25">
      <c r="C21" s="280">
        <v>2021</v>
      </c>
      <c r="D21" s="280"/>
    </row>
    <row r="22" spans="2:5" ht="26.65" customHeight="1" x14ac:dyDescent="0.25">
      <c r="B22" s="20" t="s">
        <v>1488</v>
      </c>
      <c r="C22" s="143" t="s">
        <v>1489</v>
      </c>
      <c r="D22" s="20" t="s">
        <v>1490</v>
      </c>
    </row>
    <row r="23" spans="2:5" x14ac:dyDescent="0.25">
      <c r="B23" s="23" t="s">
        <v>26</v>
      </c>
      <c r="C23" s="23">
        <v>37471</v>
      </c>
      <c r="D23" s="23">
        <v>148144</v>
      </c>
    </row>
    <row r="24" spans="2:5" x14ac:dyDescent="0.25">
      <c r="B24" s="23" t="s">
        <v>186</v>
      </c>
      <c r="C24" s="23">
        <v>38680</v>
      </c>
      <c r="D24" s="23">
        <v>171339</v>
      </c>
    </row>
    <row r="25" spans="2:5" x14ac:dyDescent="0.25">
      <c r="B25" s="23" t="s">
        <v>28</v>
      </c>
      <c r="C25" s="23">
        <v>6955</v>
      </c>
      <c r="D25" s="23">
        <v>90090</v>
      </c>
    </row>
    <row r="26" spans="2:5" ht="15.75" thickBot="1" x14ac:dyDescent="0.3"/>
    <row r="27" spans="2:5" ht="15.75" thickBot="1" x14ac:dyDescent="0.3">
      <c r="B27" s="23" t="s">
        <v>29</v>
      </c>
      <c r="C27" s="23">
        <f>SUM(C23:C25)</f>
        <v>83106</v>
      </c>
      <c r="D27" s="23">
        <f>SUM(D23:D25)</f>
        <v>409573</v>
      </c>
      <c r="E27" s="142">
        <f>C27/D27</f>
        <v>0.20290888315391883</v>
      </c>
    </row>
  </sheetData>
  <mergeCells count="3">
    <mergeCell ref="C21:D21"/>
    <mergeCell ref="G10:I10"/>
    <mergeCell ref="K10:N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CBB28-9A35-4E15-AFB9-8960B1D856FB}">
  <dimension ref="B6:G16"/>
  <sheetViews>
    <sheetView workbookViewId="0">
      <selection activeCell="G16" sqref="G16"/>
    </sheetView>
  </sheetViews>
  <sheetFormatPr defaultRowHeight="15" x14ac:dyDescent="0.25"/>
  <sheetData>
    <row r="6" spans="2:7" x14ac:dyDescent="0.25">
      <c r="B6" s="33">
        <v>2023</v>
      </c>
      <c r="C6" s="33" t="s">
        <v>392</v>
      </c>
      <c r="D6" s="33" t="s">
        <v>1505</v>
      </c>
      <c r="E6" s="33" t="s">
        <v>1502</v>
      </c>
      <c r="G6" s="25"/>
    </row>
    <row r="7" spans="2:7" x14ac:dyDescent="0.25">
      <c r="C7" t="s">
        <v>26</v>
      </c>
      <c r="D7">
        <v>4776</v>
      </c>
      <c r="E7">
        <v>67593</v>
      </c>
      <c r="G7" s="17">
        <f>D7/E7</f>
        <v>7.0658204251919571E-2</v>
      </c>
    </row>
    <row r="8" spans="2:7" x14ac:dyDescent="0.25">
      <c r="C8" t="s">
        <v>27</v>
      </c>
      <c r="D8">
        <v>5770</v>
      </c>
      <c r="E8">
        <v>80426</v>
      </c>
      <c r="G8" s="17">
        <f>D8/E8</f>
        <v>7.1742968691716605E-2</v>
      </c>
    </row>
    <row r="9" spans="2:7" x14ac:dyDescent="0.25">
      <c r="C9" t="s">
        <v>28</v>
      </c>
      <c r="D9">
        <v>3059</v>
      </c>
      <c r="E9">
        <v>41849</v>
      </c>
      <c r="G9" s="17">
        <f>D9/E9</f>
        <v>7.3096131329302969E-2</v>
      </c>
    </row>
    <row r="10" spans="2:7" x14ac:dyDescent="0.25">
      <c r="G10" s="17"/>
    </row>
    <row r="11" spans="2:7" x14ac:dyDescent="0.25">
      <c r="C11" s="33">
        <v>2023</v>
      </c>
      <c r="D11">
        <f>SUM(D7:D9)</f>
        <v>13605</v>
      </c>
      <c r="E11">
        <f>SUM(E7:E9)</f>
        <v>189868</v>
      </c>
      <c r="G11" s="17">
        <f>D11/E11</f>
        <v>7.1655044557271369E-2</v>
      </c>
    </row>
    <row r="12" spans="2:7" x14ac:dyDescent="0.25">
      <c r="C12" s="33"/>
    </row>
    <row r="13" spans="2:7" x14ac:dyDescent="0.25">
      <c r="C13" s="33"/>
    </row>
    <row r="14" spans="2:7" s="146" customFormat="1" x14ac:dyDescent="0.25">
      <c r="C14" s="147">
        <v>2019</v>
      </c>
      <c r="D14" s="146">
        <v>9985</v>
      </c>
      <c r="E14" s="146">
        <v>161734</v>
      </c>
    </row>
    <row r="15" spans="2:7" s="146" customFormat="1" x14ac:dyDescent="0.25"/>
    <row r="16" spans="2:7" s="146" customFormat="1" x14ac:dyDescent="0.25">
      <c r="C16" s="146" t="s">
        <v>1506</v>
      </c>
      <c r="D16" s="148">
        <f>(D11-D14)/D14</f>
        <v>0.36254381572358541</v>
      </c>
      <c r="E16" s="148">
        <f>(E11-E14)/E14</f>
        <v>0.17395229203506993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8361-CB88-4523-9573-F66CAB35C45C}">
  <dimension ref="B6:H34"/>
  <sheetViews>
    <sheetView workbookViewId="0">
      <selection activeCell="H20" sqref="H20"/>
    </sheetView>
  </sheetViews>
  <sheetFormatPr defaultRowHeight="15" x14ac:dyDescent="0.25"/>
  <cols>
    <col min="2" max="2" width="60.140625" bestFit="1" customWidth="1"/>
  </cols>
  <sheetData>
    <row r="6" spans="2:6" x14ac:dyDescent="0.25">
      <c r="B6" t="s">
        <v>195</v>
      </c>
    </row>
    <row r="8" spans="2:6" x14ac:dyDescent="0.25">
      <c r="B8" t="s">
        <v>1515</v>
      </c>
    </row>
    <row r="9" spans="2:6" x14ac:dyDescent="0.25">
      <c r="B9" t="s">
        <v>1516</v>
      </c>
    </row>
    <row r="10" spans="2:6" x14ac:dyDescent="0.25">
      <c r="B10" t="s">
        <v>1517</v>
      </c>
    </row>
    <row r="12" spans="2:6" x14ac:dyDescent="0.25">
      <c r="B12" t="s">
        <v>190</v>
      </c>
    </row>
    <row r="13" spans="2:6" x14ac:dyDescent="0.25">
      <c r="B13" t="s">
        <v>189</v>
      </c>
      <c r="C13" t="s">
        <v>1518</v>
      </c>
    </row>
    <row r="15" spans="2:6" x14ac:dyDescent="0.25">
      <c r="B15" t="s">
        <v>754</v>
      </c>
      <c r="C15" t="s">
        <v>26</v>
      </c>
      <c r="D15" t="s">
        <v>186</v>
      </c>
      <c r="E15" t="s">
        <v>28</v>
      </c>
      <c r="F15" t="s">
        <v>63</v>
      </c>
    </row>
    <row r="16" spans="2:6" x14ac:dyDescent="0.25">
      <c r="B16" t="s">
        <v>1519</v>
      </c>
    </row>
    <row r="17" spans="2:8" x14ac:dyDescent="0.25">
      <c r="B17" t="s">
        <v>1520</v>
      </c>
      <c r="C17">
        <v>17587</v>
      </c>
      <c r="D17">
        <v>19139</v>
      </c>
      <c r="E17">
        <v>8286</v>
      </c>
      <c r="F17">
        <v>45006</v>
      </c>
      <c r="H17" s="17">
        <f>F17/$H$26</f>
        <v>0.26946957495344787</v>
      </c>
    </row>
    <row r="18" spans="2:8" x14ac:dyDescent="0.25">
      <c r="B18" t="s">
        <v>1521</v>
      </c>
      <c r="C18">
        <v>17587</v>
      </c>
      <c r="D18">
        <v>21144</v>
      </c>
      <c r="E18">
        <v>9715</v>
      </c>
      <c r="F18">
        <v>48446</v>
      </c>
      <c r="H18" s="17">
        <f t="shared" ref="H18:H23" si="0">F18/$H$26</f>
        <v>0.29006628067801482</v>
      </c>
    </row>
    <row r="19" spans="2:8" x14ac:dyDescent="0.25">
      <c r="B19" t="s">
        <v>1522</v>
      </c>
      <c r="C19">
        <v>71</v>
      </c>
      <c r="D19">
        <v>58</v>
      </c>
      <c r="E19">
        <v>41</v>
      </c>
      <c r="F19">
        <v>168</v>
      </c>
      <c r="H19" s="17">
        <f t="shared" si="0"/>
        <v>1.0058856284090841E-3</v>
      </c>
    </row>
    <row r="20" spans="2:8" x14ac:dyDescent="0.25">
      <c r="B20" t="s">
        <v>1523</v>
      </c>
      <c r="C20">
        <v>22898</v>
      </c>
      <c r="D20">
        <v>26190</v>
      </c>
      <c r="E20">
        <v>21940</v>
      </c>
      <c r="F20">
        <v>71026</v>
      </c>
      <c r="H20" s="53">
        <f t="shared" si="0"/>
        <v>0.42526209906775958</v>
      </c>
    </row>
    <row r="21" spans="2:8" x14ac:dyDescent="0.25">
      <c r="B21" t="s">
        <v>1524</v>
      </c>
      <c r="C21">
        <v>516</v>
      </c>
      <c r="D21">
        <v>610</v>
      </c>
      <c r="E21">
        <v>397</v>
      </c>
      <c r="F21">
        <v>1515</v>
      </c>
      <c r="H21" s="17">
        <f t="shared" si="0"/>
        <v>9.0709328990462041E-3</v>
      </c>
    </row>
    <row r="22" spans="2:8" x14ac:dyDescent="0.25">
      <c r="B22" t="s">
        <v>1525</v>
      </c>
      <c r="C22">
        <v>210</v>
      </c>
      <c r="D22">
        <v>160</v>
      </c>
      <c r="E22">
        <v>173</v>
      </c>
      <c r="F22">
        <v>546</v>
      </c>
      <c r="H22" s="17">
        <f t="shared" si="0"/>
        <v>3.2691282923295235E-3</v>
      </c>
    </row>
    <row r="23" spans="2:8" x14ac:dyDescent="0.25">
      <c r="B23" t="s">
        <v>1526</v>
      </c>
      <c r="C23">
        <v>131</v>
      </c>
      <c r="D23">
        <v>125</v>
      </c>
      <c r="E23">
        <v>56</v>
      </c>
      <c r="F23">
        <v>309</v>
      </c>
      <c r="H23" s="17">
        <f t="shared" si="0"/>
        <v>1.8501110665381367E-3</v>
      </c>
    </row>
    <row r="24" spans="2:8" x14ac:dyDescent="0.25">
      <c r="B24" t="s">
        <v>65</v>
      </c>
      <c r="C24">
        <v>2824</v>
      </c>
      <c r="D24">
        <v>3206</v>
      </c>
      <c r="E24">
        <v>2199</v>
      </c>
      <c r="F24">
        <v>8234</v>
      </c>
    </row>
    <row r="25" spans="2:8" x14ac:dyDescent="0.25">
      <c r="B25" t="s">
        <v>64</v>
      </c>
      <c r="C25">
        <v>6556</v>
      </c>
      <c r="D25">
        <v>7680</v>
      </c>
      <c r="E25">
        <v>7253</v>
      </c>
      <c r="F25">
        <v>21484</v>
      </c>
    </row>
    <row r="26" spans="2:8" x14ac:dyDescent="0.25">
      <c r="B26" t="s">
        <v>63</v>
      </c>
      <c r="C26">
        <v>68366</v>
      </c>
      <c r="D26">
        <v>78310</v>
      </c>
      <c r="E26">
        <v>50059</v>
      </c>
      <c r="F26">
        <v>196735</v>
      </c>
      <c r="H26">
        <f>F26-SUM(F24:F25)</f>
        <v>167017</v>
      </c>
    </row>
    <row r="28" spans="2:8" x14ac:dyDescent="0.25">
      <c r="B28" t="s">
        <v>62</v>
      </c>
    </row>
    <row r="30" spans="2:8" x14ac:dyDescent="0.25">
      <c r="B30" t="s">
        <v>61</v>
      </c>
      <c r="C30" t="s">
        <v>60</v>
      </c>
    </row>
    <row r="33" spans="2:2" x14ac:dyDescent="0.25">
      <c r="B33" t="s">
        <v>59</v>
      </c>
    </row>
    <row r="34" spans="2:2" x14ac:dyDescent="0.25">
      <c r="B34" t="s">
        <v>58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634AB-44BD-4B90-8081-39FE2CAA1AE2}">
  <dimension ref="A1:I38"/>
  <sheetViews>
    <sheetView workbookViewId="0">
      <selection activeCell="G28" sqref="G28"/>
    </sheetView>
  </sheetViews>
  <sheetFormatPr defaultRowHeight="15" x14ac:dyDescent="0.25"/>
  <cols>
    <col min="1" max="1" width="52" customWidth="1"/>
  </cols>
  <sheetData>
    <row r="1" spans="1:9" x14ac:dyDescent="0.25">
      <c r="A1" t="s">
        <v>195</v>
      </c>
    </row>
    <row r="3" spans="1:9" x14ac:dyDescent="0.25">
      <c r="A3" t="s">
        <v>1515</v>
      </c>
    </row>
    <row r="4" spans="1:9" x14ac:dyDescent="0.25">
      <c r="A4" t="s">
        <v>1530</v>
      </c>
    </row>
    <row r="5" spans="1:9" x14ac:dyDescent="0.25">
      <c r="A5" t="s">
        <v>1517</v>
      </c>
    </row>
    <row r="7" spans="1:9" x14ac:dyDescent="0.25">
      <c r="A7" t="s">
        <v>190</v>
      </c>
    </row>
    <row r="8" spans="1:9" x14ac:dyDescent="0.25">
      <c r="A8" t="s">
        <v>189</v>
      </c>
      <c r="B8" t="s">
        <v>1518</v>
      </c>
    </row>
    <row r="9" spans="1:9" x14ac:dyDescent="0.25">
      <c r="A9" t="s">
        <v>1519</v>
      </c>
      <c r="B9" t="s">
        <v>1523</v>
      </c>
    </row>
    <row r="11" spans="1:9" x14ac:dyDescent="0.25">
      <c r="A11" t="s">
        <v>754</v>
      </c>
      <c r="B11" t="s">
        <v>26</v>
      </c>
      <c r="C11" t="s">
        <v>186</v>
      </c>
      <c r="D11" t="s">
        <v>28</v>
      </c>
      <c r="E11" t="s">
        <v>63</v>
      </c>
    </row>
    <row r="12" spans="1:9" x14ac:dyDescent="0.25">
      <c r="A12" t="s">
        <v>1531</v>
      </c>
    </row>
    <row r="13" spans="1:9" x14ac:dyDescent="0.25">
      <c r="A13" t="s">
        <v>1532</v>
      </c>
      <c r="B13">
        <v>5357</v>
      </c>
      <c r="C13">
        <v>6542</v>
      </c>
      <c r="D13">
        <v>5849</v>
      </c>
      <c r="E13">
        <v>17740</v>
      </c>
      <c r="G13" s="17">
        <f>E13/$G$28</f>
        <v>0.25198505703043989</v>
      </c>
    </row>
    <row r="14" spans="1:9" x14ac:dyDescent="0.25">
      <c r="A14" t="s">
        <v>1533</v>
      </c>
      <c r="B14">
        <v>3463</v>
      </c>
      <c r="C14">
        <v>4166</v>
      </c>
      <c r="D14">
        <v>1703</v>
      </c>
      <c r="E14">
        <v>9335</v>
      </c>
      <c r="G14" s="17">
        <f t="shared" ref="G14:G26" si="0">E14/$G$28</f>
        <v>0.1325975483302794</v>
      </c>
    </row>
    <row r="15" spans="1:9" x14ac:dyDescent="0.25">
      <c r="A15" s="34" t="s">
        <v>1534</v>
      </c>
      <c r="B15" s="34">
        <v>2146</v>
      </c>
      <c r="C15" s="34">
        <v>2082</v>
      </c>
      <c r="D15" s="34">
        <v>1339</v>
      </c>
      <c r="E15" s="34">
        <v>5562</v>
      </c>
      <c r="F15" s="34"/>
      <c r="G15" s="53">
        <f t="shared" si="0"/>
        <v>7.9004559594323939E-2</v>
      </c>
      <c r="I15" s="26">
        <f>G15+G19+G23+G25</f>
        <v>0.4170537350321728</v>
      </c>
    </row>
    <row r="16" spans="1:9" x14ac:dyDescent="0.25">
      <c r="A16" t="s">
        <v>1535</v>
      </c>
      <c r="B16">
        <v>493</v>
      </c>
      <c r="C16">
        <v>535</v>
      </c>
      <c r="D16">
        <v>382</v>
      </c>
      <c r="E16">
        <v>1409</v>
      </c>
      <c r="G16" s="17">
        <f t="shared" si="0"/>
        <v>2.0013920256814532E-2</v>
      </c>
    </row>
    <row r="17" spans="1:7" x14ac:dyDescent="0.25">
      <c r="A17" t="s">
        <v>1536</v>
      </c>
      <c r="B17">
        <v>26</v>
      </c>
      <c r="C17">
        <v>50</v>
      </c>
      <c r="D17">
        <v>10</v>
      </c>
      <c r="E17">
        <v>94</v>
      </c>
      <c r="G17" s="17">
        <f t="shared" si="0"/>
        <v>1.335208306700189E-3</v>
      </c>
    </row>
    <row r="18" spans="1:7" x14ac:dyDescent="0.25">
      <c r="A18" t="s">
        <v>1537</v>
      </c>
      <c r="B18">
        <v>46</v>
      </c>
      <c r="C18">
        <v>49</v>
      </c>
      <c r="D18">
        <v>9</v>
      </c>
      <c r="E18">
        <v>101</v>
      </c>
      <c r="G18" s="17">
        <f t="shared" si="0"/>
        <v>1.4346387125182881E-3</v>
      </c>
    </row>
    <row r="19" spans="1:7" x14ac:dyDescent="0.25">
      <c r="A19" s="34" t="s">
        <v>1538</v>
      </c>
      <c r="B19" s="34">
        <v>49</v>
      </c>
      <c r="C19" s="34">
        <v>40</v>
      </c>
      <c r="D19" s="34">
        <v>23</v>
      </c>
      <c r="E19" s="34">
        <v>107</v>
      </c>
      <c r="F19" s="34"/>
      <c r="G19" s="53">
        <f t="shared" si="0"/>
        <v>1.5198647746480873E-3</v>
      </c>
    </row>
    <row r="20" spans="1:7" x14ac:dyDescent="0.25">
      <c r="A20" t="s">
        <v>1539</v>
      </c>
      <c r="B20">
        <v>8</v>
      </c>
      <c r="C20">
        <v>8</v>
      </c>
      <c r="D20">
        <v>3</v>
      </c>
      <c r="E20">
        <v>15</v>
      </c>
      <c r="G20" s="17">
        <f t="shared" si="0"/>
        <v>2.1306515532449824E-4</v>
      </c>
    </row>
    <row r="21" spans="1:7" x14ac:dyDescent="0.25">
      <c r="A21" t="s">
        <v>1540</v>
      </c>
      <c r="B21">
        <v>3</v>
      </c>
      <c r="C21">
        <v>0</v>
      </c>
      <c r="D21">
        <v>0</v>
      </c>
      <c r="E21">
        <v>3</v>
      </c>
      <c r="G21" s="17">
        <f t="shared" si="0"/>
        <v>4.2613031064899649E-5</v>
      </c>
    </row>
    <row r="22" spans="1:7" x14ac:dyDescent="0.25">
      <c r="A22" t="s">
        <v>1541</v>
      </c>
      <c r="B22">
        <v>3</v>
      </c>
      <c r="C22">
        <v>0</v>
      </c>
      <c r="D22">
        <v>0</v>
      </c>
      <c r="E22">
        <v>4</v>
      </c>
      <c r="G22" s="17">
        <f t="shared" si="0"/>
        <v>5.681737475319953E-5</v>
      </c>
    </row>
    <row r="23" spans="1:7" x14ac:dyDescent="0.25">
      <c r="A23" s="34" t="s">
        <v>1542</v>
      </c>
      <c r="B23" s="34">
        <v>0</v>
      </c>
      <c r="C23" s="34">
        <v>0</v>
      </c>
      <c r="D23" s="34">
        <v>0</v>
      </c>
      <c r="E23" s="34">
        <v>0</v>
      </c>
      <c r="F23" s="34"/>
      <c r="G23" s="53">
        <f t="shared" si="0"/>
        <v>0</v>
      </c>
    </row>
    <row r="24" spans="1:7" x14ac:dyDescent="0.25">
      <c r="A24" t="s">
        <v>1543</v>
      </c>
      <c r="B24">
        <v>0</v>
      </c>
      <c r="C24">
        <v>0</v>
      </c>
      <c r="D24">
        <v>0</v>
      </c>
      <c r="E24">
        <v>0</v>
      </c>
      <c r="G24" s="17">
        <f t="shared" si="0"/>
        <v>0</v>
      </c>
    </row>
    <row r="25" spans="1:7" x14ac:dyDescent="0.25">
      <c r="A25" s="34" t="s">
        <v>1544</v>
      </c>
      <c r="B25" s="34">
        <v>7613</v>
      </c>
      <c r="C25" s="34">
        <v>7895</v>
      </c>
      <c r="D25" s="34">
        <v>8182</v>
      </c>
      <c r="E25" s="34">
        <v>23692</v>
      </c>
      <c r="F25" s="34"/>
      <c r="G25" s="53">
        <f t="shared" si="0"/>
        <v>0.3365293106632008</v>
      </c>
    </row>
    <row r="26" spans="1:7" x14ac:dyDescent="0.25">
      <c r="A26" t="s">
        <v>1545</v>
      </c>
      <c r="B26">
        <v>3516</v>
      </c>
      <c r="C26">
        <v>4605</v>
      </c>
      <c r="D26">
        <v>4216</v>
      </c>
      <c r="E26">
        <v>12338</v>
      </c>
      <c r="G26" s="17">
        <f t="shared" si="0"/>
        <v>0.17525319242624396</v>
      </c>
    </row>
    <row r="27" spans="1:7" x14ac:dyDescent="0.25">
      <c r="A27" t="s">
        <v>1546</v>
      </c>
      <c r="B27">
        <v>174</v>
      </c>
      <c r="C27">
        <v>196</v>
      </c>
      <c r="D27">
        <v>214</v>
      </c>
      <c r="E27">
        <v>583</v>
      </c>
    </row>
    <row r="28" spans="1:7" x14ac:dyDescent="0.25">
      <c r="A28" t="s">
        <v>1547</v>
      </c>
      <c r="B28">
        <v>11</v>
      </c>
      <c r="C28">
        <v>16</v>
      </c>
      <c r="D28">
        <v>18</v>
      </c>
      <c r="E28">
        <v>42</v>
      </c>
      <c r="G28">
        <f>E30-SUM(E27:E29)</f>
        <v>70401</v>
      </c>
    </row>
    <row r="29" spans="1:7" x14ac:dyDescent="0.25">
      <c r="A29" t="s">
        <v>64</v>
      </c>
      <c r="B29">
        <v>0</v>
      </c>
      <c r="C29">
        <v>0</v>
      </c>
      <c r="D29">
        <v>0</v>
      </c>
      <c r="E29">
        <v>0</v>
      </c>
    </row>
    <row r="30" spans="1:7" x14ac:dyDescent="0.25">
      <c r="A30" t="s">
        <v>63</v>
      </c>
      <c r="B30">
        <v>22898</v>
      </c>
      <c r="C30">
        <v>26190</v>
      </c>
      <c r="D30">
        <v>21940</v>
      </c>
      <c r="E30">
        <v>71026</v>
      </c>
    </row>
    <row r="32" spans="1:7" x14ac:dyDescent="0.25">
      <c r="A32" t="s">
        <v>62</v>
      </c>
    </row>
    <row r="34" spans="1:2" x14ac:dyDescent="0.25">
      <c r="A34" t="s">
        <v>61</v>
      </c>
      <c r="B34" t="s">
        <v>60</v>
      </c>
    </row>
    <row r="37" spans="1:2" x14ac:dyDescent="0.25">
      <c r="A37" t="s">
        <v>59</v>
      </c>
    </row>
    <row r="38" spans="1:2" x14ac:dyDescent="0.25">
      <c r="A38" t="s">
        <v>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677E-68BE-4C6D-9C4F-339A8D67E448}">
  <dimension ref="B6:N16"/>
  <sheetViews>
    <sheetView workbookViewId="0">
      <selection activeCell="E16" sqref="E16"/>
    </sheetView>
  </sheetViews>
  <sheetFormatPr defaultRowHeight="15" x14ac:dyDescent="0.25"/>
  <sheetData>
    <row r="6" spans="2:14" ht="15.75" x14ac:dyDescent="0.25">
      <c r="B6" s="10"/>
      <c r="C6" s="10"/>
      <c r="D6" s="11" t="s">
        <v>11</v>
      </c>
      <c r="E6" s="11"/>
      <c r="F6" s="11" t="s">
        <v>12</v>
      </c>
      <c r="G6" s="11"/>
      <c r="H6" s="275" t="s">
        <v>13</v>
      </c>
      <c r="I6" s="275"/>
      <c r="J6" s="275"/>
      <c r="K6" s="276"/>
      <c r="L6" s="277"/>
    </row>
    <row r="7" spans="2:14" ht="78.75" x14ac:dyDescent="0.25">
      <c r="B7" s="10"/>
      <c r="C7" s="10"/>
      <c r="D7" s="12">
        <v>2023</v>
      </c>
      <c r="E7" s="12">
        <v>2024</v>
      </c>
      <c r="F7" s="11" t="s">
        <v>14</v>
      </c>
      <c r="G7" s="11"/>
      <c r="H7" s="13" t="s">
        <v>15</v>
      </c>
      <c r="I7" s="13" t="s">
        <v>16</v>
      </c>
      <c r="J7" s="13" t="s">
        <v>17</v>
      </c>
      <c r="K7" s="12" t="s">
        <v>18</v>
      </c>
      <c r="L7" s="13" t="s">
        <v>19</v>
      </c>
    </row>
    <row r="8" spans="2:14" ht="15.75" x14ac:dyDescent="0.25">
      <c r="B8" s="14" t="s">
        <v>20</v>
      </c>
      <c r="C8" s="14" t="s">
        <v>21</v>
      </c>
      <c r="D8" s="12" t="s">
        <v>22</v>
      </c>
      <c r="E8" s="12" t="s">
        <v>22</v>
      </c>
      <c r="F8" s="12" t="s">
        <v>22</v>
      </c>
      <c r="G8" s="12" t="s">
        <v>23</v>
      </c>
      <c r="H8" s="12" t="s">
        <v>22</v>
      </c>
      <c r="I8" s="12" t="s">
        <v>22</v>
      </c>
      <c r="J8" s="12" t="s">
        <v>22</v>
      </c>
      <c r="K8" s="12" t="s">
        <v>24</v>
      </c>
      <c r="L8" s="12" t="s">
        <v>25</v>
      </c>
    </row>
    <row r="9" spans="2:14" x14ac:dyDescent="0.25">
      <c r="B9" s="15">
        <v>21890</v>
      </c>
      <c r="C9" t="s">
        <v>26</v>
      </c>
      <c r="D9">
        <v>155713</v>
      </c>
      <c r="E9">
        <v>159963</v>
      </c>
      <c r="F9">
        <v>4250</v>
      </c>
      <c r="G9" s="16">
        <v>2.7</v>
      </c>
      <c r="H9">
        <v>564</v>
      </c>
      <c r="I9">
        <v>-651</v>
      </c>
      <c r="J9">
        <v>4337</v>
      </c>
      <c r="K9" s="16">
        <v>53.5</v>
      </c>
      <c r="L9" s="16">
        <v>2991.6</v>
      </c>
    </row>
    <row r="10" spans="2:14" x14ac:dyDescent="0.25">
      <c r="B10" s="15">
        <v>24700</v>
      </c>
      <c r="C10" t="s">
        <v>27</v>
      </c>
      <c r="D10">
        <v>181265</v>
      </c>
      <c r="E10">
        <v>186534</v>
      </c>
      <c r="F10">
        <v>5269</v>
      </c>
      <c r="G10" s="16">
        <v>2.9</v>
      </c>
      <c r="H10">
        <v>1022</v>
      </c>
      <c r="I10">
        <v>-776</v>
      </c>
      <c r="J10">
        <v>5023</v>
      </c>
      <c r="K10" s="16">
        <v>51</v>
      </c>
      <c r="L10" s="16">
        <v>3661</v>
      </c>
    </row>
    <row r="11" spans="2:14" x14ac:dyDescent="0.25">
      <c r="B11" s="15">
        <v>27350</v>
      </c>
      <c r="C11" t="s">
        <v>28</v>
      </c>
      <c r="D11">
        <v>97505</v>
      </c>
      <c r="E11">
        <v>100706</v>
      </c>
      <c r="F11">
        <v>3201</v>
      </c>
      <c r="G11" s="16">
        <v>3.3</v>
      </c>
      <c r="H11">
        <v>480</v>
      </c>
      <c r="I11">
        <v>-576</v>
      </c>
      <c r="J11">
        <v>3297</v>
      </c>
      <c r="K11" s="16">
        <v>19.5</v>
      </c>
      <c r="L11" s="16">
        <v>5153.3</v>
      </c>
    </row>
    <row r="13" spans="2:14" x14ac:dyDescent="0.25">
      <c r="C13" t="s">
        <v>29</v>
      </c>
      <c r="E13">
        <f>SUM(E9:E11)</f>
        <v>447203</v>
      </c>
      <c r="K13" s="16">
        <f>SUM(K9:K11)</f>
        <v>124</v>
      </c>
      <c r="N13">
        <f>E13/K13</f>
        <v>3606.4758064516127</v>
      </c>
    </row>
    <row r="14" spans="2:14" x14ac:dyDescent="0.25">
      <c r="C14" t="s">
        <v>30</v>
      </c>
      <c r="E14">
        <v>5350705</v>
      </c>
      <c r="K14">
        <v>9992.5120000000006</v>
      </c>
      <c r="N14">
        <f>E14/K14</f>
        <v>535.47146103001921</v>
      </c>
    </row>
    <row r="16" spans="2:14" x14ac:dyDescent="0.25">
      <c r="E16" s="17">
        <f>E13/E14</f>
        <v>8.357833220108378E-2</v>
      </c>
    </row>
  </sheetData>
  <mergeCells count="2">
    <mergeCell ref="H6:J6"/>
    <mergeCell ref="K6:L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94659-1B4A-48FD-B849-EA6190BD5605}">
  <sheetPr filterMode="1"/>
  <dimension ref="A6:GS102"/>
  <sheetViews>
    <sheetView workbookViewId="0">
      <pane xSplit="3" ySplit="9" topLeftCell="GB10" activePane="bottomRight" state="frozen"/>
      <selection pane="topRight" activeCell="C1" sqref="C1"/>
      <selection pane="bottomLeft" activeCell="A5" sqref="A5"/>
      <selection pane="bottomRight" activeCell="GS102" sqref="GS102"/>
    </sheetView>
  </sheetViews>
  <sheetFormatPr defaultColWidth="8.85546875" defaultRowHeight="15" x14ac:dyDescent="0.25"/>
  <cols>
    <col min="2" max="2" width="19.42578125" bestFit="1" customWidth="1"/>
    <col min="3" max="3" width="19.7109375" bestFit="1" customWidth="1"/>
    <col min="4" max="4" width="11.42578125" bestFit="1" customWidth="1"/>
    <col min="5" max="5" width="11.7109375" bestFit="1" customWidth="1"/>
    <col min="6" max="6" width="11.28515625" bestFit="1" customWidth="1"/>
    <col min="7" max="7" width="11.7109375" bestFit="1" customWidth="1"/>
    <col min="8" max="8" width="11.42578125" bestFit="1" customWidth="1"/>
    <col min="9" max="9" width="11.7109375" bestFit="1" customWidth="1"/>
    <col min="10" max="10" width="11.42578125" bestFit="1" customWidth="1"/>
    <col min="11" max="11" width="11.7109375" bestFit="1" customWidth="1"/>
    <col min="12" max="13" width="11.42578125" bestFit="1" customWidth="1"/>
    <col min="14" max="15" width="11.28515625" bestFit="1" customWidth="1"/>
    <col min="16" max="21" width="11.42578125" bestFit="1" customWidth="1"/>
    <col min="22" max="23" width="11.28515625" bestFit="1" customWidth="1"/>
    <col min="24" max="29" width="11.42578125" bestFit="1" customWidth="1"/>
    <col min="30" max="31" width="11.28515625" bestFit="1" customWidth="1"/>
    <col min="32" max="37" width="11.42578125" bestFit="1" customWidth="1"/>
    <col min="38" max="39" width="11.28515625" bestFit="1" customWidth="1"/>
    <col min="40" max="45" width="11.42578125" bestFit="1" customWidth="1"/>
    <col min="46" max="47" width="11.28515625" bestFit="1" customWidth="1"/>
    <col min="48" max="53" width="11.42578125" bestFit="1" customWidth="1"/>
    <col min="54" max="55" width="11.28515625" bestFit="1" customWidth="1"/>
    <col min="56" max="61" width="11.42578125" bestFit="1" customWidth="1"/>
    <col min="62" max="63" width="11.28515625" bestFit="1" customWidth="1"/>
    <col min="64" max="69" width="11.42578125" bestFit="1" customWidth="1"/>
    <col min="70" max="71" width="11.28515625" bestFit="1" customWidth="1"/>
    <col min="72" max="77" width="11.42578125" bestFit="1" customWidth="1"/>
    <col min="78" max="79" width="11.28515625" bestFit="1" customWidth="1"/>
    <col min="80" max="85" width="11.42578125" bestFit="1" customWidth="1"/>
    <col min="86" max="87" width="11.28515625" bestFit="1" customWidth="1"/>
    <col min="88" max="93" width="11.42578125" bestFit="1" customWidth="1"/>
    <col min="94" max="95" width="11.28515625" bestFit="1" customWidth="1"/>
    <col min="96" max="101" width="11.42578125" bestFit="1" customWidth="1"/>
    <col min="102" max="103" width="11.28515625" bestFit="1" customWidth="1"/>
    <col min="104" max="109" width="11.42578125" bestFit="1" customWidth="1"/>
    <col min="110" max="111" width="11.28515625" bestFit="1" customWidth="1"/>
    <col min="112" max="117" width="11.42578125" bestFit="1" customWidth="1"/>
    <col min="118" max="119" width="11.28515625" bestFit="1" customWidth="1"/>
    <col min="120" max="125" width="11.42578125" bestFit="1" customWidth="1"/>
    <col min="126" max="127" width="11.28515625" bestFit="1" customWidth="1"/>
    <col min="128" max="133" width="11.42578125" bestFit="1" customWidth="1"/>
    <col min="134" max="135" width="11.28515625" bestFit="1" customWidth="1"/>
    <col min="136" max="149" width="11.42578125" bestFit="1" customWidth="1"/>
    <col min="150" max="151" width="11.28515625" bestFit="1" customWidth="1"/>
    <col min="152" max="157" width="11.42578125" bestFit="1" customWidth="1"/>
    <col min="158" max="159" width="11.28515625" bestFit="1" customWidth="1"/>
    <col min="160" max="165" width="11.42578125" bestFit="1" customWidth="1"/>
    <col min="166" max="167" width="11.28515625" bestFit="1" customWidth="1"/>
    <col min="168" max="173" width="11.42578125" bestFit="1" customWidth="1"/>
    <col min="174" max="175" width="11.28515625" bestFit="1" customWidth="1"/>
    <col min="176" max="181" width="11.42578125" bestFit="1" customWidth="1"/>
    <col min="182" max="183" width="11.28515625" bestFit="1" customWidth="1"/>
    <col min="184" max="187" width="11.42578125" bestFit="1" customWidth="1"/>
    <col min="188" max="191" width="11.7109375" bestFit="1" customWidth="1"/>
    <col min="192" max="192" width="11.42578125" bestFit="1" customWidth="1"/>
    <col min="193" max="193" width="11.7109375" bestFit="1" customWidth="1"/>
    <col min="194" max="194" width="11.42578125" bestFit="1" customWidth="1"/>
    <col min="195" max="195" width="11.7109375" bestFit="1" customWidth="1"/>
    <col min="196" max="196" width="11.42578125" bestFit="1" customWidth="1"/>
    <col min="197" max="197" width="11.7109375" bestFit="1" customWidth="1"/>
    <col min="198" max="198" width="11.28515625" bestFit="1" customWidth="1"/>
    <col min="199" max="199" width="11.7109375" bestFit="1" customWidth="1"/>
  </cols>
  <sheetData>
    <row r="6" spans="1:201" ht="30" customHeight="1" x14ac:dyDescent="0.25">
      <c r="B6" s="149" t="s">
        <v>1554</v>
      </c>
    </row>
    <row r="7" spans="1:201" ht="24.95" customHeight="1" x14ac:dyDescent="0.25">
      <c r="B7" s="150" t="s">
        <v>1555</v>
      </c>
    </row>
    <row r="8" spans="1:201" s="155" customFormat="1" x14ac:dyDescent="0.25">
      <c r="A8"/>
      <c r="B8"/>
      <c r="C8" s="151" t="s">
        <v>392</v>
      </c>
      <c r="D8" s="152" t="s">
        <v>1556</v>
      </c>
      <c r="E8" s="153" t="s">
        <v>1556</v>
      </c>
      <c r="F8" s="152" t="s">
        <v>1557</v>
      </c>
      <c r="G8" s="153" t="s">
        <v>1557</v>
      </c>
      <c r="H8" s="152" t="s">
        <v>1558</v>
      </c>
      <c r="I8" s="153" t="s">
        <v>1558</v>
      </c>
      <c r="J8" s="152" t="s">
        <v>1559</v>
      </c>
      <c r="K8" s="153" t="s">
        <v>1559</v>
      </c>
      <c r="L8" s="152" t="s">
        <v>1560</v>
      </c>
      <c r="M8" s="153" t="s">
        <v>1560</v>
      </c>
      <c r="N8" s="152" t="s">
        <v>1561</v>
      </c>
      <c r="O8" s="153" t="s">
        <v>1561</v>
      </c>
      <c r="P8" s="152" t="s">
        <v>1562</v>
      </c>
      <c r="Q8" s="153" t="s">
        <v>1562</v>
      </c>
      <c r="R8" s="152" t="s">
        <v>1563</v>
      </c>
      <c r="S8" s="153" t="s">
        <v>1563</v>
      </c>
      <c r="T8" s="152" t="s">
        <v>1564</v>
      </c>
      <c r="U8" s="153" t="s">
        <v>1564</v>
      </c>
      <c r="V8" s="152" t="s">
        <v>1565</v>
      </c>
      <c r="W8" s="153" t="s">
        <v>1565</v>
      </c>
      <c r="X8" s="152" t="s">
        <v>1566</v>
      </c>
      <c r="Y8" s="153" t="s">
        <v>1566</v>
      </c>
      <c r="Z8" s="152" t="s">
        <v>1567</v>
      </c>
      <c r="AA8" s="153" t="s">
        <v>1567</v>
      </c>
      <c r="AB8" s="152" t="s">
        <v>1568</v>
      </c>
      <c r="AC8" s="153" t="s">
        <v>1568</v>
      </c>
      <c r="AD8" s="152" t="s">
        <v>1569</v>
      </c>
      <c r="AE8" s="153" t="s">
        <v>1569</v>
      </c>
      <c r="AF8" s="152" t="s">
        <v>1570</v>
      </c>
      <c r="AG8" s="153" t="s">
        <v>1570</v>
      </c>
      <c r="AH8" s="152" t="s">
        <v>1571</v>
      </c>
      <c r="AI8" s="153" t="s">
        <v>1571</v>
      </c>
      <c r="AJ8" s="152" t="s">
        <v>1572</v>
      </c>
      <c r="AK8" s="153" t="s">
        <v>1572</v>
      </c>
      <c r="AL8" s="152" t="s">
        <v>1573</v>
      </c>
      <c r="AM8" s="153" t="s">
        <v>1573</v>
      </c>
      <c r="AN8" s="152" t="s">
        <v>1574</v>
      </c>
      <c r="AO8" s="153" t="s">
        <v>1574</v>
      </c>
      <c r="AP8" s="152" t="s">
        <v>1575</v>
      </c>
      <c r="AQ8" s="153" t="s">
        <v>1575</v>
      </c>
      <c r="AR8" s="152" t="s">
        <v>1576</v>
      </c>
      <c r="AS8" s="153" t="s">
        <v>1576</v>
      </c>
      <c r="AT8" s="152" t="s">
        <v>1577</v>
      </c>
      <c r="AU8" s="153" t="s">
        <v>1577</v>
      </c>
      <c r="AV8" s="152" t="s">
        <v>1578</v>
      </c>
      <c r="AW8" s="153" t="s">
        <v>1578</v>
      </c>
      <c r="AX8" s="152" t="s">
        <v>1579</v>
      </c>
      <c r="AY8" s="153" t="s">
        <v>1579</v>
      </c>
      <c r="AZ8" s="152" t="s">
        <v>1580</v>
      </c>
      <c r="BA8" s="153" t="s">
        <v>1580</v>
      </c>
      <c r="BB8" s="152" t="s">
        <v>1581</v>
      </c>
      <c r="BC8" s="153" t="s">
        <v>1581</v>
      </c>
      <c r="BD8" s="152" t="s">
        <v>1582</v>
      </c>
      <c r="BE8" s="153" t="s">
        <v>1582</v>
      </c>
      <c r="BF8" s="152" t="s">
        <v>1583</v>
      </c>
      <c r="BG8" s="153" t="s">
        <v>1583</v>
      </c>
      <c r="BH8" s="152" t="s">
        <v>1584</v>
      </c>
      <c r="BI8" s="153" t="s">
        <v>1584</v>
      </c>
      <c r="BJ8" s="152" t="s">
        <v>1585</v>
      </c>
      <c r="BK8" s="153" t="s">
        <v>1585</v>
      </c>
      <c r="BL8" s="152" t="s">
        <v>1586</v>
      </c>
      <c r="BM8" s="153" t="s">
        <v>1586</v>
      </c>
      <c r="BN8" s="152" t="s">
        <v>1587</v>
      </c>
      <c r="BO8" s="153" t="s">
        <v>1587</v>
      </c>
      <c r="BP8" s="152" t="s">
        <v>1588</v>
      </c>
      <c r="BQ8" s="153" t="s">
        <v>1588</v>
      </c>
      <c r="BR8" s="152" t="s">
        <v>1589</v>
      </c>
      <c r="BS8" s="153" t="s">
        <v>1589</v>
      </c>
      <c r="BT8" s="152" t="s">
        <v>1590</v>
      </c>
      <c r="BU8" s="153" t="s">
        <v>1590</v>
      </c>
      <c r="BV8" s="152" t="s">
        <v>1591</v>
      </c>
      <c r="BW8" s="153" t="s">
        <v>1591</v>
      </c>
      <c r="BX8" s="152" t="s">
        <v>1592</v>
      </c>
      <c r="BY8" s="153" t="s">
        <v>1592</v>
      </c>
      <c r="BZ8" s="152" t="s">
        <v>1593</v>
      </c>
      <c r="CA8" s="153" t="s">
        <v>1593</v>
      </c>
      <c r="CB8" s="152" t="s">
        <v>1594</v>
      </c>
      <c r="CC8" s="153" t="s">
        <v>1594</v>
      </c>
      <c r="CD8" s="152" t="s">
        <v>1595</v>
      </c>
      <c r="CE8" s="153" t="s">
        <v>1595</v>
      </c>
      <c r="CF8" s="152" t="s">
        <v>1596</v>
      </c>
      <c r="CG8" s="153" t="s">
        <v>1596</v>
      </c>
      <c r="CH8" s="152" t="s">
        <v>1597</v>
      </c>
      <c r="CI8" s="153" t="s">
        <v>1597</v>
      </c>
      <c r="CJ8" s="152" t="s">
        <v>1598</v>
      </c>
      <c r="CK8" s="153" t="s">
        <v>1598</v>
      </c>
      <c r="CL8" s="152" t="s">
        <v>1599</v>
      </c>
      <c r="CM8" s="153" t="s">
        <v>1599</v>
      </c>
      <c r="CN8" s="152" t="s">
        <v>1600</v>
      </c>
      <c r="CO8" s="153" t="s">
        <v>1600</v>
      </c>
      <c r="CP8" s="152" t="s">
        <v>1601</v>
      </c>
      <c r="CQ8" s="153" t="s">
        <v>1601</v>
      </c>
      <c r="CR8" s="152" t="s">
        <v>1602</v>
      </c>
      <c r="CS8" s="153" t="s">
        <v>1602</v>
      </c>
      <c r="CT8" s="152" t="s">
        <v>1603</v>
      </c>
      <c r="CU8" s="153" t="s">
        <v>1603</v>
      </c>
      <c r="CV8" s="152" t="s">
        <v>1604</v>
      </c>
      <c r="CW8" s="153" t="s">
        <v>1604</v>
      </c>
      <c r="CX8" s="152" t="s">
        <v>1605</v>
      </c>
      <c r="CY8" s="153" t="s">
        <v>1605</v>
      </c>
      <c r="CZ8" s="152" t="s">
        <v>1606</v>
      </c>
      <c r="DA8" s="153" t="s">
        <v>1606</v>
      </c>
      <c r="DB8" s="152" t="s">
        <v>1607</v>
      </c>
      <c r="DC8" s="153" t="s">
        <v>1607</v>
      </c>
      <c r="DD8" s="152" t="s">
        <v>1608</v>
      </c>
      <c r="DE8" s="153" t="s">
        <v>1608</v>
      </c>
      <c r="DF8" s="152" t="s">
        <v>1609</v>
      </c>
      <c r="DG8" s="153" t="s">
        <v>1609</v>
      </c>
      <c r="DH8" s="152" t="s">
        <v>1610</v>
      </c>
      <c r="DI8" s="153" t="s">
        <v>1610</v>
      </c>
      <c r="DJ8" s="152" t="s">
        <v>1611</v>
      </c>
      <c r="DK8" s="153" t="s">
        <v>1611</v>
      </c>
      <c r="DL8" s="152" t="s">
        <v>1612</v>
      </c>
      <c r="DM8" s="153" t="s">
        <v>1612</v>
      </c>
      <c r="DN8" s="152" t="s">
        <v>1613</v>
      </c>
      <c r="DO8" s="153" t="s">
        <v>1613</v>
      </c>
      <c r="DP8" s="152" t="s">
        <v>1614</v>
      </c>
      <c r="DQ8" s="153" t="s">
        <v>1614</v>
      </c>
      <c r="DR8" s="152" t="s">
        <v>1615</v>
      </c>
      <c r="DS8" s="153" t="s">
        <v>1615</v>
      </c>
      <c r="DT8" s="152" t="s">
        <v>1616</v>
      </c>
      <c r="DU8" s="153" t="s">
        <v>1616</v>
      </c>
      <c r="DV8" s="152" t="s">
        <v>1617</v>
      </c>
      <c r="DW8" s="153" t="s">
        <v>1617</v>
      </c>
      <c r="DX8" s="152" t="s">
        <v>1618</v>
      </c>
      <c r="DY8" s="153" t="s">
        <v>1618</v>
      </c>
      <c r="DZ8" s="152" t="s">
        <v>1619</v>
      </c>
      <c r="EA8" s="153" t="s">
        <v>1619</v>
      </c>
      <c r="EB8" s="152" t="s">
        <v>1620</v>
      </c>
      <c r="EC8" s="153" t="s">
        <v>1620</v>
      </c>
      <c r="ED8" s="152" t="s">
        <v>1621</v>
      </c>
      <c r="EE8" s="153" t="s">
        <v>1621</v>
      </c>
      <c r="EF8" s="152" t="s">
        <v>1622</v>
      </c>
      <c r="EG8" s="153" t="s">
        <v>1622</v>
      </c>
      <c r="EH8" s="152" t="s">
        <v>1623</v>
      </c>
      <c r="EI8" s="153" t="s">
        <v>1623</v>
      </c>
      <c r="EJ8" s="152" t="s">
        <v>1624</v>
      </c>
      <c r="EK8" s="153" t="s">
        <v>1624</v>
      </c>
      <c r="EL8" s="153" t="s">
        <v>1624</v>
      </c>
      <c r="EM8" s="153" t="s">
        <v>1624</v>
      </c>
      <c r="EN8" s="152" t="s">
        <v>1625</v>
      </c>
      <c r="EO8" s="153" t="s">
        <v>1625</v>
      </c>
      <c r="EP8" s="152" t="s">
        <v>1626</v>
      </c>
      <c r="EQ8" s="153" t="s">
        <v>1626</v>
      </c>
      <c r="ER8" s="152" t="s">
        <v>1627</v>
      </c>
      <c r="ES8" s="153" t="s">
        <v>1627</v>
      </c>
      <c r="ET8" s="154" t="s">
        <v>1628</v>
      </c>
      <c r="EU8" s="153" t="s">
        <v>1628</v>
      </c>
      <c r="EV8" s="152" t="s">
        <v>1629</v>
      </c>
      <c r="EW8" s="153" t="s">
        <v>1629</v>
      </c>
      <c r="EX8" s="152" t="s">
        <v>1630</v>
      </c>
      <c r="EY8" s="153" t="s">
        <v>1630</v>
      </c>
      <c r="EZ8" s="152" t="s">
        <v>1631</v>
      </c>
      <c r="FA8" s="153" t="s">
        <v>1631</v>
      </c>
      <c r="FB8" s="152" t="s">
        <v>1632</v>
      </c>
      <c r="FC8" s="153" t="s">
        <v>1632</v>
      </c>
      <c r="FD8" s="152" t="s">
        <v>1633</v>
      </c>
      <c r="FE8" s="153" t="s">
        <v>1633</v>
      </c>
      <c r="FF8" s="152" t="s">
        <v>1634</v>
      </c>
      <c r="FG8" s="153" t="s">
        <v>1634</v>
      </c>
      <c r="FH8" s="152" t="s">
        <v>1635</v>
      </c>
      <c r="FI8" s="153" t="s">
        <v>1635</v>
      </c>
      <c r="FJ8" s="152" t="s">
        <v>1636</v>
      </c>
      <c r="FK8" s="153" t="s">
        <v>1636</v>
      </c>
      <c r="FL8" s="152" t="s">
        <v>1637</v>
      </c>
      <c r="FM8" s="153" t="s">
        <v>1637</v>
      </c>
      <c r="FN8" s="152" t="s">
        <v>1638</v>
      </c>
      <c r="FO8" s="153" t="s">
        <v>1638</v>
      </c>
      <c r="FP8" s="152" t="s">
        <v>1639</v>
      </c>
      <c r="FQ8" s="153" t="s">
        <v>1639</v>
      </c>
      <c r="FR8" s="152" t="s">
        <v>1640</v>
      </c>
      <c r="FS8" s="153" t="s">
        <v>1640</v>
      </c>
      <c r="FT8" s="152" t="s">
        <v>1641</v>
      </c>
      <c r="FU8" s="153" t="s">
        <v>1641</v>
      </c>
      <c r="FV8" s="152" t="s">
        <v>1642</v>
      </c>
      <c r="FW8" s="153" t="s">
        <v>1642</v>
      </c>
      <c r="FX8" s="152" t="s">
        <v>1643</v>
      </c>
      <c r="FY8" s="153" t="s">
        <v>1643</v>
      </c>
      <c r="FZ8" s="152" t="s">
        <v>1644</v>
      </c>
      <c r="GA8" s="153" t="s">
        <v>1644</v>
      </c>
      <c r="GB8" s="152" t="s">
        <v>1645</v>
      </c>
      <c r="GC8" s="153" t="s">
        <v>1645</v>
      </c>
      <c r="GD8" s="152" t="s">
        <v>1646</v>
      </c>
      <c r="GE8" s="153" t="s">
        <v>1646</v>
      </c>
      <c r="GF8" s="152" t="s">
        <v>1647</v>
      </c>
      <c r="GG8" s="153" t="s">
        <v>1647</v>
      </c>
      <c r="GH8" s="152" t="s">
        <v>1648</v>
      </c>
      <c r="GI8" s="153" t="s">
        <v>1648</v>
      </c>
      <c r="GJ8" s="152" t="s">
        <v>1649</v>
      </c>
      <c r="GK8" s="153" t="s">
        <v>1649</v>
      </c>
      <c r="GL8" s="152" t="s">
        <v>1650</v>
      </c>
      <c r="GM8" s="153" t="s">
        <v>1650</v>
      </c>
      <c r="GN8" s="152" t="s">
        <v>1651</v>
      </c>
      <c r="GO8" s="153" t="s">
        <v>1651</v>
      </c>
      <c r="GP8" s="152" t="s">
        <v>1652</v>
      </c>
      <c r="GQ8" s="153" t="s">
        <v>1652</v>
      </c>
      <c r="GR8" s="152" t="s">
        <v>1653</v>
      </c>
      <c r="GS8" s="154" t="s">
        <v>1653</v>
      </c>
    </row>
    <row r="9" spans="1:201" s="57" customFormat="1" ht="12.75" hidden="1" x14ac:dyDescent="0.2">
      <c r="C9" s="156"/>
      <c r="D9" s="156" t="s">
        <v>1654</v>
      </c>
      <c r="E9" s="156" t="s">
        <v>1655</v>
      </c>
      <c r="F9" s="156" t="s">
        <v>1654</v>
      </c>
      <c r="G9" s="156" t="s">
        <v>1655</v>
      </c>
      <c r="H9" s="156" t="s">
        <v>1654</v>
      </c>
      <c r="I9" s="156" t="s">
        <v>1655</v>
      </c>
      <c r="J9" s="156" t="s">
        <v>1654</v>
      </c>
      <c r="K9" s="156" t="s">
        <v>1655</v>
      </c>
      <c r="L9" s="156" t="s">
        <v>1654</v>
      </c>
      <c r="M9" s="156" t="s">
        <v>1655</v>
      </c>
      <c r="N9" s="156" t="s">
        <v>1654</v>
      </c>
      <c r="O9" s="156" t="s">
        <v>1655</v>
      </c>
      <c r="P9" s="156" t="s">
        <v>1654</v>
      </c>
      <c r="Q9" s="156" t="s">
        <v>1655</v>
      </c>
      <c r="R9" s="156" t="s">
        <v>1654</v>
      </c>
      <c r="S9" s="156" t="s">
        <v>1655</v>
      </c>
      <c r="T9" s="156" t="s">
        <v>1654</v>
      </c>
      <c r="U9" s="156" t="s">
        <v>1655</v>
      </c>
      <c r="V9" s="156" t="s">
        <v>1654</v>
      </c>
      <c r="W9" s="156" t="s">
        <v>1655</v>
      </c>
      <c r="X9" s="156" t="s">
        <v>1654</v>
      </c>
      <c r="Y9" s="156" t="s">
        <v>1655</v>
      </c>
      <c r="Z9" s="156" t="s">
        <v>1654</v>
      </c>
      <c r="AA9" s="156" t="s">
        <v>1655</v>
      </c>
      <c r="AB9" s="156" t="s">
        <v>1654</v>
      </c>
      <c r="AC9" s="156" t="s">
        <v>1655</v>
      </c>
      <c r="AD9" s="156" t="s">
        <v>1654</v>
      </c>
      <c r="AE9" s="156" t="s">
        <v>1655</v>
      </c>
      <c r="AF9" s="156" t="s">
        <v>1654</v>
      </c>
      <c r="AG9" s="156" t="s">
        <v>1655</v>
      </c>
      <c r="AH9" s="156" t="s">
        <v>1654</v>
      </c>
      <c r="AI9" s="156" t="s">
        <v>1655</v>
      </c>
      <c r="AJ9" s="156" t="s">
        <v>1654</v>
      </c>
      <c r="AK9" s="156" t="s">
        <v>1655</v>
      </c>
      <c r="AL9" s="156" t="s">
        <v>1654</v>
      </c>
      <c r="AM9" s="156" t="s">
        <v>1655</v>
      </c>
      <c r="AN9" s="156" t="s">
        <v>1654</v>
      </c>
      <c r="AO9" s="156" t="s">
        <v>1655</v>
      </c>
      <c r="AP9" s="156" t="s">
        <v>1654</v>
      </c>
      <c r="AQ9" s="156" t="s">
        <v>1655</v>
      </c>
      <c r="AR9" s="156" t="s">
        <v>1654</v>
      </c>
      <c r="AS9" s="156" t="s">
        <v>1655</v>
      </c>
      <c r="AT9" s="156" t="s">
        <v>1654</v>
      </c>
      <c r="AU9" s="156" t="s">
        <v>1655</v>
      </c>
      <c r="AV9" s="156" t="s">
        <v>1654</v>
      </c>
      <c r="AW9" s="156" t="s">
        <v>1655</v>
      </c>
      <c r="AX9" s="156" t="s">
        <v>1654</v>
      </c>
      <c r="AY9" s="156" t="s">
        <v>1655</v>
      </c>
      <c r="AZ9" s="156" t="s">
        <v>1654</v>
      </c>
      <c r="BA9" s="156" t="s">
        <v>1655</v>
      </c>
      <c r="BB9" s="156" t="s">
        <v>1654</v>
      </c>
      <c r="BC9" s="156" t="s">
        <v>1655</v>
      </c>
      <c r="BD9" s="156" t="s">
        <v>1654</v>
      </c>
      <c r="BE9" s="156" t="s">
        <v>1655</v>
      </c>
      <c r="BF9" s="156" t="s">
        <v>1654</v>
      </c>
      <c r="BG9" s="156" t="s">
        <v>1655</v>
      </c>
      <c r="BH9" s="156" t="s">
        <v>1654</v>
      </c>
      <c r="BI9" s="156" t="s">
        <v>1655</v>
      </c>
      <c r="BJ9" s="156" t="s">
        <v>1654</v>
      </c>
      <c r="BK9" s="156" t="s">
        <v>1655</v>
      </c>
      <c r="BL9" s="156" t="s">
        <v>1654</v>
      </c>
      <c r="BM9" s="156" t="s">
        <v>1655</v>
      </c>
      <c r="BN9" s="156" t="s">
        <v>1654</v>
      </c>
      <c r="BO9" s="156" t="s">
        <v>1655</v>
      </c>
      <c r="BP9" s="156" t="s">
        <v>1654</v>
      </c>
      <c r="BQ9" s="156" t="s">
        <v>1655</v>
      </c>
      <c r="BR9" s="156" t="s">
        <v>1654</v>
      </c>
      <c r="BS9" s="156" t="s">
        <v>1655</v>
      </c>
      <c r="BT9" s="156" t="s">
        <v>1654</v>
      </c>
      <c r="BU9" s="156" t="s">
        <v>1655</v>
      </c>
      <c r="BV9" s="156" t="s">
        <v>1654</v>
      </c>
      <c r="BW9" s="156" t="s">
        <v>1655</v>
      </c>
      <c r="BX9" s="156" t="s">
        <v>1654</v>
      </c>
      <c r="BY9" s="156" t="s">
        <v>1655</v>
      </c>
      <c r="BZ9" s="156" t="s">
        <v>1654</v>
      </c>
      <c r="CA9" s="156" t="s">
        <v>1655</v>
      </c>
      <c r="CB9" s="156" t="s">
        <v>1654</v>
      </c>
      <c r="CC9" s="156" t="s">
        <v>1655</v>
      </c>
      <c r="CD9" s="156" t="s">
        <v>1654</v>
      </c>
      <c r="CE9" s="156" t="s">
        <v>1655</v>
      </c>
      <c r="CF9" s="156" t="s">
        <v>1654</v>
      </c>
      <c r="CG9" s="156" t="s">
        <v>1655</v>
      </c>
      <c r="CH9" s="156" t="s">
        <v>1654</v>
      </c>
      <c r="CI9" s="156" t="s">
        <v>1655</v>
      </c>
      <c r="CJ9" s="156" t="s">
        <v>1654</v>
      </c>
      <c r="CK9" s="156" t="s">
        <v>1655</v>
      </c>
      <c r="CL9" s="156" t="s">
        <v>1654</v>
      </c>
      <c r="CM9" s="156" t="s">
        <v>1655</v>
      </c>
      <c r="CN9" s="156" t="s">
        <v>1654</v>
      </c>
      <c r="CO9" s="156" t="s">
        <v>1655</v>
      </c>
      <c r="CP9" s="156" t="s">
        <v>1654</v>
      </c>
      <c r="CQ9" s="156" t="s">
        <v>1655</v>
      </c>
      <c r="CR9" s="156" t="s">
        <v>1654</v>
      </c>
      <c r="CS9" s="156" t="s">
        <v>1655</v>
      </c>
      <c r="CT9" s="156" t="s">
        <v>1654</v>
      </c>
      <c r="CU9" s="156" t="s">
        <v>1655</v>
      </c>
      <c r="CV9" s="156" t="s">
        <v>1654</v>
      </c>
      <c r="CW9" s="156" t="s">
        <v>1655</v>
      </c>
      <c r="CX9" s="156" t="s">
        <v>1654</v>
      </c>
      <c r="CY9" s="156" t="s">
        <v>1655</v>
      </c>
      <c r="CZ9" s="156" t="s">
        <v>1654</v>
      </c>
      <c r="DA9" s="156" t="s">
        <v>1655</v>
      </c>
      <c r="DB9" s="156" t="s">
        <v>1654</v>
      </c>
      <c r="DC9" s="156" t="s">
        <v>1655</v>
      </c>
      <c r="DD9" s="156" t="s">
        <v>1654</v>
      </c>
      <c r="DE9" s="156" t="s">
        <v>1655</v>
      </c>
      <c r="DF9" s="156" t="s">
        <v>1654</v>
      </c>
      <c r="DG9" s="156" t="s">
        <v>1655</v>
      </c>
      <c r="DH9" s="156" t="s">
        <v>1654</v>
      </c>
      <c r="DI9" s="156" t="s">
        <v>1655</v>
      </c>
      <c r="DJ9" s="156" t="s">
        <v>1654</v>
      </c>
      <c r="DK9" s="156" t="s">
        <v>1655</v>
      </c>
      <c r="DL9" s="156" t="s">
        <v>1654</v>
      </c>
      <c r="DM9" s="156" t="s">
        <v>1655</v>
      </c>
      <c r="DN9" s="156" t="s">
        <v>1654</v>
      </c>
      <c r="DO9" s="156" t="s">
        <v>1655</v>
      </c>
      <c r="DP9" s="156" t="s">
        <v>1654</v>
      </c>
      <c r="DQ9" s="156" t="s">
        <v>1655</v>
      </c>
      <c r="DR9" s="156" t="s">
        <v>1654</v>
      </c>
      <c r="DS9" s="156" t="s">
        <v>1655</v>
      </c>
      <c r="DT9" s="156" t="s">
        <v>1654</v>
      </c>
      <c r="DU9" s="156" t="s">
        <v>1655</v>
      </c>
      <c r="DV9" s="156" t="s">
        <v>1654</v>
      </c>
      <c r="DW9" s="156" t="s">
        <v>1655</v>
      </c>
      <c r="DX9" s="156" t="s">
        <v>1654</v>
      </c>
      <c r="DY9" s="156" t="s">
        <v>1655</v>
      </c>
      <c r="DZ9" s="156" t="s">
        <v>1654</v>
      </c>
      <c r="EA9" s="156" t="s">
        <v>1655</v>
      </c>
      <c r="EB9" s="156" t="s">
        <v>1654</v>
      </c>
      <c r="EC9" s="156" t="s">
        <v>1655</v>
      </c>
      <c r="ED9" s="156" t="s">
        <v>1654</v>
      </c>
      <c r="EE9" s="156" t="s">
        <v>1655</v>
      </c>
      <c r="EF9" s="156" t="s">
        <v>1654</v>
      </c>
      <c r="EG9" s="156" t="s">
        <v>1655</v>
      </c>
      <c r="EH9" s="156" t="s">
        <v>1654</v>
      </c>
      <c r="EI9" s="156" t="s">
        <v>1655</v>
      </c>
      <c r="EJ9" s="156" t="s">
        <v>1654</v>
      </c>
      <c r="EK9" s="156" t="s">
        <v>1655</v>
      </c>
      <c r="EL9" s="156" t="s">
        <v>1654</v>
      </c>
      <c r="EM9" s="156" t="s">
        <v>1655</v>
      </c>
      <c r="EN9" s="156" t="s">
        <v>1654</v>
      </c>
      <c r="EO9" s="156" t="s">
        <v>1655</v>
      </c>
      <c r="EP9" s="156" t="s">
        <v>1654</v>
      </c>
      <c r="EQ9" s="156" t="s">
        <v>1655</v>
      </c>
      <c r="ER9" s="156" t="s">
        <v>1654</v>
      </c>
      <c r="ES9" s="156" t="s">
        <v>1655</v>
      </c>
      <c r="ET9" s="156" t="s">
        <v>1654</v>
      </c>
      <c r="EU9" s="156" t="s">
        <v>1655</v>
      </c>
      <c r="EV9" s="156" t="s">
        <v>1654</v>
      </c>
      <c r="EW9" s="156" t="s">
        <v>1655</v>
      </c>
      <c r="EX9" s="156" t="s">
        <v>1654</v>
      </c>
      <c r="EY9" s="156" t="s">
        <v>1655</v>
      </c>
      <c r="EZ9" s="156" t="s">
        <v>1654</v>
      </c>
      <c r="FA9" s="156" t="s">
        <v>1655</v>
      </c>
      <c r="FB9" s="156" t="s">
        <v>1654</v>
      </c>
      <c r="FC9" s="156" t="s">
        <v>1655</v>
      </c>
      <c r="FD9" s="156" t="s">
        <v>1654</v>
      </c>
      <c r="FE9" s="156" t="s">
        <v>1655</v>
      </c>
      <c r="FF9" s="156" t="s">
        <v>1654</v>
      </c>
      <c r="FG9" s="156" t="s">
        <v>1655</v>
      </c>
      <c r="FH9" s="156" t="s">
        <v>1654</v>
      </c>
      <c r="FI9" s="156" t="s">
        <v>1655</v>
      </c>
      <c r="FJ9" s="156" t="s">
        <v>1654</v>
      </c>
      <c r="FK9" s="156" t="s">
        <v>1655</v>
      </c>
      <c r="FL9" s="156" t="s">
        <v>1654</v>
      </c>
      <c r="FM9" s="156" t="s">
        <v>1655</v>
      </c>
      <c r="FN9" s="156" t="s">
        <v>1654</v>
      </c>
      <c r="FO9" s="156" t="s">
        <v>1655</v>
      </c>
      <c r="FP9" s="156" t="s">
        <v>1654</v>
      </c>
      <c r="FQ9" s="156" t="s">
        <v>1655</v>
      </c>
      <c r="FR9" s="156" t="s">
        <v>1654</v>
      </c>
      <c r="FS9" s="156" t="s">
        <v>1655</v>
      </c>
      <c r="FT9" s="156" t="s">
        <v>1654</v>
      </c>
      <c r="FU9" s="156" t="s">
        <v>1655</v>
      </c>
      <c r="FV9" s="156" t="s">
        <v>1654</v>
      </c>
      <c r="FW9" s="156" t="s">
        <v>1655</v>
      </c>
      <c r="FX9" s="156" t="s">
        <v>1654</v>
      </c>
      <c r="FY9" s="156" t="s">
        <v>1655</v>
      </c>
      <c r="FZ9" s="156" t="s">
        <v>1654</v>
      </c>
      <c r="GA9" s="156" t="s">
        <v>1655</v>
      </c>
      <c r="GB9" s="156" t="s">
        <v>1654</v>
      </c>
      <c r="GC9" s="156" t="s">
        <v>1655</v>
      </c>
      <c r="GD9" s="156" t="s">
        <v>1654</v>
      </c>
      <c r="GE9" s="156" t="s">
        <v>1655</v>
      </c>
      <c r="GF9" s="156" t="s">
        <v>1654</v>
      </c>
      <c r="GG9" s="156" t="s">
        <v>1655</v>
      </c>
      <c r="GH9" s="156" t="s">
        <v>1654</v>
      </c>
      <c r="GI9" s="156" t="s">
        <v>1655</v>
      </c>
      <c r="GJ9" s="156" t="s">
        <v>1654</v>
      </c>
      <c r="GK9" s="156" t="s">
        <v>1655</v>
      </c>
      <c r="GL9" s="156" t="s">
        <v>1654</v>
      </c>
      <c r="GM9" s="156" t="s">
        <v>1655</v>
      </c>
      <c r="GN9" s="156" t="s">
        <v>1654</v>
      </c>
      <c r="GO9" s="156" t="s">
        <v>1655</v>
      </c>
      <c r="GP9" s="156" t="s">
        <v>1654</v>
      </c>
      <c r="GQ9" s="156" t="s">
        <v>1655</v>
      </c>
    </row>
    <row r="10" spans="1:201" hidden="1" x14ac:dyDescent="0.25">
      <c r="C10" s="156" t="s">
        <v>1656</v>
      </c>
      <c r="D10" s="157">
        <v>71</v>
      </c>
      <c r="E10" s="158">
        <v>0.79800000000000004</v>
      </c>
      <c r="F10" s="157">
        <v>70</v>
      </c>
      <c r="G10" s="158">
        <v>0.84299999999999997</v>
      </c>
      <c r="H10" s="157">
        <v>55</v>
      </c>
      <c r="I10" s="158">
        <v>0.84599999999999997</v>
      </c>
      <c r="J10" s="157">
        <v>72</v>
      </c>
      <c r="K10" s="158">
        <v>0.97299999999999998</v>
      </c>
      <c r="L10" s="157">
        <v>60</v>
      </c>
      <c r="M10" s="158">
        <v>0.89600000000000002</v>
      </c>
      <c r="N10" s="157">
        <v>80</v>
      </c>
      <c r="O10" s="158">
        <v>0.93</v>
      </c>
      <c r="P10" s="157">
        <v>71</v>
      </c>
      <c r="Q10" s="158">
        <v>1</v>
      </c>
      <c r="R10" s="157">
        <v>67</v>
      </c>
      <c r="S10" s="158">
        <v>0.98499999999999999</v>
      </c>
      <c r="T10" s="157">
        <v>70</v>
      </c>
      <c r="U10" s="158">
        <v>0.97199999999999998</v>
      </c>
      <c r="V10" s="157">
        <v>81</v>
      </c>
      <c r="W10" s="158">
        <v>0.96399999999999997</v>
      </c>
      <c r="X10" s="157">
        <v>58</v>
      </c>
      <c r="Y10" s="158">
        <v>0.95099999999999996</v>
      </c>
      <c r="Z10" s="157">
        <v>73</v>
      </c>
      <c r="AA10" s="158">
        <v>0.94799999999999995</v>
      </c>
      <c r="AB10" s="157">
        <v>68</v>
      </c>
      <c r="AC10" s="158">
        <v>0.94399999999999995</v>
      </c>
      <c r="AD10" s="157">
        <v>84</v>
      </c>
      <c r="AE10" s="158">
        <v>0.94399999999999995</v>
      </c>
      <c r="AF10" s="157">
        <v>64</v>
      </c>
      <c r="AG10" s="158">
        <v>0.98499999999999999</v>
      </c>
      <c r="AH10" s="157">
        <v>69</v>
      </c>
      <c r="AI10" s="158">
        <v>0.97199999999999998</v>
      </c>
      <c r="AJ10" s="157">
        <v>71</v>
      </c>
      <c r="AK10" s="158">
        <v>0.877</v>
      </c>
      <c r="AL10" s="157">
        <v>63</v>
      </c>
      <c r="AM10" s="158">
        <v>0.88700000000000001</v>
      </c>
      <c r="AN10" s="157">
        <v>78</v>
      </c>
      <c r="AO10" s="158">
        <v>0.92900000000000005</v>
      </c>
      <c r="AP10" s="157">
        <v>70</v>
      </c>
      <c r="AQ10" s="158">
        <v>0.97199999999999998</v>
      </c>
      <c r="AR10" s="157">
        <v>84</v>
      </c>
      <c r="AS10" s="158">
        <v>0.94399999999999995</v>
      </c>
      <c r="AT10" s="157">
        <v>73</v>
      </c>
      <c r="AU10" s="158">
        <v>0.85899999999999999</v>
      </c>
      <c r="AV10" s="157">
        <v>78</v>
      </c>
      <c r="AW10" s="158">
        <v>0.90700000000000003</v>
      </c>
      <c r="AX10" s="157">
        <v>73</v>
      </c>
      <c r="AY10" s="158">
        <v>0.92400000000000004</v>
      </c>
      <c r="AZ10" s="157">
        <v>77</v>
      </c>
      <c r="BA10" s="158">
        <v>0.90600000000000003</v>
      </c>
      <c r="BB10" s="157">
        <v>63</v>
      </c>
      <c r="BC10" s="158">
        <v>0.875</v>
      </c>
      <c r="BD10" s="157">
        <v>60</v>
      </c>
      <c r="BE10" s="158">
        <v>0.89600000000000002</v>
      </c>
      <c r="BF10" s="157">
        <v>70</v>
      </c>
      <c r="BG10" s="158">
        <v>0.88600000000000001</v>
      </c>
      <c r="BH10" s="157">
        <v>84</v>
      </c>
      <c r="BI10" s="158">
        <v>0.82399999999999995</v>
      </c>
      <c r="BJ10" s="157">
        <v>79</v>
      </c>
      <c r="BK10" s="158">
        <v>0.78200000000000003</v>
      </c>
      <c r="BL10" s="157">
        <v>66</v>
      </c>
      <c r="BM10" s="158">
        <v>0.84599999999999997</v>
      </c>
      <c r="BN10" s="157">
        <v>73</v>
      </c>
      <c r="BO10" s="158">
        <v>0.85899999999999999</v>
      </c>
      <c r="BP10" s="157">
        <v>81</v>
      </c>
      <c r="BQ10" s="158">
        <v>0.80200000000000005</v>
      </c>
      <c r="BR10" s="157">
        <v>91</v>
      </c>
      <c r="BS10" s="158">
        <v>0.90100000000000002</v>
      </c>
      <c r="BT10" s="157">
        <v>66</v>
      </c>
      <c r="BU10" s="158">
        <v>0.85699999999999998</v>
      </c>
      <c r="BV10" s="157">
        <v>76</v>
      </c>
      <c r="BW10" s="158">
        <v>0.83499999999999996</v>
      </c>
      <c r="BX10" s="157">
        <v>65</v>
      </c>
      <c r="BY10" s="158">
        <v>0.76500000000000001</v>
      </c>
      <c r="BZ10" s="157">
        <v>86</v>
      </c>
      <c r="CA10" s="158">
        <v>0.85099999999999998</v>
      </c>
      <c r="CB10" s="157">
        <v>55</v>
      </c>
      <c r="CC10" s="158">
        <v>0.79700000000000004</v>
      </c>
      <c r="CD10" s="157">
        <v>70</v>
      </c>
      <c r="CE10" s="158">
        <v>0.80500000000000005</v>
      </c>
      <c r="CF10" s="157">
        <v>68</v>
      </c>
      <c r="CG10" s="158">
        <v>0.77300000000000002</v>
      </c>
      <c r="CH10" s="157">
        <v>77</v>
      </c>
      <c r="CI10" s="158">
        <v>0.80200000000000005</v>
      </c>
      <c r="CJ10" s="157">
        <v>55</v>
      </c>
      <c r="CK10" s="158">
        <v>0.84599999999999997</v>
      </c>
      <c r="CL10" s="157">
        <v>82</v>
      </c>
      <c r="CM10" s="158">
        <v>0.83699999999999997</v>
      </c>
      <c r="CN10" s="157">
        <v>70</v>
      </c>
      <c r="CO10" s="158">
        <v>0.745</v>
      </c>
      <c r="CP10" s="157">
        <v>76</v>
      </c>
      <c r="CQ10" s="158">
        <v>0.78400000000000003</v>
      </c>
      <c r="CR10" s="157">
        <v>53</v>
      </c>
      <c r="CS10" s="158">
        <v>0.80300000000000005</v>
      </c>
      <c r="CT10" s="157">
        <v>73</v>
      </c>
      <c r="CU10" s="158">
        <v>0.82</v>
      </c>
      <c r="CV10" s="157">
        <v>91</v>
      </c>
      <c r="CW10" s="158">
        <v>0.81299999999999994</v>
      </c>
      <c r="CX10" s="157">
        <v>78</v>
      </c>
      <c r="CY10" s="158">
        <v>0.76500000000000001</v>
      </c>
      <c r="CZ10" s="157">
        <v>68</v>
      </c>
      <c r="DA10" s="158">
        <v>0.82899999999999996</v>
      </c>
      <c r="DB10" s="157">
        <v>70</v>
      </c>
      <c r="DC10" s="158">
        <v>0.80500000000000005</v>
      </c>
      <c r="DD10" s="157">
        <v>54</v>
      </c>
      <c r="DE10" s="158">
        <v>0.621</v>
      </c>
      <c r="DF10" s="157">
        <v>83</v>
      </c>
      <c r="DG10" s="158">
        <v>0.755</v>
      </c>
      <c r="DH10" s="156">
        <v>62</v>
      </c>
      <c r="DI10" s="158">
        <v>0.77500000000000002</v>
      </c>
      <c r="DJ10" s="157">
        <v>72</v>
      </c>
      <c r="DK10" s="158">
        <v>0.75800000000000001</v>
      </c>
      <c r="DL10" s="157">
        <v>72</v>
      </c>
      <c r="DM10" s="158">
        <v>0.73499999999999999</v>
      </c>
      <c r="DN10" s="157">
        <v>76</v>
      </c>
      <c r="DO10" s="158">
        <v>0.79200000000000004</v>
      </c>
      <c r="DP10" s="157">
        <v>66</v>
      </c>
      <c r="DQ10" s="158">
        <v>0.84599999999999997</v>
      </c>
      <c r="DR10" s="157">
        <v>78</v>
      </c>
      <c r="DS10" s="158">
        <v>0.83</v>
      </c>
      <c r="DT10" s="157">
        <v>74</v>
      </c>
      <c r="DU10" s="158">
        <v>0.747</v>
      </c>
      <c r="DV10" s="157">
        <v>57</v>
      </c>
      <c r="DW10" s="158">
        <v>0.72199999999999998</v>
      </c>
      <c r="DX10" s="157">
        <v>61</v>
      </c>
      <c r="DY10" s="158">
        <v>0.71799999999999997</v>
      </c>
      <c r="DZ10" s="157">
        <v>75</v>
      </c>
      <c r="EA10" s="158">
        <v>0.81499999999999995</v>
      </c>
      <c r="EB10" s="157">
        <v>57</v>
      </c>
      <c r="EC10" s="158">
        <v>0.68700000000000006</v>
      </c>
      <c r="ED10" s="157">
        <v>65</v>
      </c>
      <c r="EE10" s="158">
        <v>0.69899999999999995</v>
      </c>
      <c r="EF10" s="157">
        <v>57</v>
      </c>
      <c r="EG10" s="158">
        <v>0.77</v>
      </c>
      <c r="EH10" s="157">
        <v>65</v>
      </c>
      <c r="EI10" s="158">
        <v>0.67700000000000005</v>
      </c>
      <c r="EJ10" s="157">
        <v>52</v>
      </c>
      <c r="EK10" s="159">
        <v>0.60499999999999998</v>
      </c>
      <c r="EL10" s="157">
        <v>40</v>
      </c>
      <c r="EM10" s="158">
        <v>0.49399999999999999</v>
      </c>
      <c r="EN10" s="157">
        <v>48</v>
      </c>
      <c r="EO10" s="158">
        <v>0.60799999999999998</v>
      </c>
      <c r="EP10" s="157">
        <v>44</v>
      </c>
      <c r="EQ10" s="158">
        <v>0.57899999999999996</v>
      </c>
      <c r="ER10" s="157">
        <v>40</v>
      </c>
      <c r="ES10" s="158">
        <v>0.56299999999999994</v>
      </c>
      <c r="ET10" s="157">
        <v>36</v>
      </c>
      <c r="EU10" s="158">
        <v>0.48599999999999999</v>
      </c>
      <c r="EV10" s="157">
        <v>37</v>
      </c>
      <c r="EW10" s="158">
        <v>0.52900000000000003</v>
      </c>
      <c r="EX10" s="157">
        <v>32</v>
      </c>
      <c r="EY10" s="158">
        <v>0.50800000000000001</v>
      </c>
      <c r="EZ10" s="157">
        <v>43</v>
      </c>
      <c r="FA10" s="158">
        <v>0.56599999999999995</v>
      </c>
      <c r="FB10" s="157">
        <v>47</v>
      </c>
      <c r="FC10" s="158">
        <v>0.46100000000000002</v>
      </c>
      <c r="FD10" s="157">
        <v>32</v>
      </c>
      <c r="FE10" s="158">
        <v>0.44400000000000001</v>
      </c>
      <c r="FF10" s="156">
        <v>37</v>
      </c>
      <c r="FG10" s="158">
        <v>0.52900000000000003</v>
      </c>
      <c r="FH10" s="156">
        <v>33</v>
      </c>
      <c r="FI10" s="158">
        <v>0.41299999999999998</v>
      </c>
      <c r="FJ10" s="156">
        <v>43</v>
      </c>
      <c r="FK10" s="158">
        <v>0.45300000000000001</v>
      </c>
      <c r="FL10" s="156">
        <v>48</v>
      </c>
      <c r="FM10" s="158">
        <v>0.48</v>
      </c>
      <c r="FN10" s="156">
        <v>20</v>
      </c>
      <c r="FO10" s="158">
        <v>0.27400000000000002</v>
      </c>
      <c r="FP10" s="156">
        <v>22</v>
      </c>
      <c r="FQ10" s="158">
        <v>0.30599999999999999</v>
      </c>
      <c r="FR10" s="156">
        <v>17</v>
      </c>
      <c r="FS10" s="158">
        <v>0.221</v>
      </c>
      <c r="FT10" s="156">
        <v>26</v>
      </c>
      <c r="FU10" s="158">
        <v>0.30199999999999999</v>
      </c>
      <c r="FV10" s="156">
        <v>20</v>
      </c>
      <c r="FW10" s="158">
        <v>0.27800000000000002</v>
      </c>
      <c r="FX10" s="156">
        <v>13</v>
      </c>
      <c r="FY10" s="158">
        <v>0.22</v>
      </c>
      <c r="FZ10" s="156">
        <v>24</v>
      </c>
      <c r="GA10" s="158">
        <v>0.24199999999999999</v>
      </c>
      <c r="GB10" s="156">
        <v>3</v>
      </c>
      <c r="GC10" s="158">
        <v>6.4000000000000001E-2</v>
      </c>
      <c r="GD10" s="156">
        <v>14</v>
      </c>
      <c r="GE10" s="158">
        <v>0.19400000000000001</v>
      </c>
      <c r="GF10" s="156">
        <v>10</v>
      </c>
      <c r="GG10" s="158">
        <v>0.159</v>
      </c>
      <c r="GH10" s="156">
        <v>16</v>
      </c>
      <c r="GI10" s="158">
        <v>0.19</v>
      </c>
      <c r="GJ10" s="156">
        <v>11</v>
      </c>
      <c r="GK10" s="158">
        <v>0.23400000000000001</v>
      </c>
      <c r="GL10" s="156">
        <v>18</v>
      </c>
      <c r="GM10" s="158">
        <v>0.25700000000000001</v>
      </c>
      <c r="GN10" s="156">
        <v>22</v>
      </c>
      <c r="GO10" s="158">
        <v>0.29699999999999999</v>
      </c>
      <c r="GP10" s="156">
        <v>15</v>
      </c>
      <c r="GQ10" s="158">
        <v>0.20799999999999999</v>
      </c>
    </row>
    <row r="11" spans="1:201" hidden="1" x14ac:dyDescent="0.25">
      <c r="C11" s="156" t="s">
        <v>1020</v>
      </c>
      <c r="D11" s="157">
        <v>75</v>
      </c>
      <c r="E11" s="158">
        <v>1</v>
      </c>
      <c r="F11" s="157">
        <v>59</v>
      </c>
      <c r="G11" s="158">
        <v>1</v>
      </c>
      <c r="H11" s="157">
        <v>78</v>
      </c>
      <c r="I11" s="158">
        <v>1</v>
      </c>
      <c r="J11" s="157">
        <v>63</v>
      </c>
      <c r="K11" s="158">
        <v>1</v>
      </c>
      <c r="L11" s="157">
        <v>65</v>
      </c>
      <c r="M11" s="158">
        <v>1</v>
      </c>
      <c r="N11" s="157">
        <v>55</v>
      </c>
      <c r="O11" s="158">
        <v>1</v>
      </c>
      <c r="P11" s="157">
        <v>53</v>
      </c>
      <c r="Q11" s="158">
        <v>0.98099999999999998</v>
      </c>
      <c r="R11" s="157">
        <v>45</v>
      </c>
      <c r="S11" s="158">
        <v>1</v>
      </c>
      <c r="T11" s="157">
        <v>60</v>
      </c>
      <c r="U11" s="158">
        <v>1</v>
      </c>
      <c r="V11" s="157">
        <v>51</v>
      </c>
      <c r="W11" s="158">
        <v>1</v>
      </c>
      <c r="X11" s="157">
        <v>51</v>
      </c>
      <c r="Y11" s="158">
        <v>0.98099999999999998</v>
      </c>
      <c r="Z11" s="157">
        <v>48</v>
      </c>
      <c r="AA11" s="158">
        <v>0.98</v>
      </c>
      <c r="AB11" s="157">
        <v>66</v>
      </c>
      <c r="AC11" s="158">
        <v>0.97099999999999997</v>
      </c>
      <c r="AD11" s="157">
        <v>65</v>
      </c>
      <c r="AE11" s="158">
        <v>1</v>
      </c>
      <c r="AF11" s="157">
        <v>54</v>
      </c>
      <c r="AG11" s="158">
        <v>0.96399999999999997</v>
      </c>
      <c r="AH11" s="157">
        <v>54</v>
      </c>
      <c r="AI11" s="158">
        <v>1</v>
      </c>
      <c r="AJ11" s="157">
        <v>65</v>
      </c>
      <c r="AK11" s="158">
        <v>0.98499999999999999</v>
      </c>
      <c r="AL11" s="157">
        <v>50</v>
      </c>
      <c r="AM11" s="158">
        <v>0.98</v>
      </c>
      <c r="AN11" s="157">
        <v>53</v>
      </c>
      <c r="AO11" s="158">
        <v>1</v>
      </c>
      <c r="AP11" s="157">
        <v>55</v>
      </c>
      <c r="AQ11" s="158">
        <v>0.91700000000000004</v>
      </c>
      <c r="AR11" s="157">
        <v>47</v>
      </c>
      <c r="AS11" s="158">
        <v>1</v>
      </c>
      <c r="AT11" s="157">
        <v>47</v>
      </c>
      <c r="AU11" s="158">
        <v>0.90400000000000003</v>
      </c>
      <c r="AV11" s="157">
        <v>51</v>
      </c>
      <c r="AW11" s="158">
        <v>0.98099999999999998</v>
      </c>
      <c r="AX11" s="157">
        <v>40</v>
      </c>
      <c r="AY11" s="158">
        <v>0.93</v>
      </c>
      <c r="AZ11" s="157">
        <v>52</v>
      </c>
      <c r="BA11" s="158">
        <v>0.91200000000000003</v>
      </c>
      <c r="BB11" s="157">
        <v>55</v>
      </c>
      <c r="BC11" s="158">
        <v>0.93200000000000005</v>
      </c>
      <c r="BD11" s="157">
        <v>46</v>
      </c>
      <c r="BE11" s="158">
        <v>0.97899999999999998</v>
      </c>
      <c r="BF11" s="157">
        <v>44</v>
      </c>
      <c r="BG11" s="158">
        <v>1</v>
      </c>
      <c r="BH11" s="157">
        <v>64</v>
      </c>
      <c r="BI11" s="158">
        <v>0.95499999999999996</v>
      </c>
      <c r="BJ11" s="157">
        <v>41</v>
      </c>
      <c r="BK11" s="158">
        <v>0.97599999999999998</v>
      </c>
      <c r="BL11" s="157">
        <v>45</v>
      </c>
      <c r="BM11" s="158">
        <v>0.95699999999999996</v>
      </c>
      <c r="BN11" s="157">
        <v>43</v>
      </c>
      <c r="BO11" s="158">
        <v>0.95599999999999996</v>
      </c>
      <c r="BP11" s="157">
        <v>53</v>
      </c>
      <c r="BQ11" s="158">
        <v>0.94599999999999995</v>
      </c>
      <c r="BR11" s="157">
        <v>66</v>
      </c>
      <c r="BS11" s="158">
        <v>0.98499999999999999</v>
      </c>
      <c r="BT11" s="157">
        <v>59</v>
      </c>
      <c r="BU11" s="158">
        <v>0.93700000000000006</v>
      </c>
      <c r="BV11" s="157">
        <v>50</v>
      </c>
      <c r="BW11" s="158">
        <v>0.94299999999999995</v>
      </c>
      <c r="BX11" s="157">
        <v>72</v>
      </c>
      <c r="BY11" s="158">
        <v>0.96</v>
      </c>
      <c r="BZ11" s="157">
        <v>54</v>
      </c>
      <c r="CA11" s="158">
        <v>0.94699999999999995</v>
      </c>
      <c r="CB11" s="157">
        <v>66</v>
      </c>
      <c r="CC11" s="158">
        <v>0.88</v>
      </c>
      <c r="CD11" s="157">
        <v>64</v>
      </c>
      <c r="CE11" s="158">
        <v>0.97</v>
      </c>
      <c r="CF11" s="157">
        <v>62</v>
      </c>
      <c r="CG11" s="158">
        <v>0.89900000000000002</v>
      </c>
      <c r="CH11" s="157">
        <v>68</v>
      </c>
      <c r="CI11" s="158">
        <v>0.90700000000000003</v>
      </c>
      <c r="CJ11" s="157">
        <v>68</v>
      </c>
      <c r="CK11" s="158">
        <v>0.86099999999999999</v>
      </c>
      <c r="CL11" s="157">
        <v>53</v>
      </c>
      <c r="CM11" s="158">
        <v>0.89800000000000002</v>
      </c>
      <c r="CN11" s="157">
        <v>71</v>
      </c>
      <c r="CO11" s="158">
        <v>0.78900000000000003</v>
      </c>
      <c r="CP11" s="157">
        <v>50</v>
      </c>
      <c r="CQ11" s="158">
        <v>0.71399999999999997</v>
      </c>
      <c r="CR11" s="157">
        <v>70</v>
      </c>
      <c r="CS11" s="158">
        <v>0.82399999999999995</v>
      </c>
      <c r="CT11" s="157">
        <v>49</v>
      </c>
      <c r="CU11" s="158">
        <v>0.76600000000000001</v>
      </c>
      <c r="CV11" s="157">
        <v>74</v>
      </c>
      <c r="CW11" s="158">
        <v>0.76300000000000001</v>
      </c>
      <c r="CX11" s="157">
        <v>63</v>
      </c>
      <c r="CY11" s="158">
        <v>0.875</v>
      </c>
      <c r="CZ11" s="157">
        <v>75</v>
      </c>
      <c r="DA11" s="158">
        <v>0.92600000000000005</v>
      </c>
      <c r="DB11" s="157">
        <v>71</v>
      </c>
      <c r="DC11" s="158">
        <v>0.85499999999999998</v>
      </c>
      <c r="DD11" s="157">
        <v>77</v>
      </c>
      <c r="DE11" s="158">
        <v>0.70599999999999996</v>
      </c>
      <c r="DF11" s="157">
        <v>50</v>
      </c>
      <c r="DG11" s="158">
        <v>0.58099999999999996</v>
      </c>
      <c r="DH11" s="156">
        <v>52</v>
      </c>
      <c r="DI11" s="158">
        <v>0.70299999999999996</v>
      </c>
      <c r="DJ11" s="157">
        <v>59</v>
      </c>
      <c r="DK11" s="158">
        <v>0.89400000000000002</v>
      </c>
      <c r="DL11" s="157">
        <v>78</v>
      </c>
      <c r="DM11" s="158">
        <v>0.81299999999999994</v>
      </c>
      <c r="DN11" s="157">
        <v>62</v>
      </c>
      <c r="DO11" s="158">
        <v>0.88600000000000001</v>
      </c>
      <c r="DP11" s="157">
        <v>72</v>
      </c>
      <c r="DQ11" s="158">
        <v>0.86699999999999999</v>
      </c>
      <c r="DR11" s="157">
        <v>60</v>
      </c>
      <c r="DS11" s="158">
        <v>0.81100000000000005</v>
      </c>
      <c r="DT11" s="157">
        <v>81</v>
      </c>
      <c r="DU11" s="158">
        <v>0.77900000000000003</v>
      </c>
      <c r="DV11" s="157">
        <v>58</v>
      </c>
      <c r="DW11" s="158">
        <v>0.90600000000000003</v>
      </c>
      <c r="DX11" s="157">
        <v>75</v>
      </c>
      <c r="DY11" s="158">
        <v>0.81499999999999995</v>
      </c>
      <c r="DZ11" s="157">
        <v>71</v>
      </c>
      <c r="EA11" s="158">
        <v>0.74</v>
      </c>
      <c r="EB11" s="157">
        <v>54</v>
      </c>
      <c r="EC11" s="158">
        <v>0.80600000000000005</v>
      </c>
      <c r="ED11" s="157">
        <v>63</v>
      </c>
      <c r="EE11" s="158">
        <v>0.7</v>
      </c>
      <c r="EF11" s="157">
        <v>60</v>
      </c>
      <c r="EG11" s="158">
        <v>0.67400000000000004</v>
      </c>
      <c r="EH11" s="157">
        <v>58</v>
      </c>
      <c r="EI11" s="158">
        <v>0.90600000000000003</v>
      </c>
      <c r="EJ11" s="157">
        <v>70</v>
      </c>
      <c r="EK11" s="159">
        <v>0.85399999999999998</v>
      </c>
      <c r="EL11" s="157">
        <v>73</v>
      </c>
      <c r="EM11" s="158">
        <v>0.83</v>
      </c>
      <c r="EN11" s="157">
        <v>54</v>
      </c>
      <c r="EO11" s="158">
        <v>0.61399999999999999</v>
      </c>
      <c r="EP11" s="157">
        <v>82</v>
      </c>
      <c r="EQ11" s="158">
        <v>0.82</v>
      </c>
      <c r="ER11" s="157">
        <v>59</v>
      </c>
      <c r="ES11" s="158">
        <v>0.71099999999999997</v>
      </c>
      <c r="ET11" s="157">
        <v>63</v>
      </c>
      <c r="EU11" s="158">
        <v>0.64300000000000002</v>
      </c>
      <c r="EV11" s="157">
        <v>53</v>
      </c>
      <c r="EW11" s="158">
        <v>0.624</v>
      </c>
      <c r="EX11" s="157">
        <v>50</v>
      </c>
      <c r="EY11" s="158">
        <v>0.69399999999999995</v>
      </c>
      <c r="EZ11" s="157">
        <v>51</v>
      </c>
      <c r="FA11" s="158">
        <v>0.59299999999999997</v>
      </c>
      <c r="FB11" s="157">
        <v>52</v>
      </c>
      <c r="FC11" s="158">
        <v>0.68400000000000005</v>
      </c>
      <c r="FD11" s="157">
        <v>56</v>
      </c>
      <c r="FE11" s="158">
        <v>0.76700000000000002</v>
      </c>
      <c r="FF11" s="156">
        <v>58</v>
      </c>
      <c r="FG11" s="158">
        <v>0.71599999999999997</v>
      </c>
      <c r="FH11" s="156">
        <v>53</v>
      </c>
      <c r="FI11" s="158">
        <v>0.746</v>
      </c>
      <c r="FJ11" s="156">
        <v>57</v>
      </c>
      <c r="FK11" s="158">
        <v>0.77</v>
      </c>
      <c r="FL11" s="156">
        <v>44</v>
      </c>
      <c r="FM11" s="158">
        <v>0.67700000000000005</v>
      </c>
      <c r="FN11" s="156">
        <v>47</v>
      </c>
      <c r="FO11" s="158">
        <v>0.61</v>
      </c>
      <c r="FP11" s="156">
        <v>53</v>
      </c>
      <c r="FQ11" s="158">
        <v>0.54600000000000004</v>
      </c>
      <c r="FR11" s="156">
        <v>30</v>
      </c>
      <c r="FS11" s="158">
        <v>0.58799999999999997</v>
      </c>
      <c r="FT11" s="156">
        <v>39</v>
      </c>
      <c r="FU11" s="158">
        <v>0.55700000000000005</v>
      </c>
      <c r="FV11" s="156">
        <v>40</v>
      </c>
      <c r="FW11" s="158">
        <v>0.66700000000000004</v>
      </c>
      <c r="FX11" s="156">
        <v>35</v>
      </c>
      <c r="FY11" s="158">
        <v>0.53</v>
      </c>
      <c r="FZ11" s="156">
        <v>22</v>
      </c>
      <c r="GA11" s="158">
        <v>0.41499999999999998</v>
      </c>
      <c r="GB11" s="156">
        <v>32</v>
      </c>
      <c r="GC11" s="158">
        <v>0.52500000000000002</v>
      </c>
      <c r="GD11" s="156">
        <v>35</v>
      </c>
      <c r="GE11" s="158">
        <v>0.66</v>
      </c>
      <c r="GF11" s="156">
        <v>44</v>
      </c>
      <c r="GG11" s="158">
        <v>0.57099999999999995</v>
      </c>
      <c r="GH11" s="156">
        <v>33</v>
      </c>
      <c r="GI11" s="158">
        <v>0.48499999999999999</v>
      </c>
      <c r="GJ11" s="156">
        <v>39</v>
      </c>
      <c r="GK11" s="158">
        <v>0.61899999999999999</v>
      </c>
      <c r="GL11" s="156">
        <v>48</v>
      </c>
      <c r="GM11" s="158">
        <v>0.81399999999999995</v>
      </c>
      <c r="GN11" s="156">
        <v>65</v>
      </c>
      <c r="GO11" s="158">
        <v>0.70699999999999996</v>
      </c>
      <c r="GP11" s="156">
        <v>42</v>
      </c>
      <c r="GQ11" s="158">
        <v>0.57499999999999996</v>
      </c>
    </row>
    <row r="12" spans="1:201" hidden="1" x14ac:dyDescent="0.25">
      <c r="C12" s="156" t="s">
        <v>998</v>
      </c>
      <c r="D12" s="157">
        <v>850</v>
      </c>
      <c r="E12" s="158">
        <v>0.70899999999999996</v>
      </c>
      <c r="F12" s="157">
        <v>444</v>
      </c>
      <c r="G12" s="158">
        <v>0.66400000000000003</v>
      </c>
      <c r="H12" s="157">
        <v>591</v>
      </c>
      <c r="I12" s="158">
        <v>0.75900000000000001</v>
      </c>
      <c r="J12" s="157">
        <v>586</v>
      </c>
      <c r="K12" s="158">
        <v>0.81799999999999995</v>
      </c>
      <c r="L12" s="157">
        <v>766</v>
      </c>
      <c r="M12" s="158">
        <v>0.78700000000000003</v>
      </c>
      <c r="N12" s="157">
        <v>478</v>
      </c>
      <c r="O12" s="158">
        <v>0.77100000000000002</v>
      </c>
      <c r="P12" s="157">
        <v>555</v>
      </c>
      <c r="Q12" s="158">
        <v>0.82</v>
      </c>
      <c r="R12" s="157">
        <v>566</v>
      </c>
      <c r="S12" s="158">
        <v>0.80600000000000005</v>
      </c>
      <c r="T12" s="157">
        <v>723</v>
      </c>
      <c r="U12" s="158">
        <v>0.753</v>
      </c>
      <c r="V12" s="157">
        <v>534</v>
      </c>
      <c r="W12" s="158">
        <v>0.76500000000000001</v>
      </c>
      <c r="X12" s="157">
        <v>499</v>
      </c>
      <c r="Y12" s="158">
        <v>0.745</v>
      </c>
      <c r="Z12" s="157">
        <v>573</v>
      </c>
      <c r="AA12" s="158">
        <v>0.76600000000000001</v>
      </c>
      <c r="AB12" s="157">
        <v>747</v>
      </c>
      <c r="AC12" s="158">
        <v>0.749</v>
      </c>
      <c r="AD12" s="157">
        <v>554</v>
      </c>
      <c r="AE12" s="158">
        <v>0.76400000000000001</v>
      </c>
      <c r="AF12" s="157">
        <v>524</v>
      </c>
      <c r="AG12" s="158">
        <v>0.73199999999999998</v>
      </c>
      <c r="AH12" s="157">
        <v>591</v>
      </c>
      <c r="AI12" s="158">
        <v>0.751</v>
      </c>
      <c r="AJ12" s="157">
        <v>691</v>
      </c>
      <c r="AK12" s="158">
        <v>0.70299999999999996</v>
      </c>
      <c r="AL12" s="157">
        <v>506</v>
      </c>
      <c r="AM12" s="158">
        <v>0.76800000000000002</v>
      </c>
      <c r="AN12" s="157">
        <v>581</v>
      </c>
      <c r="AO12" s="158">
        <v>0.76</v>
      </c>
      <c r="AP12" s="157">
        <v>554</v>
      </c>
      <c r="AQ12" s="158">
        <v>0.70599999999999996</v>
      </c>
      <c r="AR12" s="157">
        <v>751</v>
      </c>
      <c r="AS12" s="158">
        <v>0.72099999999999997</v>
      </c>
      <c r="AT12" s="157">
        <v>573</v>
      </c>
      <c r="AU12" s="158">
        <v>0.753</v>
      </c>
      <c r="AV12" s="157">
        <v>621</v>
      </c>
      <c r="AW12" s="158">
        <v>0.78600000000000003</v>
      </c>
      <c r="AX12" s="157">
        <v>586</v>
      </c>
      <c r="AY12" s="158">
        <v>0.78</v>
      </c>
      <c r="AZ12" s="157">
        <v>753</v>
      </c>
      <c r="BA12" s="158">
        <v>0.74399999999999999</v>
      </c>
      <c r="BB12" s="157">
        <v>566</v>
      </c>
      <c r="BC12" s="158">
        <v>0.79400000000000004</v>
      </c>
      <c r="BD12" s="157">
        <v>620</v>
      </c>
      <c r="BE12" s="158">
        <v>0.8</v>
      </c>
      <c r="BF12" s="157">
        <v>535</v>
      </c>
      <c r="BG12" s="158">
        <v>0.74099999999999999</v>
      </c>
      <c r="BH12" s="157">
        <v>731</v>
      </c>
      <c r="BI12" s="158">
        <v>0.73499999999999999</v>
      </c>
      <c r="BJ12" s="157">
        <v>616</v>
      </c>
      <c r="BK12" s="158">
        <v>0.79900000000000004</v>
      </c>
      <c r="BL12" s="157">
        <v>616</v>
      </c>
      <c r="BM12" s="158">
        <v>0.80500000000000005</v>
      </c>
      <c r="BN12" s="157">
        <v>611</v>
      </c>
      <c r="BO12" s="158">
        <v>0.76300000000000001</v>
      </c>
      <c r="BP12" s="157">
        <v>765</v>
      </c>
      <c r="BQ12" s="158">
        <v>0.73299999999999998</v>
      </c>
      <c r="BR12" s="157">
        <v>587</v>
      </c>
      <c r="BS12" s="158">
        <v>0.69099999999999995</v>
      </c>
      <c r="BT12" s="157">
        <v>557</v>
      </c>
      <c r="BU12" s="158">
        <v>0.71399999999999997</v>
      </c>
      <c r="BV12" s="157">
        <v>596</v>
      </c>
      <c r="BW12" s="158">
        <v>0.70599999999999996</v>
      </c>
      <c r="BX12" s="157">
        <v>708</v>
      </c>
      <c r="BY12" s="158">
        <v>0.70099999999999996</v>
      </c>
      <c r="BZ12" s="157">
        <v>602</v>
      </c>
      <c r="CA12" s="158">
        <v>0.72099999999999997</v>
      </c>
      <c r="CB12" s="157">
        <v>591</v>
      </c>
      <c r="CC12" s="158">
        <v>0.71099999999999997</v>
      </c>
      <c r="CD12" s="157">
        <v>581</v>
      </c>
      <c r="CE12" s="158">
        <v>0.65600000000000003</v>
      </c>
      <c r="CF12" s="157">
        <v>686</v>
      </c>
      <c r="CG12" s="158">
        <v>0.63900000000000001</v>
      </c>
      <c r="CH12" s="157">
        <v>501</v>
      </c>
      <c r="CI12" s="158">
        <v>0.626</v>
      </c>
      <c r="CJ12" s="157">
        <v>495</v>
      </c>
      <c r="CK12" s="158">
        <v>0.61499999999999999</v>
      </c>
      <c r="CL12" s="157">
        <v>556</v>
      </c>
      <c r="CM12" s="158">
        <v>0.58499999999999996</v>
      </c>
      <c r="CN12" s="157">
        <v>581</v>
      </c>
      <c r="CO12" s="158">
        <v>0.53900000000000003</v>
      </c>
      <c r="CP12" s="157">
        <v>439</v>
      </c>
      <c r="CQ12" s="158">
        <v>0.51200000000000001</v>
      </c>
      <c r="CR12" s="157">
        <v>488</v>
      </c>
      <c r="CS12" s="158">
        <v>0.54900000000000004</v>
      </c>
      <c r="CT12" s="157">
        <v>526</v>
      </c>
      <c r="CU12" s="158">
        <v>0.53800000000000003</v>
      </c>
      <c r="CV12" s="157">
        <v>597</v>
      </c>
      <c r="CW12" s="158">
        <v>0.52900000000000003</v>
      </c>
      <c r="CX12" s="157">
        <v>543</v>
      </c>
      <c r="CY12" s="158">
        <v>0.54800000000000004</v>
      </c>
      <c r="CZ12" s="157">
        <v>567</v>
      </c>
      <c r="DA12" s="158">
        <v>0.57699999999999996</v>
      </c>
      <c r="DB12" s="157">
        <v>595</v>
      </c>
      <c r="DC12" s="158">
        <v>0.55100000000000005</v>
      </c>
      <c r="DD12" s="157">
        <v>659</v>
      </c>
      <c r="DE12" s="158">
        <v>0.55000000000000004</v>
      </c>
      <c r="DF12" s="157">
        <v>572</v>
      </c>
      <c r="DG12" s="158">
        <v>0.56299999999999994</v>
      </c>
      <c r="DH12" s="156">
        <v>631</v>
      </c>
      <c r="DI12" s="158">
        <v>0.60199999999999998</v>
      </c>
      <c r="DJ12" s="157">
        <v>631</v>
      </c>
      <c r="DK12" s="158">
        <v>0.59599999999999997</v>
      </c>
      <c r="DL12" s="157">
        <v>688</v>
      </c>
      <c r="DM12" s="158">
        <v>0.53200000000000003</v>
      </c>
      <c r="DN12" s="157">
        <v>702</v>
      </c>
      <c r="DO12" s="158">
        <v>0.64800000000000002</v>
      </c>
      <c r="DP12" s="157">
        <v>715</v>
      </c>
      <c r="DQ12" s="158">
        <v>0.67</v>
      </c>
      <c r="DR12" s="157">
        <v>760</v>
      </c>
      <c r="DS12" s="158">
        <v>0.66</v>
      </c>
      <c r="DT12" s="157">
        <v>771</v>
      </c>
      <c r="DU12" s="158">
        <v>0.628</v>
      </c>
      <c r="DV12" s="157">
        <v>759</v>
      </c>
      <c r="DW12" s="158">
        <v>0.69</v>
      </c>
      <c r="DX12" s="157">
        <v>757</v>
      </c>
      <c r="DY12" s="158">
        <v>0.67700000000000005</v>
      </c>
      <c r="DZ12" s="157">
        <v>766</v>
      </c>
      <c r="EA12" s="158">
        <v>0.64900000000000002</v>
      </c>
      <c r="EB12" s="157">
        <v>779</v>
      </c>
      <c r="EC12" s="158">
        <v>0.60099999999999998</v>
      </c>
      <c r="ED12" s="157">
        <v>792</v>
      </c>
      <c r="EE12" s="158">
        <v>0.67100000000000004</v>
      </c>
      <c r="EF12" s="157">
        <v>727</v>
      </c>
      <c r="EG12" s="158">
        <v>0.63800000000000001</v>
      </c>
      <c r="EH12" s="157">
        <v>662</v>
      </c>
      <c r="EI12" s="158">
        <v>0.60799999999999998</v>
      </c>
      <c r="EJ12" s="157">
        <v>734</v>
      </c>
      <c r="EK12" s="159">
        <v>0.61299999999999999</v>
      </c>
      <c r="EL12" s="157">
        <v>750</v>
      </c>
      <c r="EM12" s="158">
        <v>0.68100000000000005</v>
      </c>
      <c r="EN12" s="157">
        <v>671</v>
      </c>
      <c r="EO12" s="158">
        <v>0.65300000000000002</v>
      </c>
      <c r="EP12" s="157">
        <v>623</v>
      </c>
      <c r="EQ12" s="158">
        <v>0.57999999999999996</v>
      </c>
      <c r="ER12" s="157">
        <v>725</v>
      </c>
      <c r="ES12" s="158">
        <v>0.58599999999999997</v>
      </c>
      <c r="ET12" s="157">
        <v>602</v>
      </c>
      <c r="EU12" s="158">
        <v>0.625</v>
      </c>
      <c r="EV12" s="157">
        <v>538</v>
      </c>
      <c r="EW12" s="158">
        <v>0.56499999999999995</v>
      </c>
      <c r="EX12" s="157">
        <v>506</v>
      </c>
      <c r="EY12" s="158">
        <v>0.497</v>
      </c>
      <c r="EZ12" s="157">
        <v>497</v>
      </c>
      <c r="FA12" s="158">
        <v>0.44500000000000001</v>
      </c>
      <c r="FB12" s="157">
        <v>475</v>
      </c>
      <c r="FC12" s="158">
        <v>0.48899999999999999</v>
      </c>
      <c r="FD12" s="157">
        <v>530</v>
      </c>
      <c r="FE12" s="158">
        <v>0.52</v>
      </c>
      <c r="FF12" s="156">
        <v>508</v>
      </c>
      <c r="FG12" s="158">
        <v>0.47399999999999998</v>
      </c>
      <c r="FH12" s="156">
        <v>570</v>
      </c>
      <c r="FI12" s="158">
        <v>0.46500000000000002</v>
      </c>
      <c r="FJ12" s="156">
        <v>610</v>
      </c>
      <c r="FK12" s="158">
        <v>0.56999999999999995</v>
      </c>
      <c r="FL12" s="156">
        <v>603</v>
      </c>
      <c r="FM12" s="158">
        <v>0.52200000000000002</v>
      </c>
      <c r="FN12" s="156">
        <v>447</v>
      </c>
      <c r="FO12" s="158">
        <v>0.438</v>
      </c>
      <c r="FP12" s="156">
        <v>436</v>
      </c>
      <c r="FQ12" s="158">
        <v>0.39</v>
      </c>
      <c r="FR12" s="156">
        <v>491</v>
      </c>
      <c r="FS12" s="158">
        <v>0.47799999999999998</v>
      </c>
      <c r="FT12" s="156">
        <v>502</v>
      </c>
      <c r="FU12" s="158">
        <v>0.49199999999999999</v>
      </c>
      <c r="FV12" s="156">
        <v>471</v>
      </c>
      <c r="FW12" s="158">
        <v>0.439</v>
      </c>
      <c r="FX12" s="156">
        <v>390</v>
      </c>
      <c r="FY12" s="158">
        <v>0.378</v>
      </c>
      <c r="FZ12" s="156">
        <v>380</v>
      </c>
      <c r="GA12" s="158">
        <v>0.375</v>
      </c>
      <c r="GB12" s="156">
        <v>470</v>
      </c>
      <c r="GC12" s="158">
        <v>0.433</v>
      </c>
      <c r="GD12" s="156">
        <v>489</v>
      </c>
      <c r="GE12" s="158">
        <v>0.48299999999999998</v>
      </c>
      <c r="GF12" s="156">
        <v>472</v>
      </c>
      <c r="GG12" s="158">
        <v>0.41799999999999998</v>
      </c>
      <c r="GH12" s="156">
        <v>506</v>
      </c>
      <c r="GI12" s="158">
        <v>0.48</v>
      </c>
      <c r="GJ12" s="156">
        <v>654</v>
      </c>
      <c r="GK12" s="158">
        <v>0.58799999999999997</v>
      </c>
      <c r="GL12" s="156">
        <v>736</v>
      </c>
      <c r="GM12" s="158">
        <v>0.69699999999999995</v>
      </c>
      <c r="GN12" s="156">
        <v>755</v>
      </c>
      <c r="GO12" s="158">
        <v>0.67200000000000004</v>
      </c>
      <c r="GP12" s="156">
        <v>723</v>
      </c>
      <c r="GQ12" s="158">
        <v>0.69099999999999995</v>
      </c>
    </row>
    <row r="13" spans="1:201" hidden="1" x14ac:dyDescent="0.25">
      <c r="C13" s="156" t="s">
        <v>795</v>
      </c>
      <c r="D13" s="157">
        <v>62</v>
      </c>
      <c r="E13" s="158">
        <v>7.6999999999999999E-2</v>
      </c>
      <c r="F13" s="157">
        <v>53</v>
      </c>
      <c r="G13" s="158">
        <v>8.6999999999999994E-2</v>
      </c>
      <c r="H13" s="157">
        <v>77</v>
      </c>
      <c r="I13" s="158">
        <v>0.123</v>
      </c>
      <c r="J13" s="157">
        <v>74</v>
      </c>
      <c r="K13" s="158">
        <v>0.11899999999999999</v>
      </c>
      <c r="L13" s="157">
        <v>103</v>
      </c>
      <c r="M13" s="158">
        <v>0.13</v>
      </c>
      <c r="N13" s="157">
        <v>87</v>
      </c>
      <c r="O13" s="158">
        <v>0.129</v>
      </c>
      <c r="P13" s="157">
        <v>143</v>
      </c>
      <c r="Q13" s="158">
        <v>0.21099999999999999</v>
      </c>
      <c r="R13" s="157">
        <v>126</v>
      </c>
      <c r="S13" s="158">
        <v>0.189</v>
      </c>
      <c r="T13" s="157">
        <v>145</v>
      </c>
      <c r="U13" s="158">
        <v>0.17699999999999999</v>
      </c>
      <c r="V13" s="157">
        <v>111</v>
      </c>
      <c r="W13" s="158">
        <v>0.17499999999999999</v>
      </c>
      <c r="X13" s="157">
        <v>149</v>
      </c>
      <c r="Y13" s="158">
        <v>0.215</v>
      </c>
      <c r="Z13" s="157">
        <v>125</v>
      </c>
      <c r="AA13" s="158">
        <v>0.192</v>
      </c>
      <c r="AB13" s="157">
        <v>153</v>
      </c>
      <c r="AC13" s="158">
        <v>0.186</v>
      </c>
      <c r="AD13" s="157">
        <v>124</v>
      </c>
      <c r="AE13" s="158">
        <v>0.186</v>
      </c>
      <c r="AF13" s="157">
        <v>147</v>
      </c>
      <c r="AG13" s="158">
        <v>0.214</v>
      </c>
      <c r="AH13" s="157">
        <v>144</v>
      </c>
      <c r="AI13" s="158">
        <v>0.20699999999999999</v>
      </c>
      <c r="AJ13" s="157">
        <v>153</v>
      </c>
      <c r="AK13" s="158">
        <v>0.18099999999999999</v>
      </c>
      <c r="AL13" s="157">
        <v>99</v>
      </c>
      <c r="AM13" s="158">
        <v>0.183</v>
      </c>
      <c r="AN13" s="157">
        <v>117</v>
      </c>
      <c r="AO13" s="158">
        <v>0.17899999999999999</v>
      </c>
      <c r="AP13" s="157">
        <v>141</v>
      </c>
      <c r="AQ13" s="158">
        <v>0.21</v>
      </c>
      <c r="AR13" s="157">
        <v>153</v>
      </c>
      <c r="AS13" s="158">
        <v>0.185</v>
      </c>
      <c r="AT13" s="157">
        <v>140</v>
      </c>
      <c r="AU13" s="158">
        <v>0.22700000000000001</v>
      </c>
      <c r="AV13" s="157">
        <v>172</v>
      </c>
      <c r="AW13" s="158">
        <v>0.26200000000000001</v>
      </c>
      <c r="AX13" s="157">
        <v>117</v>
      </c>
      <c r="AY13" s="158">
        <v>0.186</v>
      </c>
      <c r="AZ13" s="157">
        <v>135</v>
      </c>
      <c r="BA13" s="158">
        <v>0.17499999999999999</v>
      </c>
      <c r="BB13" s="157">
        <v>143</v>
      </c>
      <c r="BC13" s="158">
        <v>0.20100000000000001</v>
      </c>
      <c r="BD13" s="157">
        <v>104</v>
      </c>
      <c r="BE13" s="158">
        <v>0.16300000000000001</v>
      </c>
      <c r="BF13" s="157">
        <v>99</v>
      </c>
      <c r="BG13" s="158">
        <v>0.17599999999999999</v>
      </c>
      <c r="BH13" s="157">
        <v>125</v>
      </c>
      <c r="BI13" s="158">
        <v>0.16300000000000001</v>
      </c>
      <c r="BJ13" s="157">
        <v>79</v>
      </c>
      <c r="BK13" s="158">
        <v>0.13500000000000001</v>
      </c>
      <c r="BL13" s="157">
        <v>60</v>
      </c>
      <c r="BM13" s="158">
        <v>9.5000000000000001E-2</v>
      </c>
      <c r="BN13" s="157">
        <v>52</v>
      </c>
      <c r="BO13" s="158">
        <v>7.9000000000000001E-2</v>
      </c>
      <c r="BP13" s="157">
        <v>41</v>
      </c>
      <c r="BQ13" s="158">
        <v>5.3999999999999999E-2</v>
      </c>
      <c r="BR13" s="157">
        <v>44</v>
      </c>
      <c r="BS13" s="158">
        <v>6.9000000000000006E-2</v>
      </c>
      <c r="BT13" s="157">
        <v>30</v>
      </c>
      <c r="BU13" s="158">
        <v>4.9000000000000002E-2</v>
      </c>
      <c r="BV13" s="157">
        <v>32</v>
      </c>
      <c r="BW13" s="158">
        <v>4.9000000000000002E-2</v>
      </c>
      <c r="BX13" s="157">
        <v>49</v>
      </c>
      <c r="BY13" s="158">
        <v>5.3999999999999999E-2</v>
      </c>
      <c r="BZ13" s="157">
        <v>34</v>
      </c>
      <c r="CA13" s="158">
        <v>4.8000000000000001E-2</v>
      </c>
      <c r="CB13" s="157">
        <v>26</v>
      </c>
      <c r="CC13" s="158">
        <v>3.3000000000000002E-2</v>
      </c>
      <c r="CD13" s="157">
        <v>24</v>
      </c>
      <c r="CE13" s="158">
        <v>0.03</v>
      </c>
      <c r="CF13" s="157">
        <v>36</v>
      </c>
      <c r="CG13" s="158">
        <v>3.5999999999999997E-2</v>
      </c>
      <c r="CH13" s="157">
        <v>23</v>
      </c>
      <c r="CI13" s="158">
        <v>2.9000000000000001E-2</v>
      </c>
      <c r="CJ13" s="157">
        <v>32</v>
      </c>
      <c r="CK13" s="158">
        <v>3.5000000000000003E-2</v>
      </c>
      <c r="CL13" s="157">
        <v>19</v>
      </c>
      <c r="CM13" s="158">
        <v>2.1999999999999999E-2</v>
      </c>
      <c r="CN13" s="157">
        <v>26</v>
      </c>
      <c r="CO13" s="158">
        <v>2.3E-2</v>
      </c>
      <c r="CP13" s="157">
        <v>19</v>
      </c>
      <c r="CQ13" s="158">
        <v>2.4E-2</v>
      </c>
      <c r="CR13" s="157">
        <v>32</v>
      </c>
      <c r="CS13" s="158">
        <v>3.2000000000000001E-2</v>
      </c>
      <c r="CT13" s="157">
        <v>30</v>
      </c>
      <c r="CU13" s="158">
        <v>3.4000000000000002E-2</v>
      </c>
      <c r="CV13" s="157">
        <v>32</v>
      </c>
      <c r="CW13" s="158">
        <v>2.7E-2</v>
      </c>
      <c r="CX13" s="157">
        <v>28</v>
      </c>
      <c r="CY13" s="158">
        <v>3.4000000000000002E-2</v>
      </c>
      <c r="CZ13" s="157">
        <v>38</v>
      </c>
      <c r="DA13" s="158">
        <v>4.1000000000000002E-2</v>
      </c>
      <c r="DB13" s="157">
        <v>36</v>
      </c>
      <c r="DC13" s="158">
        <v>0.04</v>
      </c>
      <c r="DD13" s="157">
        <v>45</v>
      </c>
      <c r="DE13" s="158">
        <v>3.9E-2</v>
      </c>
      <c r="DF13" s="157">
        <v>30</v>
      </c>
      <c r="DG13" s="158">
        <v>3.4000000000000002E-2</v>
      </c>
      <c r="DH13" s="156">
        <v>37</v>
      </c>
      <c r="DI13" s="158">
        <v>3.7999999999999999E-2</v>
      </c>
      <c r="DJ13" s="157">
        <v>45</v>
      </c>
      <c r="DK13" s="158">
        <v>4.9000000000000002E-2</v>
      </c>
      <c r="DL13" s="157">
        <v>61</v>
      </c>
      <c r="DM13" s="158">
        <v>0.05</v>
      </c>
      <c r="DN13" s="157">
        <v>48</v>
      </c>
      <c r="DO13" s="158">
        <v>5.7000000000000002E-2</v>
      </c>
      <c r="DP13" s="157">
        <v>45</v>
      </c>
      <c r="DQ13" s="158">
        <v>4.2999999999999997E-2</v>
      </c>
      <c r="DR13" s="157">
        <v>45</v>
      </c>
      <c r="DS13" s="158">
        <v>4.5999999999999999E-2</v>
      </c>
      <c r="DT13" s="157">
        <v>67</v>
      </c>
      <c r="DU13" s="158">
        <v>5.3999999999999999E-2</v>
      </c>
      <c r="DV13" s="157">
        <v>36</v>
      </c>
      <c r="DW13" s="158">
        <v>0.04</v>
      </c>
      <c r="DX13" s="157">
        <v>50</v>
      </c>
      <c r="DY13" s="158">
        <v>4.8000000000000001E-2</v>
      </c>
      <c r="DZ13" s="157">
        <v>36</v>
      </c>
      <c r="EA13" s="158">
        <v>3.5000000000000003E-2</v>
      </c>
      <c r="EB13" s="157">
        <v>35</v>
      </c>
      <c r="EC13" s="158">
        <v>2.8000000000000001E-2</v>
      </c>
      <c r="ED13" s="157">
        <v>30</v>
      </c>
      <c r="EE13" s="158">
        <v>3.1E-2</v>
      </c>
      <c r="EF13" s="157">
        <v>43</v>
      </c>
      <c r="EG13" s="158">
        <v>3.7999999999999999E-2</v>
      </c>
      <c r="EH13" s="157">
        <v>34</v>
      </c>
      <c r="EI13" s="158">
        <v>3.1E-2</v>
      </c>
      <c r="EJ13" s="157">
        <v>39</v>
      </c>
      <c r="EK13" s="159">
        <v>2.7E-2</v>
      </c>
      <c r="EL13" s="157">
        <v>26</v>
      </c>
      <c r="EM13" s="158">
        <v>2.4E-2</v>
      </c>
      <c r="EN13" s="157">
        <v>27</v>
      </c>
      <c r="EO13" s="158">
        <v>2.4E-2</v>
      </c>
      <c r="EP13" s="157">
        <v>27</v>
      </c>
      <c r="EQ13" s="158">
        <v>2.5000000000000001E-2</v>
      </c>
      <c r="ER13" s="157">
        <v>32</v>
      </c>
      <c r="ES13" s="158">
        <v>2.5000000000000001E-2</v>
      </c>
      <c r="ET13" s="157">
        <v>26</v>
      </c>
      <c r="EU13" s="158">
        <v>2.4E-2</v>
      </c>
      <c r="EV13" s="157">
        <v>25</v>
      </c>
      <c r="EW13" s="158">
        <v>2.1999999999999999E-2</v>
      </c>
      <c r="EX13" s="157">
        <v>16</v>
      </c>
      <c r="EY13" s="158">
        <v>1.4999999999999999E-2</v>
      </c>
      <c r="EZ13" s="157">
        <v>26</v>
      </c>
      <c r="FA13" s="158">
        <v>0.02</v>
      </c>
      <c r="FB13" s="157">
        <v>26</v>
      </c>
      <c r="FC13" s="158">
        <v>2.5999999999999999E-2</v>
      </c>
      <c r="FD13" s="157">
        <v>29</v>
      </c>
      <c r="FE13" s="158">
        <v>2.5000000000000001E-2</v>
      </c>
      <c r="FF13" s="156">
        <v>23</v>
      </c>
      <c r="FG13" s="158">
        <v>2.1000000000000001E-2</v>
      </c>
      <c r="FH13" s="156">
        <v>22</v>
      </c>
      <c r="FI13" s="158">
        <v>1.6E-2</v>
      </c>
      <c r="FJ13" s="156">
        <v>19</v>
      </c>
      <c r="FK13" s="158">
        <v>0.02</v>
      </c>
      <c r="FL13" s="156">
        <v>20</v>
      </c>
      <c r="FM13" s="158">
        <v>2.3E-2</v>
      </c>
      <c r="FN13" s="156">
        <v>23</v>
      </c>
      <c r="FO13" s="158">
        <v>2.1999999999999999E-2</v>
      </c>
      <c r="FP13" s="156">
        <v>38</v>
      </c>
      <c r="FQ13" s="158">
        <v>2.8000000000000001E-2</v>
      </c>
      <c r="FR13" s="156">
        <v>37</v>
      </c>
      <c r="FS13" s="158">
        <v>3.5000000000000003E-2</v>
      </c>
      <c r="FT13" s="156">
        <v>48</v>
      </c>
      <c r="FU13" s="158">
        <v>4.5999999999999999E-2</v>
      </c>
      <c r="FV13" s="156">
        <v>35</v>
      </c>
      <c r="FW13" s="158">
        <v>0.03</v>
      </c>
      <c r="FX13" s="156">
        <v>54</v>
      </c>
      <c r="FY13" s="158">
        <v>3.5999999999999997E-2</v>
      </c>
      <c r="FZ13" s="156">
        <v>34</v>
      </c>
      <c r="GA13" s="158">
        <v>2.9000000000000001E-2</v>
      </c>
      <c r="GB13" s="156">
        <v>41</v>
      </c>
      <c r="GC13" s="158">
        <v>3.5000000000000003E-2</v>
      </c>
      <c r="GD13" s="156">
        <v>27</v>
      </c>
      <c r="GE13" s="158">
        <v>2.5000000000000001E-2</v>
      </c>
      <c r="GF13" s="156">
        <v>42</v>
      </c>
      <c r="GG13" s="158">
        <v>3.5000000000000003E-2</v>
      </c>
      <c r="GH13" s="156">
        <v>21</v>
      </c>
      <c r="GI13" s="158">
        <v>2.1999999999999999E-2</v>
      </c>
      <c r="GJ13" s="156">
        <v>37</v>
      </c>
      <c r="GK13" s="158">
        <v>3.4000000000000002E-2</v>
      </c>
      <c r="GL13" s="156">
        <v>51</v>
      </c>
      <c r="GM13" s="158">
        <v>5.6000000000000001E-2</v>
      </c>
      <c r="GN13" s="156">
        <v>65</v>
      </c>
      <c r="GO13" s="158">
        <v>5.8999999999999997E-2</v>
      </c>
      <c r="GP13" s="156">
        <v>27</v>
      </c>
      <c r="GQ13" s="158">
        <v>2.5999999999999999E-2</v>
      </c>
    </row>
    <row r="14" spans="1:201" hidden="1" x14ac:dyDescent="0.25">
      <c r="C14" s="156" t="s">
        <v>1657</v>
      </c>
      <c r="D14" s="157">
        <v>145</v>
      </c>
      <c r="E14" s="158">
        <v>0.83299999999999996</v>
      </c>
      <c r="F14" s="157">
        <v>160</v>
      </c>
      <c r="G14" s="158">
        <v>0.90900000000000003</v>
      </c>
      <c r="H14" s="157">
        <v>174</v>
      </c>
      <c r="I14" s="158">
        <v>0.94099999999999995</v>
      </c>
      <c r="J14" s="157">
        <v>124</v>
      </c>
      <c r="K14" s="158">
        <v>0.91900000000000004</v>
      </c>
      <c r="L14" s="157">
        <v>157</v>
      </c>
      <c r="M14" s="158">
        <v>0.92400000000000004</v>
      </c>
      <c r="N14" s="157">
        <v>171</v>
      </c>
      <c r="O14" s="158">
        <v>0.91400000000000003</v>
      </c>
      <c r="P14" s="157">
        <v>148</v>
      </c>
      <c r="Q14" s="158">
        <v>0.94299999999999995</v>
      </c>
      <c r="R14" s="157">
        <v>175</v>
      </c>
      <c r="S14" s="158">
        <v>0.95099999999999996</v>
      </c>
      <c r="T14" s="157">
        <v>152</v>
      </c>
      <c r="U14" s="158">
        <v>0.90500000000000003</v>
      </c>
      <c r="V14" s="157">
        <v>202</v>
      </c>
      <c r="W14" s="158">
        <v>0.94</v>
      </c>
      <c r="X14" s="157">
        <v>187</v>
      </c>
      <c r="Y14" s="158">
        <v>0.92600000000000005</v>
      </c>
      <c r="Z14" s="157">
        <v>189</v>
      </c>
      <c r="AA14" s="158">
        <v>0.92200000000000004</v>
      </c>
      <c r="AB14" s="157">
        <v>157</v>
      </c>
      <c r="AC14" s="158">
        <v>0.89700000000000002</v>
      </c>
      <c r="AD14" s="157">
        <v>189</v>
      </c>
      <c r="AE14" s="158">
        <v>0.91300000000000003</v>
      </c>
      <c r="AF14" s="157">
        <v>167</v>
      </c>
      <c r="AG14" s="158">
        <v>0.879</v>
      </c>
      <c r="AH14" s="157">
        <v>188</v>
      </c>
      <c r="AI14" s="158">
        <v>0.92600000000000005</v>
      </c>
      <c r="AJ14" s="157">
        <v>174</v>
      </c>
      <c r="AK14" s="158">
        <v>0.89200000000000002</v>
      </c>
      <c r="AL14" s="157">
        <v>176</v>
      </c>
      <c r="AM14" s="158">
        <v>0.91700000000000004</v>
      </c>
      <c r="AN14" s="157">
        <v>189</v>
      </c>
      <c r="AO14" s="158">
        <v>0.879</v>
      </c>
      <c r="AP14" s="157">
        <v>205</v>
      </c>
      <c r="AQ14" s="158">
        <v>0.91100000000000003</v>
      </c>
      <c r="AR14" s="157">
        <v>159</v>
      </c>
      <c r="AS14" s="158">
        <v>0.81499999999999995</v>
      </c>
      <c r="AT14" s="157">
        <v>193</v>
      </c>
      <c r="AU14" s="158">
        <v>0.88500000000000001</v>
      </c>
      <c r="AV14" s="157">
        <v>206</v>
      </c>
      <c r="AW14" s="158">
        <v>0.90700000000000003</v>
      </c>
      <c r="AX14" s="157">
        <v>205</v>
      </c>
      <c r="AY14" s="158">
        <v>0.88700000000000001</v>
      </c>
      <c r="AZ14" s="157">
        <v>192</v>
      </c>
      <c r="BA14" s="158">
        <v>0.873</v>
      </c>
      <c r="BB14" s="157">
        <v>202</v>
      </c>
      <c r="BC14" s="158">
        <v>0.91800000000000004</v>
      </c>
      <c r="BD14" s="157">
        <v>211</v>
      </c>
      <c r="BE14" s="158">
        <v>0.879</v>
      </c>
      <c r="BF14" s="157">
        <v>197</v>
      </c>
      <c r="BG14" s="158">
        <v>0.872</v>
      </c>
      <c r="BH14" s="157">
        <v>222</v>
      </c>
      <c r="BI14" s="158">
        <v>0.84399999999999997</v>
      </c>
      <c r="BJ14" s="157">
        <v>198</v>
      </c>
      <c r="BK14" s="158">
        <v>0.88400000000000001</v>
      </c>
      <c r="BL14" s="157">
        <v>228</v>
      </c>
      <c r="BM14" s="158">
        <v>0.88</v>
      </c>
      <c r="BN14" s="157">
        <v>209</v>
      </c>
      <c r="BO14" s="158">
        <v>0.88600000000000001</v>
      </c>
      <c r="BP14" s="157">
        <v>199</v>
      </c>
      <c r="BQ14" s="158">
        <v>0.79</v>
      </c>
      <c r="BR14" s="157">
        <v>213</v>
      </c>
      <c r="BS14" s="158">
        <v>0.83199999999999996</v>
      </c>
      <c r="BT14" s="157">
        <v>195</v>
      </c>
      <c r="BU14" s="158">
        <v>0.79900000000000004</v>
      </c>
      <c r="BV14" s="157">
        <v>206</v>
      </c>
      <c r="BW14" s="158">
        <v>0.83099999999999996</v>
      </c>
      <c r="BX14" s="157">
        <v>214</v>
      </c>
      <c r="BY14" s="158">
        <v>0.83599999999999997</v>
      </c>
      <c r="BZ14" s="157">
        <v>216</v>
      </c>
      <c r="CA14" s="158">
        <v>0.81499999999999995</v>
      </c>
      <c r="CB14" s="157">
        <v>245</v>
      </c>
      <c r="CC14" s="158">
        <v>0.78</v>
      </c>
      <c r="CD14" s="157">
        <v>208</v>
      </c>
      <c r="CE14" s="158">
        <v>0.59399999999999997</v>
      </c>
      <c r="CF14" s="157">
        <v>149</v>
      </c>
      <c r="CG14" s="158">
        <v>0.371</v>
      </c>
      <c r="CH14" s="157">
        <v>145</v>
      </c>
      <c r="CI14" s="158">
        <v>0.29099999999999998</v>
      </c>
      <c r="CJ14" s="157">
        <v>157</v>
      </c>
      <c r="CK14" s="158">
        <v>0.36599999999999999</v>
      </c>
      <c r="CL14" s="157">
        <v>107</v>
      </c>
      <c r="CM14" s="158">
        <v>0.33300000000000002</v>
      </c>
      <c r="CN14" s="157">
        <v>99</v>
      </c>
      <c r="CO14" s="158">
        <v>0.248</v>
      </c>
      <c r="CP14" s="157">
        <v>127</v>
      </c>
      <c r="CQ14" s="158">
        <v>0.27300000000000002</v>
      </c>
      <c r="CR14" s="157">
        <v>135</v>
      </c>
      <c r="CS14" s="158">
        <v>0.33800000000000002</v>
      </c>
      <c r="CT14" s="157">
        <v>132</v>
      </c>
      <c r="CU14" s="158">
        <v>0.34399999999999997</v>
      </c>
      <c r="CV14" s="157">
        <v>143</v>
      </c>
      <c r="CW14" s="158">
        <v>0.32900000000000001</v>
      </c>
      <c r="CX14" s="157">
        <v>195</v>
      </c>
      <c r="CY14" s="158">
        <v>0.46700000000000003</v>
      </c>
      <c r="CZ14" s="157">
        <v>269</v>
      </c>
      <c r="DA14" s="158">
        <v>0.63900000000000001</v>
      </c>
      <c r="DB14" s="157">
        <v>264</v>
      </c>
      <c r="DC14" s="158">
        <v>0.65700000000000003</v>
      </c>
      <c r="DD14" s="157">
        <v>247</v>
      </c>
      <c r="DE14" s="158">
        <v>0.66400000000000003</v>
      </c>
      <c r="DF14" s="157">
        <v>273</v>
      </c>
      <c r="DG14" s="158">
        <v>0.70699999999999996</v>
      </c>
      <c r="DH14" s="156">
        <v>309</v>
      </c>
      <c r="DI14" s="158">
        <v>0.76300000000000001</v>
      </c>
      <c r="DJ14" s="157">
        <v>250</v>
      </c>
      <c r="DK14" s="158">
        <v>0.68300000000000005</v>
      </c>
      <c r="DL14" s="157">
        <v>204</v>
      </c>
      <c r="DM14" s="158">
        <v>0.61399999999999999</v>
      </c>
      <c r="DN14" s="157">
        <v>215</v>
      </c>
      <c r="DO14" s="158">
        <v>0.67600000000000005</v>
      </c>
      <c r="DP14" s="157">
        <v>253</v>
      </c>
      <c r="DQ14" s="158">
        <v>0.72699999999999998</v>
      </c>
      <c r="DR14" s="157">
        <v>198</v>
      </c>
      <c r="DS14" s="158">
        <v>0.69199999999999995</v>
      </c>
      <c r="DT14" s="157">
        <v>206</v>
      </c>
      <c r="DU14" s="158">
        <v>0.68899999999999995</v>
      </c>
      <c r="DV14" s="157">
        <v>222</v>
      </c>
      <c r="DW14" s="158">
        <v>0.73</v>
      </c>
      <c r="DX14" s="157">
        <v>238</v>
      </c>
      <c r="DY14" s="158">
        <v>0.70599999999999996</v>
      </c>
      <c r="DZ14" s="157">
        <v>227</v>
      </c>
      <c r="EA14" s="158">
        <v>0.68600000000000005</v>
      </c>
      <c r="EB14" s="157">
        <v>199</v>
      </c>
      <c r="EC14" s="158">
        <v>0.64600000000000002</v>
      </c>
      <c r="ED14" s="157">
        <v>205</v>
      </c>
      <c r="EE14" s="158">
        <v>0.65500000000000003</v>
      </c>
      <c r="EF14" s="157">
        <v>217</v>
      </c>
      <c r="EG14" s="158">
        <v>0.625</v>
      </c>
      <c r="EH14" s="157">
        <v>152</v>
      </c>
      <c r="EI14" s="158">
        <v>0.56699999999999995</v>
      </c>
      <c r="EJ14" s="157">
        <v>184</v>
      </c>
      <c r="EK14" s="159">
        <v>0.55400000000000005</v>
      </c>
      <c r="EL14" s="157">
        <v>179</v>
      </c>
      <c r="EM14" s="158">
        <v>0.59499999999999997</v>
      </c>
      <c r="EN14" s="157">
        <v>177</v>
      </c>
      <c r="EO14" s="158">
        <v>0.59399999999999997</v>
      </c>
      <c r="EP14" s="157">
        <v>123</v>
      </c>
      <c r="EQ14" s="158">
        <v>0.47899999999999998</v>
      </c>
      <c r="ER14" s="157">
        <v>111</v>
      </c>
      <c r="ES14" s="158">
        <v>0.41399999999999998</v>
      </c>
      <c r="ET14" s="157">
        <v>125</v>
      </c>
      <c r="EU14" s="158">
        <v>0.45100000000000001</v>
      </c>
      <c r="EV14" s="157">
        <v>138</v>
      </c>
      <c r="EW14" s="158">
        <v>0.44500000000000001</v>
      </c>
      <c r="EX14" s="157">
        <v>91</v>
      </c>
      <c r="EY14" s="158">
        <v>0.38600000000000001</v>
      </c>
      <c r="EZ14" s="157">
        <v>115</v>
      </c>
      <c r="FA14" s="158">
        <v>0.40200000000000002</v>
      </c>
      <c r="FB14" s="157">
        <v>115</v>
      </c>
      <c r="FC14" s="158">
        <v>0.42799999999999999</v>
      </c>
      <c r="FD14" s="157">
        <v>135</v>
      </c>
      <c r="FE14" s="158">
        <v>0.46100000000000002</v>
      </c>
      <c r="FF14" s="156">
        <v>81</v>
      </c>
      <c r="FG14" s="158">
        <v>0.34300000000000003</v>
      </c>
      <c r="FH14" s="156">
        <v>90</v>
      </c>
      <c r="FI14" s="158">
        <v>0.31900000000000001</v>
      </c>
      <c r="FJ14" s="156">
        <v>135</v>
      </c>
      <c r="FK14" s="158">
        <v>0.45600000000000002</v>
      </c>
      <c r="FL14" s="156">
        <v>91</v>
      </c>
      <c r="FM14" s="158">
        <v>0.32300000000000001</v>
      </c>
      <c r="FN14" s="156">
        <v>71</v>
      </c>
      <c r="FO14" s="158">
        <v>0.28999999999999998</v>
      </c>
      <c r="FP14" s="156">
        <v>31</v>
      </c>
      <c r="FQ14" s="158">
        <v>0.156</v>
      </c>
      <c r="FR14" s="156">
        <v>42</v>
      </c>
      <c r="FS14" s="158">
        <v>0.19400000000000001</v>
      </c>
      <c r="FT14" s="156">
        <v>38</v>
      </c>
      <c r="FU14" s="158">
        <v>0.16500000000000001</v>
      </c>
      <c r="FV14" s="156">
        <v>33</v>
      </c>
      <c r="FW14" s="158">
        <v>0.158</v>
      </c>
      <c r="FX14" s="156">
        <v>22</v>
      </c>
      <c r="FY14" s="158">
        <v>0.115</v>
      </c>
      <c r="FZ14" s="156">
        <v>26</v>
      </c>
      <c r="GA14" s="158">
        <v>0.121</v>
      </c>
      <c r="GB14" s="156">
        <v>30</v>
      </c>
      <c r="GC14" s="158">
        <v>0.126</v>
      </c>
      <c r="GD14" s="156">
        <v>23</v>
      </c>
      <c r="GE14" s="158">
        <v>0.112</v>
      </c>
      <c r="GF14" s="156">
        <v>17</v>
      </c>
      <c r="GG14" s="158">
        <v>0.08</v>
      </c>
      <c r="GH14" s="156">
        <v>33</v>
      </c>
      <c r="GI14" s="158">
        <v>0.15</v>
      </c>
      <c r="GJ14" s="156">
        <v>60</v>
      </c>
      <c r="GK14" s="158">
        <v>0.222</v>
      </c>
      <c r="GL14" s="156">
        <v>84</v>
      </c>
      <c r="GM14" s="158">
        <v>0.38900000000000001</v>
      </c>
      <c r="GN14" s="156">
        <v>53</v>
      </c>
      <c r="GO14" s="158">
        <v>0.23899999999999999</v>
      </c>
      <c r="GP14" s="156">
        <v>50</v>
      </c>
      <c r="GQ14" s="158">
        <v>0.20799999999999999</v>
      </c>
    </row>
    <row r="15" spans="1:201" hidden="1" x14ac:dyDescent="0.25">
      <c r="C15" s="156" t="s">
        <v>1658</v>
      </c>
      <c r="D15" s="157">
        <v>156</v>
      </c>
      <c r="E15" s="158">
        <v>0.83</v>
      </c>
      <c r="F15" s="157">
        <v>139</v>
      </c>
      <c r="G15" s="158">
        <v>0.80300000000000005</v>
      </c>
      <c r="H15" s="157">
        <v>177</v>
      </c>
      <c r="I15" s="158">
        <v>0.92700000000000005</v>
      </c>
      <c r="J15" s="157">
        <v>148</v>
      </c>
      <c r="K15" s="158">
        <v>0.93100000000000005</v>
      </c>
      <c r="L15" s="157">
        <v>164</v>
      </c>
      <c r="M15" s="158">
        <v>0.91600000000000004</v>
      </c>
      <c r="N15" s="157">
        <v>137</v>
      </c>
      <c r="O15" s="158">
        <v>0.91300000000000003</v>
      </c>
      <c r="P15" s="157">
        <v>133</v>
      </c>
      <c r="Q15" s="158">
        <v>0.93700000000000006</v>
      </c>
      <c r="R15" s="157">
        <v>130</v>
      </c>
      <c r="S15" s="158">
        <v>0.90900000000000003</v>
      </c>
      <c r="T15" s="157">
        <v>166</v>
      </c>
      <c r="U15" s="158">
        <v>0.88800000000000001</v>
      </c>
      <c r="V15" s="157">
        <v>131</v>
      </c>
      <c r="W15" s="158">
        <v>0.90300000000000002</v>
      </c>
      <c r="X15" s="157">
        <v>148</v>
      </c>
      <c r="Y15" s="158">
        <v>0.90800000000000003</v>
      </c>
      <c r="Z15" s="157">
        <v>143</v>
      </c>
      <c r="AA15" s="158">
        <v>0.89400000000000002</v>
      </c>
      <c r="AB15" s="157">
        <v>157</v>
      </c>
      <c r="AC15" s="158">
        <v>0.88700000000000001</v>
      </c>
      <c r="AD15" s="157">
        <v>141</v>
      </c>
      <c r="AE15" s="158">
        <v>0.88700000000000001</v>
      </c>
      <c r="AF15" s="157">
        <v>130</v>
      </c>
      <c r="AG15" s="158">
        <v>0.80700000000000005</v>
      </c>
      <c r="AH15" s="157">
        <v>172</v>
      </c>
      <c r="AI15" s="158">
        <v>0.86899999999999999</v>
      </c>
      <c r="AJ15" s="157">
        <v>146</v>
      </c>
      <c r="AK15" s="158">
        <v>0.80200000000000005</v>
      </c>
      <c r="AL15" s="157">
        <v>124</v>
      </c>
      <c r="AM15" s="158">
        <v>0.80500000000000005</v>
      </c>
      <c r="AN15" s="157">
        <v>165</v>
      </c>
      <c r="AO15" s="158">
        <v>0.88200000000000001</v>
      </c>
      <c r="AP15" s="157">
        <v>160</v>
      </c>
      <c r="AQ15" s="158">
        <v>0.879</v>
      </c>
      <c r="AR15" s="157">
        <v>155</v>
      </c>
      <c r="AS15" s="158">
        <v>0.82899999999999996</v>
      </c>
      <c r="AT15" s="157">
        <v>151</v>
      </c>
      <c r="AU15" s="158">
        <v>0.88300000000000001</v>
      </c>
      <c r="AV15" s="157">
        <v>180</v>
      </c>
      <c r="AW15" s="158">
        <v>0.90900000000000003</v>
      </c>
      <c r="AX15" s="157">
        <v>149</v>
      </c>
      <c r="AY15" s="158">
        <v>0.86099999999999999</v>
      </c>
      <c r="AZ15" s="157">
        <v>191</v>
      </c>
      <c r="BA15" s="158">
        <v>0.872</v>
      </c>
      <c r="BB15" s="157">
        <v>153</v>
      </c>
      <c r="BC15" s="158">
        <v>0.9</v>
      </c>
      <c r="BD15" s="157">
        <v>193</v>
      </c>
      <c r="BE15" s="158">
        <v>0.91</v>
      </c>
      <c r="BF15" s="157">
        <v>193</v>
      </c>
      <c r="BG15" s="158">
        <v>0.91500000000000004</v>
      </c>
      <c r="BH15" s="157">
        <v>205</v>
      </c>
      <c r="BI15" s="158">
        <v>0.88</v>
      </c>
      <c r="BJ15" s="157">
        <v>196</v>
      </c>
      <c r="BK15" s="158">
        <v>0.90300000000000002</v>
      </c>
      <c r="BL15" s="157">
        <v>182</v>
      </c>
      <c r="BM15" s="158">
        <v>0.91900000000000004</v>
      </c>
      <c r="BN15" s="157">
        <v>189</v>
      </c>
      <c r="BO15" s="158">
        <v>0.92200000000000004</v>
      </c>
      <c r="BP15" s="157">
        <v>174</v>
      </c>
      <c r="BQ15" s="158">
        <v>0.82899999999999996</v>
      </c>
      <c r="BR15" s="157">
        <v>200</v>
      </c>
      <c r="BS15" s="158">
        <v>0.83</v>
      </c>
      <c r="BT15" s="157">
        <v>166</v>
      </c>
      <c r="BU15" s="158">
        <v>0.86899999999999999</v>
      </c>
      <c r="BV15" s="157">
        <v>170</v>
      </c>
      <c r="BW15" s="158">
        <v>0.79800000000000004</v>
      </c>
      <c r="BX15" s="157">
        <v>173</v>
      </c>
      <c r="BY15" s="158">
        <v>0.80800000000000005</v>
      </c>
      <c r="BZ15" s="157">
        <v>166</v>
      </c>
      <c r="CA15" s="158">
        <v>0.79400000000000004</v>
      </c>
      <c r="CB15" s="157">
        <v>151</v>
      </c>
      <c r="CC15" s="158">
        <v>0.73699999999999999</v>
      </c>
      <c r="CD15" s="157">
        <v>187</v>
      </c>
      <c r="CE15" s="158">
        <v>0.77600000000000002</v>
      </c>
      <c r="CF15" s="157">
        <v>169</v>
      </c>
      <c r="CG15" s="158">
        <v>0.74399999999999999</v>
      </c>
      <c r="CH15" s="157">
        <v>175</v>
      </c>
      <c r="CI15" s="158">
        <v>0.73199999999999998</v>
      </c>
      <c r="CJ15" s="157">
        <v>164</v>
      </c>
      <c r="CK15" s="158">
        <v>0.73499999999999999</v>
      </c>
      <c r="CL15" s="157">
        <v>160</v>
      </c>
      <c r="CM15" s="158">
        <v>0.69</v>
      </c>
      <c r="CN15" s="157">
        <v>176</v>
      </c>
      <c r="CO15" s="158">
        <v>0.624</v>
      </c>
      <c r="CP15" s="157">
        <v>163</v>
      </c>
      <c r="CQ15" s="158">
        <v>0.65200000000000002</v>
      </c>
      <c r="CR15" s="157">
        <v>167</v>
      </c>
      <c r="CS15" s="158">
        <v>0.60299999999999998</v>
      </c>
      <c r="CT15" s="157">
        <v>139</v>
      </c>
      <c r="CU15" s="158">
        <v>0.59399999999999997</v>
      </c>
      <c r="CV15" s="157">
        <v>205</v>
      </c>
      <c r="CW15" s="158">
        <v>0.67700000000000005</v>
      </c>
      <c r="CX15" s="157">
        <v>203</v>
      </c>
      <c r="CY15" s="158">
        <v>0.67</v>
      </c>
      <c r="CZ15" s="157">
        <v>187</v>
      </c>
      <c r="DA15" s="158">
        <v>0.70599999999999996</v>
      </c>
      <c r="DB15" s="157">
        <v>179</v>
      </c>
      <c r="DC15" s="158">
        <v>0.69399999999999995</v>
      </c>
      <c r="DD15" s="157">
        <v>205</v>
      </c>
      <c r="DE15" s="158">
        <v>0.67700000000000005</v>
      </c>
      <c r="DF15" s="157">
        <v>207</v>
      </c>
      <c r="DG15" s="158">
        <v>0.72099999999999997</v>
      </c>
      <c r="DH15" s="156">
        <v>193</v>
      </c>
      <c r="DI15" s="158">
        <v>0.67</v>
      </c>
      <c r="DJ15" s="157">
        <v>197</v>
      </c>
      <c r="DK15" s="158">
        <v>0.69099999999999995</v>
      </c>
      <c r="DL15" s="157">
        <v>188</v>
      </c>
      <c r="DM15" s="158">
        <v>0.66400000000000003</v>
      </c>
      <c r="DN15" s="157">
        <v>210</v>
      </c>
      <c r="DO15" s="158">
        <v>0.72899999999999998</v>
      </c>
      <c r="DP15" s="157">
        <v>214</v>
      </c>
      <c r="DQ15" s="158">
        <v>0.71099999999999997</v>
      </c>
      <c r="DR15" s="157">
        <v>241</v>
      </c>
      <c r="DS15" s="158">
        <v>0.746</v>
      </c>
      <c r="DT15" s="157">
        <v>219</v>
      </c>
      <c r="DU15" s="158">
        <v>0.7</v>
      </c>
      <c r="DV15" s="157">
        <v>221</v>
      </c>
      <c r="DW15" s="158">
        <v>0.72199999999999998</v>
      </c>
      <c r="DX15" s="157">
        <v>216</v>
      </c>
      <c r="DY15" s="158">
        <v>0.64700000000000002</v>
      </c>
      <c r="DZ15" s="157">
        <v>199</v>
      </c>
      <c r="EA15" s="158">
        <v>0.61399999999999999</v>
      </c>
      <c r="EB15" s="157">
        <v>184</v>
      </c>
      <c r="EC15" s="158">
        <v>0.60899999999999999</v>
      </c>
      <c r="ED15" s="157">
        <v>197</v>
      </c>
      <c r="EE15" s="158">
        <v>0.64800000000000002</v>
      </c>
      <c r="EF15" s="157">
        <v>192</v>
      </c>
      <c r="EG15" s="158">
        <v>0.61699999999999999</v>
      </c>
      <c r="EH15" s="157">
        <v>185</v>
      </c>
      <c r="EI15" s="158">
        <v>0.61899999999999999</v>
      </c>
      <c r="EJ15" s="157">
        <v>174</v>
      </c>
      <c r="EK15" s="159">
        <v>0.52300000000000002</v>
      </c>
      <c r="EL15" s="157">
        <v>174</v>
      </c>
      <c r="EM15" s="158">
        <v>0.53</v>
      </c>
      <c r="EN15" s="157">
        <v>167</v>
      </c>
      <c r="EO15" s="158">
        <v>0.5</v>
      </c>
      <c r="EP15" s="157">
        <v>133</v>
      </c>
      <c r="EQ15" s="158">
        <v>0.46500000000000002</v>
      </c>
      <c r="ER15" s="157">
        <v>125</v>
      </c>
      <c r="ES15" s="158">
        <v>0.40300000000000002</v>
      </c>
      <c r="ET15" s="157">
        <v>122</v>
      </c>
      <c r="EU15" s="158">
        <v>0.43099999999999999</v>
      </c>
      <c r="EV15" s="157">
        <v>122</v>
      </c>
      <c r="EW15" s="158">
        <v>0.42699999999999999</v>
      </c>
      <c r="EX15" s="157">
        <v>104</v>
      </c>
      <c r="EY15" s="158">
        <v>0.34100000000000003</v>
      </c>
      <c r="EZ15" s="157">
        <v>112</v>
      </c>
      <c r="FA15" s="158">
        <v>0.373</v>
      </c>
      <c r="FB15" s="157">
        <v>102</v>
      </c>
      <c r="FC15" s="158">
        <v>0.36599999999999999</v>
      </c>
      <c r="FD15" s="157">
        <v>126</v>
      </c>
      <c r="FE15" s="158">
        <v>0.38500000000000001</v>
      </c>
      <c r="FF15" s="156">
        <v>132</v>
      </c>
      <c r="FG15" s="158">
        <v>0.41499999999999998</v>
      </c>
      <c r="FH15" s="156">
        <v>96</v>
      </c>
      <c r="FI15" s="158">
        <v>0.30499999999999999</v>
      </c>
      <c r="FJ15" s="156">
        <v>172</v>
      </c>
      <c r="FK15" s="158">
        <v>0.50700000000000001</v>
      </c>
      <c r="FL15" s="156">
        <v>128</v>
      </c>
      <c r="FM15" s="158">
        <v>0.39300000000000002</v>
      </c>
      <c r="FN15" s="156">
        <v>69</v>
      </c>
      <c r="FO15" s="158">
        <v>0.24</v>
      </c>
      <c r="FP15" s="156">
        <v>55</v>
      </c>
      <c r="FQ15" s="158">
        <v>0.19400000000000001</v>
      </c>
      <c r="FR15" s="156">
        <v>72</v>
      </c>
      <c r="FS15" s="158">
        <v>0.29399999999999998</v>
      </c>
      <c r="FT15" s="156">
        <v>74</v>
      </c>
      <c r="FU15" s="158">
        <v>0.253</v>
      </c>
      <c r="FV15" s="156">
        <v>60</v>
      </c>
      <c r="FW15" s="158">
        <v>0.22800000000000001</v>
      </c>
      <c r="FX15" s="156">
        <v>54</v>
      </c>
      <c r="FY15" s="158">
        <v>0.19600000000000001</v>
      </c>
      <c r="FZ15" s="156">
        <v>41</v>
      </c>
      <c r="GA15" s="158">
        <v>0.158</v>
      </c>
      <c r="GB15" s="156">
        <v>34</v>
      </c>
      <c r="GC15" s="158">
        <v>0.112</v>
      </c>
      <c r="GD15" s="156">
        <v>44</v>
      </c>
      <c r="GE15" s="158">
        <v>0.14499999999999999</v>
      </c>
      <c r="GF15" s="156">
        <v>25</v>
      </c>
      <c r="GG15" s="158">
        <v>0.09</v>
      </c>
      <c r="GH15" s="156">
        <v>37</v>
      </c>
      <c r="GI15" s="158">
        <v>0.123</v>
      </c>
      <c r="GJ15" s="156">
        <v>47</v>
      </c>
      <c r="GK15" s="158">
        <v>0.14499999999999999</v>
      </c>
      <c r="GL15" s="156">
        <v>99</v>
      </c>
      <c r="GM15" s="158">
        <v>0.34100000000000003</v>
      </c>
      <c r="GN15" s="156">
        <v>64</v>
      </c>
      <c r="GO15" s="158">
        <v>0.23599999999999999</v>
      </c>
      <c r="GP15" s="156">
        <v>54</v>
      </c>
      <c r="GQ15" s="158">
        <v>0.21299999999999999</v>
      </c>
    </row>
    <row r="16" spans="1:201" hidden="1" x14ac:dyDescent="0.25">
      <c r="C16" s="156" t="s">
        <v>796</v>
      </c>
      <c r="D16" s="157">
        <v>12</v>
      </c>
      <c r="E16" s="158">
        <v>2.1000000000000001E-2</v>
      </c>
      <c r="F16" s="157">
        <v>6</v>
      </c>
      <c r="G16" s="158">
        <v>1.2E-2</v>
      </c>
      <c r="H16" s="157">
        <v>15</v>
      </c>
      <c r="I16" s="158">
        <v>2.3E-2</v>
      </c>
      <c r="J16" s="157">
        <v>18</v>
      </c>
      <c r="K16" s="158">
        <v>3.3000000000000002E-2</v>
      </c>
      <c r="L16" s="157">
        <v>9</v>
      </c>
      <c r="M16" s="158">
        <v>1.4E-2</v>
      </c>
      <c r="N16" s="157">
        <v>9</v>
      </c>
      <c r="O16" s="158">
        <v>1.7000000000000001E-2</v>
      </c>
      <c r="P16" s="157">
        <v>15</v>
      </c>
      <c r="Q16" s="158">
        <v>2.5000000000000001E-2</v>
      </c>
      <c r="R16" s="157">
        <v>24</v>
      </c>
      <c r="S16" s="158">
        <v>0.04</v>
      </c>
      <c r="T16" s="157">
        <v>20</v>
      </c>
      <c r="U16" s="158">
        <v>0.03</v>
      </c>
      <c r="V16" s="157">
        <v>20</v>
      </c>
      <c r="W16" s="158">
        <v>3.5999999999999997E-2</v>
      </c>
      <c r="X16" s="157">
        <v>32</v>
      </c>
      <c r="Y16" s="158">
        <v>0.05</v>
      </c>
      <c r="Z16" s="157">
        <v>11</v>
      </c>
      <c r="AA16" s="158">
        <v>1.9E-2</v>
      </c>
      <c r="AB16" s="157">
        <v>18</v>
      </c>
      <c r="AC16" s="158">
        <v>2.5999999999999999E-2</v>
      </c>
      <c r="AD16" s="157">
        <v>26</v>
      </c>
      <c r="AE16" s="158">
        <v>4.5999999999999999E-2</v>
      </c>
      <c r="AF16" s="157">
        <v>24</v>
      </c>
      <c r="AG16" s="158">
        <v>3.7999999999999999E-2</v>
      </c>
      <c r="AH16" s="157">
        <v>16</v>
      </c>
      <c r="AI16" s="158">
        <v>0.03</v>
      </c>
      <c r="AJ16" s="157">
        <v>16</v>
      </c>
      <c r="AK16" s="158">
        <v>2.5000000000000001E-2</v>
      </c>
      <c r="AL16" s="157">
        <v>15</v>
      </c>
      <c r="AM16" s="158">
        <v>3.2000000000000001E-2</v>
      </c>
      <c r="AN16" s="157">
        <v>16</v>
      </c>
      <c r="AO16" s="158">
        <v>2.7E-2</v>
      </c>
      <c r="AP16" s="157">
        <v>18</v>
      </c>
      <c r="AQ16" s="158">
        <v>3.1E-2</v>
      </c>
      <c r="AR16" s="157">
        <v>10</v>
      </c>
      <c r="AS16" s="158">
        <v>1.6E-2</v>
      </c>
      <c r="AT16" s="157">
        <v>17</v>
      </c>
      <c r="AU16" s="158">
        <v>3.1E-2</v>
      </c>
      <c r="AV16" s="157">
        <v>23</v>
      </c>
      <c r="AW16" s="158">
        <v>3.7999999999999999E-2</v>
      </c>
      <c r="AX16" s="157">
        <v>20</v>
      </c>
      <c r="AY16" s="158">
        <v>3.5999999999999997E-2</v>
      </c>
      <c r="AZ16" s="157">
        <v>11</v>
      </c>
      <c r="BA16" s="158">
        <v>0.02</v>
      </c>
      <c r="BB16" s="157">
        <v>16</v>
      </c>
      <c r="BC16" s="158">
        <v>3.5000000000000003E-2</v>
      </c>
      <c r="BD16" s="157">
        <v>8</v>
      </c>
      <c r="BE16" s="158">
        <v>1.4999999999999999E-2</v>
      </c>
      <c r="BF16" s="157">
        <v>5</v>
      </c>
      <c r="BG16" s="158">
        <v>1.2E-2</v>
      </c>
      <c r="BH16" s="157">
        <v>6</v>
      </c>
      <c r="BI16" s="158">
        <v>0.01</v>
      </c>
      <c r="BJ16" s="157">
        <v>7</v>
      </c>
      <c r="BK16" s="158">
        <v>1.4E-2</v>
      </c>
      <c r="BL16" s="157">
        <v>6</v>
      </c>
      <c r="BM16" s="158">
        <v>1.0999999999999999E-2</v>
      </c>
      <c r="BN16" s="157">
        <v>7</v>
      </c>
      <c r="BO16" s="158">
        <v>1.2999999999999999E-2</v>
      </c>
      <c r="BP16" s="157">
        <v>5</v>
      </c>
      <c r="BQ16" s="158">
        <v>8.0000000000000002E-3</v>
      </c>
      <c r="BR16" s="157">
        <v>4</v>
      </c>
      <c r="BS16" s="158">
        <v>7.0000000000000001E-3</v>
      </c>
      <c r="BT16" s="157">
        <v>8</v>
      </c>
      <c r="BU16" s="158">
        <v>1.4E-2</v>
      </c>
      <c r="BV16" s="157">
        <v>4</v>
      </c>
      <c r="BW16" s="158">
        <v>7.0000000000000001E-3</v>
      </c>
      <c r="BX16" s="157">
        <v>3</v>
      </c>
      <c r="BY16" s="158">
        <v>5.0000000000000001E-3</v>
      </c>
      <c r="BZ16" s="157">
        <v>6</v>
      </c>
      <c r="CA16" s="158">
        <v>0.01</v>
      </c>
      <c r="CB16" s="157">
        <v>2</v>
      </c>
      <c r="CC16" s="158">
        <v>3.0000000000000001E-3</v>
      </c>
      <c r="CD16" s="157">
        <v>3</v>
      </c>
      <c r="CE16" s="158">
        <v>5.0000000000000001E-3</v>
      </c>
      <c r="CF16" s="157">
        <v>4</v>
      </c>
      <c r="CG16" s="158">
        <v>7.0000000000000001E-3</v>
      </c>
      <c r="CH16" s="157">
        <v>2</v>
      </c>
      <c r="CI16" s="158">
        <v>3.0000000000000001E-3</v>
      </c>
      <c r="CJ16" s="157">
        <v>8</v>
      </c>
      <c r="CK16" s="158">
        <v>1.2999999999999999E-2</v>
      </c>
      <c r="CL16" s="157">
        <v>5</v>
      </c>
      <c r="CM16" s="158">
        <v>8.0000000000000002E-3</v>
      </c>
      <c r="CN16" s="157">
        <v>4</v>
      </c>
      <c r="CO16" s="158">
        <v>6.0000000000000001E-3</v>
      </c>
      <c r="CP16" s="157">
        <v>7</v>
      </c>
      <c r="CQ16" s="158">
        <v>1.0999999999999999E-2</v>
      </c>
      <c r="CR16" s="157">
        <v>10</v>
      </c>
      <c r="CS16" s="158">
        <v>1.4999999999999999E-2</v>
      </c>
      <c r="CT16" s="157">
        <v>4</v>
      </c>
      <c r="CU16" s="158">
        <v>6.0000000000000001E-3</v>
      </c>
      <c r="CV16" s="157">
        <v>2</v>
      </c>
      <c r="CW16" s="158">
        <v>3.0000000000000001E-3</v>
      </c>
      <c r="CX16" s="157">
        <v>4</v>
      </c>
      <c r="CY16" s="158">
        <v>7.0000000000000001E-3</v>
      </c>
      <c r="CZ16" s="157">
        <v>2</v>
      </c>
      <c r="DA16" s="158">
        <v>3.0000000000000001E-3</v>
      </c>
      <c r="DB16" s="157">
        <v>2</v>
      </c>
      <c r="DC16" s="158">
        <v>3.0000000000000001E-3</v>
      </c>
      <c r="DD16" s="157">
        <v>3</v>
      </c>
      <c r="DE16" s="158">
        <v>4.0000000000000001E-3</v>
      </c>
      <c r="DF16" s="157">
        <v>4</v>
      </c>
      <c r="DG16" s="158">
        <v>6.0000000000000001E-3</v>
      </c>
      <c r="DH16" s="156">
        <v>8</v>
      </c>
      <c r="DI16" s="158">
        <v>1.0999999999999999E-2</v>
      </c>
      <c r="DJ16" s="157">
        <v>7</v>
      </c>
      <c r="DK16" s="158">
        <v>8.9999999999999993E-3</v>
      </c>
      <c r="DL16" s="157">
        <v>11</v>
      </c>
      <c r="DM16" s="158">
        <v>1.2999999999999999E-2</v>
      </c>
      <c r="DN16" s="157">
        <v>20</v>
      </c>
      <c r="DO16" s="158">
        <v>2.9000000000000001E-2</v>
      </c>
      <c r="DP16" s="157">
        <v>4</v>
      </c>
      <c r="DQ16" s="158">
        <v>5.0000000000000001E-3</v>
      </c>
      <c r="DR16" s="157">
        <v>7</v>
      </c>
      <c r="DS16" s="158">
        <v>8.9999999999999993E-3</v>
      </c>
      <c r="DT16" s="157">
        <v>5</v>
      </c>
      <c r="DU16" s="158">
        <v>6.0000000000000001E-3</v>
      </c>
      <c r="DV16" s="157">
        <v>7</v>
      </c>
      <c r="DW16" s="158">
        <v>0.01</v>
      </c>
      <c r="DX16" s="157">
        <v>10</v>
      </c>
      <c r="DY16" s="158">
        <v>1.2999999999999999E-2</v>
      </c>
      <c r="DZ16" s="157">
        <v>8</v>
      </c>
      <c r="EA16" s="158">
        <v>0.01</v>
      </c>
      <c r="EB16" s="157">
        <v>8</v>
      </c>
      <c r="EC16" s="158">
        <v>0.01</v>
      </c>
      <c r="ED16" s="157">
        <v>3</v>
      </c>
      <c r="EE16" s="158">
        <v>4.0000000000000001E-3</v>
      </c>
      <c r="EF16" s="157">
        <v>2</v>
      </c>
      <c r="EG16" s="158">
        <v>2E-3</v>
      </c>
      <c r="EH16" s="157">
        <v>3</v>
      </c>
      <c r="EI16" s="158">
        <v>4.0000000000000001E-3</v>
      </c>
      <c r="EJ16" s="157">
        <v>3</v>
      </c>
      <c r="EK16" s="159">
        <v>4.0000000000000001E-3</v>
      </c>
      <c r="EL16" s="157">
        <v>5</v>
      </c>
      <c r="EM16" s="158">
        <v>7.0000000000000001E-3</v>
      </c>
      <c r="EN16" s="157">
        <v>2</v>
      </c>
      <c r="EO16" s="158">
        <v>2E-3</v>
      </c>
      <c r="EP16" s="157">
        <v>2</v>
      </c>
      <c r="EQ16" s="158">
        <v>3.0000000000000001E-3</v>
      </c>
      <c r="ER16" s="157">
        <v>5</v>
      </c>
      <c r="ES16" s="158">
        <v>6.0000000000000001E-3</v>
      </c>
      <c r="ET16" s="157">
        <v>4</v>
      </c>
      <c r="EU16" s="158">
        <v>5.0000000000000001E-3</v>
      </c>
      <c r="EV16" s="157">
        <v>4</v>
      </c>
      <c r="EW16" s="158">
        <v>5.0000000000000001E-3</v>
      </c>
      <c r="EX16" s="157">
        <v>1</v>
      </c>
      <c r="EY16" s="158">
        <v>1E-3</v>
      </c>
      <c r="EZ16" s="157">
        <v>4</v>
      </c>
      <c r="FA16" s="158">
        <v>5.0000000000000001E-3</v>
      </c>
      <c r="FB16" s="157">
        <v>1</v>
      </c>
      <c r="FC16" s="158">
        <v>1E-3</v>
      </c>
      <c r="FD16" s="157">
        <v>5</v>
      </c>
      <c r="FE16" s="158">
        <v>6.0000000000000001E-3</v>
      </c>
      <c r="FF16" s="156">
        <v>6</v>
      </c>
      <c r="FG16" s="158">
        <v>7.0000000000000001E-3</v>
      </c>
      <c r="FH16" s="156">
        <v>4</v>
      </c>
      <c r="FI16" s="158">
        <v>4.0000000000000001E-3</v>
      </c>
      <c r="FJ16" s="156">
        <v>7</v>
      </c>
      <c r="FK16" s="158">
        <v>0.01</v>
      </c>
      <c r="FL16" s="156">
        <v>2</v>
      </c>
      <c r="FM16" s="158">
        <v>3.0000000000000001E-3</v>
      </c>
      <c r="FN16" s="156">
        <v>2</v>
      </c>
      <c r="FO16" s="158">
        <v>2E-3</v>
      </c>
      <c r="FP16" s="156">
        <v>2</v>
      </c>
      <c r="FQ16" s="158">
        <v>2E-3</v>
      </c>
      <c r="FR16" s="156">
        <v>0</v>
      </c>
      <c r="FS16" s="158">
        <v>0</v>
      </c>
      <c r="FT16" s="156">
        <v>1</v>
      </c>
      <c r="FU16" s="158">
        <v>1E-3</v>
      </c>
      <c r="FV16" s="156">
        <v>4</v>
      </c>
      <c r="FW16" s="158">
        <v>5.0000000000000001E-3</v>
      </c>
      <c r="FX16" s="156">
        <v>4</v>
      </c>
      <c r="FY16" s="158">
        <v>5.0000000000000001E-3</v>
      </c>
      <c r="FZ16" s="156">
        <v>2</v>
      </c>
      <c r="GA16" s="158">
        <v>3.0000000000000001E-3</v>
      </c>
      <c r="GB16" s="156">
        <v>2</v>
      </c>
      <c r="GC16" s="158">
        <v>3.0000000000000001E-3</v>
      </c>
      <c r="GD16" s="156">
        <v>0</v>
      </c>
      <c r="GE16" s="158">
        <v>0</v>
      </c>
      <c r="GF16" s="156">
        <v>2</v>
      </c>
      <c r="GG16" s="158">
        <v>3.0000000000000001E-3</v>
      </c>
      <c r="GH16" s="156">
        <v>4</v>
      </c>
      <c r="GI16" s="158">
        <v>6.0000000000000001E-3</v>
      </c>
      <c r="GJ16" s="156">
        <v>0</v>
      </c>
      <c r="GK16" s="158">
        <v>0</v>
      </c>
      <c r="GL16" s="156">
        <v>2</v>
      </c>
      <c r="GM16" s="158">
        <v>3.0000000000000001E-3</v>
      </c>
      <c r="GN16" s="156">
        <v>10</v>
      </c>
      <c r="GO16" s="158">
        <v>1.2999999999999999E-2</v>
      </c>
      <c r="GP16" s="156">
        <v>6</v>
      </c>
      <c r="GQ16" s="158">
        <v>8.9999999999999993E-3</v>
      </c>
    </row>
    <row r="17" spans="1:201" hidden="1" x14ac:dyDescent="0.25">
      <c r="C17" s="156" t="s">
        <v>1067</v>
      </c>
      <c r="D17" s="157">
        <v>113</v>
      </c>
      <c r="E17" s="158">
        <v>0.91100000000000003</v>
      </c>
      <c r="F17" s="157">
        <v>83</v>
      </c>
      <c r="G17" s="158">
        <v>0.85599999999999998</v>
      </c>
      <c r="H17" s="157">
        <v>98</v>
      </c>
      <c r="I17" s="158">
        <v>0.88300000000000001</v>
      </c>
      <c r="J17" s="157">
        <v>89</v>
      </c>
      <c r="K17" s="158">
        <v>0.91800000000000004</v>
      </c>
      <c r="L17" s="157">
        <v>102</v>
      </c>
      <c r="M17" s="158">
        <v>0.93600000000000005</v>
      </c>
      <c r="N17" s="157">
        <v>96</v>
      </c>
      <c r="O17" s="158">
        <v>0.97</v>
      </c>
      <c r="P17" s="157">
        <v>90</v>
      </c>
      <c r="Q17" s="158">
        <v>0.95699999999999996</v>
      </c>
      <c r="R17" s="157">
        <v>90</v>
      </c>
      <c r="S17" s="158">
        <v>0.94699999999999995</v>
      </c>
      <c r="T17" s="157">
        <v>87</v>
      </c>
      <c r="U17" s="158">
        <v>0.91600000000000004</v>
      </c>
      <c r="V17" s="157">
        <v>89</v>
      </c>
      <c r="W17" s="158">
        <v>0.96699999999999997</v>
      </c>
      <c r="X17" s="157">
        <v>93</v>
      </c>
      <c r="Y17" s="158">
        <v>0.89400000000000002</v>
      </c>
      <c r="Z17" s="157">
        <v>75</v>
      </c>
      <c r="AA17" s="158">
        <v>0.89300000000000002</v>
      </c>
      <c r="AB17" s="157">
        <v>95</v>
      </c>
      <c r="AC17" s="158">
        <v>0.872</v>
      </c>
      <c r="AD17" s="157">
        <v>69</v>
      </c>
      <c r="AE17" s="158">
        <v>0.93200000000000005</v>
      </c>
      <c r="AF17" s="157">
        <v>82</v>
      </c>
      <c r="AG17" s="158">
        <v>0.91100000000000003</v>
      </c>
      <c r="AH17" s="157">
        <v>72</v>
      </c>
      <c r="AI17" s="158">
        <v>0.86699999999999999</v>
      </c>
      <c r="AJ17" s="157">
        <v>86</v>
      </c>
      <c r="AK17" s="158">
        <v>0.89600000000000002</v>
      </c>
      <c r="AL17" s="157">
        <v>75</v>
      </c>
      <c r="AM17" s="158">
        <v>0.872</v>
      </c>
      <c r="AN17" s="157">
        <v>68</v>
      </c>
      <c r="AO17" s="158">
        <v>0.84</v>
      </c>
      <c r="AP17" s="157">
        <v>64</v>
      </c>
      <c r="AQ17" s="158">
        <v>0.85299999999999998</v>
      </c>
      <c r="AR17" s="157">
        <v>76</v>
      </c>
      <c r="AS17" s="158">
        <v>0.82599999999999996</v>
      </c>
      <c r="AT17" s="157">
        <v>76</v>
      </c>
      <c r="AU17" s="158">
        <v>0.874</v>
      </c>
      <c r="AV17" s="157">
        <v>77</v>
      </c>
      <c r="AW17" s="158">
        <v>0.98699999999999999</v>
      </c>
      <c r="AX17" s="157">
        <v>64</v>
      </c>
      <c r="AY17" s="158">
        <v>0.83099999999999996</v>
      </c>
      <c r="AZ17" s="157">
        <v>99</v>
      </c>
      <c r="BA17" s="158">
        <v>0.81100000000000005</v>
      </c>
      <c r="BB17" s="157">
        <v>70</v>
      </c>
      <c r="BC17" s="158">
        <v>0.89700000000000002</v>
      </c>
      <c r="BD17" s="157">
        <v>64</v>
      </c>
      <c r="BE17" s="158">
        <v>0.84199999999999997</v>
      </c>
      <c r="BF17" s="157">
        <v>76</v>
      </c>
      <c r="BG17" s="158">
        <v>0.86399999999999999</v>
      </c>
      <c r="BH17" s="157">
        <v>82</v>
      </c>
      <c r="BI17" s="158">
        <v>0.78800000000000003</v>
      </c>
      <c r="BJ17" s="157">
        <v>79</v>
      </c>
      <c r="BK17" s="158">
        <v>0.88800000000000001</v>
      </c>
      <c r="BL17" s="157">
        <v>80</v>
      </c>
      <c r="BM17" s="158">
        <v>0.88900000000000001</v>
      </c>
      <c r="BN17" s="157">
        <v>78</v>
      </c>
      <c r="BO17" s="158">
        <v>0.88600000000000001</v>
      </c>
      <c r="BP17" s="157">
        <v>92</v>
      </c>
      <c r="BQ17" s="158">
        <v>0.85199999999999998</v>
      </c>
      <c r="BR17" s="157">
        <v>80</v>
      </c>
      <c r="BS17" s="158">
        <v>0.86</v>
      </c>
      <c r="BT17" s="157">
        <v>76</v>
      </c>
      <c r="BU17" s="158">
        <v>0.89400000000000002</v>
      </c>
      <c r="BV17" s="157">
        <v>82</v>
      </c>
      <c r="BW17" s="158">
        <v>0.89100000000000001</v>
      </c>
      <c r="BX17" s="157">
        <v>110</v>
      </c>
      <c r="BY17" s="158">
        <v>0.94799999999999995</v>
      </c>
      <c r="BZ17" s="157">
        <v>77</v>
      </c>
      <c r="CA17" s="158">
        <v>0.83699999999999997</v>
      </c>
      <c r="CB17" s="157">
        <v>75</v>
      </c>
      <c r="CC17" s="158">
        <v>0.78900000000000003</v>
      </c>
      <c r="CD17" s="157">
        <v>87</v>
      </c>
      <c r="CE17" s="158">
        <v>0.83699999999999997</v>
      </c>
      <c r="CF17" s="157">
        <v>93</v>
      </c>
      <c r="CG17" s="158">
        <v>0.80200000000000005</v>
      </c>
      <c r="CH17" s="157">
        <v>93</v>
      </c>
      <c r="CI17" s="158">
        <v>0.81599999999999995</v>
      </c>
      <c r="CJ17" s="157">
        <v>95</v>
      </c>
      <c r="CK17" s="158">
        <v>0.92200000000000004</v>
      </c>
      <c r="CL17" s="157">
        <v>85</v>
      </c>
      <c r="CM17" s="158">
        <v>0.85</v>
      </c>
      <c r="CN17" s="157">
        <v>101</v>
      </c>
      <c r="CO17" s="158">
        <v>0.78300000000000003</v>
      </c>
      <c r="CP17" s="157">
        <v>94</v>
      </c>
      <c r="CQ17" s="158">
        <v>0.71799999999999997</v>
      </c>
      <c r="CR17" s="157">
        <v>101</v>
      </c>
      <c r="CS17" s="158">
        <v>0.82099999999999995</v>
      </c>
      <c r="CT17" s="157">
        <v>89</v>
      </c>
      <c r="CU17" s="158">
        <v>0.84</v>
      </c>
      <c r="CV17" s="157">
        <v>106</v>
      </c>
      <c r="CW17" s="158">
        <v>0.76800000000000002</v>
      </c>
      <c r="CX17" s="157">
        <v>86</v>
      </c>
      <c r="CY17" s="158">
        <v>0.86</v>
      </c>
      <c r="CZ17" s="157">
        <v>104</v>
      </c>
      <c r="DA17" s="158">
        <v>0.90400000000000003</v>
      </c>
      <c r="DB17" s="157">
        <v>90</v>
      </c>
      <c r="DC17" s="158">
        <v>0.85699999999999998</v>
      </c>
      <c r="DD17" s="157">
        <v>93</v>
      </c>
      <c r="DE17" s="158">
        <v>0.82299999999999995</v>
      </c>
      <c r="DF17" s="157">
        <v>102</v>
      </c>
      <c r="DG17" s="158">
        <v>0.83599999999999997</v>
      </c>
      <c r="DH17" s="156">
        <v>88</v>
      </c>
      <c r="DI17" s="158">
        <v>0.78600000000000003</v>
      </c>
      <c r="DJ17" s="157">
        <v>89</v>
      </c>
      <c r="DK17" s="158">
        <v>0.79500000000000004</v>
      </c>
      <c r="DL17" s="157">
        <v>100</v>
      </c>
      <c r="DM17" s="158">
        <v>0.83299999999999996</v>
      </c>
      <c r="DN17" s="157">
        <v>74</v>
      </c>
      <c r="DO17" s="158">
        <v>0.78700000000000003</v>
      </c>
      <c r="DP17" s="157">
        <v>91</v>
      </c>
      <c r="DQ17" s="158">
        <v>0.84299999999999997</v>
      </c>
      <c r="DR17" s="157">
        <v>100</v>
      </c>
      <c r="DS17" s="158">
        <v>0.85499999999999998</v>
      </c>
      <c r="DT17" s="157">
        <v>89</v>
      </c>
      <c r="DU17" s="158">
        <v>0.82399999999999995</v>
      </c>
      <c r="DV17" s="157">
        <v>94</v>
      </c>
      <c r="DW17" s="158">
        <v>0.83199999999999996</v>
      </c>
      <c r="DX17" s="157">
        <v>94</v>
      </c>
      <c r="DY17" s="158">
        <v>0.83199999999999996</v>
      </c>
      <c r="DZ17" s="157">
        <v>89</v>
      </c>
      <c r="EA17" s="158">
        <v>0.85599999999999998</v>
      </c>
      <c r="EB17" s="157">
        <v>108</v>
      </c>
      <c r="EC17" s="158">
        <v>0.81200000000000006</v>
      </c>
      <c r="ED17" s="157">
        <v>77</v>
      </c>
      <c r="EE17" s="158">
        <v>0.81100000000000005</v>
      </c>
      <c r="EF17" s="157">
        <v>101</v>
      </c>
      <c r="EG17" s="158">
        <v>0.81499999999999995</v>
      </c>
      <c r="EH17" s="157">
        <v>92</v>
      </c>
      <c r="EI17" s="158">
        <v>0.89300000000000002</v>
      </c>
      <c r="EJ17" s="157">
        <v>103</v>
      </c>
      <c r="EK17" s="159">
        <v>0.85099999999999998</v>
      </c>
      <c r="EL17" s="157">
        <v>98</v>
      </c>
      <c r="EM17" s="158">
        <v>0.88300000000000001</v>
      </c>
      <c r="EN17" s="157">
        <v>90</v>
      </c>
      <c r="EO17" s="158">
        <v>0.92800000000000005</v>
      </c>
      <c r="EP17" s="157">
        <v>84</v>
      </c>
      <c r="EQ17" s="158">
        <v>0.86599999999999999</v>
      </c>
      <c r="ER17" s="157">
        <v>94</v>
      </c>
      <c r="ES17" s="158">
        <v>0.85499999999999998</v>
      </c>
      <c r="ET17" s="157">
        <v>96</v>
      </c>
      <c r="EU17" s="158">
        <v>0.83499999999999996</v>
      </c>
      <c r="EV17" s="157">
        <v>90</v>
      </c>
      <c r="EW17" s="158">
        <v>0.81100000000000005</v>
      </c>
      <c r="EX17" s="157">
        <v>60</v>
      </c>
      <c r="EY17" s="158">
        <v>0.70599999999999996</v>
      </c>
      <c r="EZ17" s="157">
        <v>64</v>
      </c>
      <c r="FA17" s="158">
        <v>0.68100000000000005</v>
      </c>
      <c r="FB17" s="157">
        <v>62</v>
      </c>
      <c r="FC17" s="158">
        <v>0.65300000000000002</v>
      </c>
      <c r="FD17" s="157">
        <v>53</v>
      </c>
      <c r="FE17" s="158">
        <v>0.59599999999999997</v>
      </c>
      <c r="FF17" s="156">
        <v>58</v>
      </c>
      <c r="FG17" s="158">
        <v>0.56299999999999994</v>
      </c>
      <c r="FH17" s="156">
        <v>56</v>
      </c>
      <c r="FI17" s="158">
        <v>0.48699999999999999</v>
      </c>
      <c r="FJ17" s="156">
        <v>55</v>
      </c>
      <c r="FK17" s="158">
        <v>0.54500000000000004</v>
      </c>
      <c r="FL17" s="156">
        <v>42</v>
      </c>
      <c r="FM17" s="158">
        <v>0.46200000000000002</v>
      </c>
      <c r="FN17" s="156">
        <v>30</v>
      </c>
      <c r="FO17" s="158">
        <v>0.34899999999999998</v>
      </c>
      <c r="FP17" s="156">
        <v>27</v>
      </c>
      <c r="FQ17" s="158">
        <v>0.30299999999999999</v>
      </c>
      <c r="FR17" s="156">
        <v>35</v>
      </c>
      <c r="FS17" s="158">
        <v>0.38</v>
      </c>
      <c r="FT17" s="156">
        <v>31</v>
      </c>
      <c r="FU17" s="158">
        <v>0.25600000000000001</v>
      </c>
      <c r="FV17" s="156">
        <v>14</v>
      </c>
      <c r="FW17" s="158">
        <v>0.192</v>
      </c>
      <c r="FX17" s="156">
        <v>21</v>
      </c>
      <c r="FY17" s="158">
        <v>0.23300000000000001</v>
      </c>
      <c r="FZ17" s="156">
        <v>14</v>
      </c>
      <c r="GA17" s="158">
        <v>0.154</v>
      </c>
      <c r="GB17" s="156">
        <v>12</v>
      </c>
      <c r="GC17" s="158">
        <v>0.14000000000000001</v>
      </c>
      <c r="GD17" s="156">
        <v>15</v>
      </c>
      <c r="GE17" s="158">
        <v>0.16500000000000001</v>
      </c>
      <c r="GF17" s="156">
        <v>30</v>
      </c>
      <c r="GG17" s="158">
        <v>0.22600000000000001</v>
      </c>
      <c r="GH17" s="156">
        <v>37</v>
      </c>
      <c r="GI17" s="158">
        <v>0.30599999999999999</v>
      </c>
      <c r="GJ17" s="156">
        <v>31</v>
      </c>
      <c r="GK17" s="158">
        <v>0.29499999999999998</v>
      </c>
      <c r="GL17" s="156">
        <v>36</v>
      </c>
      <c r="GM17" s="158">
        <v>0.39100000000000001</v>
      </c>
      <c r="GN17" s="156">
        <v>47</v>
      </c>
      <c r="GO17" s="158">
        <v>0.47</v>
      </c>
      <c r="GP17" s="156">
        <v>27</v>
      </c>
      <c r="GQ17" s="158">
        <v>0.29699999999999999</v>
      </c>
    </row>
    <row r="18" spans="1:201" hidden="1" x14ac:dyDescent="0.25">
      <c r="C18" s="156" t="s">
        <v>797</v>
      </c>
      <c r="D18" s="157">
        <v>41</v>
      </c>
      <c r="E18" s="158">
        <v>2.3E-2</v>
      </c>
      <c r="F18" s="157">
        <v>23</v>
      </c>
      <c r="G18" s="158">
        <v>1.7000000000000001E-2</v>
      </c>
      <c r="H18" s="157">
        <v>25</v>
      </c>
      <c r="I18" s="158">
        <v>1.7000000000000001E-2</v>
      </c>
      <c r="J18" s="157">
        <v>31</v>
      </c>
      <c r="K18" s="158">
        <v>2.1000000000000001E-2</v>
      </c>
      <c r="L18" s="157">
        <v>42</v>
      </c>
      <c r="M18" s="158">
        <v>2.1999999999999999E-2</v>
      </c>
      <c r="N18" s="157">
        <v>23</v>
      </c>
      <c r="O18" s="158">
        <v>1.7000000000000001E-2</v>
      </c>
      <c r="P18" s="157">
        <v>42</v>
      </c>
      <c r="Q18" s="158">
        <v>2.9000000000000001E-2</v>
      </c>
      <c r="R18" s="157">
        <v>50</v>
      </c>
      <c r="S18" s="158">
        <v>3.5000000000000003E-2</v>
      </c>
      <c r="T18" s="157">
        <v>50</v>
      </c>
      <c r="U18" s="158">
        <v>2.5999999999999999E-2</v>
      </c>
      <c r="V18" s="157">
        <v>32</v>
      </c>
      <c r="W18" s="158">
        <v>2.4E-2</v>
      </c>
      <c r="X18" s="157">
        <v>42</v>
      </c>
      <c r="Y18" s="158">
        <v>0.03</v>
      </c>
      <c r="Z18" s="157">
        <v>35</v>
      </c>
      <c r="AA18" s="158">
        <v>2.5999999999999999E-2</v>
      </c>
      <c r="AB18" s="157">
        <v>53</v>
      </c>
      <c r="AC18" s="158">
        <v>2.7E-2</v>
      </c>
      <c r="AD18" s="157">
        <v>29</v>
      </c>
      <c r="AE18" s="158">
        <v>2.1999999999999999E-2</v>
      </c>
      <c r="AF18" s="157">
        <v>30</v>
      </c>
      <c r="AG18" s="158">
        <v>2.1000000000000001E-2</v>
      </c>
      <c r="AH18" s="157">
        <v>35</v>
      </c>
      <c r="AI18" s="158">
        <v>2.5000000000000001E-2</v>
      </c>
      <c r="AJ18" s="157">
        <v>51</v>
      </c>
      <c r="AK18" s="158">
        <v>2.5999999999999999E-2</v>
      </c>
      <c r="AL18" s="157">
        <v>26</v>
      </c>
      <c r="AM18" s="158">
        <v>2.1999999999999999E-2</v>
      </c>
      <c r="AN18" s="157">
        <v>33</v>
      </c>
      <c r="AO18" s="158">
        <v>2.4E-2</v>
      </c>
      <c r="AP18" s="157">
        <v>14</v>
      </c>
      <c r="AQ18" s="158">
        <v>1.0999999999999999E-2</v>
      </c>
      <c r="AR18" s="157">
        <v>34</v>
      </c>
      <c r="AS18" s="158">
        <v>1.9E-2</v>
      </c>
      <c r="AT18" s="157">
        <v>22</v>
      </c>
      <c r="AU18" s="158">
        <v>1.7000000000000001E-2</v>
      </c>
      <c r="AV18" s="157">
        <v>39</v>
      </c>
      <c r="AW18" s="158">
        <v>2.8000000000000001E-2</v>
      </c>
      <c r="AX18" s="157">
        <v>27</v>
      </c>
      <c r="AY18" s="158">
        <v>2.1999999999999999E-2</v>
      </c>
      <c r="AZ18" s="157">
        <v>35</v>
      </c>
      <c r="BA18" s="158">
        <v>2.1999999999999999E-2</v>
      </c>
      <c r="BB18" s="157">
        <v>32</v>
      </c>
      <c r="BC18" s="158">
        <v>2.7E-2</v>
      </c>
      <c r="BD18" s="157">
        <v>26</v>
      </c>
      <c r="BE18" s="158">
        <v>2.1999999999999999E-2</v>
      </c>
      <c r="BF18" s="157">
        <v>26</v>
      </c>
      <c r="BG18" s="158">
        <v>2.3E-2</v>
      </c>
      <c r="BH18" s="157">
        <v>31</v>
      </c>
      <c r="BI18" s="158">
        <v>1.9E-2</v>
      </c>
      <c r="BJ18" s="157">
        <v>21</v>
      </c>
      <c r="BK18" s="158">
        <v>0.02</v>
      </c>
      <c r="BL18" s="157">
        <v>15</v>
      </c>
      <c r="BM18" s="158">
        <v>1.2999999999999999E-2</v>
      </c>
      <c r="BN18" s="157">
        <v>8</v>
      </c>
      <c r="BO18" s="158">
        <v>7.0000000000000001E-3</v>
      </c>
      <c r="BP18" s="157">
        <v>16</v>
      </c>
      <c r="BQ18" s="158">
        <v>0.01</v>
      </c>
      <c r="BR18" s="157">
        <v>20</v>
      </c>
      <c r="BS18" s="158">
        <v>1.7000000000000001E-2</v>
      </c>
      <c r="BT18" s="157">
        <v>19</v>
      </c>
      <c r="BU18" s="158">
        <v>1.4999999999999999E-2</v>
      </c>
      <c r="BV18" s="157">
        <v>7</v>
      </c>
      <c r="BW18" s="158">
        <v>5.0000000000000001E-3</v>
      </c>
      <c r="BX18" s="157">
        <v>26</v>
      </c>
      <c r="BY18" s="158">
        <v>1.6E-2</v>
      </c>
      <c r="BZ18" s="157">
        <v>4</v>
      </c>
      <c r="CA18" s="158">
        <v>3.0000000000000001E-3</v>
      </c>
      <c r="CB18" s="157">
        <v>12</v>
      </c>
      <c r="CC18" s="158">
        <v>8.9999999999999993E-3</v>
      </c>
      <c r="CD18" s="157">
        <v>12</v>
      </c>
      <c r="CE18" s="158">
        <v>8.9999999999999993E-3</v>
      </c>
      <c r="CF18" s="157">
        <v>20</v>
      </c>
      <c r="CG18" s="158">
        <v>1.2E-2</v>
      </c>
      <c r="CH18" s="157">
        <v>12</v>
      </c>
      <c r="CI18" s="158">
        <v>8.9999999999999993E-3</v>
      </c>
      <c r="CJ18" s="157">
        <v>8</v>
      </c>
      <c r="CK18" s="158">
        <v>6.0000000000000001E-3</v>
      </c>
      <c r="CL18" s="157">
        <v>10</v>
      </c>
      <c r="CM18" s="158">
        <v>7.0000000000000001E-3</v>
      </c>
      <c r="CN18" s="157">
        <v>22</v>
      </c>
      <c r="CO18" s="158">
        <v>1.2999999999999999E-2</v>
      </c>
      <c r="CP18" s="157">
        <v>18</v>
      </c>
      <c r="CQ18" s="158">
        <v>1.2999999999999999E-2</v>
      </c>
      <c r="CR18" s="157">
        <v>14</v>
      </c>
      <c r="CS18" s="158">
        <v>8.9999999999999993E-3</v>
      </c>
      <c r="CT18" s="157">
        <v>13</v>
      </c>
      <c r="CU18" s="158">
        <v>8.9999999999999993E-3</v>
      </c>
      <c r="CV18" s="157">
        <v>19</v>
      </c>
      <c r="CW18" s="158">
        <v>0.01</v>
      </c>
      <c r="CX18" s="157">
        <v>11</v>
      </c>
      <c r="CY18" s="158">
        <v>7.0000000000000001E-3</v>
      </c>
      <c r="CZ18" s="157">
        <v>7</v>
      </c>
      <c r="DA18" s="158">
        <v>5.0000000000000001E-3</v>
      </c>
      <c r="DB18" s="157">
        <v>7</v>
      </c>
      <c r="DC18" s="158">
        <v>5.0000000000000001E-3</v>
      </c>
      <c r="DD18" s="157">
        <v>13</v>
      </c>
      <c r="DE18" s="158">
        <v>6.0000000000000001E-3</v>
      </c>
      <c r="DF18" s="157">
        <v>3</v>
      </c>
      <c r="DG18" s="158">
        <v>2E-3</v>
      </c>
      <c r="DH18" s="156">
        <v>10</v>
      </c>
      <c r="DI18" s="158">
        <v>6.0000000000000001E-3</v>
      </c>
      <c r="DJ18" s="157">
        <v>18</v>
      </c>
      <c r="DK18" s="158">
        <v>1.0999999999999999E-2</v>
      </c>
      <c r="DL18" s="157">
        <v>27</v>
      </c>
      <c r="DM18" s="158">
        <v>1.2999999999999999E-2</v>
      </c>
      <c r="DN18" s="157">
        <v>45</v>
      </c>
      <c r="DO18" s="158">
        <v>2.9000000000000001E-2</v>
      </c>
      <c r="DP18" s="157">
        <v>17</v>
      </c>
      <c r="DQ18" s="158">
        <v>8.9999999999999993E-3</v>
      </c>
      <c r="DR18" s="157">
        <v>10</v>
      </c>
      <c r="DS18" s="158">
        <v>6.0000000000000001E-3</v>
      </c>
      <c r="DT18" s="157">
        <v>13</v>
      </c>
      <c r="DU18" s="158">
        <v>6.0000000000000001E-3</v>
      </c>
      <c r="DV18" s="157">
        <v>22</v>
      </c>
      <c r="DW18" s="158">
        <v>1.4E-2</v>
      </c>
      <c r="DX18" s="157">
        <v>13</v>
      </c>
      <c r="DY18" s="158">
        <v>7.0000000000000001E-3</v>
      </c>
      <c r="DZ18" s="157">
        <v>11</v>
      </c>
      <c r="EA18" s="158">
        <v>6.0000000000000001E-3</v>
      </c>
      <c r="EB18" s="157">
        <v>16</v>
      </c>
      <c r="EC18" s="158">
        <v>7.0000000000000001E-3</v>
      </c>
      <c r="ED18" s="157">
        <v>9</v>
      </c>
      <c r="EE18" s="158">
        <v>5.0000000000000001E-3</v>
      </c>
      <c r="EF18" s="157">
        <v>9</v>
      </c>
      <c r="EG18" s="158">
        <v>5.0000000000000001E-3</v>
      </c>
      <c r="EH18" s="157">
        <v>7</v>
      </c>
      <c r="EI18" s="158">
        <v>4.0000000000000001E-3</v>
      </c>
      <c r="EJ18" s="157">
        <v>19</v>
      </c>
      <c r="EK18" s="159">
        <v>8.0000000000000002E-3</v>
      </c>
      <c r="EL18" s="157">
        <v>7</v>
      </c>
      <c r="EM18" s="158">
        <v>4.0000000000000001E-3</v>
      </c>
      <c r="EN18" s="157">
        <v>15</v>
      </c>
      <c r="EO18" s="158">
        <v>8.0000000000000002E-3</v>
      </c>
      <c r="EP18" s="157">
        <v>9</v>
      </c>
      <c r="EQ18" s="158">
        <v>5.0000000000000001E-3</v>
      </c>
      <c r="ER18" s="157">
        <v>15</v>
      </c>
      <c r="ES18" s="158">
        <v>7.0000000000000001E-3</v>
      </c>
      <c r="ET18" s="157">
        <v>15</v>
      </c>
      <c r="EU18" s="158">
        <v>8.9999999999999993E-3</v>
      </c>
      <c r="EV18" s="157">
        <v>14</v>
      </c>
      <c r="EW18" s="158">
        <v>8.0000000000000002E-3</v>
      </c>
      <c r="EX18" s="157">
        <v>12</v>
      </c>
      <c r="EY18" s="158">
        <v>7.0000000000000001E-3</v>
      </c>
      <c r="EZ18" s="157">
        <v>18</v>
      </c>
      <c r="FA18" s="158">
        <v>8.0000000000000002E-3</v>
      </c>
      <c r="FB18" s="157">
        <v>13</v>
      </c>
      <c r="FC18" s="158">
        <v>8.0000000000000002E-3</v>
      </c>
      <c r="FD18" s="157">
        <v>12</v>
      </c>
      <c r="FE18" s="158">
        <v>7.0000000000000001E-3</v>
      </c>
      <c r="FF18" s="156">
        <v>15</v>
      </c>
      <c r="FG18" s="158">
        <v>8.9999999999999993E-3</v>
      </c>
      <c r="FH18" s="156">
        <v>15</v>
      </c>
      <c r="FI18" s="158">
        <v>7.0000000000000001E-3</v>
      </c>
      <c r="FJ18" s="156">
        <v>13</v>
      </c>
      <c r="FK18" s="158">
        <v>8.9999999999999993E-3</v>
      </c>
      <c r="FL18" s="156">
        <v>8</v>
      </c>
      <c r="FM18" s="158">
        <v>6.0000000000000001E-3</v>
      </c>
      <c r="FN18" s="156">
        <v>13</v>
      </c>
      <c r="FO18" s="158">
        <v>7.0000000000000001E-3</v>
      </c>
      <c r="FP18" s="156">
        <v>19</v>
      </c>
      <c r="FQ18" s="158">
        <v>8.0000000000000002E-3</v>
      </c>
      <c r="FR18" s="156">
        <v>33</v>
      </c>
      <c r="FS18" s="158">
        <v>1.7000000000000001E-2</v>
      </c>
      <c r="FT18" s="156">
        <v>26</v>
      </c>
      <c r="FU18" s="158">
        <v>1.6E-2</v>
      </c>
      <c r="FV18" s="156">
        <v>23</v>
      </c>
      <c r="FW18" s="158">
        <v>1.2E-2</v>
      </c>
      <c r="FX18" s="156">
        <v>27</v>
      </c>
      <c r="FY18" s="158">
        <v>1.2E-2</v>
      </c>
      <c r="FZ18" s="156">
        <v>24</v>
      </c>
      <c r="GA18" s="158">
        <v>1.2999999999999999E-2</v>
      </c>
      <c r="GB18" s="156">
        <v>10</v>
      </c>
      <c r="GC18" s="158">
        <v>5.0000000000000001E-3</v>
      </c>
      <c r="GD18" s="156">
        <v>14</v>
      </c>
      <c r="GE18" s="158">
        <v>8.0000000000000002E-3</v>
      </c>
      <c r="GF18" s="156">
        <v>7</v>
      </c>
      <c r="GG18" s="158">
        <v>4.0000000000000001E-3</v>
      </c>
      <c r="GH18" s="156">
        <v>13</v>
      </c>
      <c r="GI18" s="158">
        <v>8.9999999999999993E-3</v>
      </c>
      <c r="GJ18" s="156">
        <v>10</v>
      </c>
      <c r="GK18" s="158">
        <v>7.0000000000000001E-3</v>
      </c>
      <c r="GL18" s="156">
        <v>9</v>
      </c>
      <c r="GM18" s="158">
        <v>6.0000000000000001E-3</v>
      </c>
      <c r="GN18" s="156">
        <v>13</v>
      </c>
      <c r="GO18" s="158">
        <v>8.0000000000000002E-3</v>
      </c>
      <c r="GP18" s="156">
        <v>10</v>
      </c>
      <c r="GQ18" s="158">
        <v>7.0000000000000001E-3</v>
      </c>
    </row>
    <row r="19" spans="1:201" hidden="1" x14ac:dyDescent="0.25">
      <c r="C19" s="156" t="s">
        <v>798</v>
      </c>
      <c r="D19" s="157">
        <v>435</v>
      </c>
      <c r="E19" s="158">
        <v>0.54200000000000004</v>
      </c>
      <c r="F19" s="157">
        <v>359</v>
      </c>
      <c r="G19" s="158">
        <v>0.48799999999999999</v>
      </c>
      <c r="H19" s="157">
        <v>451</v>
      </c>
      <c r="I19" s="158">
        <v>0.57899999999999996</v>
      </c>
      <c r="J19" s="157">
        <v>509</v>
      </c>
      <c r="K19" s="158">
        <v>0.66200000000000003</v>
      </c>
      <c r="L19" s="157">
        <v>474</v>
      </c>
      <c r="M19" s="158">
        <v>0.622</v>
      </c>
      <c r="N19" s="157">
        <v>454</v>
      </c>
      <c r="O19" s="158">
        <v>0.63200000000000001</v>
      </c>
      <c r="P19" s="157">
        <v>603</v>
      </c>
      <c r="Q19" s="158">
        <v>0.754</v>
      </c>
      <c r="R19" s="157">
        <v>589</v>
      </c>
      <c r="S19" s="158">
        <v>0.73199999999999998</v>
      </c>
      <c r="T19" s="157">
        <v>572</v>
      </c>
      <c r="U19" s="158">
        <v>0.69699999999999995</v>
      </c>
      <c r="V19" s="157">
        <v>593</v>
      </c>
      <c r="W19" s="158">
        <v>0.747</v>
      </c>
      <c r="X19" s="157">
        <v>624</v>
      </c>
      <c r="Y19" s="158">
        <v>0.73399999999999999</v>
      </c>
      <c r="Z19" s="157">
        <v>591</v>
      </c>
      <c r="AA19" s="158">
        <v>0.73899999999999999</v>
      </c>
      <c r="AB19" s="157">
        <v>614</v>
      </c>
      <c r="AC19" s="158">
        <v>0.70499999999999996</v>
      </c>
      <c r="AD19" s="157">
        <v>648</v>
      </c>
      <c r="AE19" s="158">
        <v>0.73599999999999999</v>
      </c>
      <c r="AF19" s="157">
        <v>677</v>
      </c>
      <c r="AG19" s="158">
        <v>0.74199999999999999</v>
      </c>
      <c r="AH19" s="157">
        <v>663</v>
      </c>
      <c r="AI19" s="158">
        <v>0.80800000000000005</v>
      </c>
      <c r="AJ19" s="157">
        <v>682</v>
      </c>
      <c r="AK19" s="158">
        <v>0.75700000000000001</v>
      </c>
      <c r="AL19" s="157">
        <v>520</v>
      </c>
      <c r="AM19" s="158">
        <v>0.76</v>
      </c>
      <c r="AN19" s="157">
        <v>737</v>
      </c>
      <c r="AO19" s="158">
        <v>0.745</v>
      </c>
      <c r="AP19" s="157">
        <v>633</v>
      </c>
      <c r="AQ19" s="158">
        <v>0.75</v>
      </c>
      <c r="AR19" s="157">
        <v>706</v>
      </c>
      <c r="AS19" s="158">
        <v>0.753</v>
      </c>
      <c r="AT19" s="157">
        <v>652</v>
      </c>
      <c r="AU19" s="158">
        <v>0.745</v>
      </c>
      <c r="AV19" s="157">
        <v>668</v>
      </c>
      <c r="AW19" s="158">
        <v>0.79200000000000004</v>
      </c>
      <c r="AX19" s="157">
        <v>658</v>
      </c>
      <c r="AY19" s="158">
        <v>0.78900000000000003</v>
      </c>
      <c r="AZ19" s="157">
        <v>661</v>
      </c>
      <c r="BA19" s="158">
        <v>0.76500000000000001</v>
      </c>
      <c r="BB19" s="157">
        <v>623</v>
      </c>
      <c r="BC19" s="158">
        <v>0.77300000000000002</v>
      </c>
      <c r="BD19" s="157">
        <v>656</v>
      </c>
      <c r="BE19" s="158">
        <v>0.76500000000000001</v>
      </c>
      <c r="BF19" s="157">
        <v>590</v>
      </c>
      <c r="BG19" s="158">
        <v>0.80500000000000005</v>
      </c>
      <c r="BH19" s="157">
        <v>647</v>
      </c>
      <c r="BI19" s="158">
        <v>0.71599999999999997</v>
      </c>
      <c r="BJ19" s="157">
        <v>556</v>
      </c>
      <c r="BK19" s="158">
        <v>0.69499999999999995</v>
      </c>
      <c r="BL19" s="157">
        <v>539</v>
      </c>
      <c r="BM19" s="158">
        <v>0.67</v>
      </c>
      <c r="BN19" s="157">
        <v>467</v>
      </c>
      <c r="BO19" s="158">
        <v>0.58499999999999996</v>
      </c>
      <c r="BP19" s="157">
        <v>502</v>
      </c>
      <c r="BQ19" s="158">
        <v>0.53800000000000003</v>
      </c>
      <c r="BR19" s="157">
        <v>440</v>
      </c>
      <c r="BS19" s="158">
        <v>0.47399999999999998</v>
      </c>
      <c r="BT19" s="157">
        <v>353</v>
      </c>
      <c r="BU19" s="158">
        <v>0.42899999999999999</v>
      </c>
      <c r="BV19" s="157">
        <v>373</v>
      </c>
      <c r="BW19" s="158">
        <v>0.41399999999999998</v>
      </c>
      <c r="BX19" s="157">
        <v>356</v>
      </c>
      <c r="BY19" s="158">
        <v>0.378</v>
      </c>
      <c r="BZ19" s="157">
        <v>349</v>
      </c>
      <c r="CA19" s="158">
        <v>0.36699999999999999</v>
      </c>
      <c r="CB19" s="157">
        <v>363</v>
      </c>
      <c r="CC19" s="158">
        <v>0.33500000000000002</v>
      </c>
      <c r="CD19" s="157">
        <v>394</v>
      </c>
      <c r="CE19" s="158">
        <v>0.36699999999999999</v>
      </c>
      <c r="CF19" s="157">
        <v>320</v>
      </c>
      <c r="CG19" s="158">
        <v>0.29899999999999999</v>
      </c>
      <c r="CH19" s="157">
        <v>306</v>
      </c>
      <c r="CI19" s="158">
        <v>0.27500000000000002</v>
      </c>
      <c r="CJ19" s="157">
        <v>283</v>
      </c>
      <c r="CK19" s="158">
        <v>0.23499999999999999</v>
      </c>
      <c r="CL19" s="157">
        <v>301</v>
      </c>
      <c r="CM19" s="158">
        <v>0.26300000000000001</v>
      </c>
      <c r="CN19" s="157">
        <v>289</v>
      </c>
      <c r="CO19" s="158">
        <v>0.254</v>
      </c>
      <c r="CP19" s="157">
        <v>327</v>
      </c>
      <c r="CQ19" s="158">
        <v>0.29199999999999998</v>
      </c>
      <c r="CR19" s="157">
        <v>385</v>
      </c>
      <c r="CS19" s="158">
        <v>0.30399999999999999</v>
      </c>
      <c r="CT19" s="157">
        <v>351</v>
      </c>
      <c r="CU19" s="158">
        <v>0.30099999999999999</v>
      </c>
      <c r="CV19" s="157">
        <v>340</v>
      </c>
      <c r="CW19" s="158">
        <v>0.26300000000000001</v>
      </c>
      <c r="CX19" s="157">
        <v>346</v>
      </c>
      <c r="CY19" s="158">
        <v>0.26700000000000002</v>
      </c>
      <c r="CZ19" s="157">
        <v>417</v>
      </c>
      <c r="DA19" s="158">
        <v>0.32700000000000001</v>
      </c>
      <c r="DB19" s="157">
        <v>451</v>
      </c>
      <c r="DC19" s="158">
        <v>0.34799999999999998</v>
      </c>
      <c r="DD19" s="157">
        <v>441</v>
      </c>
      <c r="DE19" s="158">
        <v>0.32600000000000001</v>
      </c>
      <c r="DF19" s="157">
        <v>423</v>
      </c>
      <c r="DG19" s="158">
        <v>0.31</v>
      </c>
      <c r="DH19" s="156">
        <v>369</v>
      </c>
      <c r="DI19" s="158">
        <v>0.28499999999999998</v>
      </c>
      <c r="DJ19" s="157">
        <v>314</v>
      </c>
      <c r="DK19" s="158">
        <v>0.27100000000000002</v>
      </c>
      <c r="DL19" s="157">
        <v>316</v>
      </c>
      <c r="DM19" s="158">
        <v>0.25700000000000001</v>
      </c>
      <c r="DN19" s="157">
        <v>388</v>
      </c>
      <c r="DO19" s="158">
        <v>0.33200000000000002</v>
      </c>
      <c r="DP19" s="157">
        <v>411</v>
      </c>
      <c r="DQ19" s="158">
        <v>0.308</v>
      </c>
      <c r="DR19" s="157">
        <v>378</v>
      </c>
      <c r="DS19" s="158">
        <v>0.312</v>
      </c>
      <c r="DT19" s="157">
        <v>358</v>
      </c>
      <c r="DU19" s="158">
        <v>0.28599999999999998</v>
      </c>
      <c r="DV19" s="157">
        <v>335</v>
      </c>
      <c r="DW19" s="158">
        <v>0.26400000000000001</v>
      </c>
      <c r="DX19" s="157">
        <v>326</v>
      </c>
      <c r="DY19" s="158">
        <v>0.255</v>
      </c>
      <c r="DZ19" s="157">
        <v>334</v>
      </c>
      <c r="EA19" s="158">
        <v>0.26</v>
      </c>
      <c r="EB19" s="157">
        <v>278</v>
      </c>
      <c r="EC19" s="158">
        <v>0.223</v>
      </c>
      <c r="ED19" s="157">
        <v>298</v>
      </c>
      <c r="EE19" s="158">
        <v>0.23599999999999999</v>
      </c>
      <c r="EF19" s="157">
        <v>268</v>
      </c>
      <c r="EG19" s="158">
        <v>0.21199999999999999</v>
      </c>
      <c r="EH19" s="157">
        <v>224</v>
      </c>
      <c r="EI19" s="158">
        <v>0.191</v>
      </c>
      <c r="EJ19" s="157">
        <v>261</v>
      </c>
      <c r="EK19" s="159">
        <v>0.19600000000000001</v>
      </c>
      <c r="EL19" s="157">
        <v>206</v>
      </c>
      <c r="EM19" s="158">
        <v>0.158</v>
      </c>
      <c r="EN19" s="157">
        <v>198</v>
      </c>
      <c r="EO19" s="158">
        <v>0.153</v>
      </c>
      <c r="EP19" s="157">
        <v>190</v>
      </c>
      <c r="EQ19" s="158">
        <v>0.157</v>
      </c>
      <c r="ER19" s="157">
        <v>179</v>
      </c>
      <c r="ES19" s="158">
        <v>0.13600000000000001</v>
      </c>
      <c r="ET19" s="157">
        <v>180</v>
      </c>
      <c r="EU19" s="158">
        <v>0.14699999999999999</v>
      </c>
      <c r="EV19" s="157">
        <v>146</v>
      </c>
      <c r="EW19" s="158">
        <v>0.121</v>
      </c>
      <c r="EX19" s="157">
        <v>136</v>
      </c>
      <c r="EY19" s="158">
        <v>0.11799999999999999</v>
      </c>
      <c r="EZ19" s="157">
        <v>137</v>
      </c>
      <c r="FA19" s="158">
        <v>0.113</v>
      </c>
      <c r="FB19" s="157">
        <v>139</v>
      </c>
      <c r="FC19" s="158">
        <v>0.114</v>
      </c>
      <c r="FD19" s="157">
        <v>148</v>
      </c>
      <c r="FE19" s="158">
        <v>0.113</v>
      </c>
      <c r="FF19" s="156">
        <v>139</v>
      </c>
      <c r="FG19" s="158">
        <v>0.114</v>
      </c>
      <c r="FH19" s="156">
        <v>131</v>
      </c>
      <c r="FI19" s="158">
        <v>0.106</v>
      </c>
      <c r="FJ19" s="156">
        <v>143</v>
      </c>
      <c r="FK19" s="158">
        <v>0.13700000000000001</v>
      </c>
      <c r="FL19" s="156">
        <v>138</v>
      </c>
      <c r="FM19" s="158">
        <v>0.156</v>
      </c>
      <c r="FN19" s="156">
        <v>181</v>
      </c>
      <c r="FO19" s="158">
        <v>0.16700000000000001</v>
      </c>
      <c r="FP19" s="156">
        <v>203</v>
      </c>
      <c r="FQ19" s="158">
        <v>0.16500000000000001</v>
      </c>
      <c r="FR19" s="156">
        <v>307</v>
      </c>
      <c r="FS19" s="158">
        <v>0.26500000000000001</v>
      </c>
      <c r="FT19" s="156">
        <v>357</v>
      </c>
      <c r="FU19" s="158">
        <v>0.312</v>
      </c>
      <c r="FV19" s="156">
        <v>388</v>
      </c>
      <c r="FW19" s="158">
        <v>0.30099999999999999</v>
      </c>
      <c r="FX19" s="156">
        <v>359</v>
      </c>
      <c r="FY19" s="158">
        <v>0.26700000000000002</v>
      </c>
      <c r="FZ19" s="156">
        <v>346</v>
      </c>
      <c r="GA19" s="158">
        <v>0.26300000000000001</v>
      </c>
      <c r="GB19" s="156">
        <v>355</v>
      </c>
      <c r="GC19" s="158">
        <v>0.27900000000000003</v>
      </c>
      <c r="GD19" s="156">
        <v>360</v>
      </c>
      <c r="GE19" s="158">
        <v>0.30299999999999999</v>
      </c>
      <c r="GF19" s="156">
        <v>275</v>
      </c>
      <c r="GG19" s="158">
        <v>0.22700000000000001</v>
      </c>
      <c r="GH19" s="156">
        <v>214</v>
      </c>
      <c r="GI19" s="158">
        <v>0.193</v>
      </c>
      <c r="GJ19" s="156">
        <v>161</v>
      </c>
      <c r="GK19" s="158">
        <v>0.159</v>
      </c>
      <c r="GL19" s="156">
        <v>294</v>
      </c>
      <c r="GM19" s="158">
        <v>0.30099999999999999</v>
      </c>
      <c r="GN19" s="156">
        <v>223</v>
      </c>
      <c r="GO19" s="158">
        <v>0.218</v>
      </c>
      <c r="GP19" s="156">
        <v>161</v>
      </c>
      <c r="GQ19" s="158">
        <v>0.17199999999999999</v>
      </c>
    </row>
    <row r="20" spans="1:201" hidden="1" x14ac:dyDescent="0.25">
      <c r="C20" s="156" t="s">
        <v>1110</v>
      </c>
      <c r="D20" s="157">
        <v>11</v>
      </c>
      <c r="E20" s="158">
        <v>1</v>
      </c>
      <c r="F20" s="157">
        <v>12</v>
      </c>
      <c r="G20" s="158">
        <v>1</v>
      </c>
      <c r="H20" s="157">
        <v>8</v>
      </c>
      <c r="I20" s="158">
        <v>1</v>
      </c>
      <c r="J20" s="157">
        <v>7</v>
      </c>
      <c r="K20" s="158">
        <v>1</v>
      </c>
      <c r="L20" s="157">
        <v>19</v>
      </c>
      <c r="M20" s="158">
        <v>1</v>
      </c>
      <c r="N20" s="157">
        <v>5</v>
      </c>
      <c r="O20" s="158">
        <v>1</v>
      </c>
      <c r="P20" s="157">
        <v>9</v>
      </c>
      <c r="Q20" s="158">
        <v>1</v>
      </c>
      <c r="R20" s="157">
        <v>12</v>
      </c>
      <c r="S20" s="158">
        <v>1</v>
      </c>
      <c r="T20" s="157">
        <v>8</v>
      </c>
      <c r="U20" s="158">
        <v>1</v>
      </c>
      <c r="V20" s="157">
        <v>11</v>
      </c>
      <c r="W20" s="158">
        <v>1</v>
      </c>
      <c r="X20" s="157">
        <v>8</v>
      </c>
      <c r="Y20" s="158">
        <v>1</v>
      </c>
      <c r="Z20" s="157">
        <v>8</v>
      </c>
      <c r="AA20" s="158">
        <v>1</v>
      </c>
      <c r="AB20" s="157">
        <v>8</v>
      </c>
      <c r="AC20" s="158">
        <v>1</v>
      </c>
      <c r="AD20" s="157">
        <v>11</v>
      </c>
      <c r="AE20" s="158">
        <v>1</v>
      </c>
      <c r="AF20" s="157">
        <v>4</v>
      </c>
      <c r="AG20" s="158">
        <v>1</v>
      </c>
      <c r="AH20" s="157">
        <v>12</v>
      </c>
      <c r="AI20" s="158">
        <v>1</v>
      </c>
      <c r="AJ20" s="157">
        <v>15</v>
      </c>
      <c r="AK20" s="158">
        <v>1</v>
      </c>
      <c r="AL20" s="157">
        <v>5</v>
      </c>
      <c r="AM20" s="158">
        <v>1</v>
      </c>
      <c r="AN20" s="157">
        <v>15</v>
      </c>
      <c r="AO20" s="158">
        <v>1</v>
      </c>
      <c r="AP20" s="157">
        <v>9</v>
      </c>
      <c r="AQ20" s="158">
        <v>1</v>
      </c>
      <c r="AR20" s="157">
        <v>13</v>
      </c>
      <c r="AS20" s="158">
        <v>1</v>
      </c>
      <c r="AT20" s="157">
        <v>12</v>
      </c>
      <c r="AU20" s="158">
        <v>1</v>
      </c>
      <c r="AV20" s="157">
        <v>12</v>
      </c>
      <c r="AW20" s="158">
        <v>1</v>
      </c>
      <c r="AX20" s="157">
        <v>2</v>
      </c>
      <c r="AY20" s="158">
        <v>1</v>
      </c>
      <c r="AZ20" s="157">
        <v>16</v>
      </c>
      <c r="BA20" s="158">
        <v>1</v>
      </c>
      <c r="BB20" s="157">
        <v>9</v>
      </c>
      <c r="BC20" s="158">
        <v>1</v>
      </c>
      <c r="BD20" s="157">
        <v>7</v>
      </c>
      <c r="BE20" s="158">
        <v>1</v>
      </c>
      <c r="BF20" s="157">
        <v>8</v>
      </c>
      <c r="BG20" s="158">
        <v>1</v>
      </c>
      <c r="BH20" s="157">
        <v>6</v>
      </c>
      <c r="BI20" s="158">
        <v>1</v>
      </c>
      <c r="BJ20" s="157">
        <v>5</v>
      </c>
      <c r="BK20" s="158">
        <v>1</v>
      </c>
      <c r="BL20" s="157">
        <v>12</v>
      </c>
      <c r="BM20" s="158">
        <v>1</v>
      </c>
      <c r="BN20" s="157">
        <v>6</v>
      </c>
      <c r="BO20" s="158">
        <v>1</v>
      </c>
      <c r="BP20" s="157">
        <v>15</v>
      </c>
      <c r="BQ20" s="158">
        <v>0.93799999999999994</v>
      </c>
      <c r="BR20" s="157">
        <v>8</v>
      </c>
      <c r="BS20" s="158">
        <v>1</v>
      </c>
      <c r="BT20" s="157">
        <v>18</v>
      </c>
      <c r="BU20" s="158">
        <v>1</v>
      </c>
      <c r="BV20" s="157">
        <v>14</v>
      </c>
      <c r="BW20" s="158">
        <v>1</v>
      </c>
      <c r="BX20" s="157">
        <v>18</v>
      </c>
      <c r="BY20" s="158">
        <v>0.81799999999999995</v>
      </c>
      <c r="BZ20" s="157">
        <v>10</v>
      </c>
      <c r="CA20" s="158">
        <v>1</v>
      </c>
      <c r="CB20" s="157">
        <v>21</v>
      </c>
      <c r="CC20" s="158">
        <v>1</v>
      </c>
      <c r="CD20" s="157">
        <v>12</v>
      </c>
      <c r="CE20" s="158">
        <v>0.92300000000000004</v>
      </c>
      <c r="CF20" s="157">
        <v>17</v>
      </c>
      <c r="CG20" s="158">
        <v>0.94399999999999995</v>
      </c>
      <c r="CH20" s="157">
        <v>17</v>
      </c>
      <c r="CI20" s="158">
        <v>0.94399999999999995</v>
      </c>
      <c r="CJ20" s="157">
        <v>20</v>
      </c>
      <c r="CK20" s="158">
        <v>1</v>
      </c>
      <c r="CL20" s="157">
        <v>18</v>
      </c>
      <c r="CM20" s="158">
        <v>1</v>
      </c>
      <c r="CN20" s="157">
        <v>11</v>
      </c>
      <c r="CO20" s="158">
        <v>1</v>
      </c>
      <c r="CP20" s="157">
        <v>16</v>
      </c>
      <c r="CQ20" s="158">
        <v>1</v>
      </c>
      <c r="CR20" s="157">
        <v>15</v>
      </c>
      <c r="CS20" s="158">
        <v>1</v>
      </c>
      <c r="CT20" s="157">
        <v>13</v>
      </c>
      <c r="CU20" s="158">
        <v>1</v>
      </c>
      <c r="CV20" s="157">
        <v>22</v>
      </c>
      <c r="CW20" s="158">
        <v>1</v>
      </c>
      <c r="CX20" s="157">
        <v>10</v>
      </c>
      <c r="CY20" s="158">
        <v>1</v>
      </c>
      <c r="CZ20" s="157">
        <v>15</v>
      </c>
      <c r="DA20" s="158">
        <v>1</v>
      </c>
      <c r="DB20" s="157">
        <v>12</v>
      </c>
      <c r="DC20" s="158">
        <v>1</v>
      </c>
      <c r="DD20" s="157">
        <v>15</v>
      </c>
      <c r="DE20" s="158">
        <v>0.93799999999999994</v>
      </c>
      <c r="DF20" s="157">
        <v>13</v>
      </c>
      <c r="DG20" s="158">
        <v>0.92900000000000005</v>
      </c>
      <c r="DH20" s="156">
        <v>11</v>
      </c>
      <c r="DI20" s="158">
        <v>0.91700000000000004</v>
      </c>
      <c r="DJ20" s="157">
        <v>12</v>
      </c>
      <c r="DK20" s="158">
        <v>0.92300000000000004</v>
      </c>
      <c r="DL20" s="157">
        <v>14</v>
      </c>
      <c r="DM20" s="158">
        <v>0.875</v>
      </c>
      <c r="DN20" s="157">
        <v>6</v>
      </c>
      <c r="DO20" s="158">
        <v>1</v>
      </c>
      <c r="DP20" s="157">
        <v>11</v>
      </c>
      <c r="DQ20" s="158">
        <v>1</v>
      </c>
      <c r="DR20" s="157">
        <v>16</v>
      </c>
      <c r="DS20" s="158">
        <v>0.94099999999999995</v>
      </c>
      <c r="DT20" s="157">
        <v>24</v>
      </c>
      <c r="DU20" s="158">
        <v>0.96</v>
      </c>
      <c r="DV20" s="157">
        <v>10</v>
      </c>
      <c r="DW20" s="158">
        <v>0.90900000000000003</v>
      </c>
      <c r="DX20" s="157">
        <v>15</v>
      </c>
      <c r="DY20" s="158">
        <v>0.93799999999999994</v>
      </c>
      <c r="DZ20" s="157">
        <v>10</v>
      </c>
      <c r="EA20" s="158">
        <v>0.90900000000000003</v>
      </c>
      <c r="EB20" s="157">
        <v>9</v>
      </c>
      <c r="EC20" s="158">
        <v>1</v>
      </c>
      <c r="ED20" s="157">
        <v>18</v>
      </c>
      <c r="EE20" s="158">
        <v>1</v>
      </c>
      <c r="EF20" s="157">
        <v>20</v>
      </c>
      <c r="EG20" s="158">
        <v>1</v>
      </c>
      <c r="EH20" s="157">
        <v>17</v>
      </c>
      <c r="EI20" s="158">
        <v>1</v>
      </c>
      <c r="EJ20" s="157">
        <v>14</v>
      </c>
      <c r="EK20" s="159">
        <v>0.82399999999999995</v>
      </c>
      <c r="EL20" s="157">
        <v>10</v>
      </c>
      <c r="EM20" s="158">
        <v>1</v>
      </c>
      <c r="EN20" s="157">
        <v>15</v>
      </c>
      <c r="EO20" s="158">
        <v>0.93799999999999994</v>
      </c>
      <c r="EP20" s="157">
        <v>22</v>
      </c>
      <c r="EQ20" s="158">
        <v>0.95699999999999996</v>
      </c>
      <c r="ER20" s="157">
        <v>23</v>
      </c>
      <c r="ES20" s="158">
        <v>0.95799999999999996</v>
      </c>
      <c r="ET20" s="157">
        <v>20</v>
      </c>
      <c r="EU20" s="158">
        <v>1</v>
      </c>
      <c r="EV20" s="157">
        <v>21</v>
      </c>
      <c r="EW20" s="158">
        <v>1</v>
      </c>
      <c r="EX20" s="157">
        <v>13</v>
      </c>
      <c r="EY20" s="158">
        <v>0.92900000000000005</v>
      </c>
      <c r="EZ20" s="157">
        <v>20</v>
      </c>
      <c r="FA20" s="158">
        <v>0.95199999999999996</v>
      </c>
      <c r="FB20" s="157">
        <v>17</v>
      </c>
      <c r="FC20" s="158">
        <v>0.94399999999999995</v>
      </c>
      <c r="FD20" s="157">
        <v>11</v>
      </c>
      <c r="FE20" s="158">
        <v>0.91700000000000004</v>
      </c>
      <c r="FF20" s="156">
        <v>15</v>
      </c>
      <c r="FG20" s="158">
        <v>1</v>
      </c>
      <c r="FH20" s="156">
        <v>19</v>
      </c>
      <c r="FI20" s="158">
        <v>1</v>
      </c>
      <c r="FJ20" s="156">
        <v>15</v>
      </c>
      <c r="FK20" s="158">
        <v>1</v>
      </c>
      <c r="FL20" s="156">
        <v>10</v>
      </c>
      <c r="FM20" s="158">
        <v>0.90900000000000003</v>
      </c>
      <c r="FN20" s="156">
        <v>13</v>
      </c>
      <c r="FO20" s="158">
        <v>0.92900000000000005</v>
      </c>
      <c r="FP20" s="156">
        <v>24</v>
      </c>
      <c r="FQ20" s="158">
        <v>0.96</v>
      </c>
      <c r="FR20" s="156">
        <v>15</v>
      </c>
      <c r="FS20" s="158">
        <v>1</v>
      </c>
      <c r="FT20" s="156">
        <v>19</v>
      </c>
      <c r="FU20" s="158">
        <v>1</v>
      </c>
      <c r="FV20" s="156">
        <v>6</v>
      </c>
      <c r="FW20" s="158">
        <v>0.75</v>
      </c>
      <c r="FX20" s="156">
        <v>11</v>
      </c>
      <c r="FY20" s="158">
        <v>1</v>
      </c>
      <c r="FZ20" s="156">
        <v>9</v>
      </c>
      <c r="GA20" s="158">
        <v>0.81799999999999995</v>
      </c>
      <c r="GB20" s="156">
        <v>11</v>
      </c>
      <c r="GC20" s="158">
        <v>1</v>
      </c>
      <c r="GD20" s="156">
        <v>12</v>
      </c>
      <c r="GE20" s="158">
        <v>0.85699999999999998</v>
      </c>
      <c r="GF20" s="156">
        <v>10</v>
      </c>
      <c r="GG20" s="158">
        <v>1</v>
      </c>
      <c r="GH20" s="156">
        <v>10</v>
      </c>
      <c r="GI20" s="158">
        <v>0.90900000000000003</v>
      </c>
      <c r="GJ20" s="156">
        <v>12</v>
      </c>
      <c r="GK20" s="158">
        <v>0.75</v>
      </c>
      <c r="GL20" s="156">
        <v>13</v>
      </c>
      <c r="GM20" s="158">
        <v>1</v>
      </c>
      <c r="GN20" s="156">
        <v>15</v>
      </c>
      <c r="GO20" s="158">
        <v>1</v>
      </c>
      <c r="GP20" s="156">
        <v>14</v>
      </c>
      <c r="GQ20" s="158">
        <v>0.93300000000000005</v>
      </c>
    </row>
    <row r="21" spans="1:201" hidden="1" x14ac:dyDescent="0.25">
      <c r="C21" s="156" t="s">
        <v>1659</v>
      </c>
      <c r="D21" s="157">
        <v>117</v>
      </c>
      <c r="E21" s="158">
        <v>0.53200000000000003</v>
      </c>
      <c r="F21" s="157">
        <v>138</v>
      </c>
      <c r="G21" s="158">
        <v>0.60299999999999998</v>
      </c>
      <c r="H21" s="157">
        <v>155</v>
      </c>
      <c r="I21" s="158">
        <v>0.73499999999999999</v>
      </c>
      <c r="J21" s="157">
        <v>165</v>
      </c>
      <c r="K21" s="158">
        <v>0.75</v>
      </c>
      <c r="L21" s="157">
        <v>187</v>
      </c>
      <c r="M21" s="158">
        <v>0.77300000000000002</v>
      </c>
      <c r="N21" s="157">
        <v>144</v>
      </c>
      <c r="O21" s="158">
        <v>0.77400000000000002</v>
      </c>
      <c r="P21" s="157">
        <v>192</v>
      </c>
      <c r="Q21" s="158">
        <v>0.86899999999999999</v>
      </c>
      <c r="R21" s="157">
        <v>194</v>
      </c>
      <c r="S21" s="158">
        <v>0.91500000000000004</v>
      </c>
      <c r="T21" s="157">
        <v>163</v>
      </c>
      <c r="U21" s="158">
        <v>0.75800000000000001</v>
      </c>
      <c r="V21" s="157">
        <v>143</v>
      </c>
      <c r="W21" s="158">
        <v>0.79900000000000004</v>
      </c>
      <c r="X21" s="157">
        <v>165</v>
      </c>
      <c r="Y21" s="158">
        <v>0.75</v>
      </c>
      <c r="Z21" s="157">
        <v>148</v>
      </c>
      <c r="AA21" s="158">
        <v>0.76300000000000001</v>
      </c>
      <c r="AB21" s="157">
        <v>171</v>
      </c>
      <c r="AC21" s="158">
        <v>0.753</v>
      </c>
      <c r="AD21" s="157">
        <v>151</v>
      </c>
      <c r="AE21" s="158">
        <v>0.76300000000000001</v>
      </c>
      <c r="AF21" s="157">
        <v>167</v>
      </c>
      <c r="AG21" s="158">
        <v>0.72</v>
      </c>
      <c r="AH21" s="157">
        <v>173</v>
      </c>
      <c r="AI21" s="158">
        <v>0.79700000000000004</v>
      </c>
      <c r="AJ21" s="157">
        <v>176</v>
      </c>
      <c r="AK21" s="158">
        <v>0.72699999999999998</v>
      </c>
      <c r="AL21" s="157">
        <v>151</v>
      </c>
      <c r="AM21" s="158">
        <v>0.77400000000000002</v>
      </c>
      <c r="AN21" s="157">
        <v>196</v>
      </c>
      <c r="AO21" s="158">
        <v>0.79400000000000004</v>
      </c>
      <c r="AP21" s="157">
        <v>189</v>
      </c>
      <c r="AQ21" s="158">
        <v>0.77500000000000002</v>
      </c>
      <c r="AR21" s="157">
        <v>152</v>
      </c>
      <c r="AS21" s="158">
        <v>0.72699999999999998</v>
      </c>
      <c r="AT21" s="157">
        <v>166</v>
      </c>
      <c r="AU21" s="158">
        <v>0.78300000000000003</v>
      </c>
      <c r="AV21" s="157">
        <v>208</v>
      </c>
      <c r="AW21" s="158">
        <v>0.83199999999999996</v>
      </c>
      <c r="AX21" s="157">
        <v>166</v>
      </c>
      <c r="AY21" s="158">
        <v>0.80200000000000005</v>
      </c>
      <c r="AZ21" s="157">
        <v>188</v>
      </c>
      <c r="BA21" s="158">
        <v>0.77700000000000002</v>
      </c>
      <c r="BB21" s="157">
        <v>180</v>
      </c>
      <c r="BC21" s="158">
        <v>0.874</v>
      </c>
      <c r="BD21" s="157">
        <v>176</v>
      </c>
      <c r="BE21" s="158">
        <v>0.77900000000000003</v>
      </c>
      <c r="BF21" s="157">
        <v>186</v>
      </c>
      <c r="BG21" s="158">
        <v>0.84499999999999997</v>
      </c>
      <c r="BH21" s="157">
        <v>198</v>
      </c>
      <c r="BI21" s="158">
        <v>0.80800000000000005</v>
      </c>
      <c r="BJ21" s="157">
        <v>167</v>
      </c>
      <c r="BK21" s="158">
        <v>0.82299999999999995</v>
      </c>
      <c r="BL21" s="157">
        <v>209</v>
      </c>
      <c r="BM21" s="158">
        <v>0.86</v>
      </c>
      <c r="BN21" s="157">
        <v>177</v>
      </c>
      <c r="BO21" s="158">
        <v>0.83099999999999996</v>
      </c>
      <c r="BP21" s="157">
        <v>243</v>
      </c>
      <c r="BQ21" s="158">
        <v>0.79700000000000004</v>
      </c>
      <c r="BR21" s="157">
        <v>211</v>
      </c>
      <c r="BS21" s="158">
        <v>0.81799999999999995</v>
      </c>
      <c r="BT21" s="157">
        <v>205</v>
      </c>
      <c r="BU21" s="158">
        <v>0.85099999999999998</v>
      </c>
      <c r="BV21" s="157">
        <v>211</v>
      </c>
      <c r="BW21" s="158">
        <v>0.83099999999999996</v>
      </c>
      <c r="BX21" s="157">
        <v>214</v>
      </c>
      <c r="BY21" s="158">
        <v>0.79600000000000004</v>
      </c>
      <c r="BZ21" s="157">
        <v>220</v>
      </c>
      <c r="CA21" s="158">
        <v>0.85299999999999998</v>
      </c>
      <c r="CB21" s="157">
        <v>216</v>
      </c>
      <c r="CC21" s="158">
        <v>0.82799999999999996</v>
      </c>
      <c r="CD21" s="157">
        <v>184</v>
      </c>
      <c r="CE21" s="158">
        <v>0.80700000000000005</v>
      </c>
      <c r="CF21" s="157">
        <v>225</v>
      </c>
      <c r="CG21" s="158">
        <v>0.85599999999999998</v>
      </c>
      <c r="CH21" s="157">
        <v>200</v>
      </c>
      <c r="CI21" s="158">
        <v>0.83</v>
      </c>
      <c r="CJ21" s="157">
        <v>191</v>
      </c>
      <c r="CK21" s="158">
        <v>0.80300000000000005</v>
      </c>
      <c r="CL21" s="157">
        <v>187</v>
      </c>
      <c r="CM21" s="158">
        <v>0.78900000000000003</v>
      </c>
      <c r="CN21" s="157">
        <v>193</v>
      </c>
      <c r="CO21" s="158">
        <v>0.79800000000000004</v>
      </c>
      <c r="CP21" s="157">
        <v>193</v>
      </c>
      <c r="CQ21" s="158">
        <v>0.80400000000000005</v>
      </c>
      <c r="CR21" s="157">
        <v>189</v>
      </c>
      <c r="CS21" s="158">
        <v>0.747</v>
      </c>
      <c r="CT21" s="157">
        <v>150</v>
      </c>
      <c r="CU21" s="158">
        <v>0.78100000000000003</v>
      </c>
      <c r="CV21" s="157">
        <v>178</v>
      </c>
      <c r="CW21" s="158">
        <v>0.78400000000000003</v>
      </c>
      <c r="CX21" s="157">
        <v>177</v>
      </c>
      <c r="CY21" s="158">
        <v>0.77300000000000002</v>
      </c>
      <c r="CZ21" s="157">
        <v>185</v>
      </c>
      <c r="DA21" s="158">
        <v>0.83699999999999997</v>
      </c>
      <c r="DB21" s="157">
        <v>183</v>
      </c>
      <c r="DC21" s="158">
        <v>0.80600000000000005</v>
      </c>
      <c r="DD21" s="157">
        <v>173</v>
      </c>
      <c r="DE21" s="158">
        <v>0.75900000000000001</v>
      </c>
      <c r="DF21" s="157">
        <v>163</v>
      </c>
      <c r="DG21" s="158">
        <v>0.77600000000000002</v>
      </c>
      <c r="DH21" s="156">
        <v>177</v>
      </c>
      <c r="DI21" s="158">
        <v>0.77300000000000002</v>
      </c>
      <c r="DJ21" s="157">
        <v>154</v>
      </c>
      <c r="DK21" s="158">
        <v>0.71599999999999997</v>
      </c>
      <c r="DL21" s="157">
        <v>151</v>
      </c>
      <c r="DM21" s="158">
        <v>0.72199999999999998</v>
      </c>
      <c r="DN21" s="157">
        <v>156</v>
      </c>
      <c r="DO21" s="158">
        <v>0.754</v>
      </c>
      <c r="DP21" s="157">
        <v>166</v>
      </c>
      <c r="DQ21" s="158">
        <v>0.75800000000000001</v>
      </c>
      <c r="DR21" s="157">
        <v>164</v>
      </c>
      <c r="DS21" s="158">
        <v>0.72199999999999998</v>
      </c>
      <c r="DT21" s="157">
        <v>147</v>
      </c>
      <c r="DU21" s="158">
        <v>0.67700000000000005</v>
      </c>
      <c r="DV21" s="157">
        <v>129</v>
      </c>
      <c r="DW21" s="158">
        <v>0.67500000000000004</v>
      </c>
      <c r="DX21" s="157">
        <v>154</v>
      </c>
      <c r="DY21" s="158">
        <v>0.67800000000000005</v>
      </c>
      <c r="DZ21" s="157">
        <v>141</v>
      </c>
      <c r="EA21" s="158">
        <v>0.629</v>
      </c>
      <c r="EB21" s="157">
        <v>127</v>
      </c>
      <c r="EC21" s="158">
        <v>0.63200000000000001</v>
      </c>
      <c r="ED21" s="157">
        <v>124</v>
      </c>
      <c r="EE21" s="158">
        <v>0.67800000000000005</v>
      </c>
      <c r="EF21" s="157">
        <v>125</v>
      </c>
      <c r="EG21" s="158">
        <v>0.60699999999999998</v>
      </c>
      <c r="EH21" s="157">
        <v>113</v>
      </c>
      <c r="EI21" s="158">
        <v>0.56200000000000006</v>
      </c>
      <c r="EJ21" s="157">
        <v>148</v>
      </c>
      <c r="EK21" s="159">
        <v>0.64300000000000002</v>
      </c>
      <c r="EL21" s="157">
        <v>150</v>
      </c>
      <c r="EM21" s="158">
        <v>0.67900000000000005</v>
      </c>
      <c r="EN21" s="157">
        <v>159</v>
      </c>
      <c r="EO21" s="158">
        <v>0.67400000000000004</v>
      </c>
      <c r="EP21" s="157">
        <v>128</v>
      </c>
      <c r="EQ21" s="158">
        <v>0.65300000000000002</v>
      </c>
      <c r="ER21" s="157">
        <v>120</v>
      </c>
      <c r="ES21" s="158">
        <v>0.56899999999999995</v>
      </c>
      <c r="ET21" s="157">
        <v>145</v>
      </c>
      <c r="EU21" s="158">
        <v>0.70699999999999996</v>
      </c>
      <c r="EV21" s="157">
        <v>129</v>
      </c>
      <c r="EW21" s="158">
        <v>0.65500000000000003</v>
      </c>
      <c r="EX21" s="157">
        <v>103</v>
      </c>
      <c r="EY21" s="158">
        <v>0.59899999999999998</v>
      </c>
      <c r="EZ21" s="157">
        <v>120</v>
      </c>
      <c r="FA21" s="158">
        <v>0.55600000000000005</v>
      </c>
      <c r="FB21" s="157">
        <v>131</v>
      </c>
      <c r="FC21" s="158">
        <v>0.64500000000000002</v>
      </c>
      <c r="FD21" s="157">
        <v>107</v>
      </c>
      <c r="FE21" s="158">
        <v>0.53800000000000003</v>
      </c>
      <c r="FF21" s="156">
        <v>126</v>
      </c>
      <c r="FG21" s="158">
        <v>0.61199999999999999</v>
      </c>
      <c r="FH21" s="156">
        <v>107</v>
      </c>
      <c r="FI21" s="158">
        <v>0.52200000000000002</v>
      </c>
      <c r="FJ21" s="156">
        <v>107</v>
      </c>
      <c r="FK21" s="158">
        <v>0.59099999999999997</v>
      </c>
      <c r="FL21" s="156">
        <v>91</v>
      </c>
      <c r="FM21" s="158">
        <v>0.52300000000000002</v>
      </c>
      <c r="FN21" s="156">
        <v>106</v>
      </c>
      <c r="FO21" s="158">
        <v>0.52200000000000002</v>
      </c>
      <c r="FP21" s="156">
        <v>71</v>
      </c>
      <c r="FQ21" s="158">
        <v>0.39900000000000002</v>
      </c>
      <c r="FR21" s="156">
        <v>81</v>
      </c>
      <c r="FS21" s="158">
        <v>0.51600000000000001</v>
      </c>
      <c r="FT21" s="156">
        <v>67</v>
      </c>
      <c r="FU21" s="158">
        <v>0.438</v>
      </c>
      <c r="FV21" s="156">
        <v>66</v>
      </c>
      <c r="FW21" s="158">
        <v>0.45800000000000002</v>
      </c>
      <c r="FX21" s="156">
        <v>46</v>
      </c>
      <c r="FY21" s="158">
        <v>0.33800000000000002</v>
      </c>
      <c r="FZ21" s="156">
        <v>47</v>
      </c>
      <c r="GA21" s="158">
        <v>0.34100000000000003</v>
      </c>
      <c r="GB21" s="156">
        <v>52</v>
      </c>
      <c r="GC21" s="158">
        <v>0.317</v>
      </c>
      <c r="GD21" s="156">
        <v>42</v>
      </c>
      <c r="GE21" s="158">
        <v>0.32300000000000001</v>
      </c>
      <c r="GF21" s="156">
        <v>54</v>
      </c>
      <c r="GG21" s="158">
        <v>0.35099999999999998</v>
      </c>
      <c r="GH21" s="156">
        <v>48</v>
      </c>
      <c r="GI21" s="158">
        <v>0.33300000000000002</v>
      </c>
      <c r="GJ21" s="156">
        <v>48</v>
      </c>
      <c r="GK21" s="158">
        <v>0.308</v>
      </c>
      <c r="GL21" s="156">
        <v>58</v>
      </c>
      <c r="GM21" s="158">
        <v>0.436</v>
      </c>
      <c r="GN21" s="156">
        <v>55</v>
      </c>
      <c r="GO21" s="158">
        <v>0.36199999999999999</v>
      </c>
      <c r="GP21" s="156">
        <v>55</v>
      </c>
      <c r="GQ21" s="158">
        <v>0.38200000000000001</v>
      </c>
    </row>
    <row r="22" spans="1:201" hidden="1" x14ac:dyDescent="0.25">
      <c r="C22" s="156" t="s">
        <v>799</v>
      </c>
      <c r="D22" s="157">
        <v>147</v>
      </c>
      <c r="E22" s="158">
        <v>0.70299999999999996</v>
      </c>
      <c r="F22" s="157">
        <v>110</v>
      </c>
      <c r="G22" s="158">
        <v>0.55600000000000005</v>
      </c>
      <c r="H22" s="157">
        <v>155</v>
      </c>
      <c r="I22" s="158">
        <v>0.73499999999999999</v>
      </c>
      <c r="J22" s="157">
        <v>135</v>
      </c>
      <c r="K22" s="158">
        <v>0.73799999999999999</v>
      </c>
      <c r="L22" s="157">
        <v>134</v>
      </c>
      <c r="M22" s="158">
        <v>0.68400000000000005</v>
      </c>
      <c r="N22" s="157">
        <v>160</v>
      </c>
      <c r="O22" s="158">
        <v>0.76600000000000001</v>
      </c>
      <c r="P22" s="157">
        <v>199</v>
      </c>
      <c r="Q22" s="158">
        <v>0.85399999999999998</v>
      </c>
      <c r="R22" s="157">
        <v>160</v>
      </c>
      <c r="S22" s="158">
        <v>0.82499999999999996</v>
      </c>
      <c r="T22" s="157">
        <v>180</v>
      </c>
      <c r="U22" s="158">
        <v>0.79600000000000004</v>
      </c>
      <c r="V22" s="157">
        <v>187</v>
      </c>
      <c r="W22" s="158">
        <v>0.80600000000000005</v>
      </c>
      <c r="X22" s="157">
        <v>203</v>
      </c>
      <c r="Y22" s="158">
        <v>0.84199999999999997</v>
      </c>
      <c r="Z22" s="157">
        <v>177</v>
      </c>
      <c r="AA22" s="158">
        <v>0.84299999999999997</v>
      </c>
      <c r="AB22" s="157">
        <v>216</v>
      </c>
      <c r="AC22" s="158">
        <v>0.81200000000000006</v>
      </c>
      <c r="AD22" s="157">
        <v>198</v>
      </c>
      <c r="AE22" s="158">
        <v>0.81100000000000005</v>
      </c>
      <c r="AF22" s="157">
        <v>219</v>
      </c>
      <c r="AG22" s="158">
        <v>0.755</v>
      </c>
      <c r="AH22" s="157">
        <v>228</v>
      </c>
      <c r="AI22" s="158">
        <v>0.82299999999999995</v>
      </c>
      <c r="AJ22" s="157">
        <v>221</v>
      </c>
      <c r="AK22" s="158">
        <v>0.79200000000000004</v>
      </c>
      <c r="AL22" s="157">
        <v>208</v>
      </c>
      <c r="AM22" s="158">
        <v>0.82199999999999995</v>
      </c>
      <c r="AN22" s="157">
        <v>236</v>
      </c>
      <c r="AO22" s="158">
        <v>0.76400000000000001</v>
      </c>
      <c r="AP22" s="157">
        <v>226</v>
      </c>
      <c r="AQ22" s="158">
        <v>0.81899999999999995</v>
      </c>
      <c r="AR22" s="157">
        <v>225</v>
      </c>
      <c r="AS22" s="158">
        <v>0.78700000000000003</v>
      </c>
      <c r="AT22" s="157">
        <v>230</v>
      </c>
      <c r="AU22" s="158">
        <v>0.754</v>
      </c>
      <c r="AV22" s="157">
        <v>249</v>
      </c>
      <c r="AW22" s="158">
        <v>0.77100000000000002</v>
      </c>
      <c r="AX22" s="157">
        <v>201</v>
      </c>
      <c r="AY22" s="158">
        <v>0.82699999999999996</v>
      </c>
      <c r="AZ22" s="157">
        <v>233</v>
      </c>
      <c r="BA22" s="158">
        <v>0.78700000000000003</v>
      </c>
      <c r="BB22" s="157">
        <v>216</v>
      </c>
      <c r="BC22" s="158">
        <v>0.78300000000000003</v>
      </c>
      <c r="BD22" s="157">
        <v>245</v>
      </c>
      <c r="BE22" s="158">
        <v>0.81399999999999995</v>
      </c>
      <c r="BF22" s="157">
        <v>273</v>
      </c>
      <c r="BG22" s="158">
        <v>0.81299999999999994</v>
      </c>
      <c r="BH22" s="157">
        <v>256</v>
      </c>
      <c r="BI22" s="158">
        <v>0.74</v>
      </c>
      <c r="BJ22" s="157">
        <v>236</v>
      </c>
      <c r="BK22" s="158">
        <v>0.747</v>
      </c>
      <c r="BL22" s="157">
        <v>221</v>
      </c>
      <c r="BM22" s="158">
        <v>0.68600000000000005</v>
      </c>
      <c r="BN22" s="157">
        <v>215</v>
      </c>
      <c r="BO22" s="158">
        <v>0.70499999999999996</v>
      </c>
      <c r="BP22" s="157">
        <v>232</v>
      </c>
      <c r="BQ22" s="158">
        <v>0.57099999999999995</v>
      </c>
      <c r="BR22" s="157">
        <v>199</v>
      </c>
      <c r="BS22" s="158">
        <v>0.51400000000000001</v>
      </c>
      <c r="BT22" s="157">
        <v>206</v>
      </c>
      <c r="BU22" s="158">
        <v>0.51100000000000001</v>
      </c>
      <c r="BV22" s="157">
        <v>221</v>
      </c>
      <c r="BW22" s="158">
        <v>0.51800000000000002</v>
      </c>
      <c r="BX22" s="157">
        <v>219</v>
      </c>
      <c r="BY22" s="158">
        <v>0.52600000000000002</v>
      </c>
      <c r="BZ22" s="157">
        <v>247</v>
      </c>
      <c r="CA22" s="158">
        <v>0.53300000000000003</v>
      </c>
      <c r="CB22" s="157">
        <v>202</v>
      </c>
      <c r="CC22" s="158">
        <v>0.439</v>
      </c>
      <c r="CD22" s="157">
        <v>224</v>
      </c>
      <c r="CE22" s="158">
        <v>0.48799999999999999</v>
      </c>
      <c r="CF22" s="157">
        <v>192</v>
      </c>
      <c r="CG22" s="158">
        <v>0.40400000000000003</v>
      </c>
      <c r="CH22" s="157">
        <v>168</v>
      </c>
      <c r="CI22" s="158">
        <v>0.35099999999999998</v>
      </c>
      <c r="CJ22" s="157">
        <v>169</v>
      </c>
      <c r="CK22" s="158">
        <v>0.35299999999999998</v>
      </c>
      <c r="CL22" s="157">
        <v>148</v>
      </c>
      <c r="CM22" s="158">
        <v>0.30599999999999999</v>
      </c>
      <c r="CN22" s="157">
        <v>128</v>
      </c>
      <c r="CO22" s="158">
        <v>0.26200000000000001</v>
      </c>
      <c r="CP22" s="157">
        <v>171</v>
      </c>
      <c r="CQ22" s="158">
        <v>0.314</v>
      </c>
      <c r="CR22" s="157">
        <v>208</v>
      </c>
      <c r="CS22" s="158">
        <v>0.35</v>
      </c>
      <c r="CT22" s="157">
        <v>197</v>
      </c>
      <c r="CU22" s="158">
        <v>0.35199999999999998</v>
      </c>
      <c r="CV22" s="157">
        <v>253</v>
      </c>
      <c r="CW22" s="158">
        <v>0.38900000000000001</v>
      </c>
      <c r="CX22" s="157">
        <v>257</v>
      </c>
      <c r="CY22" s="158">
        <v>0.40400000000000003</v>
      </c>
      <c r="CZ22" s="157">
        <v>314</v>
      </c>
      <c r="DA22" s="158">
        <v>0.47</v>
      </c>
      <c r="DB22" s="157">
        <v>269</v>
      </c>
      <c r="DC22" s="158">
        <v>0.435</v>
      </c>
      <c r="DD22" s="157">
        <v>268</v>
      </c>
      <c r="DE22" s="158">
        <v>0.42299999999999999</v>
      </c>
      <c r="DF22" s="157">
        <v>275</v>
      </c>
      <c r="DG22" s="158">
        <v>0.43099999999999999</v>
      </c>
      <c r="DH22" s="156">
        <v>252</v>
      </c>
      <c r="DI22" s="158">
        <v>0.39700000000000002</v>
      </c>
      <c r="DJ22" s="157">
        <v>248</v>
      </c>
      <c r="DK22" s="158">
        <v>0.41099999999999998</v>
      </c>
      <c r="DL22" s="157">
        <v>249</v>
      </c>
      <c r="DM22" s="158">
        <v>0.39200000000000002</v>
      </c>
      <c r="DN22" s="157">
        <v>305</v>
      </c>
      <c r="DO22" s="158">
        <v>0.504</v>
      </c>
      <c r="DP22" s="157">
        <v>289</v>
      </c>
      <c r="DQ22" s="158">
        <v>0.44800000000000001</v>
      </c>
      <c r="DR22" s="157">
        <v>258</v>
      </c>
      <c r="DS22" s="158">
        <v>0.46100000000000002</v>
      </c>
      <c r="DT22" s="157">
        <v>287</v>
      </c>
      <c r="DU22" s="158">
        <v>0.42</v>
      </c>
      <c r="DV22" s="157">
        <v>284</v>
      </c>
      <c r="DW22" s="158">
        <v>0.42499999999999999</v>
      </c>
      <c r="DX22" s="157">
        <v>277</v>
      </c>
      <c r="DY22" s="158">
        <v>0.38600000000000001</v>
      </c>
      <c r="DZ22" s="157">
        <v>215</v>
      </c>
      <c r="EA22" s="158">
        <v>0.36499999999999999</v>
      </c>
      <c r="EB22" s="157">
        <v>188</v>
      </c>
      <c r="EC22" s="158">
        <v>0.31</v>
      </c>
      <c r="ED22" s="157">
        <v>223</v>
      </c>
      <c r="EE22" s="158">
        <v>0.35299999999999998</v>
      </c>
      <c r="EF22" s="157">
        <v>217</v>
      </c>
      <c r="EG22" s="158">
        <v>0.317</v>
      </c>
      <c r="EH22" s="157">
        <v>179</v>
      </c>
      <c r="EI22" s="158">
        <v>0.28699999999999998</v>
      </c>
      <c r="EJ22" s="157">
        <v>205</v>
      </c>
      <c r="EK22" s="159">
        <v>0.30299999999999999</v>
      </c>
      <c r="EL22" s="157">
        <v>215</v>
      </c>
      <c r="EM22" s="158">
        <v>0.28699999999999998</v>
      </c>
      <c r="EN22" s="157">
        <v>182</v>
      </c>
      <c r="EO22" s="158">
        <v>0.248</v>
      </c>
      <c r="EP22" s="157">
        <v>204</v>
      </c>
      <c r="EQ22" s="158">
        <v>0.28100000000000003</v>
      </c>
      <c r="ER22" s="157">
        <v>167</v>
      </c>
      <c r="ES22" s="158">
        <v>0.23699999999999999</v>
      </c>
      <c r="ET22" s="157">
        <v>216</v>
      </c>
      <c r="EU22" s="158">
        <v>0.29299999999999998</v>
      </c>
      <c r="EV22" s="157">
        <v>192</v>
      </c>
      <c r="EW22" s="158">
        <v>0.22700000000000001</v>
      </c>
      <c r="EX22" s="157">
        <v>191</v>
      </c>
      <c r="EY22" s="158">
        <v>0.255</v>
      </c>
      <c r="EZ22" s="157">
        <v>210</v>
      </c>
      <c r="FA22" s="158">
        <v>0.26200000000000001</v>
      </c>
      <c r="FB22" s="157">
        <v>199</v>
      </c>
      <c r="FC22" s="158">
        <v>0.25700000000000001</v>
      </c>
      <c r="FD22" s="157">
        <v>272</v>
      </c>
      <c r="FE22" s="158">
        <v>0.32400000000000001</v>
      </c>
      <c r="FF22" s="156">
        <v>209</v>
      </c>
      <c r="FG22" s="158">
        <v>0.26400000000000001</v>
      </c>
      <c r="FH22" s="156">
        <v>230</v>
      </c>
      <c r="FI22" s="158">
        <v>0.26800000000000002</v>
      </c>
      <c r="FJ22" s="156">
        <v>248</v>
      </c>
      <c r="FK22" s="158">
        <v>0.33700000000000002</v>
      </c>
      <c r="FL22" s="156">
        <v>195</v>
      </c>
      <c r="FM22" s="158">
        <v>0.315</v>
      </c>
      <c r="FN22" s="156">
        <v>208</v>
      </c>
      <c r="FO22" s="158">
        <v>0.29799999999999999</v>
      </c>
      <c r="FP22" s="156">
        <v>138</v>
      </c>
      <c r="FQ22" s="158">
        <v>0.20499999999999999</v>
      </c>
      <c r="FR22" s="156">
        <v>167</v>
      </c>
      <c r="FS22" s="158">
        <v>0.26600000000000001</v>
      </c>
      <c r="FT22" s="156">
        <v>184</v>
      </c>
      <c r="FU22" s="158">
        <v>0.26</v>
      </c>
      <c r="FV22" s="156">
        <v>137</v>
      </c>
      <c r="FW22" s="158">
        <v>0.217</v>
      </c>
      <c r="FX22" s="156">
        <v>124</v>
      </c>
      <c r="FY22" s="158">
        <v>0.17899999999999999</v>
      </c>
      <c r="FZ22" s="156">
        <v>87</v>
      </c>
      <c r="GA22" s="158">
        <v>0.125</v>
      </c>
      <c r="GB22" s="156">
        <v>98</v>
      </c>
      <c r="GC22" s="158">
        <v>0.13800000000000001</v>
      </c>
      <c r="GD22" s="156">
        <v>111</v>
      </c>
      <c r="GE22" s="158">
        <v>0.16200000000000001</v>
      </c>
      <c r="GF22" s="156">
        <v>60</v>
      </c>
      <c r="GG22" s="158">
        <v>0.10100000000000001</v>
      </c>
      <c r="GH22" s="156">
        <v>43</v>
      </c>
      <c r="GI22" s="158">
        <v>6.9000000000000006E-2</v>
      </c>
      <c r="GJ22" s="156">
        <v>29</v>
      </c>
      <c r="GK22" s="158">
        <v>4.5999999999999999E-2</v>
      </c>
      <c r="GL22" s="156">
        <v>69</v>
      </c>
      <c r="GM22" s="158">
        <v>0.108</v>
      </c>
      <c r="GN22" s="156">
        <v>40</v>
      </c>
      <c r="GO22" s="158">
        <v>6.5000000000000002E-2</v>
      </c>
      <c r="GP22" s="156">
        <v>28</v>
      </c>
      <c r="GQ22" s="158">
        <v>0.05</v>
      </c>
    </row>
    <row r="23" spans="1:201" hidden="1" x14ac:dyDescent="0.25">
      <c r="C23" s="156" t="s">
        <v>800</v>
      </c>
      <c r="D23" s="157">
        <v>324</v>
      </c>
      <c r="E23" s="158">
        <v>0.41399999999999998</v>
      </c>
      <c r="F23" s="157">
        <v>342</v>
      </c>
      <c r="G23" s="158">
        <v>0.438</v>
      </c>
      <c r="H23" s="157">
        <v>517</v>
      </c>
      <c r="I23" s="158">
        <v>0.56399999999999995</v>
      </c>
      <c r="J23" s="157">
        <v>475</v>
      </c>
      <c r="K23" s="158">
        <v>0.59099999999999997</v>
      </c>
      <c r="L23" s="157">
        <v>516</v>
      </c>
      <c r="M23" s="158">
        <v>0.57699999999999996</v>
      </c>
      <c r="N23" s="157">
        <v>517</v>
      </c>
      <c r="O23" s="158">
        <v>0.621</v>
      </c>
      <c r="P23" s="157">
        <v>682</v>
      </c>
      <c r="Q23" s="158">
        <v>0.75700000000000001</v>
      </c>
      <c r="R23" s="157">
        <v>650</v>
      </c>
      <c r="S23" s="158">
        <v>0.73399999999999999</v>
      </c>
      <c r="T23" s="157">
        <v>669</v>
      </c>
      <c r="U23" s="158">
        <v>0.72099999999999997</v>
      </c>
      <c r="V23" s="157">
        <v>672</v>
      </c>
      <c r="W23" s="158">
        <v>0.74399999999999999</v>
      </c>
      <c r="X23" s="157">
        <v>728</v>
      </c>
      <c r="Y23" s="158">
        <v>0.76800000000000002</v>
      </c>
      <c r="Z23" s="157">
        <v>738</v>
      </c>
      <c r="AA23" s="158">
        <v>0.748</v>
      </c>
      <c r="AB23" s="157">
        <v>762</v>
      </c>
      <c r="AC23" s="158">
        <v>0.73599999999999999</v>
      </c>
      <c r="AD23" s="157">
        <v>783</v>
      </c>
      <c r="AE23" s="158">
        <v>0.77</v>
      </c>
      <c r="AF23" s="157">
        <v>864</v>
      </c>
      <c r="AG23" s="158">
        <v>0.76</v>
      </c>
      <c r="AH23" s="157">
        <v>903</v>
      </c>
      <c r="AI23" s="158">
        <v>0.79200000000000004</v>
      </c>
      <c r="AJ23" s="157">
        <v>825</v>
      </c>
      <c r="AK23" s="158">
        <v>0.75700000000000001</v>
      </c>
      <c r="AL23" s="157">
        <v>671</v>
      </c>
      <c r="AM23" s="158">
        <v>0.76900000000000002</v>
      </c>
      <c r="AN23" s="157">
        <v>829</v>
      </c>
      <c r="AO23" s="158">
        <v>0.76800000000000002</v>
      </c>
      <c r="AP23" s="157">
        <v>841</v>
      </c>
      <c r="AQ23" s="158">
        <v>0.78400000000000003</v>
      </c>
      <c r="AR23" s="157">
        <v>841</v>
      </c>
      <c r="AS23" s="158">
        <v>0.76600000000000001</v>
      </c>
      <c r="AT23" s="157">
        <v>802</v>
      </c>
      <c r="AU23" s="158">
        <v>0.71699999999999997</v>
      </c>
      <c r="AV23" s="157">
        <v>844</v>
      </c>
      <c r="AW23" s="158">
        <v>0.80200000000000005</v>
      </c>
      <c r="AX23" s="157">
        <v>739</v>
      </c>
      <c r="AY23" s="158">
        <v>0.747</v>
      </c>
      <c r="AZ23" s="157">
        <v>776</v>
      </c>
      <c r="BA23" s="158">
        <v>0.74099999999999999</v>
      </c>
      <c r="BB23" s="157">
        <v>722</v>
      </c>
      <c r="BC23" s="158">
        <v>0.75800000000000001</v>
      </c>
      <c r="BD23" s="157">
        <v>758</v>
      </c>
      <c r="BE23" s="158">
        <v>0.73299999999999998</v>
      </c>
      <c r="BF23" s="157">
        <v>670</v>
      </c>
      <c r="BG23" s="158">
        <v>0.71599999999999997</v>
      </c>
      <c r="BH23" s="157">
        <v>814</v>
      </c>
      <c r="BI23" s="158">
        <v>0.68899999999999995</v>
      </c>
      <c r="BJ23" s="157">
        <v>688</v>
      </c>
      <c r="BK23" s="158">
        <v>0.68</v>
      </c>
      <c r="BL23" s="157">
        <v>668</v>
      </c>
      <c r="BM23" s="158">
        <v>0.65800000000000003</v>
      </c>
      <c r="BN23" s="157">
        <v>626</v>
      </c>
      <c r="BO23" s="158">
        <v>0.57999999999999996</v>
      </c>
      <c r="BP23" s="157">
        <v>510</v>
      </c>
      <c r="BQ23" s="158">
        <v>0.47399999999999998</v>
      </c>
      <c r="BR23" s="157">
        <v>472</v>
      </c>
      <c r="BS23" s="158">
        <v>0.42399999999999999</v>
      </c>
      <c r="BT23" s="157">
        <v>379</v>
      </c>
      <c r="BU23" s="158">
        <v>0.378</v>
      </c>
      <c r="BV23" s="157">
        <v>402</v>
      </c>
      <c r="BW23" s="158">
        <v>0.38400000000000001</v>
      </c>
      <c r="BX23" s="157">
        <v>369</v>
      </c>
      <c r="BY23" s="158">
        <v>0.34499999999999997</v>
      </c>
      <c r="BZ23" s="157">
        <v>340</v>
      </c>
      <c r="CA23" s="158">
        <v>0.31900000000000001</v>
      </c>
      <c r="CB23" s="157">
        <v>336</v>
      </c>
      <c r="CC23" s="158">
        <v>0.27400000000000002</v>
      </c>
      <c r="CD23" s="157">
        <v>307</v>
      </c>
      <c r="CE23" s="158">
        <v>0.27800000000000002</v>
      </c>
      <c r="CF23" s="157">
        <v>259</v>
      </c>
      <c r="CG23" s="158">
        <v>0.22800000000000001</v>
      </c>
      <c r="CH23" s="157">
        <v>249</v>
      </c>
      <c r="CI23" s="158">
        <v>0.214</v>
      </c>
      <c r="CJ23" s="157">
        <v>213</v>
      </c>
      <c r="CK23" s="158">
        <v>0.17199999999999999</v>
      </c>
      <c r="CL23" s="157">
        <v>180</v>
      </c>
      <c r="CM23" s="158">
        <v>0.14199999999999999</v>
      </c>
      <c r="CN23" s="157">
        <v>169</v>
      </c>
      <c r="CO23" s="158">
        <v>0.14299999999999999</v>
      </c>
      <c r="CP23" s="157">
        <v>196</v>
      </c>
      <c r="CQ23" s="158">
        <v>0.16900000000000001</v>
      </c>
      <c r="CR23" s="157">
        <v>229</v>
      </c>
      <c r="CS23" s="158">
        <v>0.16500000000000001</v>
      </c>
      <c r="CT23" s="157">
        <v>244</v>
      </c>
      <c r="CU23" s="158">
        <v>0.188</v>
      </c>
      <c r="CV23" s="157">
        <v>228</v>
      </c>
      <c r="CW23" s="158">
        <v>0.16900000000000001</v>
      </c>
      <c r="CX23" s="157">
        <v>208</v>
      </c>
      <c r="CY23" s="158">
        <v>0.16</v>
      </c>
      <c r="CZ23" s="157">
        <v>336</v>
      </c>
      <c r="DA23" s="158">
        <v>0.23100000000000001</v>
      </c>
      <c r="DB23" s="157">
        <v>318</v>
      </c>
      <c r="DC23" s="158">
        <v>0.23400000000000001</v>
      </c>
      <c r="DD23" s="157">
        <v>266</v>
      </c>
      <c r="DE23" s="158">
        <v>0.19600000000000001</v>
      </c>
      <c r="DF23" s="157">
        <v>268</v>
      </c>
      <c r="DG23" s="158">
        <v>0.20300000000000001</v>
      </c>
      <c r="DH23" s="156">
        <v>285</v>
      </c>
      <c r="DI23" s="158">
        <v>0.20300000000000001</v>
      </c>
      <c r="DJ23" s="157">
        <v>267</v>
      </c>
      <c r="DK23" s="158">
        <v>0.193</v>
      </c>
      <c r="DL23" s="157">
        <v>258</v>
      </c>
      <c r="DM23" s="158">
        <v>0.184</v>
      </c>
      <c r="DN23" s="157">
        <v>315</v>
      </c>
      <c r="DO23" s="158">
        <v>0.215</v>
      </c>
      <c r="DP23" s="157">
        <v>359</v>
      </c>
      <c r="DQ23" s="158">
        <v>0.22</v>
      </c>
      <c r="DR23" s="157">
        <v>398</v>
      </c>
      <c r="DS23" s="158">
        <v>0.25600000000000001</v>
      </c>
      <c r="DT23" s="157">
        <v>329</v>
      </c>
      <c r="DU23" s="158">
        <v>0.214</v>
      </c>
      <c r="DV23" s="157">
        <v>320</v>
      </c>
      <c r="DW23" s="158">
        <v>0.20799999999999999</v>
      </c>
      <c r="DX23" s="157">
        <v>329</v>
      </c>
      <c r="DY23" s="158">
        <v>0.19400000000000001</v>
      </c>
      <c r="DZ23" s="157">
        <v>258</v>
      </c>
      <c r="EA23" s="158">
        <v>0.161</v>
      </c>
      <c r="EB23" s="157">
        <v>253</v>
      </c>
      <c r="EC23" s="158">
        <v>0.16600000000000001</v>
      </c>
      <c r="ED23" s="157">
        <v>280</v>
      </c>
      <c r="EE23" s="158">
        <v>0.17199999999999999</v>
      </c>
      <c r="EF23" s="157">
        <v>302</v>
      </c>
      <c r="EG23" s="158">
        <v>0.16600000000000001</v>
      </c>
      <c r="EH23" s="157">
        <v>239</v>
      </c>
      <c r="EI23" s="158">
        <v>0.13700000000000001</v>
      </c>
      <c r="EJ23" s="157">
        <v>238</v>
      </c>
      <c r="EK23" s="159">
        <v>0.128</v>
      </c>
      <c r="EL23" s="157">
        <v>208</v>
      </c>
      <c r="EM23" s="158">
        <v>0.115</v>
      </c>
      <c r="EN23" s="157">
        <v>211</v>
      </c>
      <c r="EO23" s="158">
        <v>0.106</v>
      </c>
      <c r="EP23" s="157">
        <v>242</v>
      </c>
      <c r="EQ23" s="158">
        <v>0.126</v>
      </c>
      <c r="ER23" s="157">
        <v>199</v>
      </c>
      <c r="ES23" s="158">
        <v>0.10199999999999999</v>
      </c>
      <c r="ET23" s="157">
        <v>267</v>
      </c>
      <c r="EU23" s="158">
        <v>0.13100000000000001</v>
      </c>
      <c r="EV23" s="157">
        <v>250</v>
      </c>
      <c r="EW23" s="158">
        <v>0.11600000000000001</v>
      </c>
      <c r="EX23" s="157">
        <v>287</v>
      </c>
      <c r="EY23" s="158">
        <v>0.14099999999999999</v>
      </c>
      <c r="EZ23" s="157">
        <v>268</v>
      </c>
      <c r="FA23" s="158">
        <v>0.129</v>
      </c>
      <c r="FB23" s="157">
        <v>323</v>
      </c>
      <c r="FC23" s="158">
        <v>0.153</v>
      </c>
      <c r="FD23" s="157">
        <v>471</v>
      </c>
      <c r="FE23" s="158">
        <v>0.20599999999999999</v>
      </c>
      <c r="FF23" s="156">
        <v>449</v>
      </c>
      <c r="FG23" s="158">
        <v>0.21299999999999999</v>
      </c>
      <c r="FH23" s="156">
        <v>356</v>
      </c>
      <c r="FI23" s="158">
        <v>0.16800000000000001</v>
      </c>
      <c r="FJ23" s="156">
        <v>353</v>
      </c>
      <c r="FK23" s="158">
        <v>0.193</v>
      </c>
      <c r="FL23" s="156">
        <v>285</v>
      </c>
      <c r="FM23" s="158">
        <v>0.17599999999999999</v>
      </c>
      <c r="FN23" s="156">
        <v>265</v>
      </c>
      <c r="FO23" s="158">
        <v>0.152</v>
      </c>
      <c r="FP23" s="156">
        <v>244</v>
      </c>
      <c r="FQ23" s="158">
        <v>0.13600000000000001</v>
      </c>
      <c r="FR23" s="156">
        <v>292</v>
      </c>
      <c r="FS23" s="158">
        <v>0.16700000000000001</v>
      </c>
      <c r="FT23" s="156">
        <v>320</v>
      </c>
      <c r="FU23" s="158">
        <v>0.17599999999999999</v>
      </c>
      <c r="FV23" s="156">
        <v>275</v>
      </c>
      <c r="FW23" s="158">
        <v>0.14399999999999999</v>
      </c>
      <c r="FX23" s="156">
        <v>271</v>
      </c>
      <c r="FY23" s="158">
        <v>0.14099999999999999</v>
      </c>
      <c r="FZ23" s="156">
        <v>188</v>
      </c>
      <c r="GA23" s="158">
        <v>0.104</v>
      </c>
      <c r="GB23" s="156">
        <v>141</v>
      </c>
      <c r="GC23" s="158">
        <v>7.2999999999999995E-2</v>
      </c>
      <c r="GD23" s="156">
        <v>209</v>
      </c>
      <c r="GE23" s="158">
        <v>0.107</v>
      </c>
      <c r="GF23" s="156">
        <v>125</v>
      </c>
      <c r="GG23" s="158">
        <v>6.4000000000000001E-2</v>
      </c>
      <c r="GH23" s="156">
        <v>112</v>
      </c>
      <c r="GI23" s="158">
        <v>5.6000000000000001E-2</v>
      </c>
      <c r="GJ23" s="156">
        <v>69</v>
      </c>
      <c r="GK23" s="158">
        <v>3.5000000000000003E-2</v>
      </c>
      <c r="GL23" s="156">
        <v>176</v>
      </c>
      <c r="GM23" s="158">
        <v>9.1999999999999998E-2</v>
      </c>
      <c r="GN23" s="156">
        <v>94</v>
      </c>
      <c r="GO23" s="158">
        <v>0.05</v>
      </c>
      <c r="GP23" s="156">
        <v>61</v>
      </c>
      <c r="GQ23" s="158">
        <v>3.2000000000000001E-2</v>
      </c>
    </row>
    <row r="24" spans="1:201" hidden="1" x14ac:dyDescent="0.25">
      <c r="C24" s="156" t="s">
        <v>1660</v>
      </c>
      <c r="D24" s="157">
        <v>80</v>
      </c>
      <c r="E24" s="158">
        <v>0.96399999999999997</v>
      </c>
      <c r="F24" s="157">
        <v>62</v>
      </c>
      <c r="G24" s="158">
        <v>0.98399999999999999</v>
      </c>
      <c r="H24" s="157">
        <v>63</v>
      </c>
      <c r="I24" s="158">
        <v>1</v>
      </c>
      <c r="J24" s="157">
        <v>49</v>
      </c>
      <c r="K24" s="158">
        <v>1</v>
      </c>
      <c r="L24" s="157">
        <v>65</v>
      </c>
      <c r="M24" s="158">
        <v>1</v>
      </c>
      <c r="N24" s="157">
        <v>45</v>
      </c>
      <c r="O24" s="158">
        <v>1</v>
      </c>
      <c r="P24" s="157">
        <v>57</v>
      </c>
      <c r="Q24" s="158">
        <v>1</v>
      </c>
      <c r="R24" s="157">
        <v>53</v>
      </c>
      <c r="S24" s="158">
        <v>0.98099999999999998</v>
      </c>
      <c r="T24" s="157">
        <v>60</v>
      </c>
      <c r="U24" s="158">
        <v>0.96799999999999997</v>
      </c>
      <c r="V24" s="157">
        <v>47</v>
      </c>
      <c r="W24" s="158">
        <v>1</v>
      </c>
      <c r="X24" s="157">
        <v>50</v>
      </c>
      <c r="Y24" s="158">
        <v>1</v>
      </c>
      <c r="Z24" s="157">
        <v>42</v>
      </c>
      <c r="AA24" s="158">
        <v>0.95499999999999996</v>
      </c>
      <c r="AB24" s="157">
        <v>71</v>
      </c>
      <c r="AC24" s="158">
        <v>0.98599999999999999</v>
      </c>
      <c r="AD24" s="157">
        <v>58</v>
      </c>
      <c r="AE24" s="158">
        <v>1</v>
      </c>
      <c r="AF24" s="157">
        <v>53</v>
      </c>
      <c r="AG24" s="158">
        <v>1</v>
      </c>
      <c r="AH24" s="157">
        <v>66</v>
      </c>
      <c r="AI24" s="158">
        <v>1</v>
      </c>
      <c r="AJ24" s="157">
        <v>60</v>
      </c>
      <c r="AK24" s="158">
        <v>1</v>
      </c>
      <c r="AL24" s="157">
        <v>45</v>
      </c>
      <c r="AM24" s="158">
        <v>0.95699999999999996</v>
      </c>
      <c r="AN24" s="157">
        <v>54</v>
      </c>
      <c r="AO24" s="158">
        <v>0.96399999999999997</v>
      </c>
      <c r="AP24" s="157">
        <v>63</v>
      </c>
      <c r="AQ24" s="158">
        <v>0.94</v>
      </c>
      <c r="AR24" s="157">
        <v>78</v>
      </c>
      <c r="AS24" s="158">
        <v>0.94</v>
      </c>
      <c r="AT24" s="157">
        <v>49</v>
      </c>
      <c r="AU24" s="158">
        <v>1</v>
      </c>
      <c r="AV24" s="157">
        <v>70</v>
      </c>
      <c r="AW24" s="158">
        <v>0.98599999999999999</v>
      </c>
      <c r="AX24" s="157">
        <v>47</v>
      </c>
      <c r="AY24" s="158">
        <v>1</v>
      </c>
      <c r="AZ24" s="157">
        <v>65</v>
      </c>
      <c r="BA24" s="158">
        <v>0.95599999999999996</v>
      </c>
      <c r="BB24" s="157">
        <v>51</v>
      </c>
      <c r="BC24" s="158">
        <v>1</v>
      </c>
      <c r="BD24" s="157">
        <v>68</v>
      </c>
      <c r="BE24" s="158">
        <v>0.98599999999999999</v>
      </c>
      <c r="BF24" s="157">
        <v>63</v>
      </c>
      <c r="BG24" s="158">
        <v>0.98399999999999999</v>
      </c>
      <c r="BH24" s="157">
        <v>59</v>
      </c>
      <c r="BI24" s="158">
        <v>1</v>
      </c>
      <c r="BJ24" s="157">
        <v>58</v>
      </c>
      <c r="BK24" s="158">
        <v>0.98299999999999998</v>
      </c>
      <c r="BL24" s="157">
        <v>53</v>
      </c>
      <c r="BM24" s="158">
        <v>0.96399999999999997</v>
      </c>
      <c r="BN24" s="157">
        <v>61</v>
      </c>
      <c r="BO24" s="158">
        <v>1</v>
      </c>
      <c r="BP24" s="157">
        <v>56</v>
      </c>
      <c r="BQ24" s="158">
        <v>0.93300000000000005</v>
      </c>
      <c r="BR24" s="157">
        <v>62</v>
      </c>
      <c r="BS24" s="158">
        <v>0.92500000000000004</v>
      </c>
      <c r="BT24" s="157">
        <v>46</v>
      </c>
      <c r="BU24" s="158">
        <v>0.93899999999999995</v>
      </c>
      <c r="BV24" s="157">
        <v>64</v>
      </c>
      <c r="BW24" s="158">
        <v>0.98499999999999999</v>
      </c>
      <c r="BX24" s="157">
        <v>62</v>
      </c>
      <c r="BY24" s="158">
        <v>0.93899999999999995</v>
      </c>
      <c r="BZ24" s="157">
        <v>63</v>
      </c>
      <c r="CA24" s="158">
        <v>0.91300000000000003</v>
      </c>
      <c r="CB24" s="157">
        <v>69</v>
      </c>
      <c r="CC24" s="158">
        <v>0.95799999999999996</v>
      </c>
      <c r="CD24" s="157">
        <v>74</v>
      </c>
      <c r="CE24" s="158">
        <v>1</v>
      </c>
      <c r="CF24" s="157">
        <v>63</v>
      </c>
      <c r="CG24" s="158">
        <v>0.94</v>
      </c>
      <c r="CH24" s="157">
        <v>60</v>
      </c>
      <c r="CI24" s="158">
        <v>0.96799999999999997</v>
      </c>
      <c r="CJ24" s="157">
        <v>60</v>
      </c>
      <c r="CK24" s="158">
        <v>0.95199999999999996</v>
      </c>
      <c r="CL24" s="157">
        <v>65</v>
      </c>
      <c r="CM24" s="158">
        <v>0.94199999999999995</v>
      </c>
      <c r="CN24" s="157">
        <v>58</v>
      </c>
      <c r="CO24" s="158">
        <v>0.92100000000000004</v>
      </c>
      <c r="CP24" s="157">
        <v>57</v>
      </c>
      <c r="CQ24" s="158">
        <v>0.89100000000000001</v>
      </c>
      <c r="CR24" s="157">
        <v>60</v>
      </c>
      <c r="CS24" s="158">
        <v>0.92300000000000004</v>
      </c>
      <c r="CT24" s="157">
        <v>56</v>
      </c>
      <c r="CU24" s="158">
        <v>0.875</v>
      </c>
      <c r="CV24" s="157">
        <v>66</v>
      </c>
      <c r="CW24" s="158">
        <v>0.94299999999999995</v>
      </c>
      <c r="CX24" s="157">
        <v>64</v>
      </c>
      <c r="CY24" s="158">
        <v>0.90100000000000002</v>
      </c>
      <c r="CZ24" s="157">
        <v>67</v>
      </c>
      <c r="DA24" s="158">
        <v>0.97099999999999997</v>
      </c>
      <c r="DB24" s="157">
        <v>61</v>
      </c>
      <c r="DC24" s="158">
        <v>0.89700000000000002</v>
      </c>
      <c r="DD24" s="157">
        <v>76</v>
      </c>
      <c r="DE24" s="158">
        <v>0.92700000000000005</v>
      </c>
      <c r="DF24" s="157">
        <v>49</v>
      </c>
      <c r="DG24" s="158">
        <v>0.92500000000000004</v>
      </c>
      <c r="DH24" s="156">
        <v>63</v>
      </c>
      <c r="DI24" s="158">
        <v>0.91300000000000003</v>
      </c>
      <c r="DJ24" s="157">
        <v>46</v>
      </c>
      <c r="DK24" s="158">
        <v>0.90200000000000002</v>
      </c>
      <c r="DL24" s="157">
        <v>65</v>
      </c>
      <c r="DM24" s="158">
        <v>0.92900000000000005</v>
      </c>
      <c r="DN24" s="157">
        <v>53</v>
      </c>
      <c r="DO24" s="158">
        <v>0.93</v>
      </c>
      <c r="DP24" s="157">
        <v>71</v>
      </c>
      <c r="DQ24" s="158">
        <v>0.95899999999999996</v>
      </c>
      <c r="DR24" s="157">
        <v>71</v>
      </c>
      <c r="DS24" s="158">
        <v>0.95899999999999996</v>
      </c>
      <c r="DT24" s="157">
        <v>69</v>
      </c>
      <c r="DU24" s="158">
        <v>0.93200000000000005</v>
      </c>
      <c r="DV24" s="157">
        <v>74</v>
      </c>
      <c r="DW24" s="158">
        <v>0.93700000000000006</v>
      </c>
      <c r="DX24" s="157">
        <v>82</v>
      </c>
      <c r="DY24" s="158">
        <v>0.97599999999999998</v>
      </c>
      <c r="DZ24" s="157">
        <v>71</v>
      </c>
      <c r="EA24" s="158">
        <v>0.93400000000000005</v>
      </c>
      <c r="EB24" s="157">
        <v>70</v>
      </c>
      <c r="EC24" s="158">
        <v>0.94599999999999995</v>
      </c>
      <c r="ED24" s="157">
        <v>83</v>
      </c>
      <c r="EE24" s="158">
        <v>0.89200000000000002</v>
      </c>
      <c r="EF24" s="157">
        <v>73</v>
      </c>
      <c r="EG24" s="158">
        <v>0.86899999999999999</v>
      </c>
      <c r="EH24" s="157">
        <v>69</v>
      </c>
      <c r="EI24" s="158">
        <v>0.98599999999999999</v>
      </c>
      <c r="EJ24" s="157">
        <v>75</v>
      </c>
      <c r="EK24" s="159">
        <v>0.91500000000000004</v>
      </c>
      <c r="EL24" s="157">
        <v>69</v>
      </c>
      <c r="EM24" s="158">
        <v>1</v>
      </c>
      <c r="EN24" s="157">
        <v>68</v>
      </c>
      <c r="EO24" s="158">
        <v>0.84</v>
      </c>
      <c r="EP24" s="157">
        <v>63</v>
      </c>
      <c r="EQ24" s="158">
        <v>0.88700000000000001</v>
      </c>
      <c r="ER24" s="157">
        <v>64</v>
      </c>
      <c r="ES24" s="158">
        <v>0.85299999999999998</v>
      </c>
      <c r="ET24" s="157">
        <v>66</v>
      </c>
      <c r="EU24" s="158">
        <v>0.91700000000000004</v>
      </c>
      <c r="EV24" s="157">
        <v>41</v>
      </c>
      <c r="EW24" s="158">
        <v>0.82</v>
      </c>
      <c r="EX24" s="157">
        <v>46</v>
      </c>
      <c r="EY24" s="158">
        <v>0.73</v>
      </c>
      <c r="EZ24" s="157">
        <v>49</v>
      </c>
      <c r="FA24" s="158">
        <v>0.90700000000000003</v>
      </c>
      <c r="FB24" s="157">
        <v>54</v>
      </c>
      <c r="FC24" s="158">
        <v>0.81799999999999995</v>
      </c>
      <c r="FD24" s="157">
        <v>60</v>
      </c>
      <c r="FE24" s="158">
        <v>0.84499999999999997</v>
      </c>
      <c r="FF24" s="156">
        <v>58</v>
      </c>
      <c r="FG24" s="158">
        <v>0.92100000000000004</v>
      </c>
      <c r="FH24" s="156">
        <v>52</v>
      </c>
      <c r="FI24" s="158">
        <v>0.82499999999999996</v>
      </c>
      <c r="FJ24" s="156">
        <v>56</v>
      </c>
      <c r="FK24" s="158">
        <v>0.86199999999999999</v>
      </c>
      <c r="FL24" s="156">
        <v>36</v>
      </c>
      <c r="FM24" s="158">
        <v>0.83699999999999997</v>
      </c>
      <c r="FN24" s="156">
        <v>36</v>
      </c>
      <c r="FO24" s="158">
        <v>0.70599999999999996</v>
      </c>
      <c r="FP24" s="156">
        <v>44</v>
      </c>
      <c r="FQ24" s="158">
        <v>0.88</v>
      </c>
      <c r="FR24" s="156">
        <v>33</v>
      </c>
      <c r="FS24" s="158">
        <v>0.76700000000000002</v>
      </c>
      <c r="FT24" s="156">
        <v>31</v>
      </c>
      <c r="FU24" s="158">
        <v>0.79500000000000004</v>
      </c>
      <c r="FV24" s="156">
        <v>41</v>
      </c>
      <c r="FW24" s="158">
        <v>0.75900000000000001</v>
      </c>
      <c r="FX24" s="156">
        <v>37</v>
      </c>
      <c r="FY24" s="158">
        <v>0.78700000000000003</v>
      </c>
      <c r="FZ24" s="156">
        <v>39</v>
      </c>
      <c r="GA24" s="158">
        <v>0.83</v>
      </c>
      <c r="GB24" s="156">
        <v>34</v>
      </c>
      <c r="GC24" s="158">
        <v>0.60699999999999998</v>
      </c>
      <c r="GD24" s="156">
        <v>32</v>
      </c>
      <c r="GE24" s="158">
        <v>0.69599999999999995</v>
      </c>
      <c r="GF24" s="156">
        <v>39</v>
      </c>
      <c r="GG24" s="158">
        <v>0.63900000000000001</v>
      </c>
      <c r="GH24" s="156">
        <v>35</v>
      </c>
      <c r="GI24" s="158">
        <v>0.7</v>
      </c>
      <c r="GJ24" s="156">
        <v>39</v>
      </c>
      <c r="GK24" s="158">
        <v>0.72199999999999998</v>
      </c>
      <c r="GL24" s="156">
        <v>58</v>
      </c>
      <c r="GM24" s="158">
        <v>0.85299999999999998</v>
      </c>
      <c r="GN24" s="156">
        <v>40</v>
      </c>
      <c r="GO24" s="158">
        <v>0.87</v>
      </c>
      <c r="GP24" s="156">
        <v>47</v>
      </c>
      <c r="GQ24" s="158">
        <v>0.85499999999999998</v>
      </c>
    </row>
    <row r="25" spans="1:201" hidden="1" x14ac:dyDescent="0.25">
      <c r="C25" s="156" t="s">
        <v>1661</v>
      </c>
      <c r="D25" s="157">
        <v>86</v>
      </c>
      <c r="E25" s="158">
        <v>0.89600000000000002</v>
      </c>
      <c r="F25" s="157">
        <v>82</v>
      </c>
      <c r="G25" s="158">
        <v>0.85399999999999998</v>
      </c>
      <c r="H25" s="157">
        <v>104</v>
      </c>
      <c r="I25" s="158">
        <v>0.95399999999999996</v>
      </c>
      <c r="J25" s="157">
        <v>71</v>
      </c>
      <c r="K25" s="158">
        <v>0.97299999999999998</v>
      </c>
      <c r="L25" s="157">
        <v>94</v>
      </c>
      <c r="M25" s="158">
        <v>0.98899999999999999</v>
      </c>
      <c r="N25" s="157">
        <v>79</v>
      </c>
      <c r="O25" s="158">
        <v>0.91900000000000004</v>
      </c>
      <c r="P25" s="157">
        <v>87</v>
      </c>
      <c r="Q25" s="158">
        <v>0.95599999999999996</v>
      </c>
      <c r="R25" s="157">
        <v>72</v>
      </c>
      <c r="S25" s="158">
        <v>0.96</v>
      </c>
      <c r="T25" s="157">
        <v>77</v>
      </c>
      <c r="U25" s="158">
        <v>0.88500000000000001</v>
      </c>
      <c r="V25" s="157">
        <v>81</v>
      </c>
      <c r="W25" s="158">
        <v>0.871</v>
      </c>
      <c r="X25" s="157">
        <v>82</v>
      </c>
      <c r="Y25" s="158">
        <v>0.83699999999999997</v>
      </c>
      <c r="Z25" s="157">
        <v>95</v>
      </c>
      <c r="AA25" s="158">
        <v>0.91300000000000003</v>
      </c>
      <c r="AB25" s="157">
        <v>97</v>
      </c>
      <c r="AC25" s="158">
        <v>0.82199999999999995</v>
      </c>
      <c r="AD25" s="157">
        <v>83</v>
      </c>
      <c r="AE25" s="158">
        <v>0.81399999999999995</v>
      </c>
      <c r="AF25" s="157">
        <v>95</v>
      </c>
      <c r="AG25" s="158">
        <v>0.85599999999999998</v>
      </c>
      <c r="AH25" s="157">
        <v>93</v>
      </c>
      <c r="AI25" s="158">
        <v>0.84499999999999997</v>
      </c>
      <c r="AJ25" s="157">
        <v>93</v>
      </c>
      <c r="AK25" s="158">
        <v>0.877</v>
      </c>
      <c r="AL25" s="157">
        <v>83</v>
      </c>
      <c r="AM25" s="158">
        <v>0.874</v>
      </c>
      <c r="AN25" s="157">
        <v>87</v>
      </c>
      <c r="AO25" s="158">
        <v>0.85299999999999998</v>
      </c>
      <c r="AP25" s="157">
        <v>96</v>
      </c>
      <c r="AQ25" s="158">
        <v>0.91400000000000003</v>
      </c>
      <c r="AR25" s="157">
        <v>94</v>
      </c>
      <c r="AS25" s="158">
        <v>0.79700000000000004</v>
      </c>
      <c r="AT25" s="157">
        <v>96</v>
      </c>
      <c r="AU25" s="158">
        <v>0.82099999999999995</v>
      </c>
      <c r="AV25" s="157">
        <v>111</v>
      </c>
      <c r="AW25" s="158">
        <v>0.90200000000000002</v>
      </c>
      <c r="AX25" s="157">
        <v>67</v>
      </c>
      <c r="AY25" s="158">
        <v>0.79800000000000004</v>
      </c>
      <c r="AZ25" s="157">
        <v>85</v>
      </c>
      <c r="BA25" s="158">
        <v>0.81699999999999995</v>
      </c>
      <c r="BB25" s="157">
        <v>96</v>
      </c>
      <c r="BC25" s="158">
        <v>0.85</v>
      </c>
      <c r="BD25" s="157">
        <v>96</v>
      </c>
      <c r="BE25" s="158">
        <v>0.84199999999999997</v>
      </c>
      <c r="BF25" s="157">
        <v>91</v>
      </c>
      <c r="BG25" s="158">
        <v>0.91900000000000004</v>
      </c>
      <c r="BH25" s="157">
        <v>83</v>
      </c>
      <c r="BI25" s="158">
        <v>0.755</v>
      </c>
      <c r="BJ25" s="157">
        <v>86</v>
      </c>
      <c r="BK25" s="158">
        <v>0.86899999999999999</v>
      </c>
      <c r="BL25" s="157">
        <v>81</v>
      </c>
      <c r="BM25" s="158">
        <v>0.81</v>
      </c>
      <c r="BN25" s="157">
        <v>77</v>
      </c>
      <c r="BO25" s="158">
        <v>0.78600000000000003</v>
      </c>
      <c r="BP25" s="157">
        <v>98</v>
      </c>
      <c r="BQ25" s="158">
        <v>0.76600000000000001</v>
      </c>
      <c r="BR25" s="157">
        <v>101</v>
      </c>
      <c r="BS25" s="158">
        <v>0.80200000000000005</v>
      </c>
      <c r="BT25" s="157">
        <v>103</v>
      </c>
      <c r="BU25" s="158">
        <v>0.82399999999999995</v>
      </c>
      <c r="BV25" s="157">
        <v>103</v>
      </c>
      <c r="BW25" s="158">
        <v>0.84399999999999997</v>
      </c>
      <c r="BX25" s="157">
        <v>102</v>
      </c>
      <c r="BY25" s="158">
        <v>0.73899999999999999</v>
      </c>
      <c r="BZ25" s="157">
        <v>95</v>
      </c>
      <c r="CA25" s="158">
        <v>0.76</v>
      </c>
      <c r="CB25" s="157">
        <v>110</v>
      </c>
      <c r="CC25" s="158">
        <v>0.84</v>
      </c>
      <c r="CD25" s="157">
        <v>85</v>
      </c>
      <c r="CE25" s="158">
        <v>0.73899999999999999</v>
      </c>
      <c r="CF25" s="157">
        <v>102</v>
      </c>
      <c r="CG25" s="158">
        <v>0.83599999999999997</v>
      </c>
      <c r="CH25" s="157">
        <v>103</v>
      </c>
      <c r="CI25" s="158">
        <v>0.79800000000000004</v>
      </c>
      <c r="CJ25" s="157">
        <v>97</v>
      </c>
      <c r="CK25" s="158">
        <v>0.752</v>
      </c>
      <c r="CL25" s="157">
        <v>86</v>
      </c>
      <c r="CM25" s="158">
        <v>0.69399999999999995</v>
      </c>
      <c r="CN25" s="157">
        <v>96</v>
      </c>
      <c r="CO25" s="158">
        <v>0.74399999999999999</v>
      </c>
      <c r="CP25" s="157">
        <v>107</v>
      </c>
      <c r="CQ25" s="158">
        <v>0.74299999999999999</v>
      </c>
      <c r="CR25" s="157">
        <v>79</v>
      </c>
      <c r="CS25" s="158">
        <v>0.60799999999999998</v>
      </c>
      <c r="CT25" s="157">
        <v>100</v>
      </c>
      <c r="CU25" s="158">
        <v>0.75800000000000001</v>
      </c>
      <c r="CV25" s="157">
        <v>100</v>
      </c>
      <c r="CW25" s="158">
        <v>0.8</v>
      </c>
      <c r="CX25" s="157">
        <v>82</v>
      </c>
      <c r="CY25" s="158">
        <v>0.64600000000000002</v>
      </c>
      <c r="CZ25" s="157">
        <v>99</v>
      </c>
      <c r="DA25" s="158">
        <v>0.71199999999999997</v>
      </c>
      <c r="DB25" s="157">
        <v>84</v>
      </c>
      <c r="DC25" s="158">
        <v>0.66700000000000004</v>
      </c>
      <c r="DD25" s="157">
        <v>94</v>
      </c>
      <c r="DE25" s="158">
        <v>0.72899999999999998</v>
      </c>
      <c r="DF25" s="157">
        <v>78</v>
      </c>
      <c r="DG25" s="158">
        <v>0.67800000000000005</v>
      </c>
      <c r="DH25" s="156">
        <v>107</v>
      </c>
      <c r="DI25" s="158">
        <v>0.71299999999999997</v>
      </c>
      <c r="DJ25" s="157">
        <v>96</v>
      </c>
      <c r="DK25" s="158">
        <v>0.64400000000000002</v>
      </c>
      <c r="DL25" s="157">
        <v>104</v>
      </c>
      <c r="DM25" s="158">
        <v>0.72699999999999998</v>
      </c>
      <c r="DN25" s="157">
        <v>99</v>
      </c>
      <c r="DO25" s="158">
        <v>0.75600000000000001</v>
      </c>
      <c r="DP25" s="157">
        <v>113</v>
      </c>
      <c r="DQ25" s="158">
        <v>0.748</v>
      </c>
      <c r="DR25" s="157">
        <v>102</v>
      </c>
      <c r="DS25" s="158">
        <v>0.72299999999999998</v>
      </c>
      <c r="DT25" s="157">
        <v>110</v>
      </c>
      <c r="DU25" s="158">
        <v>0.753</v>
      </c>
      <c r="DV25" s="157">
        <v>84</v>
      </c>
      <c r="DW25" s="158">
        <v>0.68899999999999995</v>
      </c>
      <c r="DX25" s="157">
        <v>108</v>
      </c>
      <c r="DY25" s="158">
        <v>0.69699999999999995</v>
      </c>
      <c r="DZ25" s="157">
        <v>94</v>
      </c>
      <c r="EA25" s="158">
        <v>0.623</v>
      </c>
      <c r="EB25" s="157">
        <v>109</v>
      </c>
      <c r="EC25" s="158">
        <v>0.65300000000000002</v>
      </c>
      <c r="ED25" s="157">
        <v>96</v>
      </c>
      <c r="EE25" s="158">
        <v>0.67600000000000005</v>
      </c>
      <c r="EF25" s="157">
        <v>111</v>
      </c>
      <c r="EG25" s="158">
        <v>0.68899999999999995</v>
      </c>
      <c r="EH25" s="157">
        <v>102</v>
      </c>
      <c r="EI25" s="158">
        <v>0.70299999999999996</v>
      </c>
      <c r="EJ25" s="157">
        <v>81</v>
      </c>
      <c r="EK25" s="159">
        <v>0.61399999999999999</v>
      </c>
      <c r="EL25" s="157">
        <v>100</v>
      </c>
      <c r="EM25" s="158">
        <v>0.64500000000000002</v>
      </c>
      <c r="EN25" s="157">
        <v>92</v>
      </c>
      <c r="EO25" s="158">
        <v>0.69699999999999995</v>
      </c>
      <c r="EP25" s="157">
        <v>72</v>
      </c>
      <c r="EQ25" s="158">
        <v>0.58499999999999996</v>
      </c>
      <c r="ER25" s="157">
        <v>80</v>
      </c>
      <c r="ES25" s="158">
        <v>0.55900000000000005</v>
      </c>
      <c r="ET25" s="157">
        <v>74</v>
      </c>
      <c r="EU25" s="158">
        <v>0.57799999999999996</v>
      </c>
      <c r="EV25" s="157">
        <v>66</v>
      </c>
      <c r="EW25" s="158">
        <v>0.48199999999999998</v>
      </c>
      <c r="EX25" s="157">
        <v>53</v>
      </c>
      <c r="EY25" s="158">
        <v>0.53</v>
      </c>
      <c r="EZ25" s="157">
        <v>55</v>
      </c>
      <c r="FA25" s="158">
        <v>0.44400000000000001</v>
      </c>
      <c r="FB25" s="157">
        <v>44</v>
      </c>
      <c r="FC25" s="158">
        <v>0.376</v>
      </c>
      <c r="FD25" s="157">
        <v>58</v>
      </c>
      <c r="FE25" s="158">
        <v>0.47499999999999998</v>
      </c>
      <c r="FF25" s="156">
        <v>55</v>
      </c>
      <c r="FG25" s="158">
        <v>0.45800000000000002</v>
      </c>
      <c r="FH25" s="156">
        <v>53</v>
      </c>
      <c r="FI25" s="158">
        <v>0.39300000000000002</v>
      </c>
      <c r="FJ25" s="156">
        <v>47</v>
      </c>
      <c r="FK25" s="158">
        <v>0.47</v>
      </c>
      <c r="FL25" s="156">
        <v>51</v>
      </c>
      <c r="FM25" s="158">
        <v>0.41099999999999998</v>
      </c>
      <c r="FN25" s="156">
        <v>47</v>
      </c>
      <c r="FO25" s="158">
        <v>0.41199999999999998</v>
      </c>
      <c r="FP25" s="156">
        <v>28</v>
      </c>
      <c r="FQ25" s="158">
        <v>0.29799999999999999</v>
      </c>
      <c r="FR25" s="156">
        <v>37</v>
      </c>
      <c r="FS25" s="158">
        <v>0.36299999999999999</v>
      </c>
      <c r="FT25" s="156">
        <v>32</v>
      </c>
      <c r="FU25" s="158">
        <v>0.32700000000000001</v>
      </c>
      <c r="FV25" s="156">
        <v>23</v>
      </c>
      <c r="FW25" s="158">
        <v>0.217</v>
      </c>
      <c r="FX25" s="156">
        <v>16</v>
      </c>
      <c r="FY25" s="158">
        <v>0.19</v>
      </c>
      <c r="FZ25" s="156">
        <v>17</v>
      </c>
      <c r="GA25" s="158">
        <v>0.191</v>
      </c>
      <c r="GB25" s="156">
        <v>9</v>
      </c>
      <c r="GC25" s="158">
        <v>0.106</v>
      </c>
      <c r="GD25" s="156">
        <v>18</v>
      </c>
      <c r="GE25" s="158">
        <v>0.20200000000000001</v>
      </c>
      <c r="GF25" s="156">
        <v>9</v>
      </c>
      <c r="GG25" s="158">
        <v>0.10299999999999999</v>
      </c>
      <c r="GH25" s="156">
        <v>19</v>
      </c>
      <c r="GI25" s="158">
        <v>0.17100000000000001</v>
      </c>
      <c r="GJ25" s="156">
        <v>24</v>
      </c>
      <c r="GK25" s="158">
        <v>0.216</v>
      </c>
      <c r="GL25" s="156">
        <v>36</v>
      </c>
      <c r="GM25" s="158">
        <v>0.40400000000000003</v>
      </c>
      <c r="GN25" s="156">
        <v>34</v>
      </c>
      <c r="GO25" s="158">
        <v>0.318</v>
      </c>
      <c r="GP25" s="156">
        <v>34</v>
      </c>
      <c r="GQ25" s="158">
        <v>0.378</v>
      </c>
    </row>
    <row r="26" spans="1:201" hidden="1" x14ac:dyDescent="0.25">
      <c r="C26" s="156" t="s">
        <v>1662</v>
      </c>
      <c r="D26" s="157">
        <v>53</v>
      </c>
      <c r="E26" s="158">
        <v>1</v>
      </c>
      <c r="F26" s="157">
        <v>39</v>
      </c>
      <c r="G26" s="158">
        <v>1</v>
      </c>
      <c r="H26" s="157">
        <v>54</v>
      </c>
      <c r="I26" s="158">
        <v>0.96399999999999997</v>
      </c>
      <c r="J26" s="157">
        <v>32</v>
      </c>
      <c r="K26" s="158">
        <v>1</v>
      </c>
      <c r="L26" s="157">
        <v>44</v>
      </c>
      <c r="M26" s="158">
        <v>1</v>
      </c>
      <c r="N26" s="157">
        <v>24</v>
      </c>
      <c r="O26" s="158">
        <v>1</v>
      </c>
      <c r="P26" s="157">
        <v>45</v>
      </c>
      <c r="Q26" s="158">
        <v>0.97799999999999998</v>
      </c>
      <c r="R26" s="157">
        <v>41</v>
      </c>
      <c r="S26" s="158">
        <v>0.97599999999999998</v>
      </c>
      <c r="T26" s="157">
        <v>35</v>
      </c>
      <c r="U26" s="158">
        <v>1</v>
      </c>
      <c r="V26" s="157">
        <v>40</v>
      </c>
      <c r="W26" s="158">
        <v>1</v>
      </c>
      <c r="X26" s="157">
        <v>53</v>
      </c>
      <c r="Y26" s="158">
        <v>0.98099999999999998</v>
      </c>
      <c r="Z26" s="157">
        <v>41</v>
      </c>
      <c r="AA26" s="158">
        <v>0.97599999999999998</v>
      </c>
      <c r="AB26" s="157">
        <v>50</v>
      </c>
      <c r="AC26" s="158">
        <v>0.94299999999999995</v>
      </c>
      <c r="AD26" s="157">
        <v>39</v>
      </c>
      <c r="AE26" s="158">
        <v>1</v>
      </c>
      <c r="AF26" s="157">
        <v>59</v>
      </c>
      <c r="AG26" s="158">
        <v>0.96699999999999997</v>
      </c>
      <c r="AH26" s="157">
        <v>46</v>
      </c>
      <c r="AI26" s="158">
        <v>0.97899999999999998</v>
      </c>
      <c r="AJ26" s="157">
        <v>47</v>
      </c>
      <c r="AK26" s="158">
        <v>0.95899999999999996</v>
      </c>
      <c r="AL26" s="157">
        <v>45</v>
      </c>
      <c r="AM26" s="158">
        <v>0.91800000000000004</v>
      </c>
      <c r="AN26" s="157">
        <v>43</v>
      </c>
      <c r="AO26" s="158">
        <v>0.878</v>
      </c>
      <c r="AP26" s="157">
        <v>57</v>
      </c>
      <c r="AQ26" s="158">
        <v>0.86399999999999999</v>
      </c>
      <c r="AR26" s="157">
        <v>45</v>
      </c>
      <c r="AS26" s="158">
        <v>0.67200000000000004</v>
      </c>
      <c r="AT26" s="157">
        <v>48</v>
      </c>
      <c r="AU26" s="158">
        <v>0.73799999999999999</v>
      </c>
      <c r="AV26" s="157">
        <v>72</v>
      </c>
      <c r="AW26" s="158">
        <v>0.76600000000000001</v>
      </c>
      <c r="AX26" s="157">
        <v>47</v>
      </c>
      <c r="AY26" s="158">
        <v>0.73399999999999999</v>
      </c>
      <c r="AZ26" s="157">
        <v>41</v>
      </c>
      <c r="BA26" s="158">
        <v>0.65100000000000002</v>
      </c>
      <c r="BB26" s="157">
        <v>49</v>
      </c>
      <c r="BC26" s="158">
        <v>0.754</v>
      </c>
      <c r="BD26" s="157">
        <v>52</v>
      </c>
      <c r="BE26" s="158">
        <v>0.67500000000000004</v>
      </c>
      <c r="BF26" s="157">
        <v>53</v>
      </c>
      <c r="BG26" s="158">
        <v>0.68799999999999994</v>
      </c>
      <c r="BH26" s="157">
        <v>58</v>
      </c>
      <c r="BI26" s="158">
        <v>0.72499999999999998</v>
      </c>
      <c r="BJ26" s="157">
        <v>49</v>
      </c>
      <c r="BK26" s="158">
        <v>0.83099999999999996</v>
      </c>
      <c r="BL26" s="157">
        <v>63</v>
      </c>
      <c r="BM26" s="158">
        <v>0.94</v>
      </c>
      <c r="BN26" s="157">
        <v>64</v>
      </c>
      <c r="BO26" s="158">
        <v>0.91400000000000003</v>
      </c>
      <c r="BP26" s="157">
        <v>67</v>
      </c>
      <c r="BQ26" s="158">
        <v>0.87</v>
      </c>
      <c r="BR26" s="157">
        <v>72</v>
      </c>
      <c r="BS26" s="158">
        <v>0.96</v>
      </c>
      <c r="BT26" s="157">
        <v>64</v>
      </c>
      <c r="BU26" s="158">
        <v>0.85299999999999998</v>
      </c>
      <c r="BV26" s="157">
        <v>55</v>
      </c>
      <c r="BW26" s="158">
        <v>0.83299999999999996</v>
      </c>
      <c r="BX26" s="157">
        <v>81</v>
      </c>
      <c r="BY26" s="158">
        <v>0.95299999999999996</v>
      </c>
      <c r="BZ26" s="157">
        <v>57</v>
      </c>
      <c r="CA26" s="158">
        <v>0.70399999999999996</v>
      </c>
      <c r="CB26" s="157">
        <v>63</v>
      </c>
      <c r="CC26" s="158">
        <v>0.68500000000000005</v>
      </c>
      <c r="CD26" s="157">
        <v>66</v>
      </c>
      <c r="CE26" s="158">
        <v>0.75900000000000001</v>
      </c>
      <c r="CF26" s="157">
        <v>69</v>
      </c>
      <c r="CG26" s="158">
        <v>0.69699999999999995</v>
      </c>
      <c r="CH26" s="157">
        <v>41</v>
      </c>
      <c r="CI26" s="158">
        <v>0.75900000000000001</v>
      </c>
      <c r="CJ26" s="157">
        <v>63</v>
      </c>
      <c r="CK26" s="158">
        <v>0.84</v>
      </c>
      <c r="CL26" s="157">
        <v>61</v>
      </c>
      <c r="CM26" s="158">
        <v>0.88400000000000001</v>
      </c>
      <c r="CN26" s="157">
        <v>68</v>
      </c>
      <c r="CO26" s="158">
        <v>0.85</v>
      </c>
      <c r="CP26" s="157">
        <v>75</v>
      </c>
      <c r="CQ26" s="158">
        <v>0.89300000000000002</v>
      </c>
      <c r="CR26" s="157">
        <v>72</v>
      </c>
      <c r="CS26" s="158">
        <v>0.78300000000000003</v>
      </c>
      <c r="CT26" s="157">
        <v>49</v>
      </c>
      <c r="CU26" s="158">
        <v>0.69</v>
      </c>
      <c r="CV26" s="157">
        <v>72</v>
      </c>
      <c r="CW26" s="158">
        <v>0.82799999999999996</v>
      </c>
      <c r="CX26" s="157">
        <v>64</v>
      </c>
      <c r="CY26" s="158">
        <v>0.91400000000000003</v>
      </c>
      <c r="CZ26" s="157">
        <v>69</v>
      </c>
      <c r="DA26" s="158">
        <v>0.84099999999999997</v>
      </c>
      <c r="DB26" s="157">
        <v>45</v>
      </c>
      <c r="DC26" s="158">
        <v>0.78900000000000003</v>
      </c>
      <c r="DD26" s="157">
        <v>62</v>
      </c>
      <c r="DE26" s="158">
        <v>0.84899999999999998</v>
      </c>
      <c r="DF26" s="157">
        <v>56</v>
      </c>
      <c r="DG26" s="158">
        <v>0.93300000000000005</v>
      </c>
      <c r="DH26" s="156">
        <v>65</v>
      </c>
      <c r="DI26" s="158">
        <v>0.91500000000000004</v>
      </c>
      <c r="DJ26" s="157">
        <v>69</v>
      </c>
      <c r="DK26" s="158">
        <v>0.94499999999999995</v>
      </c>
      <c r="DL26" s="157">
        <v>72</v>
      </c>
      <c r="DM26" s="158">
        <v>0.9</v>
      </c>
      <c r="DN26" s="157">
        <v>67</v>
      </c>
      <c r="DO26" s="158">
        <v>0.94399999999999995</v>
      </c>
      <c r="DP26" s="157">
        <v>68</v>
      </c>
      <c r="DQ26" s="158">
        <v>0.91900000000000004</v>
      </c>
      <c r="DR26" s="157">
        <v>54</v>
      </c>
      <c r="DS26" s="158">
        <v>0.88500000000000001</v>
      </c>
      <c r="DT26" s="157">
        <v>71</v>
      </c>
      <c r="DU26" s="158">
        <v>0.91</v>
      </c>
      <c r="DV26" s="157">
        <v>68</v>
      </c>
      <c r="DW26" s="158">
        <v>0.94399999999999995</v>
      </c>
      <c r="DX26" s="157">
        <v>66</v>
      </c>
      <c r="DY26" s="158">
        <v>0.91700000000000004</v>
      </c>
      <c r="DZ26" s="157">
        <v>63</v>
      </c>
      <c r="EA26" s="158">
        <v>0.84</v>
      </c>
      <c r="EB26" s="157">
        <v>60</v>
      </c>
      <c r="EC26" s="158">
        <v>0.78900000000000003</v>
      </c>
      <c r="ED26" s="157">
        <v>69</v>
      </c>
      <c r="EE26" s="158">
        <v>0.85199999999999998</v>
      </c>
      <c r="EF26" s="157">
        <v>85</v>
      </c>
      <c r="EG26" s="158">
        <v>0.89500000000000002</v>
      </c>
      <c r="EH26" s="157">
        <v>59</v>
      </c>
      <c r="EI26" s="158">
        <v>0.88100000000000001</v>
      </c>
      <c r="EJ26" s="157">
        <v>83</v>
      </c>
      <c r="EK26" s="159">
        <v>0.84699999999999998</v>
      </c>
      <c r="EL26" s="157">
        <v>57</v>
      </c>
      <c r="EM26" s="158">
        <v>0.89100000000000001</v>
      </c>
      <c r="EN26" s="157">
        <v>66</v>
      </c>
      <c r="EO26" s="158">
        <v>0.88</v>
      </c>
      <c r="EP26" s="157">
        <v>48</v>
      </c>
      <c r="EQ26" s="158">
        <v>0.84199999999999997</v>
      </c>
      <c r="ER26" s="157">
        <v>61</v>
      </c>
      <c r="ES26" s="158">
        <v>0.83599999999999997</v>
      </c>
      <c r="ET26" s="157">
        <v>60</v>
      </c>
      <c r="EU26" s="158">
        <v>0.88200000000000001</v>
      </c>
      <c r="EV26" s="157">
        <v>56</v>
      </c>
      <c r="EW26" s="158">
        <v>0.82399999999999995</v>
      </c>
      <c r="EX26" s="157">
        <v>56</v>
      </c>
      <c r="EY26" s="158">
        <v>0.91800000000000004</v>
      </c>
      <c r="EZ26" s="157">
        <v>53</v>
      </c>
      <c r="FA26" s="158">
        <v>0.70699999999999996</v>
      </c>
      <c r="FB26" s="157">
        <v>41</v>
      </c>
      <c r="FC26" s="158">
        <v>0.77400000000000002</v>
      </c>
      <c r="FD26" s="157">
        <v>56</v>
      </c>
      <c r="FE26" s="158">
        <v>0.72699999999999998</v>
      </c>
      <c r="FF26" s="156">
        <v>42</v>
      </c>
      <c r="FG26" s="158">
        <v>0.67700000000000005</v>
      </c>
      <c r="FH26" s="156">
        <v>45</v>
      </c>
      <c r="FI26" s="158">
        <v>0.625</v>
      </c>
      <c r="FJ26" s="156">
        <v>46</v>
      </c>
      <c r="FK26" s="158">
        <v>0.79300000000000004</v>
      </c>
      <c r="FL26" s="156">
        <v>50</v>
      </c>
      <c r="FM26" s="158">
        <v>0.64900000000000002</v>
      </c>
      <c r="FN26" s="156">
        <v>34</v>
      </c>
      <c r="FO26" s="158">
        <v>0.63</v>
      </c>
      <c r="FP26" s="156">
        <v>36</v>
      </c>
      <c r="FQ26" s="158">
        <v>0.58099999999999996</v>
      </c>
      <c r="FR26" s="156">
        <v>27</v>
      </c>
      <c r="FS26" s="158">
        <v>0.73</v>
      </c>
      <c r="FT26" s="156">
        <v>29</v>
      </c>
      <c r="FU26" s="158">
        <v>0.63</v>
      </c>
      <c r="FV26" s="156">
        <v>28</v>
      </c>
      <c r="FW26" s="158">
        <v>0.5</v>
      </c>
      <c r="FX26" s="156">
        <v>30</v>
      </c>
      <c r="FY26" s="158">
        <v>0.57699999999999996</v>
      </c>
      <c r="FZ26" s="156">
        <v>20</v>
      </c>
      <c r="GA26" s="158">
        <v>0.47599999999999998</v>
      </c>
      <c r="GB26" s="156">
        <v>23</v>
      </c>
      <c r="GC26" s="158">
        <v>0.46899999999999997</v>
      </c>
      <c r="GD26" s="156">
        <v>25</v>
      </c>
      <c r="GE26" s="158">
        <v>0.5</v>
      </c>
      <c r="GF26" s="156">
        <v>18</v>
      </c>
      <c r="GG26" s="158">
        <v>0.439</v>
      </c>
      <c r="GH26" s="156">
        <v>27</v>
      </c>
      <c r="GI26" s="158">
        <v>0.57399999999999995</v>
      </c>
      <c r="GJ26" s="156">
        <v>20</v>
      </c>
      <c r="GK26" s="158">
        <v>0.41699999999999998</v>
      </c>
      <c r="GL26" s="156">
        <v>25</v>
      </c>
      <c r="GM26" s="158">
        <v>0.69399999999999995</v>
      </c>
      <c r="GN26" s="156">
        <v>29</v>
      </c>
      <c r="GO26" s="158">
        <v>0.74399999999999999</v>
      </c>
      <c r="GP26" s="156">
        <v>26</v>
      </c>
      <c r="GQ26" s="158">
        <v>0.47299999999999998</v>
      </c>
    </row>
    <row r="27" spans="1:201" s="34" customFormat="1" x14ac:dyDescent="0.25">
      <c r="A27"/>
      <c r="B27"/>
      <c r="C27" s="160" t="s">
        <v>26</v>
      </c>
      <c r="D27" s="161">
        <v>224</v>
      </c>
      <c r="E27" s="162">
        <v>0.14399999999999999</v>
      </c>
      <c r="F27" s="161">
        <v>142</v>
      </c>
      <c r="G27" s="162">
        <v>0.11899999999999999</v>
      </c>
      <c r="H27" s="161">
        <v>307</v>
      </c>
      <c r="I27" s="162">
        <v>0.22900000000000001</v>
      </c>
      <c r="J27" s="161">
        <v>295</v>
      </c>
      <c r="K27" s="162">
        <v>0.24399999999999999</v>
      </c>
      <c r="L27" s="161">
        <v>318</v>
      </c>
      <c r="M27" s="162">
        <v>0.214</v>
      </c>
      <c r="N27" s="161">
        <v>229</v>
      </c>
      <c r="O27" s="162">
        <v>0.192</v>
      </c>
      <c r="P27" s="161">
        <v>325</v>
      </c>
      <c r="Q27" s="162">
        <v>0.27600000000000002</v>
      </c>
      <c r="R27" s="161">
        <v>297</v>
      </c>
      <c r="S27" s="162">
        <v>0.253</v>
      </c>
      <c r="T27" s="161">
        <v>332</v>
      </c>
      <c r="U27" s="162">
        <v>0.22500000000000001</v>
      </c>
      <c r="V27" s="161">
        <v>298</v>
      </c>
      <c r="W27" s="162">
        <v>0.247</v>
      </c>
      <c r="X27" s="161">
        <v>339</v>
      </c>
      <c r="Y27" s="162">
        <v>0.27</v>
      </c>
      <c r="Z27" s="161">
        <v>290</v>
      </c>
      <c r="AA27" s="162">
        <v>0.247</v>
      </c>
      <c r="AB27" s="161">
        <v>362</v>
      </c>
      <c r="AC27" s="162">
        <v>0.23200000000000001</v>
      </c>
      <c r="AD27" s="161">
        <v>321</v>
      </c>
      <c r="AE27" s="162">
        <v>0.27800000000000002</v>
      </c>
      <c r="AF27" s="161">
        <v>330</v>
      </c>
      <c r="AG27" s="162">
        <v>0.26100000000000001</v>
      </c>
      <c r="AH27" s="161">
        <v>335</v>
      </c>
      <c r="AI27" s="162">
        <v>0.28899999999999998</v>
      </c>
      <c r="AJ27" s="161">
        <v>364</v>
      </c>
      <c r="AK27" s="162">
        <v>0.23</v>
      </c>
      <c r="AL27" s="161">
        <v>256</v>
      </c>
      <c r="AM27" s="162">
        <v>0.255</v>
      </c>
      <c r="AN27" s="161">
        <v>340</v>
      </c>
      <c r="AO27" s="162">
        <v>0.25800000000000001</v>
      </c>
      <c r="AP27" s="161">
        <v>315</v>
      </c>
      <c r="AQ27" s="162">
        <v>0.252</v>
      </c>
      <c r="AR27" s="161">
        <v>288</v>
      </c>
      <c r="AS27" s="162">
        <v>0.19700000000000001</v>
      </c>
      <c r="AT27" s="161">
        <v>266</v>
      </c>
      <c r="AU27" s="162">
        <v>0.224</v>
      </c>
      <c r="AV27" s="161">
        <v>361</v>
      </c>
      <c r="AW27" s="162">
        <v>0.27100000000000002</v>
      </c>
      <c r="AX27" s="161">
        <v>293</v>
      </c>
      <c r="AY27" s="162">
        <v>0.27400000000000002</v>
      </c>
      <c r="AZ27" s="161">
        <v>290</v>
      </c>
      <c r="BA27" s="162">
        <v>0.20100000000000001</v>
      </c>
      <c r="BB27" s="161">
        <v>264</v>
      </c>
      <c r="BC27" s="162">
        <v>0.255</v>
      </c>
      <c r="BD27" s="161">
        <v>268</v>
      </c>
      <c r="BE27" s="162">
        <v>0.222</v>
      </c>
      <c r="BF27" s="161">
        <v>232</v>
      </c>
      <c r="BG27" s="162">
        <v>0.219</v>
      </c>
      <c r="BH27" s="161">
        <v>225</v>
      </c>
      <c r="BI27" s="162">
        <v>0.16400000000000001</v>
      </c>
      <c r="BJ27" s="161">
        <v>173</v>
      </c>
      <c r="BK27" s="162">
        <v>0.16700000000000001</v>
      </c>
      <c r="BL27" s="161">
        <v>133</v>
      </c>
      <c r="BM27" s="162">
        <v>0.12</v>
      </c>
      <c r="BN27" s="161">
        <v>124</v>
      </c>
      <c r="BO27" s="162">
        <v>0.11799999999999999</v>
      </c>
      <c r="BP27" s="161">
        <v>102</v>
      </c>
      <c r="BQ27" s="162">
        <v>7.8E-2</v>
      </c>
      <c r="BR27" s="161">
        <v>55</v>
      </c>
      <c r="BS27" s="162">
        <v>5.7000000000000002E-2</v>
      </c>
      <c r="BT27" s="161">
        <v>57</v>
      </c>
      <c r="BU27" s="162">
        <v>4.8000000000000001E-2</v>
      </c>
      <c r="BV27" s="161">
        <v>58</v>
      </c>
      <c r="BW27" s="162">
        <v>0.05</v>
      </c>
      <c r="BX27" s="161">
        <v>50</v>
      </c>
      <c r="BY27" s="162">
        <v>4.1000000000000002E-2</v>
      </c>
      <c r="BZ27" s="161">
        <v>51</v>
      </c>
      <c r="CA27" s="162">
        <v>5.0999999999999997E-2</v>
      </c>
      <c r="CB27" s="161">
        <v>51</v>
      </c>
      <c r="CC27" s="162">
        <v>4.3999999999999997E-2</v>
      </c>
      <c r="CD27" s="161">
        <v>47</v>
      </c>
      <c r="CE27" s="162">
        <v>3.7999999999999999E-2</v>
      </c>
      <c r="CF27" s="161">
        <v>48</v>
      </c>
      <c r="CG27" s="162">
        <v>3.5000000000000003E-2</v>
      </c>
      <c r="CH27" s="161">
        <v>41</v>
      </c>
      <c r="CI27" s="162">
        <v>3.6999999999999998E-2</v>
      </c>
      <c r="CJ27" s="161">
        <v>37</v>
      </c>
      <c r="CK27" s="162">
        <v>2.9000000000000001E-2</v>
      </c>
      <c r="CL27" s="161">
        <v>48</v>
      </c>
      <c r="CM27" s="162">
        <v>3.5000000000000003E-2</v>
      </c>
      <c r="CN27" s="161">
        <v>40</v>
      </c>
      <c r="CO27" s="162">
        <v>2.8000000000000001E-2</v>
      </c>
      <c r="CP27" s="161">
        <v>46</v>
      </c>
      <c r="CQ27" s="162">
        <v>3.7999999999999999E-2</v>
      </c>
      <c r="CR27" s="161">
        <v>45</v>
      </c>
      <c r="CS27" s="162">
        <v>3.3000000000000002E-2</v>
      </c>
      <c r="CT27" s="161">
        <v>53</v>
      </c>
      <c r="CU27" s="162">
        <v>0.04</v>
      </c>
      <c r="CV27" s="161">
        <v>50</v>
      </c>
      <c r="CW27" s="162">
        <v>2.9000000000000001E-2</v>
      </c>
      <c r="CX27" s="161">
        <v>46</v>
      </c>
      <c r="CY27" s="162">
        <v>3.5999999999999997E-2</v>
      </c>
      <c r="CZ27" s="161">
        <v>67</v>
      </c>
      <c r="DA27" s="162">
        <v>4.4999999999999998E-2</v>
      </c>
      <c r="DB27" s="161">
        <v>60</v>
      </c>
      <c r="DC27" s="162">
        <v>4.1000000000000002E-2</v>
      </c>
      <c r="DD27" s="161">
        <v>48</v>
      </c>
      <c r="DE27" s="162">
        <v>2.8000000000000001E-2</v>
      </c>
      <c r="DF27" s="161">
        <v>43</v>
      </c>
      <c r="DG27" s="162">
        <v>3.1E-2</v>
      </c>
      <c r="DH27" s="160">
        <v>53</v>
      </c>
      <c r="DI27" s="162">
        <v>3.5999999999999997E-2</v>
      </c>
      <c r="DJ27" s="161">
        <v>50</v>
      </c>
      <c r="DK27" s="162">
        <v>3.4000000000000002E-2</v>
      </c>
      <c r="DL27" s="161">
        <v>60</v>
      </c>
      <c r="DM27" s="162">
        <v>3.5000000000000003E-2</v>
      </c>
      <c r="DN27" s="161">
        <v>66</v>
      </c>
      <c r="DO27" s="162">
        <v>4.7E-2</v>
      </c>
      <c r="DP27" s="161">
        <v>41</v>
      </c>
      <c r="DQ27" s="162">
        <v>2.8000000000000001E-2</v>
      </c>
      <c r="DR27" s="161">
        <v>75</v>
      </c>
      <c r="DS27" s="162">
        <v>0.05</v>
      </c>
      <c r="DT27" s="161">
        <v>62</v>
      </c>
      <c r="DU27" s="162">
        <v>3.4000000000000002E-2</v>
      </c>
      <c r="DV27" s="161">
        <v>57</v>
      </c>
      <c r="DW27" s="162">
        <v>4.1000000000000002E-2</v>
      </c>
      <c r="DX27" s="161">
        <v>54</v>
      </c>
      <c r="DY27" s="162">
        <v>3.5000000000000003E-2</v>
      </c>
      <c r="DZ27" s="161">
        <v>48</v>
      </c>
      <c r="EA27" s="162">
        <v>2.9000000000000001E-2</v>
      </c>
      <c r="EB27" s="161">
        <v>48</v>
      </c>
      <c r="EC27" s="162">
        <v>2.5000000000000001E-2</v>
      </c>
      <c r="ED27" s="161">
        <v>38</v>
      </c>
      <c r="EE27" s="162">
        <v>2.4E-2</v>
      </c>
      <c r="EF27" s="161">
        <v>51</v>
      </c>
      <c r="EG27" s="162">
        <v>3.1E-2</v>
      </c>
      <c r="EH27" s="161">
        <v>53</v>
      </c>
      <c r="EI27" s="162">
        <v>3.3000000000000002E-2</v>
      </c>
      <c r="EJ27" s="161">
        <v>40</v>
      </c>
      <c r="EK27" s="163">
        <v>0.02</v>
      </c>
      <c r="EL27" s="161">
        <v>27</v>
      </c>
      <c r="EM27" s="162">
        <v>1.7000000000000001E-2</v>
      </c>
      <c r="EN27" s="161">
        <v>37</v>
      </c>
      <c r="EO27" s="162">
        <v>2.1000000000000001E-2</v>
      </c>
      <c r="EP27" s="161">
        <v>22</v>
      </c>
      <c r="EQ27" s="162">
        <v>1.4E-2</v>
      </c>
      <c r="ER27" s="161">
        <v>42</v>
      </c>
      <c r="ES27" s="162">
        <v>2.1000000000000001E-2</v>
      </c>
      <c r="ET27" s="161">
        <v>30</v>
      </c>
      <c r="EU27" s="162">
        <v>1.9E-2</v>
      </c>
      <c r="EV27" s="161">
        <v>24</v>
      </c>
      <c r="EW27" s="162">
        <v>1.4999999999999999E-2</v>
      </c>
      <c r="EX27" s="161">
        <v>23</v>
      </c>
      <c r="EY27" s="162">
        <v>1.4999999999999999E-2</v>
      </c>
      <c r="EZ27" s="161">
        <v>45</v>
      </c>
      <c r="FA27" s="162">
        <v>2.5000000000000001E-2</v>
      </c>
      <c r="FB27" s="161">
        <v>26</v>
      </c>
      <c r="FC27" s="162">
        <v>1.7000000000000001E-2</v>
      </c>
      <c r="FD27" s="161">
        <v>48</v>
      </c>
      <c r="FE27" s="162">
        <v>2.8000000000000001E-2</v>
      </c>
      <c r="FF27" s="160">
        <v>26</v>
      </c>
      <c r="FG27" s="162">
        <v>1.7000000000000001E-2</v>
      </c>
      <c r="FH27" s="160">
        <v>20</v>
      </c>
      <c r="FI27" s="162">
        <v>0.01</v>
      </c>
      <c r="FJ27" s="160">
        <v>30</v>
      </c>
      <c r="FK27" s="162">
        <v>2.3E-2</v>
      </c>
      <c r="FL27" s="160">
        <v>22</v>
      </c>
      <c r="FM27" s="162">
        <v>1.7000000000000001E-2</v>
      </c>
      <c r="FN27" s="160">
        <v>36</v>
      </c>
      <c r="FO27" s="162">
        <v>2.1000000000000001E-2</v>
      </c>
      <c r="FP27" s="160">
        <v>50</v>
      </c>
      <c r="FQ27" s="162">
        <v>2.4E-2</v>
      </c>
      <c r="FR27" s="160">
        <v>44</v>
      </c>
      <c r="FS27" s="162">
        <v>2.5000000000000001E-2</v>
      </c>
      <c r="FT27" s="160">
        <v>59</v>
      </c>
      <c r="FU27" s="162">
        <v>3.6999999999999998E-2</v>
      </c>
      <c r="FV27" s="160">
        <v>65</v>
      </c>
      <c r="FW27" s="162">
        <v>3.5999999999999997E-2</v>
      </c>
      <c r="FX27" s="160">
        <v>69</v>
      </c>
      <c r="FY27" s="162">
        <v>3.2000000000000001E-2</v>
      </c>
      <c r="FZ27" s="160">
        <v>63</v>
      </c>
      <c r="GA27" s="162">
        <v>3.5000000000000003E-2</v>
      </c>
      <c r="GB27" s="160">
        <v>70</v>
      </c>
      <c r="GC27" s="162">
        <v>3.9E-2</v>
      </c>
      <c r="GD27" s="160">
        <v>60</v>
      </c>
      <c r="GE27" s="162">
        <v>3.4000000000000002E-2</v>
      </c>
      <c r="GF27" s="160">
        <v>24</v>
      </c>
      <c r="GG27" s="162">
        <v>1.4999999999999999E-2</v>
      </c>
      <c r="GH27" s="160">
        <v>36</v>
      </c>
      <c r="GI27" s="162">
        <v>2.7E-2</v>
      </c>
      <c r="GJ27" s="160">
        <v>28</v>
      </c>
      <c r="GK27" s="162">
        <v>2.1000000000000001E-2</v>
      </c>
      <c r="GL27" s="160">
        <v>24</v>
      </c>
      <c r="GM27" s="162">
        <v>1.7999999999999999E-2</v>
      </c>
      <c r="GN27" s="160">
        <v>49</v>
      </c>
      <c r="GO27" s="162">
        <v>3.7999999999999999E-2</v>
      </c>
      <c r="GP27" s="160">
        <v>39</v>
      </c>
      <c r="GQ27" s="162">
        <v>3.1E-2</v>
      </c>
      <c r="GR27" s="160">
        <v>26</v>
      </c>
      <c r="GS27" s="162">
        <v>1.9E-2</v>
      </c>
    </row>
    <row r="28" spans="1:201" hidden="1" x14ac:dyDescent="0.25">
      <c r="C28" s="156" t="s">
        <v>1663</v>
      </c>
      <c r="D28" s="157">
        <v>252</v>
      </c>
      <c r="E28" s="158">
        <v>0.92</v>
      </c>
      <c r="F28" s="157">
        <v>220</v>
      </c>
      <c r="G28" s="158">
        <v>0.91300000000000003</v>
      </c>
      <c r="H28" s="157">
        <v>274</v>
      </c>
      <c r="I28" s="158">
        <v>0.94199999999999995</v>
      </c>
      <c r="J28" s="157">
        <v>217</v>
      </c>
      <c r="K28" s="158">
        <v>0.95599999999999996</v>
      </c>
      <c r="L28" s="157">
        <v>238</v>
      </c>
      <c r="M28" s="158">
        <v>0.95599999999999996</v>
      </c>
      <c r="N28" s="157">
        <v>213</v>
      </c>
      <c r="O28" s="158">
        <v>0.91800000000000004</v>
      </c>
      <c r="P28" s="157">
        <v>243</v>
      </c>
      <c r="Q28" s="158">
        <v>0.97599999999999998</v>
      </c>
      <c r="R28" s="157">
        <v>201</v>
      </c>
      <c r="S28" s="158">
        <v>0.97099999999999997</v>
      </c>
      <c r="T28" s="157">
        <v>207</v>
      </c>
      <c r="U28" s="158">
        <v>0.96699999999999997</v>
      </c>
      <c r="V28" s="157">
        <v>236</v>
      </c>
      <c r="W28" s="158">
        <v>0.95499999999999996</v>
      </c>
      <c r="X28" s="157">
        <v>226</v>
      </c>
      <c r="Y28" s="158">
        <v>0.95</v>
      </c>
      <c r="Z28" s="157">
        <v>217</v>
      </c>
      <c r="AA28" s="158">
        <v>0.96399999999999997</v>
      </c>
      <c r="AB28" s="157">
        <v>215</v>
      </c>
      <c r="AC28" s="158">
        <v>0.94299999999999995</v>
      </c>
      <c r="AD28" s="157">
        <v>207</v>
      </c>
      <c r="AE28" s="158">
        <v>0.91600000000000004</v>
      </c>
      <c r="AF28" s="157">
        <v>240</v>
      </c>
      <c r="AG28" s="158">
        <v>0.89900000000000002</v>
      </c>
      <c r="AH28" s="157">
        <v>210</v>
      </c>
      <c r="AI28" s="158">
        <v>0.88600000000000001</v>
      </c>
      <c r="AJ28" s="157">
        <v>192</v>
      </c>
      <c r="AK28" s="158">
        <v>0.86899999999999999</v>
      </c>
      <c r="AL28" s="157">
        <v>173</v>
      </c>
      <c r="AM28" s="158">
        <v>0.878</v>
      </c>
      <c r="AN28" s="157">
        <v>192</v>
      </c>
      <c r="AO28" s="158">
        <v>0.85</v>
      </c>
      <c r="AP28" s="157">
        <v>183</v>
      </c>
      <c r="AQ28" s="158">
        <v>0.81299999999999994</v>
      </c>
      <c r="AR28" s="157">
        <v>200</v>
      </c>
      <c r="AS28" s="158">
        <v>0.84699999999999998</v>
      </c>
      <c r="AT28" s="157">
        <v>207</v>
      </c>
      <c r="AU28" s="158">
        <v>0.85199999999999998</v>
      </c>
      <c r="AV28" s="157">
        <v>223</v>
      </c>
      <c r="AW28" s="158">
        <v>0.82299999999999995</v>
      </c>
      <c r="AX28" s="157">
        <v>212</v>
      </c>
      <c r="AY28" s="158">
        <v>0.84499999999999997</v>
      </c>
      <c r="AZ28" s="157">
        <v>216</v>
      </c>
      <c r="BA28" s="158">
        <v>0.86099999999999999</v>
      </c>
      <c r="BB28" s="157">
        <v>203</v>
      </c>
      <c r="BC28" s="158">
        <v>0.879</v>
      </c>
      <c r="BD28" s="157">
        <v>243</v>
      </c>
      <c r="BE28" s="158">
        <v>0.89700000000000002</v>
      </c>
      <c r="BF28" s="157">
        <v>224</v>
      </c>
      <c r="BG28" s="158">
        <v>0.84799999999999998</v>
      </c>
      <c r="BH28" s="157">
        <v>212</v>
      </c>
      <c r="BI28" s="158">
        <v>0.86199999999999999</v>
      </c>
      <c r="BJ28" s="157">
        <v>199</v>
      </c>
      <c r="BK28" s="158">
        <v>0.86499999999999999</v>
      </c>
      <c r="BL28" s="157">
        <v>198</v>
      </c>
      <c r="BM28" s="158">
        <v>0.83499999999999996</v>
      </c>
      <c r="BN28" s="157">
        <v>217</v>
      </c>
      <c r="BO28" s="158">
        <v>0.84099999999999997</v>
      </c>
      <c r="BP28" s="157">
        <v>211</v>
      </c>
      <c r="BQ28" s="158">
        <v>0.82699999999999996</v>
      </c>
      <c r="BR28" s="157">
        <v>236</v>
      </c>
      <c r="BS28" s="158">
        <v>0.83099999999999996</v>
      </c>
      <c r="BT28" s="157">
        <v>222</v>
      </c>
      <c r="BU28" s="158">
        <v>0.83799999999999997</v>
      </c>
      <c r="BV28" s="157">
        <v>228</v>
      </c>
      <c r="BW28" s="158">
        <v>0.82</v>
      </c>
      <c r="BX28" s="157">
        <v>224</v>
      </c>
      <c r="BY28" s="158">
        <v>0.78300000000000003</v>
      </c>
      <c r="BZ28" s="157">
        <v>213</v>
      </c>
      <c r="CA28" s="158">
        <v>0.755</v>
      </c>
      <c r="CB28" s="157">
        <v>235</v>
      </c>
      <c r="CC28" s="158">
        <v>0.78300000000000003</v>
      </c>
      <c r="CD28" s="157">
        <v>205</v>
      </c>
      <c r="CE28" s="158">
        <v>0.748</v>
      </c>
      <c r="CF28" s="157">
        <v>188</v>
      </c>
      <c r="CG28" s="158">
        <v>0.73199999999999998</v>
      </c>
      <c r="CH28" s="157">
        <v>199</v>
      </c>
      <c r="CI28" s="158">
        <v>0.75700000000000001</v>
      </c>
      <c r="CJ28" s="157">
        <v>199</v>
      </c>
      <c r="CK28" s="158">
        <v>0.74299999999999999</v>
      </c>
      <c r="CL28" s="157">
        <v>168</v>
      </c>
      <c r="CM28" s="158">
        <v>0.71799999999999997</v>
      </c>
      <c r="CN28" s="157">
        <v>179</v>
      </c>
      <c r="CO28" s="158">
        <v>0.63700000000000001</v>
      </c>
      <c r="CP28" s="157">
        <v>178</v>
      </c>
      <c r="CQ28" s="158">
        <v>0.64700000000000002</v>
      </c>
      <c r="CR28" s="157">
        <v>200</v>
      </c>
      <c r="CS28" s="158">
        <v>0.67800000000000005</v>
      </c>
      <c r="CT28" s="157">
        <v>215</v>
      </c>
      <c r="CU28" s="158">
        <v>0.72599999999999998</v>
      </c>
      <c r="CV28" s="157">
        <v>203</v>
      </c>
      <c r="CW28" s="158">
        <v>0.66100000000000003</v>
      </c>
      <c r="CX28" s="157">
        <v>189</v>
      </c>
      <c r="CY28" s="158">
        <v>0.68</v>
      </c>
      <c r="CZ28" s="157">
        <v>245</v>
      </c>
      <c r="DA28" s="158">
        <v>0.72899999999999998</v>
      </c>
      <c r="DB28" s="157">
        <v>203</v>
      </c>
      <c r="DC28" s="158">
        <v>0.69499999999999995</v>
      </c>
      <c r="DD28" s="157">
        <v>228</v>
      </c>
      <c r="DE28" s="158">
        <v>0.73099999999999998</v>
      </c>
      <c r="DF28" s="157">
        <v>252</v>
      </c>
      <c r="DG28" s="158">
        <v>0.73699999999999999</v>
      </c>
      <c r="DH28" s="156">
        <v>255</v>
      </c>
      <c r="DI28" s="158">
        <v>0.69899999999999995</v>
      </c>
      <c r="DJ28" s="157">
        <v>245</v>
      </c>
      <c r="DK28" s="158">
        <v>0.73599999999999999</v>
      </c>
      <c r="DL28" s="157">
        <v>212</v>
      </c>
      <c r="DM28" s="158">
        <v>0.65</v>
      </c>
      <c r="DN28" s="157">
        <v>219</v>
      </c>
      <c r="DO28" s="158">
        <v>0.72</v>
      </c>
      <c r="DP28" s="157">
        <v>226</v>
      </c>
      <c r="DQ28" s="158">
        <v>0.71699999999999997</v>
      </c>
      <c r="DR28" s="157">
        <v>238</v>
      </c>
      <c r="DS28" s="158">
        <v>0.73199999999999998</v>
      </c>
      <c r="DT28" s="157">
        <v>227</v>
      </c>
      <c r="DU28" s="158">
        <v>0.69799999999999995</v>
      </c>
      <c r="DV28" s="157">
        <v>233</v>
      </c>
      <c r="DW28" s="158">
        <v>0.7</v>
      </c>
      <c r="DX28" s="157">
        <v>219</v>
      </c>
      <c r="DY28" s="158">
        <v>0.68200000000000005</v>
      </c>
      <c r="DZ28" s="157">
        <v>230</v>
      </c>
      <c r="EA28" s="158">
        <v>0.69299999999999995</v>
      </c>
      <c r="EB28" s="157">
        <v>248</v>
      </c>
      <c r="EC28" s="158">
        <v>0.70699999999999996</v>
      </c>
      <c r="ED28" s="157">
        <v>223</v>
      </c>
      <c r="EE28" s="158">
        <v>0.68600000000000005</v>
      </c>
      <c r="EF28" s="157">
        <v>234</v>
      </c>
      <c r="EG28" s="158">
        <v>0.69899999999999995</v>
      </c>
      <c r="EH28" s="157">
        <v>210</v>
      </c>
      <c r="EI28" s="158">
        <v>0.70699999999999996</v>
      </c>
      <c r="EJ28" s="157">
        <v>198</v>
      </c>
      <c r="EK28" s="159">
        <v>0.63500000000000001</v>
      </c>
      <c r="EL28" s="157">
        <v>225</v>
      </c>
      <c r="EM28" s="158">
        <v>0.71899999999999997</v>
      </c>
      <c r="EN28" s="157">
        <v>214</v>
      </c>
      <c r="EO28" s="158">
        <v>0.66300000000000003</v>
      </c>
      <c r="EP28" s="157">
        <v>227</v>
      </c>
      <c r="EQ28" s="158">
        <v>0.70499999999999996</v>
      </c>
      <c r="ER28" s="157">
        <v>185</v>
      </c>
      <c r="ES28" s="158">
        <v>0.627</v>
      </c>
      <c r="ET28" s="157">
        <v>186</v>
      </c>
      <c r="EU28" s="158">
        <v>0.66900000000000004</v>
      </c>
      <c r="EV28" s="157">
        <v>170</v>
      </c>
      <c r="EW28" s="158">
        <v>0.627</v>
      </c>
      <c r="EX28" s="157">
        <v>160</v>
      </c>
      <c r="EY28" s="158">
        <v>0.63200000000000001</v>
      </c>
      <c r="EZ28" s="157">
        <v>168</v>
      </c>
      <c r="FA28" s="158">
        <v>0.59799999999999998</v>
      </c>
      <c r="FB28" s="157">
        <v>172</v>
      </c>
      <c r="FC28" s="158">
        <v>0.59499999999999997</v>
      </c>
      <c r="FD28" s="157">
        <v>166</v>
      </c>
      <c r="FE28" s="158">
        <v>0.629</v>
      </c>
      <c r="FF28" s="156">
        <v>158</v>
      </c>
      <c r="FG28" s="158">
        <v>0.56399999999999995</v>
      </c>
      <c r="FH28" s="156">
        <v>162</v>
      </c>
      <c r="FI28" s="158">
        <v>0.52900000000000003</v>
      </c>
      <c r="FJ28" s="156">
        <v>164</v>
      </c>
      <c r="FK28" s="158">
        <v>0.59</v>
      </c>
      <c r="FL28" s="156">
        <v>151</v>
      </c>
      <c r="FM28" s="158">
        <v>0.54900000000000004</v>
      </c>
      <c r="FN28" s="156">
        <v>94</v>
      </c>
      <c r="FO28" s="158">
        <v>0.44800000000000001</v>
      </c>
      <c r="FP28" s="156">
        <v>84</v>
      </c>
      <c r="FQ28" s="158">
        <v>0.35399999999999998</v>
      </c>
      <c r="FR28" s="156">
        <v>88</v>
      </c>
      <c r="FS28" s="158">
        <v>0.378</v>
      </c>
      <c r="FT28" s="156">
        <v>90</v>
      </c>
      <c r="FU28" s="158">
        <v>0.40400000000000003</v>
      </c>
      <c r="FV28" s="156">
        <v>65</v>
      </c>
      <c r="FW28" s="158">
        <v>0.31</v>
      </c>
      <c r="FX28" s="156">
        <v>58</v>
      </c>
      <c r="FY28" s="158">
        <v>0.27100000000000002</v>
      </c>
      <c r="FZ28" s="156">
        <v>50</v>
      </c>
      <c r="GA28" s="158">
        <v>0.21299999999999999</v>
      </c>
      <c r="GB28" s="156">
        <v>57</v>
      </c>
      <c r="GC28" s="158">
        <v>0.254</v>
      </c>
      <c r="GD28" s="156">
        <v>42</v>
      </c>
      <c r="GE28" s="158">
        <v>0.192</v>
      </c>
      <c r="GF28" s="156">
        <v>46</v>
      </c>
      <c r="GG28" s="158">
        <v>0.20200000000000001</v>
      </c>
      <c r="GH28" s="156">
        <v>66</v>
      </c>
      <c r="GI28" s="158">
        <v>0.26500000000000001</v>
      </c>
      <c r="GJ28" s="156">
        <v>71</v>
      </c>
      <c r="GK28" s="158">
        <v>0.28899999999999998</v>
      </c>
      <c r="GL28" s="156">
        <v>95</v>
      </c>
      <c r="GM28" s="158">
        <v>0.442</v>
      </c>
      <c r="GN28" s="156">
        <v>96</v>
      </c>
      <c r="GO28" s="158">
        <v>0.40500000000000003</v>
      </c>
      <c r="GP28" s="156">
        <v>84</v>
      </c>
      <c r="GQ28" s="158">
        <v>0.378</v>
      </c>
      <c r="GR28" s="160"/>
      <c r="GS28" s="162"/>
    </row>
    <row r="29" spans="1:201" hidden="1" x14ac:dyDescent="0.25">
      <c r="C29" s="156" t="s">
        <v>801</v>
      </c>
      <c r="D29" s="157">
        <v>474</v>
      </c>
      <c r="E29" s="158">
        <v>0.56200000000000006</v>
      </c>
      <c r="F29" s="157">
        <v>425</v>
      </c>
      <c r="G29" s="158">
        <v>0.495</v>
      </c>
      <c r="H29" s="157">
        <v>553</v>
      </c>
      <c r="I29" s="158">
        <v>0.63600000000000001</v>
      </c>
      <c r="J29" s="157">
        <v>502</v>
      </c>
      <c r="K29" s="158">
        <v>0.68600000000000005</v>
      </c>
      <c r="L29" s="157">
        <v>547</v>
      </c>
      <c r="M29" s="158">
        <v>0.67600000000000005</v>
      </c>
      <c r="N29" s="157">
        <v>531</v>
      </c>
      <c r="O29" s="158">
        <v>0.67500000000000004</v>
      </c>
      <c r="P29" s="157">
        <v>672</v>
      </c>
      <c r="Q29" s="158">
        <v>0.78100000000000003</v>
      </c>
      <c r="R29" s="157">
        <v>595</v>
      </c>
      <c r="S29" s="158">
        <v>0.75600000000000001</v>
      </c>
      <c r="T29" s="157">
        <v>571</v>
      </c>
      <c r="U29" s="158">
        <v>0.70599999999999996</v>
      </c>
      <c r="V29" s="157">
        <v>661</v>
      </c>
      <c r="W29" s="158">
        <v>0.76</v>
      </c>
      <c r="X29" s="157">
        <v>626</v>
      </c>
      <c r="Y29" s="158">
        <v>0.72399999999999998</v>
      </c>
      <c r="Z29" s="157">
        <v>664</v>
      </c>
      <c r="AA29" s="158">
        <v>0.73</v>
      </c>
      <c r="AB29" s="157">
        <v>624</v>
      </c>
      <c r="AC29" s="158">
        <v>0.69</v>
      </c>
      <c r="AD29" s="157">
        <v>682</v>
      </c>
      <c r="AE29" s="158">
        <v>0.75700000000000001</v>
      </c>
      <c r="AF29" s="157">
        <v>720</v>
      </c>
      <c r="AG29" s="158">
        <v>0.71799999999999997</v>
      </c>
      <c r="AH29" s="157">
        <v>683</v>
      </c>
      <c r="AI29" s="158">
        <v>0.73799999999999999</v>
      </c>
      <c r="AJ29" s="157">
        <v>708</v>
      </c>
      <c r="AK29" s="158">
        <v>0.72799999999999998</v>
      </c>
      <c r="AL29" s="157">
        <v>606</v>
      </c>
      <c r="AM29" s="158">
        <v>0.72399999999999998</v>
      </c>
      <c r="AN29" s="157">
        <v>694</v>
      </c>
      <c r="AO29" s="158">
        <v>0.73599999999999999</v>
      </c>
      <c r="AP29" s="157">
        <v>623</v>
      </c>
      <c r="AQ29" s="158">
        <v>0.72</v>
      </c>
      <c r="AR29" s="157">
        <v>657</v>
      </c>
      <c r="AS29" s="158">
        <v>0.69799999999999995</v>
      </c>
      <c r="AT29" s="157">
        <v>639</v>
      </c>
      <c r="AU29" s="158">
        <v>0.69299999999999995</v>
      </c>
      <c r="AV29" s="157">
        <v>741</v>
      </c>
      <c r="AW29" s="158">
        <v>0.746</v>
      </c>
      <c r="AX29" s="157">
        <v>672</v>
      </c>
      <c r="AY29" s="158">
        <v>0.745</v>
      </c>
      <c r="AZ29" s="157">
        <v>629</v>
      </c>
      <c r="BA29" s="158">
        <v>0.65900000000000003</v>
      </c>
      <c r="BB29" s="157">
        <v>642</v>
      </c>
      <c r="BC29" s="158">
        <v>0.70699999999999996</v>
      </c>
      <c r="BD29" s="157">
        <v>680</v>
      </c>
      <c r="BE29" s="158">
        <v>0.69</v>
      </c>
      <c r="BF29" s="157">
        <v>612</v>
      </c>
      <c r="BG29" s="158">
        <v>0.68799999999999994</v>
      </c>
      <c r="BH29" s="157">
        <v>609</v>
      </c>
      <c r="BI29" s="158">
        <v>0.64</v>
      </c>
      <c r="BJ29" s="157">
        <v>608</v>
      </c>
      <c r="BK29" s="158">
        <v>0.629</v>
      </c>
      <c r="BL29" s="157">
        <v>624</v>
      </c>
      <c r="BM29" s="158">
        <v>0.61099999999999999</v>
      </c>
      <c r="BN29" s="157">
        <v>523</v>
      </c>
      <c r="BO29" s="158">
        <v>0.55500000000000005</v>
      </c>
      <c r="BP29" s="157">
        <v>541</v>
      </c>
      <c r="BQ29" s="158">
        <v>0.49</v>
      </c>
      <c r="BR29" s="157">
        <v>441</v>
      </c>
      <c r="BS29" s="158">
        <v>0.437</v>
      </c>
      <c r="BT29" s="157">
        <v>446</v>
      </c>
      <c r="BU29" s="158">
        <v>0.442</v>
      </c>
      <c r="BV29" s="157">
        <v>395</v>
      </c>
      <c r="BW29" s="158">
        <v>0.41799999999999998</v>
      </c>
      <c r="BX29" s="157">
        <v>327</v>
      </c>
      <c r="BY29" s="158">
        <v>0.36599999999999999</v>
      </c>
      <c r="BZ29" s="157">
        <v>327</v>
      </c>
      <c r="CA29" s="158">
        <v>0.34300000000000003</v>
      </c>
      <c r="CB29" s="157">
        <v>363</v>
      </c>
      <c r="CC29" s="158">
        <v>0.33400000000000002</v>
      </c>
      <c r="CD29" s="157">
        <v>284</v>
      </c>
      <c r="CE29" s="158">
        <v>0.28299999999999997</v>
      </c>
      <c r="CF29" s="157">
        <v>264</v>
      </c>
      <c r="CG29" s="158">
        <v>0.248</v>
      </c>
      <c r="CH29" s="157">
        <v>208</v>
      </c>
      <c r="CI29" s="158">
        <v>0.21</v>
      </c>
      <c r="CJ29" s="157">
        <v>217</v>
      </c>
      <c r="CK29" s="158">
        <v>0.19600000000000001</v>
      </c>
      <c r="CL29" s="157">
        <v>154</v>
      </c>
      <c r="CM29" s="158">
        <v>0.155</v>
      </c>
      <c r="CN29" s="157">
        <v>179</v>
      </c>
      <c r="CO29" s="158">
        <v>0.17499999999999999</v>
      </c>
      <c r="CP29" s="157">
        <v>179</v>
      </c>
      <c r="CQ29" s="158">
        <v>0.16800000000000001</v>
      </c>
      <c r="CR29" s="157">
        <v>205</v>
      </c>
      <c r="CS29" s="158">
        <v>0.17</v>
      </c>
      <c r="CT29" s="157">
        <v>241</v>
      </c>
      <c r="CU29" s="158">
        <v>0.216</v>
      </c>
      <c r="CV29" s="157">
        <v>237</v>
      </c>
      <c r="CW29" s="158">
        <v>0.2</v>
      </c>
      <c r="CX29" s="157">
        <v>213</v>
      </c>
      <c r="CY29" s="158">
        <v>0.20100000000000001</v>
      </c>
      <c r="CZ29" s="157">
        <v>264</v>
      </c>
      <c r="DA29" s="158">
        <v>0.223</v>
      </c>
      <c r="DB29" s="157">
        <v>228</v>
      </c>
      <c r="DC29" s="158">
        <v>0.20399999999999999</v>
      </c>
      <c r="DD29" s="157">
        <v>259</v>
      </c>
      <c r="DE29" s="158">
        <v>0.221</v>
      </c>
      <c r="DF29" s="157">
        <v>268</v>
      </c>
      <c r="DG29" s="158">
        <v>0.22500000000000001</v>
      </c>
      <c r="DH29" s="156">
        <v>275</v>
      </c>
      <c r="DI29" s="158">
        <v>0.23400000000000001</v>
      </c>
      <c r="DJ29" s="157">
        <v>245</v>
      </c>
      <c r="DK29" s="158">
        <v>0.20300000000000001</v>
      </c>
      <c r="DL29" s="157">
        <v>247</v>
      </c>
      <c r="DM29" s="158">
        <v>0.20799999999999999</v>
      </c>
      <c r="DN29" s="157">
        <v>258</v>
      </c>
      <c r="DO29" s="158">
        <v>0.22500000000000001</v>
      </c>
      <c r="DP29" s="157">
        <v>291</v>
      </c>
      <c r="DQ29" s="158">
        <v>0.24399999999999999</v>
      </c>
      <c r="DR29" s="157">
        <v>300</v>
      </c>
      <c r="DS29" s="158">
        <v>0.254</v>
      </c>
      <c r="DT29" s="157">
        <v>221</v>
      </c>
      <c r="DU29" s="158">
        <v>0.19600000000000001</v>
      </c>
      <c r="DV29" s="157">
        <v>262</v>
      </c>
      <c r="DW29" s="158">
        <v>0.24</v>
      </c>
      <c r="DX29" s="157">
        <v>205</v>
      </c>
      <c r="DY29" s="158">
        <v>0.18099999999999999</v>
      </c>
      <c r="DZ29" s="157">
        <v>174</v>
      </c>
      <c r="EA29" s="158">
        <v>0.159</v>
      </c>
      <c r="EB29" s="157">
        <v>177</v>
      </c>
      <c r="EC29" s="158">
        <v>0.152</v>
      </c>
      <c r="ED29" s="157">
        <v>172</v>
      </c>
      <c r="EE29" s="158">
        <v>0.158</v>
      </c>
      <c r="EF29" s="157">
        <v>142</v>
      </c>
      <c r="EG29" s="158">
        <v>0.127</v>
      </c>
      <c r="EH29" s="157">
        <v>121</v>
      </c>
      <c r="EI29" s="158">
        <v>0.11</v>
      </c>
      <c r="EJ29" s="157">
        <v>122</v>
      </c>
      <c r="EK29" s="159">
        <v>0.108</v>
      </c>
      <c r="EL29" s="157">
        <v>119</v>
      </c>
      <c r="EM29" s="158">
        <v>0.107</v>
      </c>
      <c r="EN29" s="157">
        <v>134</v>
      </c>
      <c r="EO29" s="158">
        <v>0.108</v>
      </c>
      <c r="EP29" s="157">
        <v>105</v>
      </c>
      <c r="EQ29" s="158">
        <v>9.0999999999999998E-2</v>
      </c>
      <c r="ER29" s="157">
        <v>104</v>
      </c>
      <c r="ES29" s="158">
        <v>9.0999999999999998E-2</v>
      </c>
      <c r="ET29" s="157">
        <v>111</v>
      </c>
      <c r="EU29" s="158">
        <v>0.1</v>
      </c>
      <c r="EV29" s="157">
        <v>108</v>
      </c>
      <c r="EW29" s="158">
        <v>9.1999999999999998E-2</v>
      </c>
      <c r="EX29" s="157">
        <v>79</v>
      </c>
      <c r="EY29" s="158">
        <v>7.0999999999999994E-2</v>
      </c>
      <c r="EZ29" s="157">
        <v>101</v>
      </c>
      <c r="FA29" s="158">
        <v>0.09</v>
      </c>
      <c r="FB29" s="157">
        <v>94</v>
      </c>
      <c r="FC29" s="158">
        <v>8.7999999999999995E-2</v>
      </c>
      <c r="FD29" s="157">
        <v>120</v>
      </c>
      <c r="FE29" s="158">
        <v>0.1</v>
      </c>
      <c r="FF29" s="156">
        <v>80</v>
      </c>
      <c r="FG29" s="158">
        <v>7.0999999999999994E-2</v>
      </c>
      <c r="FH29" s="156">
        <v>98</v>
      </c>
      <c r="FI29" s="158">
        <v>8.6999999999999994E-2</v>
      </c>
      <c r="FJ29" s="156">
        <v>93</v>
      </c>
      <c r="FK29" s="158">
        <v>9.4E-2</v>
      </c>
      <c r="FL29" s="156">
        <v>63</v>
      </c>
      <c r="FM29" s="158">
        <v>7.1999999999999995E-2</v>
      </c>
      <c r="FN29" s="156">
        <v>59</v>
      </c>
      <c r="FO29" s="158">
        <v>6.3E-2</v>
      </c>
      <c r="FP29" s="156">
        <v>64</v>
      </c>
      <c r="FQ29" s="158">
        <v>6.5000000000000002E-2</v>
      </c>
      <c r="FR29" s="156">
        <v>59</v>
      </c>
      <c r="FS29" s="158">
        <v>6.3E-2</v>
      </c>
      <c r="FT29" s="156">
        <v>55</v>
      </c>
      <c r="FU29" s="158">
        <v>6.2E-2</v>
      </c>
      <c r="FV29" s="156">
        <v>45</v>
      </c>
      <c r="FW29" s="158">
        <v>5.1999999999999998E-2</v>
      </c>
      <c r="FX29" s="156">
        <v>45</v>
      </c>
      <c r="FY29" s="158">
        <v>4.9000000000000002E-2</v>
      </c>
      <c r="FZ29" s="156">
        <v>37</v>
      </c>
      <c r="GA29" s="158">
        <v>4.1000000000000002E-2</v>
      </c>
      <c r="GB29" s="156">
        <v>43</v>
      </c>
      <c r="GC29" s="158">
        <v>4.7E-2</v>
      </c>
      <c r="GD29" s="156">
        <v>48</v>
      </c>
      <c r="GE29" s="158">
        <v>5.7000000000000002E-2</v>
      </c>
      <c r="GF29" s="156">
        <v>25</v>
      </c>
      <c r="GG29" s="158">
        <v>2.7E-2</v>
      </c>
      <c r="GH29" s="156">
        <v>32</v>
      </c>
      <c r="GI29" s="158">
        <v>3.7999999999999999E-2</v>
      </c>
      <c r="GJ29" s="156">
        <v>26</v>
      </c>
      <c r="GK29" s="158">
        <v>2.9000000000000001E-2</v>
      </c>
      <c r="GL29" s="156">
        <v>39</v>
      </c>
      <c r="GM29" s="158">
        <v>4.8000000000000001E-2</v>
      </c>
      <c r="GN29" s="156">
        <v>30</v>
      </c>
      <c r="GO29" s="158">
        <v>3.9E-2</v>
      </c>
      <c r="GP29" s="156">
        <v>28</v>
      </c>
      <c r="GQ29" s="158">
        <v>3.5000000000000003E-2</v>
      </c>
      <c r="GR29" s="160"/>
      <c r="GS29" s="162"/>
    </row>
    <row r="30" spans="1:201" hidden="1" x14ac:dyDescent="0.25">
      <c r="C30" s="156" t="s">
        <v>1242</v>
      </c>
      <c r="D30" s="157">
        <v>66</v>
      </c>
      <c r="E30" s="158">
        <v>1</v>
      </c>
      <c r="F30" s="157">
        <v>44</v>
      </c>
      <c r="G30" s="158">
        <v>0.97799999999999998</v>
      </c>
      <c r="H30" s="157">
        <v>42</v>
      </c>
      <c r="I30" s="158">
        <v>0.97699999999999998</v>
      </c>
      <c r="J30" s="157">
        <v>45</v>
      </c>
      <c r="K30" s="158">
        <v>1</v>
      </c>
      <c r="L30" s="157">
        <v>56</v>
      </c>
      <c r="M30" s="158">
        <v>1</v>
      </c>
      <c r="N30" s="157">
        <v>41</v>
      </c>
      <c r="O30" s="158">
        <v>1</v>
      </c>
      <c r="P30" s="157">
        <v>53</v>
      </c>
      <c r="Q30" s="158">
        <v>1</v>
      </c>
      <c r="R30" s="157">
        <v>39</v>
      </c>
      <c r="S30" s="158">
        <v>1</v>
      </c>
      <c r="T30" s="157">
        <v>43</v>
      </c>
      <c r="U30" s="158">
        <v>1</v>
      </c>
      <c r="V30" s="157">
        <v>55</v>
      </c>
      <c r="W30" s="158">
        <v>1</v>
      </c>
      <c r="X30" s="157">
        <v>46</v>
      </c>
      <c r="Y30" s="158">
        <v>0.97899999999999998</v>
      </c>
      <c r="Z30" s="157">
        <v>43</v>
      </c>
      <c r="AA30" s="158">
        <v>1</v>
      </c>
      <c r="AB30" s="157">
        <v>69</v>
      </c>
      <c r="AC30" s="158">
        <v>1</v>
      </c>
      <c r="AD30" s="157">
        <v>48</v>
      </c>
      <c r="AE30" s="158">
        <v>0.96</v>
      </c>
      <c r="AF30" s="157">
        <v>45</v>
      </c>
      <c r="AG30" s="158">
        <v>0.97799999999999998</v>
      </c>
      <c r="AH30" s="157">
        <v>51</v>
      </c>
      <c r="AI30" s="158">
        <v>0.96199999999999997</v>
      </c>
      <c r="AJ30" s="157">
        <v>55</v>
      </c>
      <c r="AK30" s="158">
        <v>1</v>
      </c>
      <c r="AL30" s="157">
        <v>44</v>
      </c>
      <c r="AM30" s="158">
        <v>0.97799999999999998</v>
      </c>
      <c r="AN30" s="157">
        <v>44</v>
      </c>
      <c r="AO30" s="158">
        <v>1</v>
      </c>
      <c r="AP30" s="157">
        <v>44</v>
      </c>
      <c r="AQ30" s="158">
        <v>1</v>
      </c>
      <c r="AR30" s="157">
        <v>60</v>
      </c>
      <c r="AS30" s="158">
        <v>0.98399999999999999</v>
      </c>
      <c r="AT30" s="157">
        <v>50</v>
      </c>
      <c r="AU30" s="158">
        <v>1</v>
      </c>
      <c r="AV30" s="157">
        <v>53</v>
      </c>
      <c r="AW30" s="158">
        <v>0.96399999999999997</v>
      </c>
      <c r="AX30" s="157">
        <v>48</v>
      </c>
      <c r="AY30" s="158">
        <v>0.98</v>
      </c>
      <c r="AZ30" s="157">
        <v>62</v>
      </c>
      <c r="BA30" s="158">
        <v>0.95399999999999996</v>
      </c>
      <c r="BB30" s="157">
        <v>58</v>
      </c>
      <c r="BC30" s="158">
        <v>0.98299999999999998</v>
      </c>
      <c r="BD30" s="157">
        <v>53</v>
      </c>
      <c r="BE30" s="158">
        <v>1</v>
      </c>
      <c r="BF30" s="157">
        <v>40</v>
      </c>
      <c r="BG30" s="158">
        <v>1</v>
      </c>
      <c r="BH30" s="157">
        <v>69</v>
      </c>
      <c r="BI30" s="158">
        <v>1</v>
      </c>
      <c r="BJ30" s="157">
        <v>62</v>
      </c>
      <c r="BK30" s="158">
        <v>1</v>
      </c>
      <c r="BL30" s="157">
        <v>50</v>
      </c>
      <c r="BM30" s="158">
        <v>1</v>
      </c>
      <c r="BN30" s="157">
        <v>52</v>
      </c>
      <c r="BO30" s="158">
        <v>0.98099999999999998</v>
      </c>
      <c r="BP30" s="157">
        <v>68</v>
      </c>
      <c r="BQ30" s="158">
        <v>0.97099999999999997</v>
      </c>
      <c r="BR30" s="157">
        <v>54</v>
      </c>
      <c r="BS30" s="158">
        <v>1</v>
      </c>
      <c r="BT30" s="157">
        <v>39</v>
      </c>
      <c r="BU30" s="158">
        <v>1</v>
      </c>
      <c r="BV30" s="157">
        <v>55</v>
      </c>
      <c r="BW30" s="158">
        <v>0.98199999999999998</v>
      </c>
      <c r="BX30" s="157">
        <v>63</v>
      </c>
      <c r="BY30" s="158">
        <v>0.98399999999999999</v>
      </c>
      <c r="BZ30" s="157">
        <v>62</v>
      </c>
      <c r="CA30" s="158">
        <v>0.96899999999999997</v>
      </c>
      <c r="CB30" s="157">
        <v>62</v>
      </c>
      <c r="CC30" s="158">
        <v>0.96899999999999997</v>
      </c>
      <c r="CD30" s="157">
        <v>47</v>
      </c>
      <c r="CE30" s="158">
        <v>0.97899999999999998</v>
      </c>
      <c r="CF30" s="157">
        <v>50</v>
      </c>
      <c r="CG30" s="158">
        <v>0.96199999999999997</v>
      </c>
      <c r="CH30" s="157">
        <v>62</v>
      </c>
      <c r="CI30" s="158">
        <v>0.98399999999999999</v>
      </c>
      <c r="CJ30" s="157">
        <v>53</v>
      </c>
      <c r="CK30" s="158">
        <v>0.98099999999999998</v>
      </c>
      <c r="CL30" s="157">
        <v>56</v>
      </c>
      <c r="CM30" s="158">
        <v>1</v>
      </c>
      <c r="CN30" s="157">
        <v>65</v>
      </c>
      <c r="CO30" s="158">
        <v>0.97</v>
      </c>
      <c r="CP30" s="157">
        <v>59</v>
      </c>
      <c r="CQ30" s="158">
        <v>0.95199999999999996</v>
      </c>
      <c r="CR30" s="157">
        <v>60</v>
      </c>
      <c r="CS30" s="158">
        <v>0.95199999999999996</v>
      </c>
      <c r="CT30" s="157">
        <v>53</v>
      </c>
      <c r="CU30" s="158">
        <v>0.94599999999999995</v>
      </c>
      <c r="CV30" s="157">
        <v>53</v>
      </c>
      <c r="CW30" s="158">
        <v>1</v>
      </c>
      <c r="CX30" s="157">
        <v>49</v>
      </c>
      <c r="CY30" s="158">
        <v>0.96099999999999997</v>
      </c>
      <c r="CZ30" s="157">
        <v>53</v>
      </c>
      <c r="DA30" s="158">
        <v>0.98099999999999998</v>
      </c>
      <c r="DB30" s="157">
        <v>37</v>
      </c>
      <c r="DC30" s="158">
        <v>0.94899999999999995</v>
      </c>
      <c r="DD30" s="157">
        <v>59</v>
      </c>
      <c r="DE30" s="158">
        <v>0.98299999999999998</v>
      </c>
      <c r="DF30" s="157">
        <v>52</v>
      </c>
      <c r="DG30" s="158">
        <v>1</v>
      </c>
      <c r="DH30" s="156">
        <v>46</v>
      </c>
      <c r="DI30" s="158">
        <v>0.95799999999999996</v>
      </c>
      <c r="DJ30" s="157">
        <v>56</v>
      </c>
      <c r="DK30" s="158">
        <v>0.94899999999999995</v>
      </c>
      <c r="DL30" s="157">
        <v>49</v>
      </c>
      <c r="DM30" s="158">
        <v>0.96099999999999997</v>
      </c>
      <c r="DN30" s="157">
        <v>50</v>
      </c>
      <c r="DO30" s="158">
        <v>0.98</v>
      </c>
      <c r="DP30" s="157">
        <v>49</v>
      </c>
      <c r="DQ30" s="158">
        <v>0.96099999999999997</v>
      </c>
      <c r="DR30" s="157">
        <v>52</v>
      </c>
      <c r="DS30" s="158">
        <v>0.98099999999999998</v>
      </c>
      <c r="DT30" s="157">
        <v>48</v>
      </c>
      <c r="DU30" s="158">
        <v>0.90600000000000003</v>
      </c>
      <c r="DV30" s="157">
        <v>59</v>
      </c>
      <c r="DW30" s="158">
        <v>1</v>
      </c>
      <c r="DX30" s="157">
        <v>39</v>
      </c>
      <c r="DY30" s="158">
        <v>0.92900000000000005</v>
      </c>
      <c r="DZ30" s="157">
        <v>48</v>
      </c>
      <c r="EA30" s="158">
        <v>0.96</v>
      </c>
      <c r="EB30" s="157">
        <v>54</v>
      </c>
      <c r="EC30" s="158">
        <v>0.96399999999999997</v>
      </c>
      <c r="ED30" s="157">
        <v>37</v>
      </c>
      <c r="EE30" s="158">
        <v>0.97399999999999998</v>
      </c>
      <c r="EF30" s="157">
        <v>54</v>
      </c>
      <c r="EG30" s="158">
        <v>0.96399999999999997</v>
      </c>
      <c r="EH30" s="157">
        <v>40</v>
      </c>
      <c r="EI30" s="158">
        <v>0.97599999999999998</v>
      </c>
      <c r="EJ30" s="157">
        <v>55</v>
      </c>
      <c r="EK30" s="159">
        <v>0.98199999999999998</v>
      </c>
      <c r="EL30" s="157">
        <v>44</v>
      </c>
      <c r="EM30" s="158">
        <v>0.97799999999999998</v>
      </c>
      <c r="EN30" s="157">
        <v>54</v>
      </c>
      <c r="EO30" s="158">
        <v>0.94699999999999995</v>
      </c>
      <c r="EP30" s="157">
        <v>59</v>
      </c>
      <c r="EQ30" s="158">
        <v>0.95199999999999996</v>
      </c>
      <c r="ER30" s="157">
        <v>50</v>
      </c>
      <c r="ES30" s="158">
        <v>0.89300000000000002</v>
      </c>
      <c r="ET30" s="157">
        <v>49</v>
      </c>
      <c r="EU30" s="158">
        <v>1</v>
      </c>
      <c r="EV30" s="157">
        <v>47</v>
      </c>
      <c r="EW30" s="158">
        <v>0.88700000000000001</v>
      </c>
      <c r="EX30" s="157">
        <v>51</v>
      </c>
      <c r="EY30" s="158">
        <v>0.94399999999999995</v>
      </c>
      <c r="EZ30" s="157">
        <v>50</v>
      </c>
      <c r="FA30" s="158">
        <v>0.94299999999999995</v>
      </c>
      <c r="FB30" s="157">
        <v>54</v>
      </c>
      <c r="FC30" s="158">
        <v>0.98199999999999998</v>
      </c>
      <c r="FD30" s="157">
        <v>50</v>
      </c>
      <c r="FE30" s="158">
        <v>0.96199999999999997</v>
      </c>
      <c r="FF30" s="156">
        <v>52</v>
      </c>
      <c r="FG30" s="158">
        <v>0.96299999999999997</v>
      </c>
      <c r="FH30" s="156">
        <v>53</v>
      </c>
      <c r="FI30" s="158">
        <v>0.94599999999999995</v>
      </c>
      <c r="FJ30" s="156">
        <v>30</v>
      </c>
      <c r="FK30" s="158">
        <v>0.96799999999999997</v>
      </c>
      <c r="FL30" s="156">
        <v>42</v>
      </c>
      <c r="FM30" s="158">
        <v>0.95499999999999996</v>
      </c>
      <c r="FN30" s="156">
        <v>40</v>
      </c>
      <c r="FO30" s="158">
        <v>0.95199999999999996</v>
      </c>
      <c r="FP30" s="156">
        <v>34</v>
      </c>
      <c r="FQ30" s="158">
        <v>1</v>
      </c>
      <c r="FR30" s="156">
        <v>24</v>
      </c>
      <c r="FS30" s="158">
        <v>0.88900000000000001</v>
      </c>
      <c r="FT30" s="156">
        <v>30</v>
      </c>
      <c r="FU30" s="158">
        <v>0.96799999999999997</v>
      </c>
      <c r="FV30" s="156">
        <v>29</v>
      </c>
      <c r="FW30" s="158">
        <v>0.93500000000000005</v>
      </c>
      <c r="FX30" s="156">
        <v>25</v>
      </c>
      <c r="FY30" s="158">
        <v>0.86199999999999999</v>
      </c>
      <c r="FZ30" s="156">
        <v>23</v>
      </c>
      <c r="GA30" s="158">
        <v>1</v>
      </c>
      <c r="GB30" s="156">
        <v>44</v>
      </c>
      <c r="GC30" s="158">
        <v>0.91700000000000004</v>
      </c>
      <c r="GD30" s="156">
        <v>21</v>
      </c>
      <c r="GE30" s="158">
        <v>0.875</v>
      </c>
      <c r="GF30" s="156">
        <v>24</v>
      </c>
      <c r="GG30" s="158">
        <v>0.82799999999999996</v>
      </c>
      <c r="GH30" s="156">
        <v>19</v>
      </c>
      <c r="GI30" s="158">
        <v>0.73099999999999998</v>
      </c>
      <c r="GJ30" s="156">
        <v>29</v>
      </c>
      <c r="GK30" s="158">
        <v>0.85299999999999998</v>
      </c>
      <c r="GL30" s="156">
        <v>27</v>
      </c>
      <c r="GM30" s="158">
        <v>0.79400000000000004</v>
      </c>
      <c r="GN30" s="156">
        <v>28</v>
      </c>
      <c r="GO30" s="158">
        <v>0.82399999999999995</v>
      </c>
      <c r="GP30" s="156">
        <v>23</v>
      </c>
      <c r="GQ30" s="158">
        <v>0.76700000000000002</v>
      </c>
      <c r="GR30" s="160"/>
      <c r="GS30" s="162"/>
    </row>
    <row r="31" spans="1:201" hidden="1" x14ac:dyDescent="0.25">
      <c r="C31" s="156" t="s">
        <v>802</v>
      </c>
      <c r="D31" s="157">
        <v>29</v>
      </c>
      <c r="E31" s="158">
        <v>1.9E-2</v>
      </c>
      <c r="F31" s="157">
        <v>12</v>
      </c>
      <c r="G31" s="158">
        <v>8.9999999999999993E-3</v>
      </c>
      <c r="H31" s="157">
        <v>28</v>
      </c>
      <c r="I31" s="158">
        <v>1.9E-2</v>
      </c>
      <c r="J31" s="157">
        <v>50</v>
      </c>
      <c r="K31" s="158">
        <v>3.7999999999999999E-2</v>
      </c>
      <c r="L31" s="157">
        <v>31</v>
      </c>
      <c r="M31" s="158">
        <v>1.9E-2</v>
      </c>
      <c r="N31" s="157">
        <v>39</v>
      </c>
      <c r="O31" s="158">
        <v>3.3000000000000002E-2</v>
      </c>
      <c r="P31" s="157">
        <v>55</v>
      </c>
      <c r="Q31" s="158">
        <v>4.1000000000000002E-2</v>
      </c>
      <c r="R31" s="157">
        <v>77</v>
      </c>
      <c r="S31" s="158">
        <v>6.0999999999999999E-2</v>
      </c>
      <c r="T31" s="157">
        <v>64</v>
      </c>
      <c r="U31" s="158">
        <v>3.9E-2</v>
      </c>
      <c r="V31" s="157">
        <v>47</v>
      </c>
      <c r="W31" s="158">
        <v>3.7999999999999999E-2</v>
      </c>
      <c r="X31" s="157">
        <v>59</v>
      </c>
      <c r="Y31" s="158">
        <v>4.4999999999999998E-2</v>
      </c>
      <c r="Z31" s="157">
        <v>58</v>
      </c>
      <c r="AA31" s="158">
        <v>4.3999999999999997E-2</v>
      </c>
      <c r="AB31" s="157">
        <v>54</v>
      </c>
      <c r="AC31" s="158">
        <v>3.3000000000000002E-2</v>
      </c>
      <c r="AD31" s="157">
        <v>50</v>
      </c>
      <c r="AE31" s="158">
        <v>3.9E-2</v>
      </c>
      <c r="AF31" s="157">
        <v>59</v>
      </c>
      <c r="AG31" s="158">
        <v>4.2000000000000003E-2</v>
      </c>
      <c r="AH31" s="157">
        <v>59</v>
      </c>
      <c r="AI31" s="158">
        <v>4.7E-2</v>
      </c>
      <c r="AJ31" s="157">
        <v>68</v>
      </c>
      <c r="AK31" s="158">
        <v>3.7999999999999999E-2</v>
      </c>
      <c r="AL31" s="157">
        <v>36</v>
      </c>
      <c r="AM31" s="158">
        <v>3.3000000000000002E-2</v>
      </c>
      <c r="AN31" s="157">
        <v>51</v>
      </c>
      <c r="AO31" s="158">
        <v>3.6999999999999998E-2</v>
      </c>
      <c r="AP31" s="157">
        <v>45</v>
      </c>
      <c r="AQ31" s="158">
        <v>3.5000000000000003E-2</v>
      </c>
      <c r="AR31" s="157">
        <v>50</v>
      </c>
      <c r="AS31" s="158">
        <v>3.1E-2</v>
      </c>
      <c r="AT31" s="157">
        <v>43</v>
      </c>
      <c r="AU31" s="158">
        <v>3.4000000000000002E-2</v>
      </c>
      <c r="AV31" s="157">
        <v>80</v>
      </c>
      <c r="AW31" s="158">
        <v>6.0999999999999999E-2</v>
      </c>
      <c r="AX31" s="157">
        <v>47</v>
      </c>
      <c r="AY31" s="158">
        <v>4.1000000000000002E-2</v>
      </c>
      <c r="AZ31" s="157">
        <v>52</v>
      </c>
      <c r="BA31" s="158">
        <v>3.5000000000000003E-2</v>
      </c>
      <c r="BB31" s="157">
        <v>46</v>
      </c>
      <c r="BC31" s="158">
        <v>3.5999999999999997E-2</v>
      </c>
      <c r="BD31" s="157">
        <v>42</v>
      </c>
      <c r="BE31" s="158">
        <v>3.3000000000000002E-2</v>
      </c>
      <c r="BF31" s="157">
        <v>37</v>
      </c>
      <c r="BG31" s="158">
        <v>3.1E-2</v>
      </c>
      <c r="BH31" s="157">
        <v>32</v>
      </c>
      <c r="BI31" s="158">
        <v>2.1000000000000001E-2</v>
      </c>
      <c r="BJ31" s="157">
        <v>24</v>
      </c>
      <c r="BK31" s="158">
        <v>2.1000000000000001E-2</v>
      </c>
      <c r="BL31" s="157">
        <v>23</v>
      </c>
      <c r="BM31" s="158">
        <v>1.7999999999999999E-2</v>
      </c>
      <c r="BN31" s="157">
        <v>20</v>
      </c>
      <c r="BO31" s="158">
        <v>1.6E-2</v>
      </c>
      <c r="BP31" s="157">
        <v>27</v>
      </c>
      <c r="BQ31" s="158">
        <v>1.7999999999999999E-2</v>
      </c>
      <c r="BR31" s="157">
        <v>12</v>
      </c>
      <c r="BS31" s="158">
        <v>8.9999999999999993E-3</v>
      </c>
      <c r="BT31" s="157">
        <v>18</v>
      </c>
      <c r="BU31" s="158">
        <v>1.4E-2</v>
      </c>
      <c r="BV31" s="157">
        <v>16</v>
      </c>
      <c r="BW31" s="158">
        <v>1.2999999999999999E-2</v>
      </c>
      <c r="BX31" s="157">
        <v>34</v>
      </c>
      <c r="BY31" s="158">
        <v>2.1999999999999999E-2</v>
      </c>
      <c r="BZ31" s="157">
        <v>17</v>
      </c>
      <c r="CA31" s="158">
        <v>1.2999999999999999E-2</v>
      </c>
      <c r="CB31" s="157">
        <v>20</v>
      </c>
      <c r="CC31" s="158">
        <v>1.2999999999999999E-2</v>
      </c>
      <c r="CD31" s="157">
        <v>23</v>
      </c>
      <c r="CE31" s="158">
        <v>1.6E-2</v>
      </c>
      <c r="CF31" s="157">
        <v>34</v>
      </c>
      <c r="CG31" s="158">
        <v>0.02</v>
      </c>
      <c r="CH31" s="157">
        <v>23</v>
      </c>
      <c r="CI31" s="158">
        <v>1.7000000000000001E-2</v>
      </c>
      <c r="CJ31" s="157">
        <v>30</v>
      </c>
      <c r="CK31" s="158">
        <v>1.9E-2</v>
      </c>
      <c r="CL31" s="157">
        <v>13</v>
      </c>
      <c r="CM31" s="158">
        <v>8.9999999999999993E-3</v>
      </c>
      <c r="CN31" s="157">
        <v>54</v>
      </c>
      <c r="CO31" s="158">
        <v>2.8000000000000001E-2</v>
      </c>
      <c r="CP31" s="157">
        <v>26</v>
      </c>
      <c r="CQ31" s="158">
        <v>1.7999999999999999E-2</v>
      </c>
      <c r="CR31" s="157">
        <v>32</v>
      </c>
      <c r="CS31" s="158">
        <v>1.9E-2</v>
      </c>
      <c r="CT31" s="157">
        <v>19</v>
      </c>
      <c r="CU31" s="158">
        <v>1.2E-2</v>
      </c>
      <c r="CV31" s="157">
        <v>27</v>
      </c>
      <c r="CW31" s="158">
        <v>1.4E-2</v>
      </c>
      <c r="CX31" s="157">
        <v>12</v>
      </c>
      <c r="CY31" s="158">
        <v>8.0000000000000002E-3</v>
      </c>
      <c r="CZ31" s="157">
        <v>37</v>
      </c>
      <c r="DA31" s="158">
        <v>2.1000000000000001E-2</v>
      </c>
      <c r="DB31" s="157">
        <v>18</v>
      </c>
      <c r="DC31" s="158">
        <v>0.01</v>
      </c>
      <c r="DD31" s="157">
        <v>27</v>
      </c>
      <c r="DE31" s="158">
        <v>1.2999999999999999E-2</v>
      </c>
      <c r="DF31" s="157">
        <v>12</v>
      </c>
      <c r="DG31" s="158">
        <v>7.0000000000000001E-3</v>
      </c>
      <c r="DH31" s="156">
        <v>27</v>
      </c>
      <c r="DI31" s="158">
        <v>1.4999999999999999E-2</v>
      </c>
      <c r="DJ31" s="157">
        <v>19</v>
      </c>
      <c r="DK31" s="158">
        <v>1.0999999999999999E-2</v>
      </c>
      <c r="DL31" s="157">
        <v>52</v>
      </c>
      <c r="DM31" s="158">
        <v>2.5000000000000001E-2</v>
      </c>
      <c r="DN31" s="157">
        <v>32</v>
      </c>
      <c r="DO31" s="158">
        <v>0.02</v>
      </c>
      <c r="DP31" s="157">
        <v>25</v>
      </c>
      <c r="DQ31" s="158">
        <v>1.2999999999999999E-2</v>
      </c>
      <c r="DR31" s="157">
        <v>32</v>
      </c>
      <c r="DS31" s="158">
        <v>1.7999999999999999E-2</v>
      </c>
      <c r="DT31" s="157">
        <v>39</v>
      </c>
      <c r="DU31" s="158">
        <v>1.9E-2</v>
      </c>
      <c r="DV31" s="157">
        <v>38</v>
      </c>
      <c r="DW31" s="158">
        <v>2.1999999999999999E-2</v>
      </c>
      <c r="DX31" s="157">
        <v>49</v>
      </c>
      <c r="DY31" s="158">
        <v>2.5000000000000001E-2</v>
      </c>
      <c r="DZ31" s="157">
        <v>23</v>
      </c>
      <c r="EA31" s="158">
        <v>1.2999999999999999E-2</v>
      </c>
      <c r="EB31" s="157">
        <v>35</v>
      </c>
      <c r="EC31" s="158">
        <v>1.6E-2</v>
      </c>
      <c r="ED31" s="157">
        <v>14</v>
      </c>
      <c r="EE31" s="158">
        <v>8.9999999999999993E-3</v>
      </c>
      <c r="EF31" s="157">
        <v>40</v>
      </c>
      <c r="EG31" s="158">
        <v>1.9E-2</v>
      </c>
      <c r="EH31" s="157">
        <v>23</v>
      </c>
      <c r="EI31" s="158">
        <v>1.2E-2</v>
      </c>
      <c r="EJ31" s="157">
        <v>27</v>
      </c>
      <c r="EK31" s="159">
        <v>1.2E-2</v>
      </c>
      <c r="EL31" s="157">
        <v>14</v>
      </c>
      <c r="EM31" s="158">
        <v>8.0000000000000002E-3</v>
      </c>
      <c r="EN31" s="157">
        <v>34</v>
      </c>
      <c r="EO31" s="158">
        <v>1.7000000000000001E-2</v>
      </c>
      <c r="EP31" s="157">
        <v>8</v>
      </c>
      <c r="EQ31" s="158">
        <v>4.0000000000000001E-3</v>
      </c>
      <c r="ER31" s="157">
        <v>34</v>
      </c>
      <c r="ES31" s="158">
        <v>1.4E-2</v>
      </c>
      <c r="ET31" s="157">
        <v>18</v>
      </c>
      <c r="EU31" s="158">
        <v>0.01</v>
      </c>
      <c r="EV31" s="157">
        <v>35</v>
      </c>
      <c r="EW31" s="158">
        <v>1.7000000000000001E-2</v>
      </c>
      <c r="EX31" s="157">
        <v>16</v>
      </c>
      <c r="EY31" s="158">
        <v>8.0000000000000002E-3</v>
      </c>
      <c r="EZ31" s="157">
        <v>31</v>
      </c>
      <c r="FA31" s="158">
        <v>1.2999999999999999E-2</v>
      </c>
      <c r="FB31" s="157">
        <v>14</v>
      </c>
      <c r="FC31" s="158">
        <v>8.0000000000000002E-3</v>
      </c>
      <c r="FD31" s="157">
        <v>37</v>
      </c>
      <c r="FE31" s="158">
        <v>1.7999999999999999E-2</v>
      </c>
      <c r="FF31" s="156">
        <v>19</v>
      </c>
      <c r="FG31" s="158">
        <v>8.9999999999999993E-3</v>
      </c>
      <c r="FH31" s="156">
        <v>25</v>
      </c>
      <c r="FI31" s="158">
        <v>0.01</v>
      </c>
      <c r="FJ31" s="156">
        <v>20</v>
      </c>
      <c r="FK31" s="158">
        <v>1.2E-2</v>
      </c>
      <c r="FL31" s="156">
        <v>33</v>
      </c>
      <c r="FM31" s="158">
        <v>1.7999999999999999E-2</v>
      </c>
      <c r="FN31" s="156">
        <v>18</v>
      </c>
      <c r="FO31" s="158">
        <v>8.9999999999999993E-3</v>
      </c>
      <c r="FP31" s="156">
        <v>26</v>
      </c>
      <c r="FQ31" s="158">
        <v>8.9999999999999993E-3</v>
      </c>
      <c r="FR31" s="156">
        <v>37</v>
      </c>
      <c r="FS31" s="158">
        <v>1.6E-2</v>
      </c>
      <c r="FT31" s="156">
        <v>40</v>
      </c>
      <c r="FU31" s="158">
        <v>1.9E-2</v>
      </c>
      <c r="FV31" s="156">
        <v>37</v>
      </c>
      <c r="FW31" s="158">
        <v>1.6E-2</v>
      </c>
      <c r="FX31" s="156">
        <v>52</v>
      </c>
      <c r="FY31" s="158">
        <v>0.02</v>
      </c>
      <c r="FZ31" s="156">
        <v>29</v>
      </c>
      <c r="GA31" s="158">
        <v>1.2999999999999999E-2</v>
      </c>
      <c r="GB31" s="156">
        <v>20</v>
      </c>
      <c r="GC31" s="158">
        <v>8.9999999999999993E-3</v>
      </c>
      <c r="GD31" s="156">
        <v>12</v>
      </c>
      <c r="GE31" s="158">
        <v>6.0000000000000001E-3</v>
      </c>
      <c r="GF31" s="156">
        <v>13</v>
      </c>
      <c r="GG31" s="158">
        <v>6.0000000000000001E-3</v>
      </c>
      <c r="GH31" s="156">
        <v>15</v>
      </c>
      <c r="GI31" s="158">
        <v>8.9999999999999993E-3</v>
      </c>
      <c r="GJ31" s="156">
        <v>17</v>
      </c>
      <c r="GK31" s="158">
        <v>8.9999999999999993E-3</v>
      </c>
      <c r="GL31" s="156">
        <v>19</v>
      </c>
      <c r="GM31" s="158">
        <v>1.0999999999999999E-2</v>
      </c>
      <c r="GN31" s="156">
        <v>29</v>
      </c>
      <c r="GO31" s="158">
        <v>1.4E-2</v>
      </c>
      <c r="GP31" s="156">
        <v>15</v>
      </c>
      <c r="GQ31" s="158">
        <v>8.9999999999999993E-3</v>
      </c>
      <c r="GR31" s="160"/>
      <c r="GS31" s="162"/>
    </row>
    <row r="32" spans="1:201" hidden="1" x14ac:dyDescent="0.25">
      <c r="C32" s="156" t="s">
        <v>1664</v>
      </c>
      <c r="D32" s="157">
        <v>148</v>
      </c>
      <c r="E32" s="158">
        <v>0.96099999999999997</v>
      </c>
      <c r="F32" s="157">
        <v>127</v>
      </c>
      <c r="G32" s="158">
        <v>0.97699999999999998</v>
      </c>
      <c r="H32" s="157">
        <v>133</v>
      </c>
      <c r="I32" s="158">
        <v>0.97799999999999998</v>
      </c>
      <c r="J32" s="157">
        <v>125</v>
      </c>
      <c r="K32" s="158">
        <v>0.98399999999999999</v>
      </c>
      <c r="L32" s="157">
        <v>107</v>
      </c>
      <c r="M32" s="158">
        <v>0.97299999999999998</v>
      </c>
      <c r="N32" s="157">
        <v>113</v>
      </c>
      <c r="O32" s="158">
        <v>0.95799999999999996</v>
      </c>
      <c r="P32" s="157">
        <v>106</v>
      </c>
      <c r="Q32" s="158">
        <v>0.97199999999999998</v>
      </c>
      <c r="R32" s="157">
        <v>84</v>
      </c>
      <c r="S32" s="158">
        <v>0.93300000000000005</v>
      </c>
      <c r="T32" s="157">
        <v>117</v>
      </c>
      <c r="U32" s="158">
        <v>0.95099999999999996</v>
      </c>
      <c r="V32" s="157">
        <v>101</v>
      </c>
      <c r="W32" s="158">
        <v>0.95299999999999996</v>
      </c>
      <c r="X32" s="157">
        <v>114</v>
      </c>
      <c r="Y32" s="158">
        <v>0.94199999999999995</v>
      </c>
      <c r="Z32" s="157">
        <v>111</v>
      </c>
      <c r="AA32" s="158">
        <v>0.97399999999999998</v>
      </c>
      <c r="AB32" s="157">
        <v>102</v>
      </c>
      <c r="AC32" s="158">
        <v>0.91100000000000003</v>
      </c>
      <c r="AD32" s="157">
        <v>94</v>
      </c>
      <c r="AE32" s="158">
        <v>0.94899999999999995</v>
      </c>
      <c r="AF32" s="157">
        <v>106</v>
      </c>
      <c r="AG32" s="158">
        <v>0.95499999999999996</v>
      </c>
      <c r="AH32" s="157">
        <v>105</v>
      </c>
      <c r="AI32" s="158">
        <v>0.90500000000000003</v>
      </c>
      <c r="AJ32" s="157">
        <v>116</v>
      </c>
      <c r="AK32" s="158">
        <v>0.90600000000000003</v>
      </c>
      <c r="AL32" s="157">
        <v>91</v>
      </c>
      <c r="AM32" s="158">
        <v>0.95799999999999996</v>
      </c>
      <c r="AN32" s="157">
        <v>97</v>
      </c>
      <c r="AO32" s="158">
        <v>0.93300000000000005</v>
      </c>
      <c r="AP32" s="157">
        <v>81</v>
      </c>
      <c r="AQ32" s="158">
        <v>0.92</v>
      </c>
      <c r="AR32" s="157">
        <v>97</v>
      </c>
      <c r="AS32" s="158">
        <v>0.92400000000000004</v>
      </c>
      <c r="AT32" s="157">
        <v>88</v>
      </c>
      <c r="AU32" s="158">
        <v>0.88</v>
      </c>
      <c r="AV32" s="157">
        <v>105</v>
      </c>
      <c r="AW32" s="158">
        <v>0.93799999999999994</v>
      </c>
      <c r="AX32" s="157">
        <v>100</v>
      </c>
      <c r="AY32" s="158">
        <v>0.96199999999999997</v>
      </c>
      <c r="AZ32" s="157">
        <v>113</v>
      </c>
      <c r="BA32" s="158">
        <v>0.89</v>
      </c>
      <c r="BB32" s="157">
        <v>83</v>
      </c>
      <c r="BC32" s="158">
        <v>0.874</v>
      </c>
      <c r="BD32" s="157">
        <v>97</v>
      </c>
      <c r="BE32" s="158">
        <v>0.88200000000000001</v>
      </c>
      <c r="BF32" s="157">
        <v>68</v>
      </c>
      <c r="BG32" s="158">
        <v>0.70799999999999996</v>
      </c>
      <c r="BH32" s="157">
        <v>81</v>
      </c>
      <c r="BI32" s="158">
        <v>0.75700000000000001</v>
      </c>
      <c r="BJ32" s="157">
        <v>83</v>
      </c>
      <c r="BK32" s="158">
        <v>0.81399999999999995</v>
      </c>
      <c r="BL32" s="157">
        <v>99</v>
      </c>
      <c r="BM32" s="158">
        <v>0.83199999999999996</v>
      </c>
      <c r="BN32" s="157">
        <v>84</v>
      </c>
      <c r="BO32" s="158">
        <v>0.83199999999999996</v>
      </c>
      <c r="BP32" s="157">
        <v>100</v>
      </c>
      <c r="BQ32" s="158">
        <v>0.78100000000000003</v>
      </c>
      <c r="BR32" s="157">
        <v>98</v>
      </c>
      <c r="BS32" s="158">
        <v>0.76</v>
      </c>
      <c r="BT32" s="157">
        <v>92</v>
      </c>
      <c r="BU32" s="158">
        <v>0.74199999999999999</v>
      </c>
      <c r="BV32" s="157">
        <v>106</v>
      </c>
      <c r="BW32" s="158">
        <v>0.84099999999999997</v>
      </c>
      <c r="BX32" s="157">
        <v>102</v>
      </c>
      <c r="BY32" s="158">
        <v>0.81</v>
      </c>
      <c r="BZ32" s="157">
        <v>98</v>
      </c>
      <c r="CA32" s="158">
        <v>0.84499999999999997</v>
      </c>
      <c r="CB32" s="157">
        <v>98</v>
      </c>
      <c r="CC32" s="158">
        <v>0.83099999999999996</v>
      </c>
      <c r="CD32" s="157">
        <v>94</v>
      </c>
      <c r="CE32" s="158">
        <v>0.85499999999999998</v>
      </c>
      <c r="CF32" s="157">
        <v>126</v>
      </c>
      <c r="CG32" s="158">
        <v>0.82899999999999996</v>
      </c>
      <c r="CH32" s="157">
        <v>104</v>
      </c>
      <c r="CI32" s="158">
        <v>0.86699999999999999</v>
      </c>
      <c r="CJ32" s="157">
        <v>132</v>
      </c>
      <c r="CK32" s="158">
        <v>0.89200000000000002</v>
      </c>
      <c r="CL32" s="157">
        <v>102</v>
      </c>
      <c r="CM32" s="158">
        <v>0.81599999999999995</v>
      </c>
      <c r="CN32" s="157">
        <v>127</v>
      </c>
      <c r="CO32" s="158">
        <v>0.78900000000000003</v>
      </c>
      <c r="CP32" s="157">
        <v>101</v>
      </c>
      <c r="CQ32" s="158">
        <v>0.88600000000000001</v>
      </c>
      <c r="CR32" s="157">
        <v>135</v>
      </c>
      <c r="CS32" s="158">
        <v>0.83899999999999997</v>
      </c>
      <c r="CT32" s="157">
        <v>116</v>
      </c>
      <c r="CU32" s="158">
        <v>0.85299999999999998</v>
      </c>
      <c r="CV32" s="157">
        <v>96</v>
      </c>
      <c r="CW32" s="158">
        <v>0.72699999999999998</v>
      </c>
      <c r="CX32" s="157">
        <v>82</v>
      </c>
      <c r="CY32" s="158">
        <v>0.77400000000000002</v>
      </c>
      <c r="CZ32" s="157">
        <v>98</v>
      </c>
      <c r="DA32" s="158">
        <v>0.81699999999999995</v>
      </c>
      <c r="DB32" s="157">
        <v>77</v>
      </c>
      <c r="DC32" s="158">
        <v>0.76200000000000001</v>
      </c>
      <c r="DD32" s="157">
        <v>126</v>
      </c>
      <c r="DE32" s="158">
        <v>0.79200000000000004</v>
      </c>
      <c r="DF32" s="157">
        <v>120</v>
      </c>
      <c r="DG32" s="158">
        <v>0.876</v>
      </c>
      <c r="DH32" s="156">
        <v>133</v>
      </c>
      <c r="DI32" s="158">
        <v>0.81100000000000005</v>
      </c>
      <c r="DJ32" s="157">
        <v>103</v>
      </c>
      <c r="DK32" s="158">
        <v>0.85799999999999998</v>
      </c>
      <c r="DL32" s="157">
        <v>129</v>
      </c>
      <c r="DM32" s="158">
        <v>0.83799999999999997</v>
      </c>
      <c r="DN32" s="157">
        <v>120</v>
      </c>
      <c r="DO32" s="158">
        <v>0.88900000000000001</v>
      </c>
      <c r="DP32" s="157">
        <v>111</v>
      </c>
      <c r="DQ32" s="158">
        <v>0.874</v>
      </c>
      <c r="DR32" s="157">
        <v>114</v>
      </c>
      <c r="DS32" s="158">
        <v>0.86399999999999999</v>
      </c>
      <c r="DT32" s="157">
        <v>124</v>
      </c>
      <c r="DU32" s="158">
        <v>0.86699999999999999</v>
      </c>
      <c r="DV32" s="157">
        <v>117</v>
      </c>
      <c r="DW32" s="158">
        <v>0.89300000000000002</v>
      </c>
      <c r="DX32" s="157">
        <v>120</v>
      </c>
      <c r="DY32" s="158">
        <v>0.92300000000000004</v>
      </c>
      <c r="DZ32" s="157">
        <v>98</v>
      </c>
      <c r="EA32" s="158">
        <v>0.92500000000000004</v>
      </c>
      <c r="EB32" s="157">
        <v>115</v>
      </c>
      <c r="EC32" s="158">
        <v>0.89100000000000001</v>
      </c>
      <c r="ED32" s="157">
        <v>97</v>
      </c>
      <c r="EE32" s="158">
        <v>0.89</v>
      </c>
      <c r="EF32" s="157">
        <v>135</v>
      </c>
      <c r="EG32" s="158">
        <v>0.91800000000000004</v>
      </c>
      <c r="EH32" s="157">
        <v>105</v>
      </c>
      <c r="EI32" s="158">
        <v>0.86799999999999999</v>
      </c>
      <c r="EJ32" s="157">
        <v>96</v>
      </c>
      <c r="EK32" s="159">
        <v>0.84199999999999997</v>
      </c>
      <c r="EL32" s="157">
        <v>82</v>
      </c>
      <c r="EM32" s="158">
        <v>0.86299999999999999</v>
      </c>
      <c r="EN32" s="157">
        <v>97</v>
      </c>
      <c r="EO32" s="158">
        <v>0.85099999999999998</v>
      </c>
      <c r="EP32" s="157">
        <v>92</v>
      </c>
      <c r="EQ32" s="158">
        <v>0.89300000000000002</v>
      </c>
      <c r="ER32" s="157">
        <v>74</v>
      </c>
      <c r="ES32" s="158">
        <v>0.83099999999999996</v>
      </c>
      <c r="ET32" s="157">
        <v>92</v>
      </c>
      <c r="EU32" s="158">
        <v>0.86799999999999999</v>
      </c>
      <c r="EV32" s="157">
        <v>75</v>
      </c>
      <c r="EW32" s="158">
        <v>0.85199999999999998</v>
      </c>
      <c r="EX32" s="157">
        <v>82</v>
      </c>
      <c r="EY32" s="158">
        <v>0.79600000000000004</v>
      </c>
      <c r="EZ32" s="157">
        <v>99</v>
      </c>
      <c r="FA32" s="158">
        <v>0.76700000000000002</v>
      </c>
      <c r="FB32" s="157">
        <v>74</v>
      </c>
      <c r="FC32" s="158">
        <v>0.74</v>
      </c>
      <c r="FD32" s="157">
        <v>85</v>
      </c>
      <c r="FE32" s="158">
        <v>0.75900000000000001</v>
      </c>
      <c r="FF32" s="156">
        <v>61</v>
      </c>
      <c r="FG32" s="158">
        <v>0.64900000000000002</v>
      </c>
      <c r="FH32" s="156">
        <v>61</v>
      </c>
      <c r="FI32" s="158">
        <v>0.622</v>
      </c>
      <c r="FJ32" s="156">
        <v>56</v>
      </c>
      <c r="FK32" s="158">
        <v>0.56599999999999995</v>
      </c>
      <c r="FL32" s="156">
        <v>53</v>
      </c>
      <c r="FM32" s="158">
        <v>0.60899999999999999</v>
      </c>
      <c r="FN32" s="156">
        <v>35</v>
      </c>
      <c r="FO32" s="158">
        <v>0.438</v>
      </c>
      <c r="FP32" s="156">
        <v>37</v>
      </c>
      <c r="FQ32" s="158">
        <v>0.41599999999999998</v>
      </c>
      <c r="FR32" s="156">
        <v>47</v>
      </c>
      <c r="FS32" s="158">
        <v>0.435</v>
      </c>
      <c r="FT32" s="156">
        <v>37</v>
      </c>
      <c r="FU32" s="158">
        <v>0.41099999999999998</v>
      </c>
      <c r="FV32" s="156">
        <v>37</v>
      </c>
      <c r="FW32" s="158">
        <v>0.42499999999999999</v>
      </c>
      <c r="FX32" s="156">
        <v>41</v>
      </c>
      <c r="FY32" s="158">
        <v>0.41399999999999998</v>
      </c>
      <c r="FZ32" s="156">
        <v>36</v>
      </c>
      <c r="GA32" s="158">
        <v>0.375</v>
      </c>
      <c r="GB32" s="156">
        <v>39</v>
      </c>
      <c r="GC32" s="158">
        <v>0.42399999999999999</v>
      </c>
      <c r="GD32" s="156">
        <v>25</v>
      </c>
      <c r="GE32" s="158">
        <v>0.28399999999999997</v>
      </c>
      <c r="GF32" s="156">
        <v>34</v>
      </c>
      <c r="GG32" s="158">
        <v>0.33700000000000002</v>
      </c>
      <c r="GH32" s="156">
        <v>28</v>
      </c>
      <c r="GI32" s="158">
        <v>0.311</v>
      </c>
      <c r="GJ32" s="156">
        <v>34</v>
      </c>
      <c r="GK32" s="158">
        <v>0.38600000000000001</v>
      </c>
      <c r="GL32" s="156">
        <v>60</v>
      </c>
      <c r="GM32" s="158">
        <v>0.63200000000000001</v>
      </c>
      <c r="GN32" s="156">
        <v>42</v>
      </c>
      <c r="GO32" s="158">
        <v>0.42399999999999999</v>
      </c>
      <c r="GP32" s="156">
        <v>55</v>
      </c>
      <c r="GQ32" s="158">
        <v>0.55000000000000004</v>
      </c>
      <c r="GR32" s="160"/>
      <c r="GS32" s="162"/>
    </row>
    <row r="33" spans="3:201" hidden="1" x14ac:dyDescent="0.25">
      <c r="C33" s="156" t="s">
        <v>1665</v>
      </c>
      <c r="D33" s="157">
        <v>14</v>
      </c>
      <c r="E33" s="158">
        <v>0.875</v>
      </c>
      <c r="F33" s="157">
        <v>13</v>
      </c>
      <c r="G33" s="158">
        <v>1</v>
      </c>
      <c r="H33" s="157">
        <v>17</v>
      </c>
      <c r="I33" s="158">
        <v>0.89500000000000002</v>
      </c>
      <c r="J33" s="157">
        <v>18</v>
      </c>
      <c r="K33" s="158">
        <v>0.9</v>
      </c>
      <c r="L33" s="157">
        <v>17</v>
      </c>
      <c r="M33" s="158">
        <v>0.89500000000000002</v>
      </c>
      <c r="N33" s="157">
        <v>22</v>
      </c>
      <c r="O33" s="158">
        <v>0.81499999999999995</v>
      </c>
      <c r="P33" s="157">
        <v>17</v>
      </c>
      <c r="Q33" s="158">
        <v>1</v>
      </c>
      <c r="R33" s="157">
        <v>14</v>
      </c>
      <c r="S33" s="158">
        <v>1</v>
      </c>
      <c r="T33" s="157">
        <v>8</v>
      </c>
      <c r="U33" s="158">
        <v>1</v>
      </c>
      <c r="V33" s="157">
        <v>18</v>
      </c>
      <c r="W33" s="158">
        <v>0.94699999999999995</v>
      </c>
      <c r="X33" s="157">
        <v>25</v>
      </c>
      <c r="Y33" s="158">
        <v>0.96199999999999997</v>
      </c>
      <c r="Z33" s="157">
        <v>12</v>
      </c>
      <c r="AA33" s="158">
        <v>0.92300000000000004</v>
      </c>
      <c r="AB33" s="157">
        <v>19</v>
      </c>
      <c r="AC33" s="158">
        <v>0.73099999999999998</v>
      </c>
      <c r="AD33" s="157">
        <v>17</v>
      </c>
      <c r="AE33" s="158">
        <v>0.85</v>
      </c>
      <c r="AF33" s="157">
        <v>17</v>
      </c>
      <c r="AG33" s="158">
        <v>0.73899999999999999</v>
      </c>
      <c r="AH33" s="157">
        <v>22</v>
      </c>
      <c r="AI33" s="158">
        <v>0.88</v>
      </c>
      <c r="AJ33" s="157">
        <v>18</v>
      </c>
      <c r="AK33" s="158">
        <v>0.78300000000000003</v>
      </c>
      <c r="AL33" s="157">
        <v>14</v>
      </c>
      <c r="AM33" s="158">
        <v>0.82399999999999995</v>
      </c>
      <c r="AN33" s="157">
        <v>21</v>
      </c>
      <c r="AO33" s="158">
        <v>0.91300000000000003</v>
      </c>
      <c r="AP33" s="157">
        <v>20</v>
      </c>
      <c r="AQ33" s="158">
        <v>0.87</v>
      </c>
      <c r="AR33" s="157">
        <v>20</v>
      </c>
      <c r="AS33" s="158">
        <v>0.60599999999999998</v>
      </c>
      <c r="AT33" s="157">
        <v>16</v>
      </c>
      <c r="AU33" s="158">
        <v>0.84199999999999997</v>
      </c>
      <c r="AV33" s="157">
        <v>19</v>
      </c>
      <c r="AW33" s="158">
        <v>0.82599999999999996</v>
      </c>
      <c r="AX33" s="157">
        <v>25</v>
      </c>
      <c r="AY33" s="158">
        <v>0.96199999999999997</v>
      </c>
      <c r="AZ33" s="157">
        <v>23</v>
      </c>
      <c r="BA33" s="158">
        <v>0.85199999999999998</v>
      </c>
      <c r="BB33" s="157">
        <v>20</v>
      </c>
      <c r="BC33" s="158">
        <v>0.83299999999999996</v>
      </c>
      <c r="BD33" s="157">
        <v>23</v>
      </c>
      <c r="BE33" s="158">
        <v>0.85199999999999998</v>
      </c>
      <c r="BF33" s="157">
        <v>30</v>
      </c>
      <c r="BG33" s="158">
        <v>0.88200000000000001</v>
      </c>
      <c r="BH33" s="157">
        <v>19</v>
      </c>
      <c r="BI33" s="158">
        <v>0.67900000000000005</v>
      </c>
      <c r="BJ33" s="157">
        <v>23</v>
      </c>
      <c r="BK33" s="158">
        <v>0.88500000000000001</v>
      </c>
      <c r="BL33" s="157">
        <v>19</v>
      </c>
      <c r="BM33" s="158">
        <v>0.73099999999999998</v>
      </c>
      <c r="BN33" s="157">
        <v>29</v>
      </c>
      <c r="BO33" s="158">
        <v>0.82899999999999996</v>
      </c>
      <c r="BP33" s="157">
        <v>26</v>
      </c>
      <c r="BQ33" s="158">
        <v>0.76500000000000001</v>
      </c>
      <c r="BR33" s="157">
        <v>22</v>
      </c>
      <c r="BS33" s="158">
        <v>0.71</v>
      </c>
      <c r="BT33" s="157">
        <v>24</v>
      </c>
      <c r="BU33" s="158">
        <v>0.66700000000000004</v>
      </c>
      <c r="BV33" s="157">
        <v>16</v>
      </c>
      <c r="BW33" s="158">
        <v>0.59299999999999997</v>
      </c>
      <c r="BX33" s="157">
        <v>20</v>
      </c>
      <c r="BY33" s="158">
        <v>0.66700000000000004</v>
      </c>
      <c r="BZ33" s="157">
        <v>31</v>
      </c>
      <c r="CA33" s="158">
        <v>0.72099999999999997</v>
      </c>
      <c r="CB33" s="157">
        <v>16</v>
      </c>
      <c r="CC33" s="158">
        <v>0.51600000000000001</v>
      </c>
      <c r="CD33" s="157">
        <v>22</v>
      </c>
      <c r="CE33" s="158">
        <v>0.84599999999999997</v>
      </c>
      <c r="CF33" s="157">
        <v>20</v>
      </c>
      <c r="CG33" s="158">
        <v>0.625</v>
      </c>
      <c r="CH33" s="157">
        <v>12</v>
      </c>
      <c r="CI33" s="158">
        <v>0.44400000000000001</v>
      </c>
      <c r="CJ33" s="157">
        <v>20</v>
      </c>
      <c r="CK33" s="158">
        <v>0.625</v>
      </c>
      <c r="CL33" s="157">
        <v>19</v>
      </c>
      <c r="CM33" s="158">
        <v>0.55900000000000005</v>
      </c>
      <c r="CN33" s="157">
        <v>20</v>
      </c>
      <c r="CO33" s="158">
        <v>0.45500000000000002</v>
      </c>
      <c r="CP33" s="157">
        <v>18</v>
      </c>
      <c r="CQ33" s="158">
        <v>0.47399999999999998</v>
      </c>
      <c r="CR33" s="157">
        <v>16</v>
      </c>
      <c r="CS33" s="158">
        <v>0.44400000000000001</v>
      </c>
      <c r="CT33" s="157">
        <v>14</v>
      </c>
      <c r="CU33" s="158">
        <v>0.35</v>
      </c>
      <c r="CV33" s="157">
        <v>16</v>
      </c>
      <c r="CW33" s="158">
        <v>0.44400000000000001</v>
      </c>
      <c r="CX33" s="157">
        <v>17</v>
      </c>
      <c r="CY33" s="158">
        <v>0.378</v>
      </c>
      <c r="CZ33" s="157">
        <v>10</v>
      </c>
      <c r="DA33" s="158">
        <v>0.26300000000000001</v>
      </c>
      <c r="DB33" s="157">
        <v>14</v>
      </c>
      <c r="DC33" s="158">
        <v>0.35899999999999999</v>
      </c>
      <c r="DD33" s="157">
        <v>19</v>
      </c>
      <c r="DE33" s="158">
        <v>0.42199999999999999</v>
      </c>
      <c r="DF33" s="157">
        <v>18</v>
      </c>
      <c r="DG33" s="158">
        <v>0.48599999999999999</v>
      </c>
      <c r="DH33" s="156">
        <v>18</v>
      </c>
      <c r="DI33" s="158">
        <v>0.36699999999999999</v>
      </c>
      <c r="DJ33" s="157">
        <v>11</v>
      </c>
      <c r="DK33" s="158">
        <v>0.24399999999999999</v>
      </c>
      <c r="DL33" s="157">
        <v>12</v>
      </c>
      <c r="DM33" s="158">
        <v>0.25</v>
      </c>
      <c r="DN33" s="157">
        <v>20</v>
      </c>
      <c r="DO33" s="158">
        <v>0.48799999999999999</v>
      </c>
      <c r="DP33" s="157">
        <v>12</v>
      </c>
      <c r="DQ33" s="158">
        <v>0.34300000000000003</v>
      </c>
      <c r="DR33" s="157">
        <v>13</v>
      </c>
      <c r="DS33" s="158">
        <v>0.36099999999999999</v>
      </c>
      <c r="DT33" s="157">
        <v>19</v>
      </c>
      <c r="DU33" s="158">
        <v>0.38800000000000001</v>
      </c>
      <c r="DV33" s="157">
        <v>14</v>
      </c>
      <c r="DW33" s="158">
        <v>0.311</v>
      </c>
      <c r="DX33" s="157">
        <v>22</v>
      </c>
      <c r="DY33" s="158">
        <v>0.5</v>
      </c>
      <c r="DZ33" s="157">
        <v>23</v>
      </c>
      <c r="EA33" s="158">
        <v>0.52300000000000002</v>
      </c>
      <c r="EB33" s="157">
        <v>12</v>
      </c>
      <c r="EC33" s="158">
        <v>0.27900000000000003</v>
      </c>
      <c r="ED33" s="157">
        <v>14</v>
      </c>
      <c r="EE33" s="158">
        <v>0.35</v>
      </c>
      <c r="EF33" s="157">
        <v>16</v>
      </c>
      <c r="EG33" s="158">
        <v>0.32700000000000001</v>
      </c>
      <c r="EH33" s="157">
        <v>14</v>
      </c>
      <c r="EI33" s="158">
        <v>0.41199999999999998</v>
      </c>
      <c r="EJ33" s="157">
        <v>16</v>
      </c>
      <c r="EK33" s="159">
        <v>0.432</v>
      </c>
      <c r="EL33" s="157">
        <v>12</v>
      </c>
      <c r="EM33" s="158">
        <v>0.316</v>
      </c>
      <c r="EN33" s="157">
        <v>20</v>
      </c>
      <c r="EO33" s="158">
        <v>0.4</v>
      </c>
      <c r="EP33" s="157">
        <v>13</v>
      </c>
      <c r="EQ33" s="158">
        <v>0.35099999999999998</v>
      </c>
      <c r="ER33" s="157">
        <v>12</v>
      </c>
      <c r="ES33" s="158">
        <v>0.33300000000000002</v>
      </c>
      <c r="ET33" s="157">
        <v>13</v>
      </c>
      <c r="EU33" s="158">
        <v>0.29499999999999998</v>
      </c>
      <c r="EV33" s="157">
        <v>10</v>
      </c>
      <c r="EW33" s="158">
        <v>0.38500000000000001</v>
      </c>
      <c r="EX33" s="157">
        <v>4</v>
      </c>
      <c r="EY33" s="158">
        <v>0.16700000000000001</v>
      </c>
      <c r="EZ33" s="157">
        <v>6</v>
      </c>
      <c r="FA33" s="158">
        <v>0.158</v>
      </c>
      <c r="FB33" s="157">
        <v>5</v>
      </c>
      <c r="FC33" s="158">
        <v>0.13500000000000001</v>
      </c>
      <c r="FD33" s="157">
        <v>13</v>
      </c>
      <c r="FE33" s="158">
        <v>0.27100000000000002</v>
      </c>
      <c r="FF33" s="156">
        <v>10</v>
      </c>
      <c r="FG33" s="158">
        <v>0.30299999999999999</v>
      </c>
      <c r="FH33" s="156">
        <v>12</v>
      </c>
      <c r="FI33" s="158">
        <v>0.24</v>
      </c>
      <c r="FJ33" s="156">
        <v>12</v>
      </c>
      <c r="FK33" s="158">
        <v>0.245</v>
      </c>
      <c r="FL33" s="156">
        <v>18</v>
      </c>
      <c r="FM33" s="158">
        <v>0.34599999999999997</v>
      </c>
      <c r="FN33" s="156">
        <v>8</v>
      </c>
      <c r="FO33" s="158">
        <v>0.14000000000000001</v>
      </c>
      <c r="FP33" s="156">
        <v>8</v>
      </c>
      <c r="FQ33" s="158">
        <v>0.21099999999999999</v>
      </c>
      <c r="FR33" s="156">
        <v>12</v>
      </c>
      <c r="FS33" s="158">
        <v>0.26700000000000002</v>
      </c>
      <c r="FT33" s="156">
        <v>22</v>
      </c>
      <c r="FU33" s="158">
        <v>0.44900000000000001</v>
      </c>
      <c r="FV33" s="156">
        <v>14</v>
      </c>
      <c r="FW33" s="158">
        <v>0.311</v>
      </c>
      <c r="FX33" s="156">
        <v>5</v>
      </c>
      <c r="FY33" s="158">
        <v>0.128</v>
      </c>
      <c r="FZ33" s="156">
        <v>13</v>
      </c>
      <c r="GA33" s="158">
        <v>0.27100000000000002</v>
      </c>
      <c r="GB33" s="156">
        <v>7</v>
      </c>
      <c r="GC33" s="158">
        <v>0.14299999999999999</v>
      </c>
      <c r="GD33" s="156">
        <v>18</v>
      </c>
      <c r="GE33" s="158">
        <v>0.34</v>
      </c>
      <c r="GF33" s="156">
        <v>10</v>
      </c>
      <c r="GG33" s="158">
        <v>0.25600000000000001</v>
      </c>
      <c r="GH33" s="156">
        <v>19</v>
      </c>
      <c r="GI33" s="158">
        <v>0.311</v>
      </c>
      <c r="GJ33" s="156">
        <v>23</v>
      </c>
      <c r="GK33" s="158">
        <v>0.30299999999999999</v>
      </c>
      <c r="GL33" s="156">
        <v>40</v>
      </c>
      <c r="GM33" s="158">
        <v>0.61499999999999999</v>
      </c>
      <c r="GN33" s="156">
        <v>37</v>
      </c>
      <c r="GO33" s="158">
        <v>0.46800000000000003</v>
      </c>
      <c r="GP33" s="156">
        <v>27</v>
      </c>
      <c r="GQ33" s="158">
        <v>0.65900000000000003</v>
      </c>
      <c r="GR33" s="160"/>
      <c r="GS33" s="162"/>
    </row>
    <row r="34" spans="3:201" hidden="1" x14ac:dyDescent="0.25">
      <c r="C34" s="156" t="s">
        <v>1666</v>
      </c>
      <c r="D34" s="157">
        <v>687</v>
      </c>
      <c r="E34" s="158">
        <v>0.73899999999999999</v>
      </c>
      <c r="F34" s="157">
        <v>461</v>
      </c>
      <c r="G34" s="158">
        <v>0.70399999999999996</v>
      </c>
      <c r="H34" s="157">
        <v>552</v>
      </c>
      <c r="I34" s="158">
        <v>0.79900000000000004</v>
      </c>
      <c r="J34" s="157">
        <v>526</v>
      </c>
      <c r="K34" s="158">
        <v>0.82599999999999996</v>
      </c>
      <c r="L34" s="157">
        <v>700</v>
      </c>
      <c r="M34" s="158">
        <v>0.85599999999999998</v>
      </c>
      <c r="N34" s="157">
        <v>451</v>
      </c>
      <c r="O34" s="158">
        <v>0.80400000000000005</v>
      </c>
      <c r="P34" s="157">
        <v>479</v>
      </c>
      <c r="Q34" s="158">
        <v>0.85699999999999998</v>
      </c>
      <c r="R34" s="157">
        <v>545</v>
      </c>
      <c r="S34" s="158">
        <v>0.88300000000000001</v>
      </c>
      <c r="T34" s="157">
        <v>630</v>
      </c>
      <c r="U34" s="158">
        <v>0.84</v>
      </c>
      <c r="V34" s="157">
        <v>469</v>
      </c>
      <c r="W34" s="158">
        <v>0.83</v>
      </c>
      <c r="X34" s="157">
        <v>465</v>
      </c>
      <c r="Y34" s="158">
        <v>0.80400000000000005</v>
      </c>
      <c r="Z34" s="157">
        <v>474</v>
      </c>
      <c r="AA34" s="158">
        <v>0.77600000000000002</v>
      </c>
      <c r="AB34" s="157">
        <v>607</v>
      </c>
      <c r="AC34" s="158">
        <v>0.74199999999999999</v>
      </c>
      <c r="AD34" s="157">
        <v>462</v>
      </c>
      <c r="AE34" s="158">
        <v>0.76500000000000001</v>
      </c>
      <c r="AF34" s="157">
        <v>460</v>
      </c>
      <c r="AG34" s="158">
        <v>0.69899999999999995</v>
      </c>
      <c r="AH34" s="157">
        <v>542</v>
      </c>
      <c r="AI34" s="158">
        <v>0.75600000000000001</v>
      </c>
      <c r="AJ34" s="157">
        <v>608</v>
      </c>
      <c r="AK34" s="158">
        <v>0.69299999999999995</v>
      </c>
      <c r="AL34" s="157">
        <v>395</v>
      </c>
      <c r="AM34" s="158">
        <v>0.72899999999999998</v>
      </c>
      <c r="AN34" s="157">
        <v>472</v>
      </c>
      <c r="AO34" s="158">
        <v>0.67900000000000005</v>
      </c>
      <c r="AP34" s="157">
        <v>495</v>
      </c>
      <c r="AQ34" s="158">
        <v>0.68700000000000006</v>
      </c>
      <c r="AR34" s="157">
        <v>552</v>
      </c>
      <c r="AS34" s="158">
        <v>0.64300000000000002</v>
      </c>
      <c r="AT34" s="157">
        <v>500</v>
      </c>
      <c r="AU34" s="158">
        <v>0.71699999999999997</v>
      </c>
      <c r="AV34" s="157">
        <v>521</v>
      </c>
      <c r="AW34" s="158">
        <v>0.73099999999999998</v>
      </c>
      <c r="AX34" s="157">
        <v>544</v>
      </c>
      <c r="AY34" s="158">
        <v>0.74</v>
      </c>
      <c r="AZ34" s="157">
        <v>620</v>
      </c>
      <c r="BA34" s="158">
        <v>0.69399999999999995</v>
      </c>
      <c r="BB34" s="157">
        <v>514</v>
      </c>
      <c r="BC34" s="158">
        <v>0.747</v>
      </c>
      <c r="BD34" s="157">
        <v>534</v>
      </c>
      <c r="BE34" s="158">
        <v>0.73</v>
      </c>
      <c r="BF34" s="157">
        <v>502</v>
      </c>
      <c r="BG34" s="158">
        <v>0.70799999999999996</v>
      </c>
      <c r="BH34" s="157">
        <v>638</v>
      </c>
      <c r="BI34" s="158">
        <v>0.68400000000000005</v>
      </c>
      <c r="BJ34" s="157">
        <v>540</v>
      </c>
      <c r="BK34" s="158">
        <v>0.75900000000000001</v>
      </c>
      <c r="BL34" s="157">
        <v>545</v>
      </c>
      <c r="BM34" s="158">
        <v>0.71799999999999997</v>
      </c>
      <c r="BN34" s="157">
        <v>538</v>
      </c>
      <c r="BO34" s="158">
        <v>0.73199999999999998</v>
      </c>
      <c r="BP34" s="157">
        <v>690</v>
      </c>
      <c r="BQ34" s="158">
        <v>0.67900000000000005</v>
      </c>
      <c r="BR34" s="157">
        <v>594</v>
      </c>
      <c r="BS34" s="158">
        <v>0.70799999999999996</v>
      </c>
      <c r="BT34" s="157">
        <v>596</v>
      </c>
      <c r="BU34" s="158">
        <v>0.73699999999999999</v>
      </c>
      <c r="BV34" s="157">
        <v>612</v>
      </c>
      <c r="BW34" s="158">
        <v>0.73299999999999998</v>
      </c>
      <c r="BX34" s="157">
        <v>643</v>
      </c>
      <c r="BY34" s="158">
        <v>0.71099999999999997</v>
      </c>
      <c r="BZ34" s="157">
        <v>497</v>
      </c>
      <c r="CA34" s="158">
        <v>0.67300000000000004</v>
      </c>
      <c r="CB34" s="157">
        <v>510</v>
      </c>
      <c r="CC34" s="158">
        <v>0.69499999999999995</v>
      </c>
      <c r="CD34" s="157">
        <v>491</v>
      </c>
      <c r="CE34" s="158">
        <v>0.63800000000000001</v>
      </c>
      <c r="CF34" s="157">
        <v>534</v>
      </c>
      <c r="CG34" s="158">
        <v>0.61</v>
      </c>
      <c r="CH34" s="157">
        <v>413</v>
      </c>
      <c r="CI34" s="158">
        <v>0.58399999999999996</v>
      </c>
      <c r="CJ34" s="157">
        <v>471</v>
      </c>
      <c r="CK34" s="158">
        <v>0.61499999999999999</v>
      </c>
      <c r="CL34" s="157">
        <v>414</v>
      </c>
      <c r="CM34" s="158">
        <v>0.53</v>
      </c>
      <c r="CN34" s="157">
        <v>454</v>
      </c>
      <c r="CO34" s="158">
        <v>0.50700000000000001</v>
      </c>
      <c r="CP34" s="157">
        <v>344</v>
      </c>
      <c r="CQ34" s="158">
        <v>0.48699999999999999</v>
      </c>
      <c r="CR34" s="157">
        <v>356</v>
      </c>
      <c r="CS34" s="158">
        <v>0.46100000000000002</v>
      </c>
      <c r="CT34" s="157">
        <v>392</v>
      </c>
      <c r="CU34" s="158">
        <v>0.46899999999999997</v>
      </c>
      <c r="CV34" s="157">
        <v>411</v>
      </c>
      <c r="CW34" s="158">
        <v>0.44</v>
      </c>
      <c r="CX34" s="157">
        <v>350</v>
      </c>
      <c r="CY34" s="158">
        <v>0.441</v>
      </c>
      <c r="CZ34" s="157">
        <v>424</v>
      </c>
      <c r="DA34" s="158">
        <v>0.47599999999999998</v>
      </c>
      <c r="DB34" s="157">
        <v>433</v>
      </c>
      <c r="DC34" s="158">
        <v>0.47599999999999998</v>
      </c>
      <c r="DD34" s="157">
        <v>466</v>
      </c>
      <c r="DE34" s="158">
        <v>0.44600000000000001</v>
      </c>
      <c r="DF34" s="157">
        <v>551</v>
      </c>
      <c r="DG34" s="158">
        <v>0.57899999999999996</v>
      </c>
      <c r="DH34" s="156">
        <v>550</v>
      </c>
      <c r="DI34" s="158">
        <v>0.53100000000000003</v>
      </c>
      <c r="DJ34" s="157">
        <v>518</v>
      </c>
      <c r="DK34" s="158">
        <v>0.51</v>
      </c>
      <c r="DL34" s="157">
        <v>581</v>
      </c>
      <c r="DM34" s="158">
        <v>0.51500000000000001</v>
      </c>
      <c r="DN34" s="157">
        <v>571</v>
      </c>
      <c r="DO34" s="158">
        <v>0.58499999999999996</v>
      </c>
      <c r="DP34" s="157">
        <v>641</v>
      </c>
      <c r="DQ34" s="158">
        <v>0.63200000000000001</v>
      </c>
      <c r="DR34" s="157">
        <v>678</v>
      </c>
      <c r="DS34" s="158">
        <v>0.64800000000000002</v>
      </c>
      <c r="DT34" s="157">
        <v>688</v>
      </c>
      <c r="DU34" s="158">
        <v>0.59699999999999998</v>
      </c>
      <c r="DV34" s="157">
        <v>664</v>
      </c>
      <c r="DW34" s="158">
        <v>0.66100000000000003</v>
      </c>
      <c r="DX34" s="157">
        <v>737</v>
      </c>
      <c r="DY34" s="158">
        <v>0.67100000000000004</v>
      </c>
      <c r="DZ34" s="157">
        <v>655</v>
      </c>
      <c r="EA34" s="158">
        <v>0.63300000000000001</v>
      </c>
      <c r="EB34" s="157">
        <v>696</v>
      </c>
      <c r="EC34" s="158">
        <v>0.61399999999999999</v>
      </c>
      <c r="ED34" s="157">
        <v>671</v>
      </c>
      <c r="EE34" s="158">
        <v>0.65700000000000003</v>
      </c>
      <c r="EF34" s="157">
        <v>690</v>
      </c>
      <c r="EG34" s="158">
        <v>0.64400000000000002</v>
      </c>
      <c r="EH34" s="157">
        <v>603</v>
      </c>
      <c r="EI34" s="158">
        <v>0.60399999999999998</v>
      </c>
      <c r="EJ34" s="157">
        <v>668</v>
      </c>
      <c r="EK34" s="159">
        <v>0.57899999999999996</v>
      </c>
      <c r="EL34" s="157">
        <v>622</v>
      </c>
      <c r="EM34" s="158">
        <v>0.66900000000000004</v>
      </c>
      <c r="EN34" s="157">
        <v>598</v>
      </c>
      <c r="EO34" s="158">
        <v>0.61799999999999999</v>
      </c>
      <c r="EP34" s="157">
        <v>578</v>
      </c>
      <c r="EQ34" s="158">
        <v>0.60899999999999999</v>
      </c>
      <c r="ER34" s="157">
        <v>542</v>
      </c>
      <c r="ES34" s="158">
        <v>0.53800000000000003</v>
      </c>
      <c r="ET34" s="157">
        <v>556</v>
      </c>
      <c r="EU34" s="158">
        <v>0.621</v>
      </c>
      <c r="EV34" s="157">
        <v>544</v>
      </c>
      <c r="EW34" s="158">
        <v>0.58699999999999997</v>
      </c>
      <c r="EX34" s="157">
        <v>426</v>
      </c>
      <c r="EY34" s="158">
        <v>0.51300000000000001</v>
      </c>
      <c r="EZ34" s="157">
        <v>484</v>
      </c>
      <c r="FA34" s="158">
        <v>0.52300000000000002</v>
      </c>
      <c r="FB34" s="157">
        <v>450</v>
      </c>
      <c r="FC34" s="158">
        <v>0.53200000000000003</v>
      </c>
      <c r="FD34" s="157">
        <v>394</v>
      </c>
      <c r="FE34" s="158">
        <v>0.47099999999999997</v>
      </c>
      <c r="FF34" s="156">
        <v>367</v>
      </c>
      <c r="FG34" s="158">
        <v>0.42899999999999999</v>
      </c>
      <c r="FH34" s="156">
        <v>386</v>
      </c>
      <c r="FI34" s="158">
        <v>0.40799999999999997</v>
      </c>
      <c r="FJ34" s="156">
        <v>399</v>
      </c>
      <c r="FK34" s="158">
        <v>0.51300000000000001</v>
      </c>
      <c r="FL34" s="156">
        <v>356</v>
      </c>
      <c r="FM34" s="158">
        <v>0.45800000000000002</v>
      </c>
      <c r="FN34" s="156">
        <v>276</v>
      </c>
      <c r="FO34" s="158">
        <v>0.37</v>
      </c>
      <c r="FP34" s="156">
        <v>251</v>
      </c>
      <c r="FQ34" s="158">
        <v>0.307</v>
      </c>
      <c r="FR34" s="156">
        <v>194</v>
      </c>
      <c r="FS34" s="158">
        <v>0.28000000000000003</v>
      </c>
      <c r="FT34" s="156">
        <v>242</v>
      </c>
      <c r="FU34" s="158">
        <v>0.32700000000000001</v>
      </c>
      <c r="FV34" s="156">
        <v>185</v>
      </c>
      <c r="FW34" s="158">
        <v>0.23899999999999999</v>
      </c>
      <c r="FX34" s="156">
        <v>169</v>
      </c>
      <c r="FY34" s="158">
        <v>0.21199999999999999</v>
      </c>
      <c r="FZ34" s="156">
        <v>135</v>
      </c>
      <c r="GA34" s="158">
        <v>0.183</v>
      </c>
      <c r="GB34" s="156">
        <v>152</v>
      </c>
      <c r="GC34" s="158">
        <v>0.189</v>
      </c>
      <c r="GD34" s="156">
        <v>166</v>
      </c>
      <c r="GE34" s="158">
        <v>0.223</v>
      </c>
      <c r="GF34" s="156">
        <v>140</v>
      </c>
      <c r="GG34" s="158">
        <v>0.17399999999999999</v>
      </c>
      <c r="GH34" s="156">
        <v>148</v>
      </c>
      <c r="GI34" s="158">
        <v>0.19800000000000001</v>
      </c>
      <c r="GJ34" s="156">
        <v>135</v>
      </c>
      <c r="GK34" s="158">
        <v>0.186</v>
      </c>
      <c r="GL34" s="156">
        <v>241</v>
      </c>
      <c r="GM34" s="158">
        <v>0.33800000000000002</v>
      </c>
      <c r="GN34" s="156">
        <v>222</v>
      </c>
      <c r="GO34" s="158">
        <v>0.28599999999999998</v>
      </c>
      <c r="GP34" s="156">
        <v>196</v>
      </c>
      <c r="GQ34" s="158">
        <v>0.29499999999999998</v>
      </c>
      <c r="GR34" s="160"/>
      <c r="GS34" s="162"/>
    </row>
    <row r="35" spans="3:201" hidden="1" x14ac:dyDescent="0.25">
      <c r="C35" s="156" t="s">
        <v>803</v>
      </c>
      <c r="D35" s="157">
        <v>629</v>
      </c>
      <c r="E35" s="158">
        <v>0.59</v>
      </c>
      <c r="F35" s="157">
        <v>515</v>
      </c>
      <c r="G35" s="158">
        <v>0.54400000000000004</v>
      </c>
      <c r="H35" s="157">
        <v>668</v>
      </c>
      <c r="I35" s="158">
        <v>0.68600000000000005</v>
      </c>
      <c r="J35" s="157">
        <v>709</v>
      </c>
      <c r="K35" s="158">
        <v>0.76800000000000002</v>
      </c>
      <c r="L35" s="157">
        <v>737</v>
      </c>
      <c r="M35" s="158">
        <v>0.747</v>
      </c>
      <c r="N35" s="157">
        <v>650</v>
      </c>
      <c r="O35" s="158">
        <v>0.71499999999999997</v>
      </c>
      <c r="P35" s="157">
        <v>778</v>
      </c>
      <c r="Q35" s="158">
        <v>0.82899999999999996</v>
      </c>
      <c r="R35" s="157">
        <v>755</v>
      </c>
      <c r="S35" s="158">
        <v>0.80800000000000005</v>
      </c>
      <c r="T35" s="157">
        <v>780</v>
      </c>
      <c r="U35" s="158">
        <v>0.80400000000000005</v>
      </c>
      <c r="V35" s="157">
        <v>689</v>
      </c>
      <c r="W35" s="158">
        <v>0.81699999999999995</v>
      </c>
      <c r="X35" s="157">
        <v>828</v>
      </c>
      <c r="Y35" s="158">
        <v>0.83799999999999997</v>
      </c>
      <c r="Z35" s="157">
        <v>671</v>
      </c>
      <c r="AA35" s="158">
        <v>0.77200000000000002</v>
      </c>
      <c r="AB35" s="157">
        <v>819</v>
      </c>
      <c r="AC35" s="158">
        <v>0.80600000000000005</v>
      </c>
      <c r="AD35" s="157">
        <v>729</v>
      </c>
      <c r="AE35" s="158">
        <v>0.81699999999999995</v>
      </c>
      <c r="AF35" s="157">
        <v>794</v>
      </c>
      <c r="AG35" s="158">
        <v>0.80900000000000005</v>
      </c>
      <c r="AH35" s="157">
        <v>670</v>
      </c>
      <c r="AI35" s="158">
        <v>0.78900000000000003</v>
      </c>
      <c r="AJ35" s="157">
        <v>746</v>
      </c>
      <c r="AK35" s="158">
        <v>0.751</v>
      </c>
      <c r="AL35" s="157">
        <v>590</v>
      </c>
      <c r="AM35" s="158">
        <v>0.81599999999999995</v>
      </c>
      <c r="AN35" s="157">
        <v>657</v>
      </c>
      <c r="AO35" s="158">
        <v>0.77900000000000003</v>
      </c>
      <c r="AP35" s="157">
        <v>647</v>
      </c>
      <c r="AQ35" s="158">
        <v>0.76500000000000001</v>
      </c>
      <c r="AR35" s="157">
        <v>678</v>
      </c>
      <c r="AS35" s="158">
        <v>0.752</v>
      </c>
      <c r="AT35" s="157">
        <v>695</v>
      </c>
      <c r="AU35" s="158">
        <v>0.77200000000000002</v>
      </c>
      <c r="AV35" s="157">
        <v>712</v>
      </c>
      <c r="AW35" s="158">
        <v>0.77700000000000002</v>
      </c>
      <c r="AX35" s="157">
        <v>590</v>
      </c>
      <c r="AY35" s="158">
        <v>0.75600000000000001</v>
      </c>
      <c r="AZ35" s="157">
        <v>621</v>
      </c>
      <c r="BA35" s="158">
        <v>0.745</v>
      </c>
      <c r="BB35" s="157">
        <v>603</v>
      </c>
      <c r="BC35" s="158">
        <v>0.748</v>
      </c>
      <c r="BD35" s="157">
        <v>581</v>
      </c>
      <c r="BE35" s="158">
        <v>0.73499999999999999</v>
      </c>
      <c r="BF35" s="157">
        <v>536</v>
      </c>
      <c r="BG35" s="158">
        <v>0.72099999999999997</v>
      </c>
      <c r="BH35" s="157">
        <v>569</v>
      </c>
      <c r="BI35" s="158">
        <v>0.67400000000000004</v>
      </c>
      <c r="BJ35" s="157">
        <v>498</v>
      </c>
      <c r="BK35" s="158">
        <v>0.61799999999999999</v>
      </c>
      <c r="BL35" s="157">
        <v>475</v>
      </c>
      <c r="BM35" s="158">
        <v>0.58299999999999996</v>
      </c>
      <c r="BN35" s="157">
        <v>363</v>
      </c>
      <c r="BO35" s="158">
        <v>0.52900000000000003</v>
      </c>
      <c r="BP35" s="157">
        <v>401</v>
      </c>
      <c r="BQ35" s="158">
        <v>0.438</v>
      </c>
      <c r="BR35" s="157">
        <v>286</v>
      </c>
      <c r="BS35" s="158">
        <v>0.32800000000000001</v>
      </c>
      <c r="BT35" s="157">
        <v>225</v>
      </c>
      <c r="BU35" s="158">
        <v>0.27700000000000002</v>
      </c>
      <c r="BV35" s="157">
        <v>216</v>
      </c>
      <c r="BW35" s="158">
        <v>0.26400000000000001</v>
      </c>
      <c r="BX35" s="157">
        <v>206</v>
      </c>
      <c r="BY35" s="158">
        <v>0.23300000000000001</v>
      </c>
      <c r="BZ35" s="157">
        <v>188</v>
      </c>
      <c r="CA35" s="158">
        <v>0.20300000000000001</v>
      </c>
      <c r="CB35" s="157">
        <v>170</v>
      </c>
      <c r="CC35" s="158">
        <v>0.17499999999999999</v>
      </c>
      <c r="CD35" s="157">
        <v>128</v>
      </c>
      <c r="CE35" s="158">
        <v>0.13500000000000001</v>
      </c>
      <c r="CF35" s="157">
        <v>129</v>
      </c>
      <c r="CG35" s="158">
        <v>0.14499999999999999</v>
      </c>
      <c r="CH35" s="157">
        <v>116</v>
      </c>
      <c r="CI35" s="158">
        <v>0.121</v>
      </c>
      <c r="CJ35" s="157">
        <v>123</v>
      </c>
      <c r="CK35" s="158">
        <v>0.115</v>
      </c>
      <c r="CL35" s="157">
        <v>115</v>
      </c>
      <c r="CM35" s="158">
        <v>0.111</v>
      </c>
      <c r="CN35" s="157">
        <v>108</v>
      </c>
      <c r="CO35" s="158">
        <v>9.6000000000000002E-2</v>
      </c>
      <c r="CP35" s="157">
        <v>121</v>
      </c>
      <c r="CQ35" s="158">
        <v>0.114</v>
      </c>
      <c r="CR35" s="157">
        <v>135</v>
      </c>
      <c r="CS35" s="158">
        <v>0.124</v>
      </c>
      <c r="CT35" s="157">
        <v>159</v>
      </c>
      <c r="CU35" s="158">
        <v>0.14599999999999999</v>
      </c>
      <c r="CV35" s="157">
        <v>148</v>
      </c>
      <c r="CW35" s="158">
        <v>0.129</v>
      </c>
      <c r="CX35" s="157">
        <v>104</v>
      </c>
      <c r="CY35" s="158">
        <v>9.6000000000000002E-2</v>
      </c>
      <c r="CZ35" s="157">
        <v>192</v>
      </c>
      <c r="DA35" s="158">
        <v>0.158</v>
      </c>
      <c r="DB35" s="157">
        <v>150</v>
      </c>
      <c r="DC35" s="158">
        <v>0.129</v>
      </c>
      <c r="DD35" s="157">
        <v>163</v>
      </c>
      <c r="DE35" s="158">
        <v>0.13200000000000001</v>
      </c>
      <c r="DF35" s="157">
        <v>177</v>
      </c>
      <c r="DG35" s="158">
        <v>0.14399999999999999</v>
      </c>
      <c r="DH35" s="156">
        <v>152</v>
      </c>
      <c r="DI35" s="158">
        <v>0.121</v>
      </c>
      <c r="DJ35" s="157">
        <v>132</v>
      </c>
      <c r="DK35" s="158">
        <v>0.12</v>
      </c>
      <c r="DL35" s="157">
        <v>146</v>
      </c>
      <c r="DM35" s="158">
        <v>0.123</v>
      </c>
      <c r="DN35" s="157">
        <v>156</v>
      </c>
      <c r="DO35" s="158">
        <v>0.13100000000000001</v>
      </c>
      <c r="DP35" s="157">
        <v>179</v>
      </c>
      <c r="DQ35" s="158">
        <v>0.14599999999999999</v>
      </c>
      <c r="DR35" s="157">
        <v>175</v>
      </c>
      <c r="DS35" s="158">
        <v>0.14899999999999999</v>
      </c>
      <c r="DT35" s="157">
        <v>176</v>
      </c>
      <c r="DU35" s="158">
        <v>0.13700000000000001</v>
      </c>
      <c r="DV35" s="157">
        <v>183</v>
      </c>
      <c r="DW35" s="158">
        <v>0.13600000000000001</v>
      </c>
      <c r="DX35" s="157">
        <v>132</v>
      </c>
      <c r="DY35" s="158">
        <v>9.5000000000000001E-2</v>
      </c>
      <c r="DZ35" s="157">
        <v>136</v>
      </c>
      <c r="EA35" s="158">
        <v>0.10100000000000001</v>
      </c>
      <c r="EB35" s="157">
        <v>161</v>
      </c>
      <c r="EC35" s="158">
        <v>0.126</v>
      </c>
      <c r="ED35" s="157">
        <v>132</v>
      </c>
      <c r="EE35" s="158">
        <v>0.10100000000000001</v>
      </c>
      <c r="EF35" s="157">
        <v>144</v>
      </c>
      <c r="EG35" s="158">
        <v>0.105</v>
      </c>
      <c r="EH35" s="157">
        <v>113</v>
      </c>
      <c r="EI35" s="158">
        <v>8.4000000000000005E-2</v>
      </c>
      <c r="EJ35" s="157">
        <v>115</v>
      </c>
      <c r="EK35" s="159">
        <v>8.5999999999999993E-2</v>
      </c>
      <c r="EL35" s="157">
        <v>134</v>
      </c>
      <c r="EM35" s="158">
        <v>0.106</v>
      </c>
      <c r="EN35" s="157">
        <v>107</v>
      </c>
      <c r="EO35" s="158">
        <v>7.3999999999999996E-2</v>
      </c>
      <c r="EP35" s="157">
        <v>100</v>
      </c>
      <c r="EQ35" s="158">
        <v>7.8E-2</v>
      </c>
      <c r="ER35" s="157">
        <v>84</v>
      </c>
      <c r="ES35" s="158">
        <v>0.06</v>
      </c>
      <c r="ET35" s="157">
        <v>102</v>
      </c>
      <c r="EU35" s="158">
        <v>8.3000000000000004E-2</v>
      </c>
      <c r="EV35" s="157">
        <v>108</v>
      </c>
      <c r="EW35" s="158">
        <v>7.6999999999999999E-2</v>
      </c>
      <c r="EX35" s="157">
        <v>83</v>
      </c>
      <c r="EY35" s="158">
        <v>6.6000000000000003E-2</v>
      </c>
      <c r="EZ35" s="157">
        <v>81</v>
      </c>
      <c r="FA35" s="158">
        <v>0.06</v>
      </c>
      <c r="FB35" s="157">
        <v>59</v>
      </c>
      <c r="FC35" s="158">
        <v>4.7E-2</v>
      </c>
      <c r="FD35" s="157">
        <v>87</v>
      </c>
      <c r="FE35" s="158">
        <v>6.3E-2</v>
      </c>
      <c r="FF35" s="156">
        <v>107</v>
      </c>
      <c r="FG35" s="158">
        <v>7.5999999999999998E-2</v>
      </c>
      <c r="FH35" s="156">
        <v>93</v>
      </c>
      <c r="FI35" s="158">
        <v>6.4000000000000001E-2</v>
      </c>
      <c r="FJ35" s="156">
        <v>92</v>
      </c>
      <c r="FK35" s="158">
        <v>8.4000000000000005E-2</v>
      </c>
      <c r="FL35" s="156">
        <v>61</v>
      </c>
      <c r="FM35" s="158">
        <v>6.7000000000000004E-2</v>
      </c>
      <c r="FN35" s="156">
        <v>101</v>
      </c>
      <c r="FO35" s="158">
        <v>8.4000000000000005E-2</v>
      </c>
      <c r="FP35" s="156">
        <v>117</v>
      </c>
      <c r="FQ35" s="158">
        <v>8.6999999999999994E-2</v>
      </c>
      <c r="FR35" s="156">
        <v>137</v>
      </c>
      <c r="FS35" s="158">
        <v>0.112</v>
      </c>
      <c r="FT35" s="156">
        <v>154</v>
      </c>
      <c r="FU35" s="158">
        <v>0.124</v>
      </c>
      <c r="FV35" s="156">
        <v>161</v>
      </c>
      <c r="FW35" s="158">
        <v>0.121</v>
      </c>
      <c r="FX35" s="156">
        <v>118</v>
      </c>
      <c r="FY35" s="158">
        <v>8.7999999999999995E-2</v>
      </c>
      <c r="FZ35" s="156">
        <v>105</v>
      </c>
      <c r="GA35" s="158">
        <v>8.7999999999999995E-2</v>
      </c>
      <c r="GB35" s="156">
        <v>119</v>
      </c>
      <c r="GC35" s="158">
        <v>9.7000000000000003E-2</v>
      </c>
      <c r="GD35" s="156">
        <v>99</v>
      </c>
      <c r="GE35" s="158">
        <v>8.5000000000000006E-2</v>
      </c>
      <c r="GF35" s="156">
        <v>84</v>
      </c>
      <c r="GG35" s="158">
        <v>7.2999999999999995E-2</v>
      </c>
      <c r="GH35" s="156">
        <v>73</v>
      </c>
      <c r="GI35" s="158">
        <v>7.0999999999999994E-2</v>
      </c>
      <c r="GJ35" s="156">
        <v>51</v>
      </c>
      <c r="GK35" s="158">
        <v>5.1999999999999998E-2</v>
      </c>
      <c r="GL35" s="156">
        <v>75</v>
      </c>
      <c r="GM35" s="158">
        <v>7.8E-2</v>
      </c>
      <c r="GN35" s="156">
        <v>38</v>
      </c>
      <c r="GO35" s="158">
        <v>0.04</v>
      </c>
      <c r="GP35" s="156">
        <v>37</v>
      </c>
      <c r="GQ35" s="158">
        <v>4.1000000000000002E-2</v>
      </c>
      <c r="GR35" s="160"/>
      <c r="GS35" s="162"/>
    </row>
    <row r="36" spans="3:201" hidden="1" x14ac:dyDescent="0.25">
      <c r="C36" s="156" t="s">
        <v>1667</v>
      </c>
      <c r="D36" s="157">
        <v>933</v>
      </c>
      <c r="E36" s="158">
        <v>0.6</v>
      </c>
      <c r="F36" s="157">
        <v>847</v>
      </c>
      <c r="G36" s="158">
        <v>0.62</v>
      </c>
      <c r="H36" s="157">
        <v>1029</v>
      </c>
      <c r="I36" s="158">
        <v>0.71499999999999997</v>
      </c>
      <c r="J36" s="157">
        <v>1024</v>
      </c>
      <c r="K36" s="158">
        <v>0.73399999999999999</v>
      </c>
      <c r="L36" s="157">
        <v>1142</v>
      </c>
      <c r="M36" s="158">
        <v>0.73099999999999998</v>
      </c>
      <c r="N36" s="157">
        <v>906</v>
      </c>
      <c r="O36" s="158">
        <v>0.71699999999999997</v>
      </c>
      <c r="P36" s="157">
        <v>1128</v>
      </c>
      <c r="Q36" s="158">
        <v>0.81200000000000006</v>
      </c>
      <c r="R36" s="157">
        <v>1039</v>
      </c>
      <c r="S36" s="158">
        <v>0.77</v>
      </c>
      <c r="T36" s="157">
        <v>1112</v>
      </c>
      <c r="U36" s="158">
        <v>0.72899999999999998</v>
      </c>
      <c r="V36" s="157">
        <v>1042</v>
      </c>
      <c r="W36" s="158">
        <v>0.76700000000000002</v>
      </c>
      <c r="X36" s="157">
        <v>1098</v>
      </c>
      <c r="Y36" s="158">
        <v>0.76</v>
      </c>
      <c r="Z36" s="157">
        <v>1004</v>
      </c>
      <c r="AA36" s="158">
        <v>0.72699999999999998</v>
      </c>
      <c r="AB36" s="157">
        <v>1134</v>
      </c>
      <c r="AC36" s="158">
        <v>0.66400000000000003</v>
      </c>
      <c r="AD36" s="157">
        <v>958</v>
      </c>
      <c r="AE36" s="158">
        <v>0.71</v>
      </c>
      <c r="AF36" s="157">
        <v>1087</v>
      </c>
      <c r="AG36" s="158">
        <v>0.70899999999999996</v>
      </c>
      <c r="AH36" s="157">
        <v>1024</v>
      </c>
      <c r="AI36" s="158">
        <v>0.68100000000000005</v>
      </c>
      <c r="AJ36" s="157">
        <v>1085</v>
      </c>
      <c r="AK36" s="158">
        <v>0.629</v>
      </c>
      <c r="AL36" s="157">
        <v>823</v>
      </c>
      <c r="AM36" s="158">
        <v>0.7</v>
      </c>
      <c r="AN36" s="157">
        <v>1011</v>
      </c>
      <c r="AO36" s="158">
        <v>0.67600000000000005</v>
      </c>
      <c r="AP36" s="157">
        <v>932</v>
      </c>
      <c r="AQ36" s="158">
        <v>0.63300000000000001</v>
      </c>
      <c r="AR36" s="157">
        <v>987</v>
      </c>
      <c r="AS36" s="158">
        <v>0.58899999999999997</v>
      </c>
      <c r="AT36" s="157">
        <v>916</v>
      </c>
      <c r="AU36" s="158">
        <v>0.66800000000000004</v>
      </c>
      <c r="AV36" s="157">
        <v>1043</v>
      </c>
      <c r="AW36" s="158">
        <v>0.69599999999999995</v>
      </c>
      <c r="AX36" s="157">
        <v>933</v>
      </c>
      <c r="AY36" s="158">
        <v>0.66200000000000003</v>
      </c>
      <c r="AZ36" s="157">
        <v>942</v>
      </c>
      <c r="BA36" s="158">
        <v>0.59299999999999997</v>
      </c>
      <c r="BB36" s="157">
        <v>831</v>
      </c>
      <c r="BC36" s="158">
        <v>0.64500000000000002</v>
      </c>
      <c r="BD36" s="157">
        <v>913</v>
      </c>
      <c r="BE36" s="158">
        <v>0.624</v>
      </c>
      <c r="BF36" s="157">
        <v>794</v>
      </c>
      <c r="BG36" s="158">
        <v>0.60899999999999999</v>
      </c>
      <c r="BH36" s="157">
        <v>895</v>
      </c>
      <c r="BI36" s="158">
        <v>0.54600000000000004</v>
      </c>
      <c r="BJ36" s="157">
        <v>774</v>
      </c>
      <c r="BK36" s="158">
        <v>0.59</v>
      </c>
      <c r="BL36" s="157">
        <v>828</v>
      </c>
      <c r="BM36" s="158">
        <v>0.57699999999999996</v>
      </c>
      <c r="BN36" s="157">
        <v>715</v>
      </c>
      <c r="BO36" s="158">
        <v>0.52700000000000002</v>
      </c>
      <c r="BP36" s="157">
        <v>757</v>
      </c>
      <c r="BQ36" s="158">
        <v>0.443</v>
      </c>
      <c r="BR36" s="157">
        <v>692</v>
      </c>
      <c r="BS36" s="158">
        <v>0.46200000000000002</v>
      </c>
      <c r="BT36" s="157">
        <v>677</v>
      </c>
      <c r="BU36" s="158">
        <v>0.45600000000000002</v>
      </c>
      <c r="BV36" s="157">
        <v>602</v>
      </c>
      <c r="BW36" s="158">
        <v>0.42199999999999999</v>
      </c>
      <c r="BX36" s="157">
        <v>587</v>
      </c>
      <c r="BY36" s="158">
        <v>0.38200000000000001</v>
      </c>
      <c r="BZ36" s="157">
        <v>625</v>
      </c>
      <c r="CA36" s="158">
        <v>0.40500000000000003</v>
      </c>
      <c r="CB36" s="157">
        <v>580</v>
      </c>
      <c r="CC36" s="158">
        <v>0.36699999999999999</v>
      </c>
      <c r="CD36" s="157">
        <v>572</v>
      </c>
      <c r="CE36" s="158">
        <v>0.371</v>
      </c>
      <c r="CF36" s="157">
        <v>541</v>
      </c>
      <c r="CG36" s="158">
        <v>0.316</v>
      </c>
      <c r="CH36" s="157">
        <v>528</v>
      </c>
      <c r="CI36" s="158">
        <v>0.34499999999999997</v>
      </c>
      <c r="CJ36" s="157">
        <v>576</v>
      </c>
      <c r="CK36" s="158">
        <v>0.34599999999999997</v>
      </c>
      <c r="CL36" s="157">
        <v>406</v>
      </c>
      <c r="CM36" s="158">
        <v>0.252</v>
      </c>
      <c r="CN36" s="157">
        <v>410</v>
      </c>
      <c r="CO36" s="158">
        <v>0.22500000000000001</v>
      </c>
      <c r="CP36" s="157">
        <v>412</v>
      </c>
      <c r="CQ36" s="158">
        <v>0.25600000000000001</v>
      </c>
      <c r="CR36" s="157">
        <v>444</v>
      </c>
      <c r="CS36" s="158">
        <v>0.252</v>
      </c>
      <c r="CT36" s="157">
        <v>425</v>
      </c>
      <c r="CU36" s="158">
        <v>0.246</v>
      </c>
      <c r="CV36" s="157">
        <v>479</v>
      </c>
      <c r="CW36" s="158">
        <v>0.23</v>
      </c>
      <c r="CX36" s="157">
        <v>404</v>
      </c>
      <c r="CY36" s="158">
        <v>0.245</v>
      </c>
      <c r="CZ36" s="157">
        <v>486</v>
      </c>
      <c r="DA36" s="158">
        <v>0.26800000000000002</v>
      </c>
      <c r="DB36" s="157">
        <v>478</v>
      </c>
      <c r="DC36" s="158">
        <v>0.26200000000000001</v>
      </c>
      <c r="DD36" s="157">
        <v>534</v>
      </c>
      <c r="DE36" s="158">
        <v>0.24099999999999999</v>
      </c>
      <c r="DF36" s="157">
        <v>491</v>
      </c>
      <c r="DG36" s="158">
        <v>0.26700000000000002</v>
      </c>
      <c r="DH36" s="156">
        <v>563</v>
      </c>
      <c r="DI36" s="158">
        <v>0.28799999999999998</v>
      </c>
      <c r="DJ36" s="157">
        <v>497</v>
      </c>
      <c r="DK36" s="158">
        <v>0.25600000000000001</v>
      </c>
      <c r="DL36" s="157">
        <v>617</v>
      </c>
      <c r="DM36" s="158">
        <v>0.27200000000000002</v>
      </c>
      <c r="DN36" s="157">
        <v>575</v>
      </c>
      <c r="DO36" s="158">
        <v>0.30099999999999999</v>
      </c>
      <c r="DP36" s="157">
        <v>616</v>
      </c>
      <c r="DQ36" s="158">
        <v>0.313</v>
      </c>
      <c r="DR36" s="157">
        <v>667</v>
      </c>
      <c r="DS36" s="158">
        <v>0.32800000000000001</v>
      </c>
      <c r="DT36" s="157">
        <v>663</v>
      </c>
      <c r="DU36" s="158">
        <v>0.29299999999999998</v>
      </c>
      <c r="DV36" s="157">
        <v>676</v>
      </c>
      <c r="DW36" s="158">
        <v>0.34699999999999998</v>
      </c>
      <c r="DX36" s="157">
        <v>654</v>
      </c>
      <c r="DY36" s="158">
        <v>0.312</v>
      </c>
      <c r="DZ36" s="157">
        <v>616</v>
      </c>
      <c r="EA36" s="158">
        <v>0.29199999999999998</v>
      </c>
      <c r="EB36" s="157">
        <v>579</v>
      </c>
      <c r="EC36" s="158">
        <v>0.25</v>
      </c>
      <c r="ED36" s="157">
        <v>599</v>
      </c>
      <c r="EE36" s="158">
        <v>0.29699999999999999</v>
      </c>
      <c r="EF36" s="157">
        <v>601</v>
      </c>
      <c r="EG36" s="158">
        <v>0.28699999999999998</v>
      </c>
      <c r="EH36" s="157">
        <v>603</v>
      </c>
      <c r="EI36" s="158">
        <v>0.28399999999999997</v>
      </c>
      <c r="EJ36" s="157">
        <v>583</v>
      </c>
      <c r="EK36" s="159">
        <v>0.246</v>
      </c>
      <c r="EL36" s="157">
        <v>535</v>
      </c>
      <c r="EM36" s="158">
        <v>0.252</v>
      </c>
      <c r="EN36" s="157">
        <v>550</v>
      </c>
      <c r="EO36" s="158">
        <v>0.25600000000000001</v>
      </c>
      <c r="EP36" s="157">
        <v>487</v>
      </c>
      <c r="EQ36" s="158">
        <v>0.22600000000000001</v>
      </c>
      <c r="ER36" s="157">
        <v>484</v>
      </c>
      <c r="ES36" s="158">
        <v>0.21</v>
      </c>
      <c r="ET36" s="157">
        <v>435</v>
      </c>
      <c r="EU36" s="158">
        <v>0.22</v>
      </c>
      <c r="EV36" s="157">
        <v>457</v>
      </c>
      <c r="EW36" s="158">
        <v>0.218</v>
      </c>
      <c r="EX36" s="157">
        <v>380</v>
      </c>
      <c r="EY36" s="158">
        <v>0.184</v>
      </c>
      <c r="EZ36" s="157">
        <v>337</v>
      </c>
      <c r="FA36" s="158">
        <v>0.155</v>
      </c>
      <c r="FB36" s="157">
        <v>288</v>
      </c>
      <c r="FC36" s="158">
        <v>0.151</v>
      </c>
      <c r="FD36" s="157">
        <v>450</v>
      </c>
      <c r="FE36" s="158">
        <v>0.20300000000000001</v>
      </c>
      <c r="FF36" s="156">
        <v>357</v>
      </c>
      <c r="FG36" s="158">
        <v>0.16700000000000001</v>
      </c>
      <c r="FH36" s="156">
        <v>370</v>
      </c>
      <c r="FI36" s="158">
        <v>0.157</v>
      </c>
      <c r="FJ36" s="156">
        <v>456</v>
      </c>
      <c r="FK36" s="158">
        <v>0.23</v>
      </c>
      <c r="FL36" s="156">
        <v>406</v>
      </c>
      <c r="FM36" s="158">
        <v>0.19</v>
      </c>
      <c r="FN36" s="156">
        <v>302</v>
      </c>
      <c r="FO36" s="158">
        <v>0.14599999999999999</v>
      </c>
      <c r="FP36" s="156">
        <v>280</v>
      </c>
      <c r="FQ36" s="158">
        <v>0.13500000000000001</v>
      </c>
      <c r="FR36" s="156">
        <v>226</v>
      </c>
      <c r="FS36" s="158">
        <v>0.124</v>
      </c>
      <c r="FT36" s="156">
        <v>241</v>
      </c>
      <c r="FU36" s="158">
        <v>0.115</v>
      </c>
      <c r="FV36" s="156">
        <v>263</v>
      </c>
      <c r="FW36" s="158">
        <v>0.126</v>
      </c>
      <c r="FX36" s="156">
        <v>185</v>
      </c>
      <c r="FY36" s="158">
        <v>9.4E-2</v>
      </c>
      <c r="FZ36" s="156">
        <v>160</v>
      </c>
      <c r="GA36" s="158">
        <v>8.7999999999999995E-2</v>
      </c>
      <c r="GB36" s="156">
        <v>188</v>
      </c>
      <c r="GC36" s="158">
        <v>0.09</v>
      </c>
      <c r="GD36" s="156">
        <v>207</v>
      </c>
      <c r="GE36" s="158">
        <v>0.1</v>
      </c>
      <c r="GF36" s="156">
        <v>182</v>
      </c>
      <c r="GG36" s="158">
        <v>8.5999999999999993E-2</v>
      </c>
      <c r="GH36" s="156">
        <v>204</v>
      </c>
      <c r="GI36" s="158">
        <v>0.108</v>
      </c>
      <c r="GJ36" s="156">
        <v>240</v>
      </c>
      <c r="GK36" s="158">
        <v>0.122</v>
      </c>
      <c r="GL36" s="156">
        <v>404</v>
      </c>
      <c r="GM36" s="158">
        <v>0.21299999999999999</v>
      </c>
      <c r="GN36" s="156">
        <v>361</v>
      </c>
      <c r="GO36" s="158">
        <v>0.184</v>
      </c>
      <c r="GP36" s="156">
        <v>332</v>
      </c>
      <c r="GQ36" s="158">
        <v>0.184</v>
      </c>
      <c r="GR36" s="160"/>
      <c r="GS36" s="162"/>
    </row>
    <row r="37" spans="3:201" hidden="1" x14ac:dyDescent="0.25">
      <c r="C37" s="156" t="s">
        <v>1668</v>
      </c>
      <c r="D37" s="157">
        <v>322</v>
      </c>
      <c r="E37" s="158">
        <v>0.61699999999999999</v>
      </c>
      <c r="F37" s="157">
        <v>289</v>
      </c>
      <c r="G37" s="158">
        <v>0.59699999999999998</v>
      </c>
      <c r="H37" s="157">
        <v>386</v>
      </c>
      <c r="I37" s="158">
        <v>0.73799999999999999</v>
      </c>
      <c r="J37" s="157">
        <v>295</v>
      </c>
      <c r="K37" s="158">
        <v>0.69599999999999995</v>
      </c>
      <c r="L37" s="157">
        <v>354</v>
      </c>
      <c r="M37" s="158">
        <v>0.747</v>
      </c>
      <c r="N37" s="157">
        <v>282</v>
      </c>
      <c r="O37" s="158">
        <v>0.67</v>
      </c>
      <c r="P37" s="157">
        <v>402</v>
      </c>
      <c r="Q37" s="158">
        <v>0.82699999999999996</v>
      </c>
      <c r="R37" s="157">
        <v>364</v>
      </c>
      <c r="S37" s="158">
        <v>0.747</v>
      </c>
      <c r="T37" s="157">
        <v>347</v>
      </c>
      <c r="U37" s="158">
        <v>0.73799999999999999</v>
      </c>
      <c r="V37" s="157">
        <v>370</v>
      </c>
      <c r="W37" s="158">
        <v>0.754</v>
      </c>
      <c r="X37" s="157">
        <v>353</v>
      </c>
      <c r="Y37" s="158">
        <v>0.76600000000000001</v>
      </c>
      <c r="Z37" s="157">
        <v>343</v>
      </c>
      <c r="AA37" s="158">
        <v>0.72799999999999998</v>
      </c>
      <c r="AB37" s="157">
        <v>336</v>
      </c>
      <c r="AC37" s="158">
        <v>0.69399999999999995</v>
      </c>
      <c r="AD37" s="157">
        <v>378</v>
      </c>
      <c r="AE37" s="158">
        <v>0.753</v>
      </c>
      <c r="AF37" s="157">
        <v>376</v>
      </c>
      <c r="AG37" s="158">
        <v>0.78300000000000003</v>
      </c>
      <c r="AH37" s="157">
        <v>342</v>
      </c>
      <c r="AI37" s="158">
        <v>0.73699999999999999</v>
      </c>
      <c r="AJ37" s="157">
        <v>383</v>
      </c>
      <c r="AK37" s="158">
        <v>0.74099999999999999</v>
      </c>
      <c r="AL37" s="157">
        <v>321</v>
      </c>
      <c r="AM37" s="158">
        <v>0.76200000000000001</v>
      </c>
      <c r="AN37" s="157">
        <v>347</v>
      </c>
      <c r="AO37" s="158">
        <v>0.753</v>
      </c>
      <c r="AP37" s="157">
        <v>354</v>
      </c>
      <c r="AQ37" s="158">
        <v>0.752</v>
      </c>
      <c r="AR37" s="157">
        <v>359</v>
      </c>
      <c r="AS37" s="158">
        <v>0.72199999999999998</v>
      </c>
      <c r="AT37" s="157">
        <v>306</v>
      </c>
      <c r="AU37" s="158">
        <v>0.73199999999999998</v>
      </c>
      <c r="AV37" s="157">
        <v>395</v>
      </c>
      <c r="AW37" s="158">
        <v>0.81299999999999994</v>
      </c>
      <c r="AX37" s="157">
        <v>320</v>
      </c>
      <c r="AY37" s="158">
        <v>0.76600000000000001</v>
      </c>
      <c r="AZ37" s="157">
        <v>338</v>
      </c>
      <c r="BA37" s="158">
        <v>0.7</v>
      </c>
      <c r="BB37" s="157">
        <v>327</v>
      </c>
      <c r="BC37" s="158">
        <v>0.78400000000000003</v>
      </c>
      <c r="BD37" s="157">
        <v>365</v>
      </c>
      <c r="BE37" s="158">
        <v>0.76200000000000001</v>
      </c>
      <c r="BF37" s="157">
        <v>326</v>
      </c>
      <c r="BG37" s="158">
        <v>0.76900000000000002</v>
      </c>
      <c r="BH37" s="157">
        <v>335</v>
      </c>
      <c r="BI37" s="158">
        <v>0.72199999999999998</v>
      </c>
      <c r="BJ37" s="157">
        <v>325</v>
      </c>
      <c r="BK37" s="158">
        <v>0.77900000000000003</v>
      </c>
      <c r="BL37" s="157">
        <v>366</v>
      </c>
      <c r="BM37" s="158">
        <v>0.79</v>
      </c>
      <c r="BN37" s="157">
        <v>334</v>
      </c>
      <c r="BO37" s="158">
        <v>0.80100000000000005</v>
      </c>
      <c r="BP37" s="157">
        <v>382</v>
      </c>
      <c r="BQ37" s="158">
        <v>0.76200000000000001</v>
      </c>
      <c r="BR37" s="157">
        <v>347</v>
      </c>
      <c r="BS37" s="158">
        <v>0.71699999999999997</v>
      </c>
      <c r="BT37" s="157">
        <v>352</v>
      </c>
      <c r="BU37" s="158">
        <v>0.754</v>
      </c>
      <c r="BV37" s="157">
        <v>387</v>
      </c>
      <c r="BW37" s="158">
        <v>0.78200000000000003</v>
      </c>
      <c r="BX37" s="157">
        <v>393</v>
      </c>
      <c r="BY37" s="158">
        <v>0.73299999999999998</v>
      </c>
      <c r="BZ37" s="157">
        <v>358</v>
      </c>
      <c r="CA37" s="158">
        <v>0.72299999999999998</v>
      </c>
      <c r="CB37" s="157">
        <v>368</v>
      </c>
      <c r="CC37" s="158">
        <v>0.70899999999999996</v>
      </c>
      <c r="CD37" s="157">
        <v>313</v>
      </c>
      <c r="CE37" s="158">
        <v>0.71499999999999997</v>
      </c>
      <c r="CF37" s="157">
        <v>321</v>
      </c>
      <c r="CG37" s="158">
        <v>0.67900000000000005</v>
      </c>
      <c r="CH37" s="157">
        <v>329</v>
      </c>
      <c r="CI37" s="158">
        <v>0.73299999999999998</v>
      </c>
      <c r="CJ37" s="157">
        <v>313</v>
      </c>
      <c r="CK37" s="158">
        <v>0.66700000000000004</v>
      </c>
      <c r="CL37" s="157">
        <v>314</v>
      </c>
      <c r="CM37" s="158">
        <v>0.70699999999999996</v>
      </c>
      <c r="CN37" s="157">
        <v>302</v>
      </c>
      <c r="CO37" s="158">
        <v>0.64800000000000002</v>
      </c>
      <c r="CP37" s="157">
        <v>306</v>
      </c>
      <c r="CQ37" s="158">
        <v>0.7</v>
      </c>
      <c r="CR37" s="157">
        <v>350</v>
      </c>
      <c r="CS37" s="158">
        <v>0.7</v>
      </c>
      <c r="CT37" s="157">
        <v>333</v>
      </c>
      <c r="CU37" s="158">
        <v>0.72099999999999997</v>
      </c>
      <c r="CV37" s="157">
        <v>347</v>
      </c>
      <c r="CW37" s="158">
        <v>0.70799999999999996</v>
      </c>
      <c r="CX37" s="157">
        <v>323</v>
      </c>
      <c r="CY37" s="158">
        <v>0.67400000000000004</v>
      </c>
      <c r="CZ37" s="157">
        <v>338</v>
      </c>
      <c r="DA37" s="158">
        <v>0.72799999999999998</v>
      </c>
      <c r="DB37" s="157">
        <v>349</v>
      </c>
      <c r="DC37" s="158">
        <v>0.71799999999999997</v>
      </c>
      <c r="DD37" s="157">
        <v>370</v>
      </c>
      <c r="DE37" s="158">
        <v>0.70199999999999996</v>
      </c>
      <c r="DF37" s="157">
        <v>369</v>
      </c>
      <c r="DG37" s="158">
        <v>0.755</v>
      </c>
      <c r="DH37" s="156">
        <v>396</v>
      </c>
      <c r="DI37" s="158">
        <v>0.73899999999999999</v>
      </c>
      <c r="DJ37" s="157">
        <v>289</v>
      </c>
      <c r="DK37" s="158">
        <v>0.68500000000000005</v>
      </c>
      <c r="DL37" s="157">
        <v>329</v>
      </c>
      <c r="DM37" s="158">
        <v>0.66600000000000004</v>
      </c>
      <c r="DN37" s="157">
        <v>352</v>
      </c>
      <c r="DO37" s="158">
        <v>0.73499999999999999</v>
      </c>
      <c r="DP37" s="157">
        <v>308</v>
      </c>
      <c r="DQ37" s="158">
        <v>0.7</v>
      </c>
      <c r="DR37" s="157">
        <v>331</v>
      </c>
      <c r="DS37" s="158">
        <v>0.71499999999999997</v>
      </c>
      <c r="DT37" s="157">
        <v>352</v>
      </c>
      <c r="DU37" s="158">
        <v>0.67800000000000005</v>
      </c>
      <c r="DV37" s="157">
        <v>338</v>
      </c>
      <c r="DW37" s="158">
        <v>0.69299999999999995</v>
      </c>
      <c r="DX37" s="157">
        <v>356</v>
      </c>
      <c r="DY37" s="158">
        <v>0.70899999999999996</v>
      </c>
      <c r="DZ37" s="157">
        <v>311</v>
      </c>
      <c r="EA37" s="158">
        <v>0.66900000000000004</v>
      </c>
      <c r="EB37" s="157">
        <v>330</v>
      </c>
      <c r="EC37" s="158">
        <v>0.66</v>
      </c>
      <c r="ED37" s="157">
        <v>299</v>
      </c>
      <c r="EE37" s="158">
        <v>0.68</v>
      </c>
      <c r="EF37" s="157">
        <v>311</v>
      </c>
      <c r="EG37" s="158">
        <v>0.67300000000000004</v>
      </c>
      <c r="EH37" s="157">
        <v>280</v>
      </c>
      <c r="EI37" s="158">
        <v>0.64100000000000001</v>
      </c>
      <c r="EJ37" s="157">
        <v>364</v>
      </c>
      <c r="EK37" s="159">
        <v>0.64300000000000002</v>
      </c>
      <c r="EL37" s="157">
        <v>343</v>
      </c>
      <c r="EM37" s="158">
        <v>0.68300000000000005</v>
      </c>
      <c r="EN37" s="157">
        <v>332</v>
      </c>
      <c r="EO37" s="158">
        <v>0.67500000000000004</v>
      </c>
      <c r="EP37" s="157">
        <v>313</v>
      </c>
      <c r="EQ37" s="158">
        <v>0.65800000000000003</v>
      </c>
      <c r="ER37" s="157">
        <v>320</v>
      </c>
      <c r="ES37" s="158">
        <v>0.621</v>
      </c>
      <c r="ET37" s="157">
        <v>290</v>
      </c>
      <c r="EU37" s="158">
        <v>0.66500000000000004</v>
      </c>
      <c r="EV37" s="157">
        <v>314</v>
      </c>
      <c r="EW37" s="158">
        <v>0.66500000000000004</v>
      </c>
      <c r="EX37" s="157">
        <v>246</v>
      </c>
      <c r="EY37" s="158">
        <v>0.61199999999999999</v>
      </c>
      <c r="EZ37" s="157">
        <v>278</v>
      </c>
      <c r="FA37" s="158">
        <v>0.57699999999999996</v>
      </c>
      <c r="FB37" s="157">
        <v>263</v>
      </c>
      <c r="FC37" s="158">
        <v>0.58699999999999997</v>
      </c>
      <c r="FD37" s="157">
        <v>261</v>
      </c>
      <c r="FE37" s="158">
        <v>0.60399999999999998</v>
      </c>
      <c r="FF37" s="156">
        <v>251</v>
      </c>
      <c r="FG37" s="158">
        <v>0.56399999999999995</v>
      </c>
      <c r="FH37" s="156">
        <v>258</v>
      </c>
      <c r="FI37" s="158">
        <v>0.53900000000000003</v>
      </c>
      <c r="FJ37" s="156">
        <v>258</v>
      </c>
      <c r="FK37" s="158">
        <v>0.59699999999999998</v>
      </c>
      <c r="FL37" s="156">
        <v>258</v>
      </c>
      <c r="FM37" s="158">
        <v>0.59399999999999997</v>
      </c>
      <c r="FN37" s="156">
        <v>198</v>
      </c>
      <c r="FO37" s="158">
        <v>0.55200000000000005</v>
      </c>
      <c r="FP37" s="156">
        <v>194</v>
      </c>
      <c r="FQ37" s="158">
        <v>0.47199999999999998</v>
      </c>
      <c r="FR37" s="156">
        <v>212</v>
      </c>
      <c r="FS37" s="158">
        <v>0.52900000000000003</v>
      </c>
      <c r="FT37" s="156">
        <v>197</v>
      </c>
      <c r="FU37" s="158">
        <v>0.5</v>
      </c>
      <c r="FV37" s="156">
        <v>192</v>
      </c>
      <c r="FW37" s="158">
        <v>0.45400000000000001</v>
      </c>
      <c r="FX37" s="156">
        <v>166</v>
      </c>
      <c r="FY37" s="158">
        <v>0.40400000000000003</v>
      </c>
      <c r="FZ37" s="156">
        <v>151</v>
      </c>
      <c r="GA37" s="158">
        <v>0.376</v>
      </c>
      <c r="GB37" s="156">
        <v>121</v>
      </c>
      <c r="GC37" s="158">
        <v>0.29799999999999999</v>
      </c>
      <c r="GD37" s="156">
        <v>123</v>
      </c>
      <c r="GE37" s="158">
        <v>0.33</v>
      </c>
      <c r="GF37" s="156">
        <v>104</v>
      </c>
      <c r="GG37" s="158">
        <v>0.29099999999999998</v>
      </c>
      <c r="GH37" s="156">
        <v>112</v>
      </c>
      <c r="GI37" s="158">
        <v>0.32</v>
      </c>
      <c r="GJ37" s="156">
        <v>120</v>
      </c>
      <c r="GK37" s="158">
        <v>0.316</v>
      </c>
      <c r="GL37" s="156">
        <v>169</v>
      </c>
      <c r="GM37" s="158">
        <v>0.45600000000000002</v>
      </c>
      <c r="GN37" s="156">
        <v>138</v>
      </c>
      <c r="GO37" s="158">
        <v>0.32600000000000001</v>
      </c>
      <c r="GP37" s="156">
        <v>125</v>
      </c>
      <c r="GQ37" s="158">
        <v>0.309</v>
      </c>
      <c r="GR37" s="160"/>
      <c r="GS37" s="162"/>
    </row>
    <row r="38" spans="3:201" hidden="1" x14ac:dyDescent="0.25">
      <c r="C38" s="156" t="s">
        <v>1669</v>
      </c>
      <c r="D38" s="157">
        <v>57</v>
      </c>
      <c r="E38" s="158">
        <v>0.78100000000000003</v>
      </c>
      <c r="F38" s="157">
        <v>50</v>
      </c>
      <c r="G38" s="158">
        <v>0.83299999999999996</v>
      </c>
      <c r="H38" s="157">
        <v>54</v>
      </c>
      <c r="I38" s="158">
        <v>0.84399999999999997</v>
      </c>
      <c r="J38" s="157">
        <v>41</v>
      </c>
      <c r="K38" s="158">
        <v>0.85399999999999998</v>
      </c>
      <c r="L38" s="157">
        <v>50</v>
      </c>
      <c r="M38" s="158">
        <v>0.86199999999999999</v>
      </c>
      <c r="N38" s="157">
        <v>35</v>
      </c>
      <c r="O38" s="158">
        <v>0.77800000000000002</v>
      </c>
      <c r="P38" s="157">
        <v>48</v>
      </c>
      <c r="Q38" s="158">
        <v>0.873</v>
      </c>
      <c r="R38" s="157">
        <v>45</v>
      </c>
      <c r="S38" s="158">
        <v>0.95699999999999996</v>
      </c>
      <c r="T38" s="157">
        <v>55</v>
      </c>
      <c r="U38" s="158">
        <v>0.83299999999999996</v>
      </c>
      <c r="V38" s="157">
        <v>39</v>
      </c>
      <c r="W38" s="158">
        <v>0.86699999999999999</v>
      </c>
      <c r="X38" s="157">
        <v>52</v>
      </c>
      <c r="Y38" s="158">
        <v>0.92900000000000005</v>
      </c>
      <c r="Z38" s="157">
        <v>42</v>
      </c>
      <c r="AA38" s="158">
        <v>0.84</v>
      </c>
      <c r="AB38" s="157">
        <v>46</v>
      </c>
      <c r="AC38" s="158">
        <v>0.82099999999999995</v>
      </c>
      <c r="AD38" s="157">
        <v>61</v>
      </c>
      <c r="AE38" s="158">
        <v>0.81299999999999994</v>
      </c>
      <c r="AF38" s="157">
        <v>50</v>
      </c>
      <c r="AG38" s="158">
        <v>0.79400000000000004</v>
      </c>
      <c r="AH38" s="157">
        <v>61</v>
      </c>
      <c r="AI38" s="158">
        <v>0.85899999999999999</v>
      </c>
      <c r="AJ38" s="157">
        <v>47</v>
      </c>
      <c r="AK38" s="158">
        <v>0.73399999999999999</v>
      </c>
      <c r="AL38" s="157">
        <v>44</v>
      </c>
      <c r="AM38" s="158">
        <v>0.77200000000000002</v>
      </c>
      <c r="AN38" s="157">
        <v>54</v>
      </c>
      <c r="AO38" s="158">
        <v>0.80600000000000005</v>
      </c>
      <c r="AP38" s="157">
        <v>49</v>
      </c>
      <c r="AQ38" s="158">
        <v>0.754</v>
      </c>
      <c r="AR38" s="157">
        <v>68</v>
      </c>
      <c r="AS38" s="158">
        <v>0.78200000000000003</v>
      </c>
      <c r="AT38" s="157">
        <v>61</v>
      </c>
      <c r="AU38" s="158">
        <v>0.71799999999999997</v>
      </c>
      <c r="AV38" s="157">
        <v>50</v>
      </c>
      <c r="AW38" s="158">
        <v>0.746</v>
      </c>
      <c r="AX38" s="157">
        <v>54</v>
      </c>
      <c r="AY38" s="158">
        <v>0.80600000000000005</v>
      </c>
      <c r="AZ38" s="157">
        <v>54</v>
      </c>
      <c r="BA38" s="158">
        <v>0.75</v>
      </c>
      <c r="BB38" s="157">
        <v>51</v>
      </c>
      <c r="BC38" s="158">
        <v>0.81</v>
      </c>
      <c r="BD38" s="157">
        <v>55</v>
      </c>
      <c r="BE38" s="158">
        <v>0.80900000000000005</v>
      </c>
      <c r="BF38" s="157">
        <v>53</v>
      </c>
      <c r="BG38" s="158">
        <v>0.82799999999999996</v>
      </c>
      <c r="BH38" s="157">
        <v>55</v>
      </c>
      <c r="BI38" s="158">
        <v>0.71399999999999997</v>
      </c>
      <c r="BJ38" s="157">
        <v>45</v>
      </c>
      <c r="BK38" s="158">
        <v>0.72599999999999998</v>
      </c>
      <c r="BL38" s="157">
        <v>57</v>
      </c>
      <c r="BM38" s="158">
        <v>0.69499999999999995</v>
      </c>
      <c r="BN38" s="157">
        <v>46</v>
      </c>
      <c r="BO38" s="158">
        <v>0.78</v>
      </c>
      <c r="BP38" s="157">
        <v>53</v>
      </c>
      <c r="BQ38" s="158">
        <v>0.61599999999999999</v>
      </c>
      <c r="BR38" s="157">
        <v>45</v>
      </c>
      <c r="BS38" s="158">
        <v>0.6</v>
      </c>
      <c r="BT38" s="157">
        <v>44</v>
      </c>
      <c r="BU38" s="158">
        <v>0.61099999999999999</v>
      </c>
      <c r="BV38" s="157">
        <v>59</v>
      </c>
      <c r="BW38" s="158">
        <v>0.68600000000000005</v>
      </c>
      <c r="BX38" s="157">
        <v>45</v>
      </c>
      <c r="BY38" s="158">
        <v>0.52300000000000002</v>
      </c>
      <c r="BZ38" s="157">
        <v>54</v>
      </c>
      <c r="CA38" s="158">
        <v>0.70099999999999996</v>
      </c>
      <c r="CB38" s="157">
        <v>48</v>
      </c>
      <c r="CC38" s="158">
        <v>0.64</v>
      </c>
      <c r="CD38" s="157">
        <v>35</v>
      </c>
      <c r="CE38" s="158">
        <v>0.55600000000000005</v>
      </c>
      <c r="CF38" s="157">
        <v>36</v>
      </c>
      <c r="CG38" s="158">
        <v>0.52200000000000002</v>
      </c>
      <c r="CH38" s="157">
        <v>38</v>
      </c>
      <c r="CI38" s="158">
        <v>0.58499999999999996</v>
      </c>
      <c r="CJ38" s="157">
        <v>52</v>
      </c>
      <c r="CK38" s="158">
        <v>0.59799999999999998</v>
      </c>
      <c r="CL38" s="157">
        <v>37</v>
      </c>
      <c r="CM38" s="158">
        <v>0.56100000000000005</v>
      </c>
      <c r="CN38" s="157">
        <v>23</v>
      </c>
      <c r="CO38" s="158">
        <v>0.33300000000000002</v>
      </c>
      <c r="CP38" s="157">
        <v>35</v>
      </c>
      <c r="CQ38" s="158">
        <v>0.45500000000000002</v>
      </c>
      <c r="CR38" s="157">
        <v>46</v>
      </c>
      <c r="CS38" s="158">
        <v>0.47899999999999998</v>
      </c>
      <c r="CT38" s="157">
        <v>22</v>
      </c>
      <c r="CU38" s="158">
        <v>0.28899999999999998</v>
      </c>
      <c r="CV38" s="157">
        <v>27</v>
      </c>
      <c r="CW38" s="158">
        <v>0.36499999999999999</v>
      </c>
      <c r="CX38" s="157">
        <v>33</v>
      </c>
      <c r="CY38" s="158">
        <v>0.42299999999999999</v>
      </c>
      <c r="CZ38" s="157">
        <v>31</v>
      </c>
      <c r="DA38" s="158">
        <v>0.43099999999999999</v>
      </c>
      <c r="DB38" s="157">
        <v>36</v>
      </c>
      <c r="DC38" s="158">
        <v>0.45600000000000002</v>
      </c>
      <c r="DD38" s="157">
        <v>32</v>
      </c>
      <c r="DE38" s="158">
        <v>0.46400000000000002</v>
      </c>
      <c r="DF38" s="157">
        <v>29</v>
      </c>
      <c r="DG38" s="158">
        <v>0.40799999999999997</v>
      </c>
      <c r="DH38" s="156">
        <v>43</v>
      </c>
      <c r="DI38" s="158">
        <v>0.55100000000000005</v>
      </c>
      <c r="DJ38" s="157">
        <v>25</v>
      </c>
      <c r="DK38" s="158">
        <v>0.36799999999999999</v>
      </c>
      <c r="DL38" s="157">
        <v>29</v>
      </c>
      <c r="DM38" s="158">
        <v>0.33700000000000002</v>
      </c>
      <c r="DN38" s="157">
        <v>45</v>
      </c>
      <c r="DO38" s="158">
        <v>0.54900000000000004</v>
      </c>
      <c r="DP38" s="157">
        <v>29</v>
      </c>
      <c r="DQ38" s="158">
        <v>0.38700000000000001</v>
      </c>
      <c r="DR38" s="157">
        <v>34</v>
      </c>
      <c r="DS38" s="158">
        <v>0.45300000000000001</v>
      </c>
      <c r="DT38" s="157">
        <v>38</v>
      </c>
      <c r="DU38" s="158">
        <v>0.50700000000000001</v>
      </c>
      <c r="DV38" s="157">
        <v>32</v>
      </c>
      <c r="DW38" s="158">
        <v>0.40500000000000003</v>
      </c>
      <c r="DX38" s="157">
        <v>34</v>
      </c>
      <c r="DY38" s="158">
        <v>0.42499999999999999</v>
      </c>
      <c r="DZ38" s="157">
        <v>30</v>
      </c>
      <c r="EA38" s="158">
        <v>0.39</v>
      </c>
      <c r="EB38" s="157">
        <v>23</v>
      </c>
      <c r="EC38" s="158">
        <v>0.307</v>
      </c>
      <c r="ED38" s="157">
        <v>32</v>
      </c>
      <c r="EE38" s="158">
        <v>0.41599999999999998</v>
      </c>
      <c r="EF38" s="157">
        <v>33</v>
      </c>
      <c r="EG38" s="158">
        <v>0.44</v>
      </c>
      <c r="EH38" s="157">
        <v>39</v>
      </c>
      <c r="EI38" s="158">
        <v>0.46400000000000002</v>
      </c>
      <c r="EJ38" s="157">
        <v>25</v>
      </c>
      <c r="EK38" s="159">
        <v>0.32900000000000001</v>
      </c>
      <c r="EL38" s="157">
        <v>26</v>
      </c>
      <c r="EM38" s="158">
        <v>0.35599999999999998</v>
      </c>
      <c r="EN38" s="157">
        <v>25</v>
      </c>
      <c r="EO38" s="158">
        <v>0.29399999999999998</v>
      </c>
      <c r="EP38" s="157">
        <v>31</v>
      </c>
      <c r="EQ38" s="158">
        <v>0.41299999999999998</v>
      </c>
      <c r="ER38" s="157">
        <v>23</v>
      </c>
      <c r="ES38" s="158">
        <v>0.29499999999999998</v>
      </c>
      <c r="ET38" s="157">
        <v>24</v>
      </c>
      <c r="EU38" s="158">
        <v>0.308</v>
      </c>
      <c r="EV38" s="157">
        <v>15</v>
      </c>
      <c r="EW38" s="158">
        <v>0.21099999999999999</v>
      </c>
      <c r="EX38" s="157">
        <v>19</v>
      </c>
      <c r="EY38" s="158">
        <v>0.32800000000000001</v>
      </c>
      <c r="EZ38" s="157">
        <v>25</v>
      </c>
      <c r="FA38" s="158">
        <v>0.313</v>
      </c>
      <c r="FB38" s="157">
        <v>22</v>
      </c>
      <c r="FC38" s="158">
        <v>0.28599999999999998</v>
      </c>
      <c r="FD38" s="157">
        <v>18</v>
      </c>
      <c r="FE38" s="158">
        <v>0.26900000000000002</v>
      </c>
      <c r="FF38" s="156">
        <v>15</v>
      </c>
      <c r="FG38" s="158">
        <v>0.221</v>
      </c>
      <c r="FH38" s="156">
        <v>11</v>
      </c>
      <c r="FI38" s="158">
        <v>0.155</v>
      </c>
      <c r="FJ38" s="156">
        <v>31</v>
      </c>
      <c r="FK38" s="158">
        <v>0.307</v>
      </c>
      <c r="FL38" s="156">
        <v>23</v>
      </c>
      <c r="FM38" s="158">
        <v>0.34300000000000003</v>
      </c>
      <c r="FN38" s="156">
        <v>9</v>
      </c>
      <c r="FO38" s="158">
        <v>0.16700000000000001</v>
      </c>
      <c r="FP38" s="156">
        <v>12</v>
      </c>
      <c r="FQ38" s="158">
        <v>0.2</v>
      </c>
      <c r="FR38" s="156">
        <v>17</v>
      </c>
      <c r="FS38" s="158">
        <v>0.26200000000000001</v>
      </c>
      <c r="FT38" s="156">
        <v>14</v>
      </c>
      <c r="FU38" s="158">
        <v>0.24099999999999999</v>
      </c>
      <c r="FV38" s="156">
        <v>12</v>
      </c>
      <c r="FW38" s="158">
        <v>0.20300000000000001</v>
      </c>
      <c r="FX38" s="156">
        <v>10</v>
      </c>
      <c r="FY38" s="158">
        <v>0.17899999999999999</v>
      </c>
      <c r="FZ38" s="156">
        <v>10</v>
      </c>
      <c r="GA38" s="158">
        <v>0.17899999999999999</v>
      </c>
      <c r="GB38" s="156">
        <v>11</v>
      </c>
      <c r="GC38" s="158">
        <v>0.18</v>
      </c>
      <c r="GD38" s="156">
        <v>10</v>
      </c>
      <c r="GE38" s="158">
        <v>0.17899999999999999</v>
      </c>
      <c r="GF38" s="156">
        <v>14</v>
      </c>
      <c r="GG38" s="158">
        <v>0.22600000000000001</v>
      </c>
      <c r="GH38" s="156">
        <v>9</v>
      </c>
      <c r="GI38" s="158">
        <v>0.13800000000000001</v>
      </c>
      <c r="GJ38" s="156">
        <v>10</v>
      </c>
      <c r="GK38" s="158">
        <v>0.13300000000000001</v>
      </c>
      <c r="GL38" s="156">
        <v>17</v>
      </c>
      <c r="GM38" s="158">
        <v>0.32100000000000001</v>
      </c>
      <c r="GN38" s="156">
        <v>14</v>
      </c>
      <c r="GO38" s="158">
        <v>0.22600000000000001</v>
      </c>
      <c r="GP38" s="156">
        <v>22</v>
      </c>
      <c r="GQ38" s="158">
        <v>0.28199999999999997</v>
      </c>
      <c r="GR38" s="160"/>
      <c r="GS38" s="162"/>
    </row>
    <row r="39" spans="3:201" hidden="1" x14ac:dyDescent="0.25">
      <c r="C39" s="156" t="s">
        <v>1670</v>
      </c>
      <c r="D39" s="157">
        <v>15</v>
      </c>
      <c r="E39" s="158">
        <v>1</v>
      </c>
      <c r="F39" s="157">
        <v>19</v>
      </c>
      <c r="G39" s="158">
        <v>1</v>
      </c>
      <c r="H39" s="157">
        <v>10</v>
      </c>
      <c r="I39" s="158">
        <v>1</v>
      </c>
      <c r="J39" s="157">
        <v>15</v>
      </c>
      <c r="K39" s="158">
        <v>1</v>
      </c>
      <c r="L39" s="157">
        <v>20</v>
      </c>
      <c r="M39" s="158">
        <v>1</v>
      </c>
      <c r="N39" s="157">
        <v>8</v>
      </c>
      <c r="O39" s="158">
        <v>1</v>
      </c>
      <c r="P39" s="157">
        <v>23</v>
      </c>
      <c r="Q39" s="158">
        <v>1</v>
      </c>
      <c r="R39" s="157">
        <v>14</v>
      </c>
      <c r="S39" s="158">
        <v>1</v>
      </c>
      <c r="T39" s="157">
        <v>17</v>
      </c>
      <c r="U39" s="158">
        <v>1</v>
      </c>
      <c r="V39" s="157">
        <v>9</v>
      </c>
      <c r="W39" s="158">
        <v>1</v>
      </c>
      <c r="X39" s="157">
        <v>12</v>
      </c>
      <c r="Y39" s="158">
        <v>1</v>
      </c>
      <c r="Z39" s="157">
        <v>16</v>
      </c>
      <c r="AA39" s="158">
        <v>1</v>
      </c>
      <c r="AB39" s="157">
        <v>19</v>
      </c>
      <c r="AC39" s="158">
        <v>1</v>
      </c>
      <c r="AD39" s="157">
        <v>18</v>
      </c>
      <c r="AE39" s="158">
        <v>1</v>
      </c>
      <c r="AF39" s="157">
        <v>17</v>
      </c>
      <c r="AG39" s="158">
        <v>1</v>
      </c>
      <c r="AH39" s="157">
        <v>15</v>
      </c>
      <c r="AI39" s="158">
        <v>1</v>
      </c>
      <c r="AJ39" s="157">
        <v>35</v>
      </c>
      <c r="AK39" s="158">
        <v>0.97199999999999998</v>
      </c>
      <c r="AL39" s="157">
        <v>17</v>
      </c>
      <c r="AM39" s="158">
        <v>1</v>
      </c>
      <c r="AN39" s="157">
        <v>17</v>
      </c>
      <c r="AO39" s="158">
        <v>1</v>
      </c>
      <c r="AP39" s="157">
        <v>18</v>
      </c>
      <c r="AQ39" s="158">
        <v>1</v>
      </c>
      <c r="AR39" s="157">
        <v>23</v>
      </c>
      <c r="AS39" s="158">
        <v>1</v>
      </c>
      <c r="AT39" s="157">
        <v>19</v>
      </c>
      <c r="AU39" s="158">
        <v>1</v>
      </c>
      <c r="AV39" s="157">
        <v>15</v>
      </c>
      <c r="AW39" s="158">
        <v>1</v>
      </c>
      <c r="AX39" s="157">
        <v>20</v>
      </c>
      <c r="AY39" s="158">
        <v>1</v>
      </c>
      <c r="AZ39" s="157">
        <v>18</v>
      </c>
      <c r="BA39" s="158">
        <v>1</v>
      </c>
      <c r="BB39" s="157">
        <v>19</v>
      </c>
      <c r="BC39" s="158">
        <v>1</v>
      </c>
      <c r="BD39" s="157">
        <v>24</v>
      </c>
      <c r="BE39" s="158">
        <v>1</v>
      </c>
      <c r="BF39" s="157">
        <v>16</v>
      </c>
      <c r="BG39" s="158">
        <v>1</v>
      </c>
      <c r="BH39" s="157">
        <v>29</v>
      </c>
      <c r="BI39" s="158">
        <v>1</v>
      </c>
      <c r="BJ39" s="157">
        <v>29</v>
      </c>
      <c r="BK39" s="158">
        <v>1</v>
      </c>
      <c r="BL39" s="157">
        <v>29</v>
      </c>
      <c r="BM39" s="158">
        <v>1</v>
      </c>
      <c r="BN39" s="157">
        <v>20</v>
      </c>
      <c r="BO39" s="158">
        <v>1</v>
      </c>
      <c r="BP39" s="157">
        <v>32</v>
      </c>
      <c r="BQ39" s="158">
        <v>1</v>
      </c>
      <c r="BR39" s="157">
        <v>32</v>
      </c>
      <c r="BS39" s="158">
        <v>1</v>
      </c>
      <c r="BT39" s="157">
        <v>23</v>
      </c>
      <c r="BU39" s="158">
        <v>0.95799999999999996</v>
      </c>
      <c r="BV39" s="157">
        <v>23</v>
      </c>
      <c r="BW39" s="158">
        <v>1</v>
      </c>
      <c r="BX39" s="157">
        <v>25</v>
      </c>
      <c r="BY39" s="158">
        <v>1</v>
      </c>
      <c r="BZ39" s="157">
        <v>28</v>
      </c>
      <c r="CA39" s="158">
        <v>1</v>
      </c>
      <c r="CB39" s="157">
        <v>22</v>
      </c>
      <c r="CC39" s="158">
        <v>0.91700000000000004</v>
      </c>
      <c r="CD39" s="157">
        <v>23</v>
      </c>
      <c r="CE39" s="158">
        <v>0.92</v>
      </c>
      <c r="CF39" s="157">
        <v>23</v>
      </c>
      <c r="CG39" s="158">
        <v>1</v>
      </c>
      <c r="CH39" s="157">
        <v>19</v>
      </c>
      <c r="CI39" s="158">
        <v>1</v>
      </c>
      <c r="CJ39" s="157">
        <v>30</v>
      </c>
      <c r="CK39" s="158">
        <v>1</v>
      </c>
      <c r="CL39" s="157">
        <v>25</v>
      </c>
      <c r="CM39" s="158">
        <v>1</v>
      </c>
      <c r="CN39" s="157">
        <v>27</v>
      </c>
      <c r="CO39" s="158">
        <v>1</v>
      </c>
      <c r="CP39" s="157">
        <v>14</v>
      </c>
      <c r="CQ39" s="158">
        <v>1</v>
      </c>
      <c r="CR39" s="157">
        <v>32</v>
      </c>
      <c r="CS39" s="158">
        <v>0.94099999999999995</v>
      </c>
      <c r="CT39" s="157">
        <v>20</v>
      </c>
      <c r="CU39" s="158">
        <v>1</v>
      </c>
      <c r="CV39" s="157">
        <v>28</v>
      </c>
      <c r="CW39" s="158">
        <v>0.90300000000000002</v>
      </c>
      <c r="CX39" s="157">
        <v>19</v>
      </c>
      <c r="CY39" s="158">
        <v>0.95</v>
      </c>
      <c r="CZ39" s="157">
        <v>20</v>
      </c>
      <c r="DA39" s="158">
        <v>1</v>
      </c>
      <c r="DB39" s="157">
        <v>28</v>
      </c>
      <c r="DC39" s="158">
        <v>0.96599999999999997</v>
      </c>
      <c r="DD39" s="157">
        <v>29</v>
      </c>
      <c r="DE39" s="158">
        <v>0.96699999999999997</v>
      </c>
      <c r="DF39" s="157">
        <v>15</v>
      </c>
      <c r="DG39" s="158">
        <v>1</v>
      </c>
      <c r="DH39" s="156">
        <v>34</v>
      </c>
      <c r="DI39" s="158">
        <v>1</v>
      </c>
      <c r="DJ39" s="157">
        <v>19</v>
      </c>
      <c r="DK39" s="158">
        <v>0.95</v>
      </c>
      <c r="DL39" s="157">
        <v>26</v>
      </c>
      <c r="DM39" s="158">
        <v>1</v>
      </c>
      <c r="DN39" s="157">
        <v>26</v>
      </c>
      <c r="DO39" s="158">
        <v>1</v>
      </c>
      <c r="DP39" s="157">
        <v>32</v>
      </c>
      <c r="DQ39" s="158">
        <v>1</v>
      </c>
      <c r="DR39" s="157">
        <v>28</v>
      </c>
      <c r="DS39" s="158">
        <v>1</v>
      </c>
      <c r="DT39" s="157">
        <v>35</v>
      </c>
      <c r="DU39" s="158">
        <v>1</v>
      </c>
      <c r="DV39" s="157">
        <v>26</v>
      </c>
      <c r="DW39" s="158">
        <v>0.96299999999999997</v>
      </c>
      <c r="DX39" s="157">
        <v>24</v>
      </c>
      <c r="DY39" s="158">
        <v>0.96</v>
      </c>
      <c r="DZ39" s="157">
        <v>24</v>
      </c>
      <c r="EA39" s="158">
        <v>1</v>
      </c>
      <c r="EB39" s="157">
        <v>29</v>
      </c>
      <c r="EC39" s="158">
        <v>0.93500000000000005</v>
      </c>
      <c r="ED39" s="157">
        <v>30</v>
      </c>
      <c r="EE39" s="158">
        <v>1</v>
      </c>
      <c r="EF39" s="157">
        <v>19</v>
      </c>
      <c r="EG39" s="158">
        <v>1</v>
      </c>
      <c r="EH39" s="157">
        <v>27</v>
      </c>
      <c r="EI39" s="158">
        <v>0.93100000000000005</v>
      </c>
      <c r="EJ39" s="157">
        <v>33</v>
      </c>
      <c r="EK39" s="159">
        <v>0.94299999999999995</v>
      </c>
      <c r="EL39" s="157">
        <v>30</v>
      </c>
      <c r="EM39" s="158">
        <v>1</v>
      </c>
      <c r="EN39" s="157">
        <v>28</v>
      </c>
      <c r="EO39" s="158">
        <v>1</v>
      </c>
      <c r="EP39" s="157">
        <v>28</v>
      </c>
      <c r="EQ39" s="158">
        <v>1</v>
      </c>
      <c r="ER39" s="157">
        <v>27</v>
      </c>
      <c r="ES39" s="158">
        <v>1</v>
      </c>
      <c r="ET39" s="157">
        <v>31</v>
      </c>
      <c r="EU39" s="158">
        <v>1</v>
      </c>
      <c r="EV39" s="157">
        <v>23</v>
      </c>
      <c r="EW39" s="158">
        <v>0.92</v>
      </c>
      <c r="EX39" s="157">
        <v>21</v>
      </c>
      <c r="EY39" s="158">
        <v>1</v>
      </c>
      <c r="EZ39" s="157">
        <v>25</v>
      </c>
      <c r="FA39" s="158">
        <v>1</v>
      </c>
      <c r="FB39" s="157">
        <v>33</v>
      </c>
      <c r="FC39" s="158">
        <v>0.91700000000000004</v>
      </c>
      <c r="FD39" s="157">
        <v>34</v>
      </c>
      <c r="FE39" s="158">
        <v>1</v>
      </c>
      <c r="FF39" s="156">
        <v>21</v>
      </c>
      <c r="FG39" s="158">
        <v>0.95499999999999996</v>
      </c>
      <c r="FH39" s="156">
        <v>25</v>
      </c>
      <c r="FI39" s="158">
        <v>0.92600000000000005</v>
      </c>
      <c r="FJ39" s="156">
        <v>21</v>
      </c>
      <c r="FK39" s="158">
        <v>1</v>
      </c>
      <c r="FL39" s="156">
        <v>25</v>
      </c>
      <c r="FM39" s="158">
        <v>0.96199999999999997</v>
      </c>
      <c r="FN39" s="156">
        <v>15</v>
      </c>
      <c r="FO39" s="158">
        <v>0.83299999999999996</v>
      </c>
      <c r="FP39" s="156">
        <v>20</v>
      </c>
      <c r="FQ39" s="158">
        <v>0.95199999999999996</v>
      </c>
      <c r="FR39" s="156">
        <v>25</v>
      </c>
      <c r="FS39" s="158">
        <v>0.89300000000000002</v>
      </c>
      <c r="FT39" s="156">
        <v>29</v>
      </c>
      <c r="FU39" s="158">
        <v>0.96699999999999997</v>
      </c>
      <c r="FV39" s="156">
        <v>18</v>
      </c>
      <c r="FW39" s="158">
        <v>0.85699999999999998</v>
      </c>
      <c r="FX39" s="156">
        <v>21</v>
      </c>
      <c r="FY39" s="158">
        <v>0.84</v>
      </c>
      <c r="FZ39" s="156">
        <v>26</v>
      </c>
      <c r="GA39" s="158">
        <v>1</v>
      </c>
      <c r="GB39" s="156">
        <v>20</v>
      </c>
      <c r="GC39" s="158">
        <v>0.90900000000000003</v>
      </c>
      <c r="GD39" s="156">
        <v>13</v>
      </c>
      <c r="GE39" s="158">
        <v>0.86699999999999999</v>
      </c>
      <c r="GF39" s="156">
        <v>21</v>
      </c>
      <c r="GG39" s="158">
        <v>0.84</v>
      </c>
      <c r="GH39" s="156">
        <v>31</v>
      </c>
      <c r="GI39" s="158">
        <v>0.93899999999999995</v>
      </c>
      <c r="GJ39" s="156">
        <v>15</v>
      </c>
      <c r="GK39" s="158">
        <v>0.78900000000000003</v>
      </c>
      <c r="GL39" s="156">
        <v>13</v>
      </c>
      <c r="GM39" s="158">
        <v>0.92900000000000005</v>
      </c>
      <c r="GN39" s="156">
        <v>14</v>
      </c>
      <c r="GO39" s="158">
        <v>0.875</v>
      </c>
      <c r="GP39" s="156">
        <v>18</v>
      </c>
      <c r="GQ39" s="158">
        <v>0.94699999999999995</v>
      </c>
      <c r="GR39" s="160"/>
      <c r="GS39" s="162"/>
    </row>
    <row r="40" spans="3:201" hidden="1" x14ac:dyDescent="0.25">
      <c r="C40" s="156" t="s">
        <v>804</v>
      </c>
      <c r="D40" s="157">
        <v>133</v>
      </c>
      <c r="E40" s="158">
        <v>0.19</v>
      </c>
      <c r="F40" s="157">
        <v>125</v>
      </c>
      <c r="G40" s="158">
        <v>0.185</v>
      </c>
      <c r="H40" s="157">
        <v>200</v>
      </c>
      <c r="I40" s="158">
        <v>0.26800000000000002</v>
      </c>
      <c r="J40" s="157">
        <v>184</v>
      </c>
      <c r="K40" s="158">
        <v>0.28000000000000003</v>
      </c>
      <c r="L40" s="157">
        <v>196</v>
      </c>
      <c r="M40" s="158">
        <v>0.28599999999999998</v>
      </c>
      <c r="N40" s="157">
        <v>200</v>
      </c>
      <c r="O40" s="158">
        <v>0.30399999999999999</v>
      </c>
      <c r="P40" s="157">
        <v>251</v>
      </c>
      <c r="Q40" s="158">
        <v>0.36499999999999999</v>
      </c>
      <c r="R40" s="157">
        <v>232</v>
      </c>
      <c r="S40" s="158">
        <v>0.35399999999999998</v>
      </c>
      <c r="T40" s="157">
        <v>220</v>
      </c>
      <c r="U40" s="158">
        <v>0.32400000000000001</v>
      </c>
      <c r="V40" s="157">
        <v>218</v>
      </c>
      <c r="W40" s="158">
        <v>0.33300000000000002</v>
      </c>
      <c r="X40" s="157">
        <v>278</v>
      </c>
      <c r="Y40" s="158">
        <v>0.36499999999999999</v>
      </c>
      <c r="Z40" s="157">
        <v>237</v>
      </c>
      <c r="AA40" s="158">
        <v>0.33200000000000002</v>
      </c>
      <c r="AB40" s="157">
        <v>266</v>
      </c>
      <c r="AC40" s="158">
        <v>0.34100000000000003</v>
      </c>
      <c r="AD40" s="157">
        <v>236</v>
      </c>
      <c r="AE40" s="158">
        <v>0.34599999999999997</v>
      </c>
      <c r="AF40" s="157">
        <v>272</v>
      </c>
      <c r="AG40" s="158">
        <v>0.374</v>
      </c>
      <c r="AH40" s="157">
        <v>281</v>
      </c>
      <c r="AI40" s="158">
        <v>0.38300000000000001</v>
      </c>
      <c r="AJ40" s="157">
        <v>269</v>
      </c>
      <c r="AK40" s="158">
        <v>0.34599999999999997</v>
      </c>
      <c r="AL40" s="157">
        <v>251</v>
      </c>
      <c r="AM40" s="158">
        <v>0.436</v>
      </c>
      <c r="AN40" s="157">
        <v>285</v>
      </c>
      <c r="AO40" s="158">
        <v>0.39600000000000002</v>
      </c>
      <c r="AP40" s="157">
        <v>245</v>
      </c>
      <c r="AQ40" s="158">
        <v>0.375</v>
      </c>
      <c r="AR40" s="157">
        <v>216</v>
      </c>
      <c r="AS40" s="158">
        <v>0.33</v>
      </c>
      <c r="AT40" s="157">
        <v>260</v>
      </c>
      <c r="AU40" s="158">
        <v>0.38700000000000001</v>
      </c>
      <c r="AV40" s="157">
        <v>322</v>
      </c>
      <c r="AW40" s="158">
        <v>0.45700000000000002</v>
      </c>
      <c r="AX40" s="157">
        <v>267</v>
      </c>
      <c r="AY40" s="158">
        <v>0.40799999999999997</v>
      </c>
      <c r="AZ40" s="157">
        <v>233</v>
      </c>
      <c r="BA40" s="158">
        <v>0.36</v>
      </c>
      <c r="BB40" s="157">
        <v>199</v>
      </c>
      <c r="BC40" s="158">
        <v>0.36599999999999999</v>
      </c>
      <c r="BD40" s="157">
        <v>226</v>
      </c>
      <c r="BE40" s="158">
        <v>0.34200000000000003</v>
      </c>
      <c r="BF40" s="157">
        <v>212</v>
      </c>
      <c r="BG40" s="158">
        <v>0.35799999999999998</v>
      </c>
      <c r="BH40" s="157">
        <v>217</v>
      </c>
      <c r="BI40" s="158">
        <v>0.3</v>
      </c>
      <c r="BJ40" s="157">
        <v>184</v>
      </c>
      <c r="BK40" s="158">
        <v>0.30299999999999999</v>
      </c>
      <c r="BL40" s="157">
        <v>179</v>
      </c>
      <c r="BM40" s="158">
        <v>0.28100000000000003</v>
      </c>
      <c r="BN40" s="157">
        <v>152</v>
      </c>
      <c r="BO40" s="158">
        <v>0.26700000000000002</v>
      </c>
      <c r="BP40" s="157">
        <v>126</v>
      </c>
      <c r="BQ40" s="158">
        <v>0.192</v>
      </c>
      <c r="BR40" s="157">
        <v>82</v>
      </c>
      <c r="BS40" s="158">
        <v>0.14199999999999999</v>
      </c>
      <c r="BT40" s="157">
        <v>88</v>
      </c>
      <c r="BU40" s="158">
        <v>0.14599999999999999</v>
      </c>
      <c r="BV40" s="157">
        <v>110</v>
      </c>
      <c r="BW40" s="158">
        <v>0.16600000000000001</v>
      </c>
      <c r="BX40" s="157">
        <v>54</v>
      </c>
      <c r="BY40" s="158">
        <v>8.5999999999999993E-2</v>
      </c>
      <c r="BZ40" s="157">
        <v>59</v>
      </c>
      <c r="CA40" s="158">
        <v>0.1</v>
      </c>
      <c r="CB40" s="157">
        <v>31</v>
      </c>
      <c r="CC40" s="158">
        <v>5.0999999999999997E-2</v>
      </c>
      <c r="CD40" s="157">
        <v>43</v>
      </c>
      <c r="CE40" s="158">
        <v>7.0999999999999994E-2</v>
      </c>
      <c r="CF40" s="157">
        <v>39</v>
      </c>
      <c r="CG40" s="158">
        <v>5.8999999999999997E-2</v>
      </c>
      <c r="CH40" s="157">
        <v>58</v>
      </c>
      <c r="CI40" s="158">
        <v>0.09</v>
      </c>
      <c r="CJ40" s="157">
        <v>45</v>
      </c>
      <c r="CK40" s="158">
        <v>6.9000000000000006E-2</v>
      </c>
      <c r="CL40" s="157">
        <v>46</v>
      </c>
      <c r="CM40" s="158">
        <v>6.9000000000000006E-2</v>
      </c>
      <c r="CN40" s="157">
        <v>51</v>
      </c>
      <c r="CO40" s="158">
        <v>7.1999999999999995E-2</v>
      </c>
      <c r="CP40" s="157">
        <v>60</v>
      </c>
      <c r="CQ40" s="158">
        <v>0.09</v>
      </c>
      <c r="CR40" s="157">
        <v>48</v>
      </c>
      <c r="CS40" s="158">
        <v>6.8000000000000005E-2</v>
      </c>
      <c r="CT40" s="157">
        <v>57</v>
      </c>
      <c r="CU40" s="158">
        <v>8.8999999999999996E-2</v>
      </c>
      <c r="CV40" s="157">
        <v>63</v>
      </c>
      <c r="CW40" s="158">
        <v>8.4000000000000005E-2</v>
      </c>
      <c r="CX40" s="157">
        <v>50</v>
      </c>
      <c r="CY40" s="158">
        <v>7.5999999999999998E-2</v>
      </c>
      <c r="CZ40" s="157">
        <v>73</v>
      </c>
      <c r="DA40" s="158">
        <v>8.7999999999999995E-2</v>
      </c>
      <c r="DB40" s="157">
        <v>54</v>
      </c>
      <c r="DC40" s="158">
        <v>8.4000000000000005E-2</v>
      </c>
      <c r="DD40" s="157">
        <v>65</v>
      </c>
      <c r="DE40" s="158">
        <v>8.5000000000000006E-2</v>
      </c>
      <c r="DF40" s="157">
        <v>47</v>
      </c>
      <c r="DG40" s="158">
        <v>6.9000000000000006E-2</v>
      </c>
      <c r="DH40" s="156">
        <v>66</v>
      </c>
      <c r="DI40" s="158">
        <v>7.8E-2</v>
      </c>
      <c r="DJ40" s="157">
        <v>56</v>
      </c>
      <c r="DK40" s="158">
        <v>8.2000000000000003E-2</v>
      </c>
      <c r="DL40" s="157">
        <v>49</v>
      </c>
      <c r="DM40" s="158">
        <v>6.4000000000000001E-2</v>
      </c>
      <c r="DN40" s="157">
        <v>52</v>
      </c>
      <c r="DO40" s="158">
        <v>6.9000000000000006E-2</v>
      </c>
      <c r="DP40" s="157">
        <v>50</v>
      </c>
      <c r="DQ40" s="158">
        <v>6.9000000000000006E-2</v>
      </c>
      <c r="DR40" s="157">
        <v>67</v>
      </c>
      <c r="DS40" s="158">
        <v>9.4E-2</v>
      </c>
      <c r="DT40" s="157">
        <v>39</v>
      </c>
      <c r="DU40" s="158">
        <v>0.05</v>
      </c>
      <c r="DV40" s="157">
        <v>45</v>
      </c>
      <c r="DW40" s="158">
        <v>6.3E-2</v>
      </c>
      <c r="DX40" s="157">
        <v>56</v>
      </c>
      <c r="DY40" s="158">
        <v>7.0000000000000007E-2</v>
      </c>
      <c r="DZ40" s="157">
        <v>47</v>
      </c>
      <c r="EA40" s="158">
        <v>6.4000000000000001E-2</v>
      </c>
      <c r="EB40" s="157">
        <v>42</v>
      </c>
      <c r="EC40" s="158">
        <v>5.3999999999999999E-2</v>
      </c>
      <c r="ED40" s="157">
        <v>41</v>
      </c>
      <c r="EE40" s="158">
        <v>5.7000000000000002E-2</v>
      </c>
      <c r="EF40" s="157">
        <v>23</v>
      </c>
      <c r="EG40" s="158">
        <v>0.03</v>
      </c>
      <c r="EH40" s="157">
        <v>37</v>
      </c>
      <c r="EI40" s="158">
        <v>4.9000000000000002E-2</v>
      </c>
      <c r="EJ40" s="157">
        <v>26</v>
      </c>
      <c r="EK40" s="159">
        <v>3.2000000000000001E-2</v>
      </c>
      <c r="EL40" s="157">
        <v>26</v>
      </c>
      <c r="EM40" s="158">
        <v>3.6999999999999998E-2</v>
      </c>
      <c r="EN40" s="157">
        <v>26</v>
      </c>
      <c r="EO40" s="158">
        <v>3.4000000000000002E-2</v>
      </c>
      <c r="EP40" s="157">
        <v>20</v>
      </c>
      <c r="EQ40" s="158">
        <v>2.7E-2</v>
      </c>
      <c r="ER40" s="157">
        <v>26</v>
      </c>
      <c r="ES40" s="158">
        <v>3.4000000000000002E-2</v>
      </c>
      <c r="ET40" s="157">
        <v>31</v>
      </c>
      <c r="EU40" s="158">
        <v>0.04</v>
      </c>
      <c r="EV40" s="157">
        <v>29</v>
      </c>
      <c r="EW40" s="158">
        <v>3.7999999999999999E-2</v>
      </c>
      <c r="EX40" s="157">
        <v>18</v>
      </c>
      <c r="EY40" s="158">
        <v>2.5000000000000001E-2</v>
      </c>
      <c r="EZ40" s="157">
        <v>22</v>
      </c>
      <c r="FA40" s="158">
        <v>2.7E-2</v>
      </c>
      <c r="FB40" s="157">
        <v>23</v>
      </c>
      <c r="FC40" s="158">
        <v>3.1E-2</v>
      </c>
      <c r="FD40" s="157">
        <v>28</v>
      </c>
      <c r="FE40" s="158">
        <v>3.5999999999999997E-2</v>
      </c>
      <c r="FF40" s="156">
        <v>26</v>
      </c>
      <c r="FG40" s="158">
        <v>3.4000000000000002E-2</v>
      </c>
      <c r="FH40" s="156">
        <v>29</v>
      </c>
      <c r="FI40" s="158">
        <v>3.7999999999999999E-2</v>
      </c>
      <c r="FJ40" s="156">
        <v>40</v>
      </c>
      <c r="FK40" s="158">
        <v>6.0999999999999999E-2</v>
      </c>
      <c r="FL40" s="156">
        <v>18</v>
      </c>
      <c r="FM40" s="158">
        <v>0.03</v>
      </c>
      <c r="FN40" s="156">
        <v>23</v>
      </c>
      <c r="FO40" s="158">
        <v>3.1E-2</v>
      </c>
      <c r="FP40" s="156">
        <v>31</v>
      </c>
      <c r="FQ40" s="158">
        <v>3.7999999999999999E-2</v>
      </c>
      <c r="FR40" s="156">
        <v>45</v>
      </c>
      <c r="FS40" s="158">
        <v>5.8999999999999997E-2</v>
      </c>
      <c r="FT40" s="156">
        <v>53</v>
      </c>
      <c r="FU40" s="158">
        <v>7.3999999999999996E-2</v>
      </c>
      <c r="FV40" s="156">
        <v>56</v>
      </c>
      <c r="FW40" s="158">
        <v>7.9000000000000001E-2</v>
      </c>
      <c r="FX40" s="156">
        <v>50</v>
      </c>
      <c r="FY40" s="158">
        <v>6.3E-2</v>
      </c>
      <c r="FZ40" s="156">
        <v>58</v>
      </c>
      <c r="GA40" s="158">
        <v>7.4999999999999997E-2</v>
      </c>
      <c r="GB40" s="156">
        <v>43</v>
      </c>
      <c r="GC40" s="158">
        <v>5.6000000000000001E-2</v>
      </c>
      <c r="GD40" s="156">
        <v>53</v>
      </c>
      <c r="GE40" s="158">
        <v>7.3999999999999996E-2</v>
      </c>
      <c r="GF40" s="156">
        <v>26</v>
      </c>
      <c r="GG40" s="158">
        <v>3.5000000000000003E-2</v>
      </c>
      <c r="GH40" s="156">
        <v>31</v>
      </c>
      <c r="GI40" s="158">
        <v>5.0999999999999997E-2</v>
      </c>
      <c r="GJ40" s="156">
        <v>34</v>
      </c>
      <c r="GK40" s="158">
        <v>5.6000000000000001E-2</v>
      </c>
      <c r="GL40" s="156">
        <v>32</v>
      </c>
      <c r="GM40" s="158">
        <v>5.5E-2</v>
      </c>
      <c r="GN40" s="156">
        <v>20</v>
      </c>
      <c r="GO40" s="158">
        <v>2.5999999999999999E-2</v>
      </c>
      <c r="GP40" s="156">
        <v>18</v>
      </c>
      <c r="GQ40" s="158">
        <v>3.1E-2</v>
      </c>
      <c r="GR40" s="160"/>
      <c r="GS40" s="162"/>
    </row>
    <row r="41" spans="3:201" hidden="1" x14ac:dyDescent="0.25">
      <c r="C41" s="156" t="s">
        <v>1275</v>
      </c>
      <c r="D41" s="157">
        <v>180</v>
      </c>
      <c r="E41" s="158">
        <v>0.89100000000000001</v>
      </c>
      <c r="F41" s="157">
        <v>140</v>
      </c>
      <c r="G41" s="158">
        <v>0.83799999999999997</v>
      </c>
      <c r="H41" s="157">
        <v>151</v>
      </c>
      <c r="I41" s="158">
        <v>0.86299999999999999</v>
      </c>
      <c r="J41" s="157">
        <v>138</v>
      </c>
      <c r="K41" s="158">
        <v>0.873</v>
      </c>
      <c r="L41" s="157">
        <v>142</v>
      </c>
      <c r="M41" s="158">
        <v>0.88200000000000001</v>
      </c>
      <c r="N41" s="157">
        <v>118</v>
      </c>
      <c r="O41" s="158">
        <v>0.88100000000000001</v>
      </c>
      <c r="P41" s="157">
        <v>138</v>
      </c>
      <c r="Q41" s="158">
        <v>0.93200000000000005</v>
      </c>
      <c r="R41" s="157">
        <v>146</v>
      </c>
      <c r="S41" s="158">
        <v>0.94199999999999995</v>
      </c>
      <c r="T41" s="157">
        <v>138</v>
      </c>
      <c r="U41" s="158">
        <v>0.92</v>
      </c>
      <c r="V41" s="157">
        <v>113</v>
      </c>
      <c r="W41" s="158">
        <v>0.90400000000000003</v>
      </c>
      <c r="X41" s="157">
        <v>121</v>
      </c>
      <c r="Y41" s="158">
        <v>0.90300000000000002</v>
      </c>
      <c r="Z41" s="157">
        <v>111</v>
      </c>
      <c r="AA41" s="158">
        <v>0.92500000000000004</v>
      </c>
      <c r="AB41" s="157">
        <v>175</v>
      </c>
      <c r="AC41" s="158">
        <v>0.879</v>
      </c>
      <c r="AD41" s="157">
        <v>116</v>
      </c>
      <c r="AE41" s="158">
        <v>0.91300000000000003</v>
      </c>
      <c r="AF41" s="157">
        <v>134</v>
      </c>
      <c r="AG41" s="158">
        <v>0.89300000000000002</v>
      </c>
      <c r="AH41" s="157">
        <v>152</v>
      </c>
      <c r="AI41" s="158">
        <v>0.91</v>
      </c>
      <c r="AJ41" s="157">
        <v>148</v>
      </c>
      <c r="AK41" s="158">
        <v>0.85499999999999998</v>
      </c>
      <c r="AL41" s="157">
        <v>124</v>
      </c>
      <c r="AM41" s="158">
        <v>0.91900000000000004</v>
      </c>
      <c r="AN41" s="157">
        <v>144</v>
      </c>
      <c r="AO41" s="158">
        <v>0.91100000000000003</v>
      </c>
      <c r="AP41" s="157">
        <v>138</v>
      </c>
      <c r="AQ41" s="158">
        <v>0.83099999999999996</v>
      </c>
      <c r="AR41" s="157">
        <v>149</v>
      </c>
      <c r="AS41" s="158">
        <v>0.88700000000000001</v>
      </c>
      <c r="AT41" s="157">
        <v>134</v>
      </c>
      <c r="AU41" s="158">
        <v>0.90500000000000003</v>
      </c>
      <c r="AV41" s="157">
        <v>128</v>
      </c>
      <c r="AW41" s="158">
        <v>0.92100000000000004</v>
      </c>
      <c r="AX41" s="157">
        <v>114</v>
      </c>
      <c r="AY41" s="158">
        <v>0.90500000000000003</v>
      </c>
      <c r="AZ41" s="157">
        <v>138</v>
      </c>
      <c r="BA41" s="158">
        <v>0.85699999999999998</v>
      </c>
      <c r="BB41" s="157">
        <v>128</v>
      </c>
      <c r="BC41" s="158">
        <v>0.90100000000000002</v>
      </c>
      <c r="BD41" s="157">
        <v>130</v>
      </c>
      <c r="BE41" s="158">
        <v>0.89700000000000002</v>
      </c>
      <c r="BF41" s="157">
        <v>133</v>
      </c>
      <c r="BG41" s="158">
        <v>0.89300000000000002</v>
      </c>
      <c r="BH41" s="157">
        <v>171</v>
      </c>
      <c r="BI41" s="158">
        <v>0.872</v>
      </c>
      <c r="BJ41" s="157">
        <v>125</v>
      </c>
      <c r="BK41" s="158">
        <v>0.85</v>
      </c>
      <c r="BL41" s="157">
        <v>140</v>
      </c>
      <c r="BM41" s="158">
        <v>0.91500000000000004</v>
      </c>
      <c r="BN41" s="157">
        <v>151</v>
      </c>
      <c r="BO41" s="158">
        <v>0.91500000000000004</v>
      </c>
      <c r="BP41" s="157">
        <v>195</v>
      </c>
      <c r="BQ41" s="158">
        <v>0.871</v>
      </c>
      <c r="BR41" s="157">
        <v>151</v>
      </c>
      <c r="BS41" s="158">
        <v>0.84799999999999998</v>
      </c>
      <c r="BT41" s="157">
        <v>163</v>
      </c>
      <c r="BU41" s="158">
        <v>0.84899999999999998</v>
      </c>
      <c r="BV41" s="157">
        <v>151</v>
      </c>
      <c r="BW41" s="158">
        <v>0.90400000000000003</v>
      </c>
      <c r="BX41" s="157">
        <v>173</v>
      </c>
      <c r="BY41" s="158">
        <v>0.84</v>
      </c>
      <c r="BZ41" s="157">
        <v>150</v>
      </c>
      <c r="CA41" s="158">
        <v>0.82899999999999996</v>
      </c>
      <c r="CB41" s="157">
        <v>123</v>
      </c>
      <c r="CC41" s="158">
        <v>0.86</v>
      </c>
      <c r="CD41" s="157">
        <v>138</v>
      </c>
      <c r="CE41" s="158">
        <v>0.82599999999999996</v>
      </c>
      <c r="CF41" s="157">
        <v>154</v>
      </c>
      <c r="CG41" s="158">
        <v>0.77800000000000002</v>
      </c>
      <c r="CH41" s="157">
        <v>145</v>
      </c>
      <c r="CI41" s="158">
        <v>0.84799999999999998</v>
      </c>
      <c r="CJ41" s="157">
        <v>144</v>
      </c>
      <c r="CK41" s="158">
        <v>0.80900000000000005</v>
      </c>
      <c r="CL41" s="157">
        <v>139</v>
      </c>
      <c r="CM41" s="158">
        <v>0.84799999999999998</v>
      </c>
      <c r="CN41" s="157">
        <v>186</v>
      </c>
      <c r="CO41" s="158">
        <v>0.81899999999999995</v>
      </c>
      <c r="CP41" s="157">
        <v>136</v>
      </c>
      <c r="CQ41" s="158">
        <v>0.79100000000000004</v>
      </c>
      <c r="CR41" s="157">
        <v>133</v>
      </c>
      <c r="CS41" s="158">
        <v>0.80600000000000005</v>
      </c>
      <c r="CT41" s="157">
        <v>123</v>
      </c>
      <c r="CU41" s="158">
        <v>0.80400000000000005</v>
      </c>
      <c r="CV41" s="157">
        <v>163</v>
      </c>
      <c r="CW41" s="158">
        <v>0.81899999999999995</v>
      </c>
      <c r="CX41" s="157">
        <v>128</v>
      </c>
      <c r="CY41" s="158">
        <v>0.78500000000000003</v>
      </c>
      <c r="CZ41" s="157">
        <v>121</v>
      </c>
      <c r="DA41" s="158">
        <v>0.77600000000000002</v>
      </c>
      <c r="DB41" s="157">
        <v>117</v>
      </c>
      <c r="DC41" s="158">
        <v>0.74099999999999999</v>
      </c>
      <c r="DD41" s="157">
        <v>139</v>
      </c>
      <c r="DE41" s="158">
        <v>0.73899999999999999</v>
      </c>
      <c r="DF41" s="157">
        <v>101</v>
      </c>
      <c r="DG41" s="158">
        <v>0.66900000000000004</v>
      </c>
      <c r="DH41" s="156">
        <v>122</v>
      </c>
      <c r="DI41" s="158">
        <v>0.70099999999999996</v>
      </c>
      <c r="DJ41" s="157">
        <v>122</v>
      </c>
      <c r="DK41" s="158">
        <v>0.748</v>
      </c>
      <c r="DL41" s="157">
        <v>124</v>
      </c>
      <c r="DM41" s="158">
        <v>0.68899999999999995</v>
      </c>
      <c r="DN41" s="157">
        <v>114</v>
      </c>
      <c r="DO41" s="158">
        <v>0.71699999999999997</v>
      </c>
      <c r="DP41" s="157">
        <v>136</v>
      </c>
      <c r="DQ41" s="158">
        <v>0.73099999999999998</v>
      </c>
      <c r="DR41" s="157">
        <v>114</v>
      </c>
      <c r="DS41" s="158">
        <v>0.68300000000000005</v>
      </c>
      <c r="DT41" s="157">
        <v>121</v>
      </c>
      <c r="DU41" s="158">
        <v>0.69099999999999995</v>
      </c>
      <c r="DV41" s="157">
        <v>99</v>
      </c>
      <c r="DW41" s="158">
        <v>0.65600000000000003</v>
      </c>
      <c r="DX41" s="157">
        <v>133</v>
      </c>
      <c r="DY41" s="158">
        <v>0.68899999999999995</v>
      </c>
      <c r="DZ41" s="157">
        <v>113</v>
      </c>
      <c r="EA41" s="158">
        <v>0.70599999999999996</v>
      </c>
      <c r="EB41" s="157">
        <v>159</v>
      </c>
      <c r="EC41" s="158">
        <v>0.72299999999999998</v>
      </c>
      <c r="ED41" s="157">
        <v>126</v>
      </c>
      <c r="EE41" s="158">
        <v>0.75</v>
      </c>
      <c r="EF41" s="157">
        <v>168</v>
      </c>
      <c r="EG41" s="158">
        <v>0.76</v>
      </c>
      <c r="EH41" s="157">
        <v>113</v>
      </c>
      <c r="EI41" s="158">
        <v>0.71499999999999997</v>
      </c>
      <c r="EJ41" s="157">
        <v>167</v>
      </c>
      <c r="EK41" s="159">
        <v>0.74199999999999999</v>
      </c>
      <c r="EL41" s="157">
        <v>124</v>
      </c>
      <c r="EM41" s="158">
        <v>0.70499999999999996</v>
      </c>
      <c r="EN41" s="157">
        <v>135</v>
      </c>
      <c r="EO41" s="158">
        <v>0.75</v>
      </c>
      <c r="EP41" s="157">
        <v>101</v>
      </c>
      <c r="EQ41" s="158">
        <v>0.69699999999999995</v>
      </c>
      <c r="ER41" s="157">
        <v>162</v>
      </c>
      <c r="ES41" s="158">
        <v>0.72</v>
      </c>
      <c r="ET41" s="157">
        <v>116</v>
      </c>
      <c r="EU41" s="158">
        <v>0.73</v>
      </c>
      <c r="EV41" s="157">
        <v>139</v>
      </c>
      <c r="EW41" s="158">
        <v>0.70199999999999996</v>
      </c>
      <c r="EX41" s="157">
        <v>126</v>
      </c>
      <c r="EY41" s="158">
        <v>0.68500000000000005</v>
      </c>
      <c r="EZ41" s="157">
        <v>114</v>
      </c>
      <c r="FA41" s="158">
        <v>0.59399999999999997</v>
      </c>
      <c r="FB41" s="157">
        <v>101</v>
      </c>
      <c r="FC41" s="158">
        <v>0.61199999999999999</v>
      </c>
      <c r="FD41" s="157">
        <v>119</v>
      </c>
      <c r="FE41" s="158">
        <v>0.69199999999999995</v>
      </c>
      <c r="FF41" s="156">
        <v>113</v>
      </c>
      <c r="FG41" s="158">
        <v>0.63500000000000001</v>
      </c>
      <c r="FH41" s="156">
        <v>114</v>
      </c>
      <c r="FI41" s="158">
        <v>0.61299999999999999</v>
      </c>
      <c r="FJ41" s="156">
        <v>120</v>
      </c>
      <c r="FK41" s="158">
        <v>0.64200000000000002</v>
      </c>
      <c r="FL41" s="156">
        <v>100</v>
      </c>
      <c r="FM41" s="158">
        <v>0.63300000000000001</v>
      </c>
      <c r="FN41" s="156">
        <v>80</v>
      </c>
      <c r="FO41" s="158">
        <v>0.56699999999999995</v>
      </c>
      <c r="FP41" s="156">
        <v>81</v>
      </c>
      <c r="FQ41" s="158">
        <v>0.54</v>
      </c>
      <c r="FR41" s="156">
        <v>75</v>
      </c>
      <c r="FS41" s="158">
        <v>0.46</v>
      </c>
      <c r="FT41" s="156">
        <v>75</v>
      </c>
      <c r="FU41" s="158">
        <v>0.49299999999999999</v>
      </c>
      <c r="FV41" s="156">
        <v>78</v>
      </c>
      <c r="FW41" s="158">
        <v>0.52</v>
      </c>
      <c r="FX41" s="156">
        <v>67</v>
      </c>
      <c r="FY41" s="158">
        <v>0.48199999999999998</v>
      </c>
      <c r="FZ41" s="156">
        <v>57</v>
      </c>
      <c r="GA41" s="158">
        <v>0.44900000000000001</v>
      </c>
      <c r="GB41" s="156">
        <v>90</v>
      </c>
      <c r="GC41" s="158">
        <v>0.495</v>
      </c>
      <c r="GD41" s="156">
        <v>79</v>
      </c>
      <c r="GE41" s="158">
        <v>0.497</v>
      </c>
      <c r="GF41" s="156">
        <v>66</v>
      </c>
      <c r="GG41" s="158">
        <v>0.45200000000000001</v>
      </c>
      <c r="GH41" s="156">
        <v>46</v>
      </c>
      <c r="GI41" s="158">
        <v>0.374</v>
      </c>
      <c r="GJ41" s="156">
        <v>55</v>
      </c>
      <c r="GK41" s="158">
        <v>0.45100000000000001</v>
      </c>
      <c r="GL41" s="156">
        <v>88</v>
      </c>
      <c r="GM41" s="158">
        <v>0.624</v>
      </c>
      <c r="GN41" s="156">
        <v>83</v>
      </c>
      <c r="GO41" s="158">
        <v>0.59699999999999998</v>
      </c>
      <c r="GP41" s="156">
        <v>79</v>
      </c>
      <c r="GQ41" s="158">
        <v>0.622</v>
      </c>
      <c r="GR41" s="160"/>
      <c r="GS41" s="162"/>
    </row>
    <row r="42" spans="3:201" hidden="1" x14ac:dyDescent="0.25">
      <c r="C42" s="156" t="s">
        <v>805</v>
      </c>
      <c r="D42" s="157">
        <v>192</v>
      </c>
      <c r="E42" s="158">
        <v>0.377</v>
      </c>
      <c r="F42" s="157">
        <v>166</v>
      </c>
      <c r="G42" s="158">
        <v>0.35899999999999999</v>
      </c>
      <c r="H42" s="157">
        <v>290</v>
      </c>
      <c r="I42" s="158">
        <v>0.53</v>
      </c>
      <c r="J42" s="157">
        <v>262</v>
      </c>
      <c r="K42" s="158">
        <v>0.52600000000000002</v>
      </c>
      <c r="L42" s="157">
        <v>247</v>
      </c>
      <c r="M42" s="158">
        <v>0.48099999999999998</v>
      </c>
      <c r="N42" s="157">
        <v>267</v>
      </c>
      <c r="O42" s="158">
        <v>0.54400000000000004</v>
      </c>
      <c r="P42" s="157">
        <v>346</v>
      </c>
      <c r="Q42" s="158">
        <v>0.65400000000000003</v>
      </c>
      <c r="R42" s="157">
        <v>324</v>
      </c>
      <c r="S42" s="158">
        <v>0.67100000000000004</v>
      </c>
      <c r="T42" s="157">
        <v>359</v>
      </c>
      <c r="U42" s="158">
        <v>0.66200000000000003</v>
      </c>
      <c r="V42" s="157">
        <v>371</v>
      </c>
      <c r="W42" s="158">
        <v>0.66700000000000004</v>
      </c>
      <c r="X42" s="157">
        <v>353</v>
      </c>
      <c r="Y42" s="158">
        <v>0.64500000000000002</v>
      </c>
      <c r="Z42" s="157">
        <v>351</v>
      </c>
      <c r="AA42" s="158">
        <v>0.65400000000000003</v>
      </c>
      <c r="AB42" s="157">
        <v>341</v>
      </c>
      <c r="AC42" s="158">
        <v>0.60799999999999998</v>
      </c>
      <c r="AD42" s="157">
        <v>416</v>
      </c>
      <c r="AE42" s="158">
        <v>0.69599999999999995</v>
      </c>
      <c r="AF42" s="157">
        <v>420</v>
      </c>
      <c r="AG42" s="158">
        <v>0.63100000000000001</v>
      </c>
      <c r="AH42" s="157">
        <v>438</v>
      </c>
      <c r="AI42" s="158">
        <v>0.71199999999999997</v>
      </c>
      <c r="AJ42" s="157">
        <v>442</v>
      </c>
      <c r="AK42" s="158">
        <v>0.68100000000000005</v>
      </c>
      <c r="AL42" s="157">
        <v>389</v>
      </c>
      <c r="AM42" s="158">
        <v>0.71199999999999997</v>
      </c>
      <c r="AN42" s="157">
        <v>440</v>
      </c>
      <c r="AO42" s="158">
        <v>0.66600000000000004</v>
      </c>
      <c r="AP42" s="157">
        <v>416</v>
      </c>
      <c r="AQ42" s="158">
        <v>0.69199999999999995</v>
      </c>
      <c r="AR42" s="157">
        <v>437</v>
      </c>
      <c r="AS42" s="158">
        <v>0.66300000000000003</v>
      </c>
      <c r="AT42" s="157">
        <v>498</v>
      </c>
      <c r="AU42" s="158">
        <v>0.71799999999999997</v>
      </c>
      <c r="AV42" s="157">
        <v>573</v>
      </c>
      <c r="AW42" s="158">
        <v>0.77700000000000002</v>
      </c>
      <c r="AX42" s="157">
        <v>422</v>
      </c>
      <c r="AY42" s="158">
        <v>0.746</v>
      </c>
      <c r="AZ42" s="157">
        <v>438</v>
      </c>
      <c r="BA42" s="158">
        <v>0.70099999999999996</v>
      </c>
      <c r="BB42" s="157">
        <v>505</v>
      </c>
      <c r="BC42" s="158">
        <v>0.746</v>
      </c>
      <c r="BD42" s="157">
        <v>480</v>
      </c>
      <c r="BE42" s="158">
        <v>0.71199999999999997</v>
      </c>
      <c r="BF42" s="157">
        <v>441</v>
      </c>
      <c r="BG42" s="158">
        <v>0.69799999999999995</v>
      </c>
      <c r="BH42" s="157">
        <v>467</v>
      </c>
      <c r="BI42" s="158">
        <v>0.67</v>
      </c>
      <c r="BJ42" s="157">
        <v>425</v>
      </c>
      <c r="BK42" s="158">
        <v>0.68300000000000005</v>
      </c>
      <c r="BL42" s="157">
        <v>397</v>
      </c>
      <c r="BM42" s="158">
        <v>0.61499999999999999</v>
      </c>
      <c r="BN42" s="157">
        <v>312</v>
      </c>
      <c r="BO42" s="158">
        <v>0.52900000000000003</v>
      </c>
      <c r="BP42" s="157">
        <v>296</v>
      </c>
      <c r="BQ42" s="158">
        <v>0.44900000000000001</v>
      </c>
      <c r="BR42" s="157">
        <v>194</v>
      </c>
      <c r="BS42" s="158">
        <v>0.32500000000000001</v>
      </c>
      <c r="BT42" s="157">
        <v>211</v>
      </c>
      <c r="BU42" s="158">
        <v>0.32400000000000001</v>
      </c>
      <c r="BV42" s="157">
        <v>192</v>
      </c>
      <c r="BW42" s="158">
        <v>0.29599999999999999</v>
      </c>
      <c r="BX42" s="157">
        <v>197</v>
      </c>
      <c r="BY42" s="158">
        <v>0.28599999999999998</v>
      </c>
      <c r="BZ42" s="157">
        <v>183</v>
      </c>
      <c r="CA42" s="158">
        <v>0.25700000000000001</v>
      </c>
      <c r="CB42" s="157">
        <v>139</v>
      </c>
      <c r="CC42" s="158">
        <v>0.192</v>
      </c>
      <c r="CD42" s="157">
        <v>112</v>
      </c>
      <c r="CE42" s="158">
        <v>0.16700000000000001</v>
      </c>
      <c r="CF42" s="157">
        <v>109</v>
      </c>
      <c r="CG42" s="158">
        <v>0.153</v>
      </c>
      <c r="CH42" s="157">
        <v>113</v>
      </c>
      <c r="CI42" s="158">
        <v>0.14199999999999999</v>
      </c>
      <c r="CJ42" s="157">
        <v>127</v>
      </c>
      <c r="CK42" s="158">
        <v>0.155</v>
      </c>
      <c r="CL42" s="157">
        <v>125</v>
      </c>
      <c r="CM42" s="158">
        <v>0.154</v>
      </c>
      <c r="CN42" s="157">
        <v>98</v>
      </c>
      <c r="CO42" s="158">
        <v>0.11899999999999999</v>
      </c>
      <c r="CP42" s="157">
        <v>111</v>
      </c>
      <c r="CQ42" s="158">
        <v>0.13100000000000001</v>
      </c>
      <c r="CR42" s="157">
        <v>204</v>
      </c>
      <c r="CS42" s="158">
        <v>0.20899999999999999</v>
      </c>
      <c r="CT42" s="157">
        <v>180</v>
      </c>
      <c r="CU42" s="158">
        <v>0.19700000000000001</v>
      </c>
      <c r="CV42" s="157">
        <v>201</v>
      </c>
      <c r="CW42" s="158">
        <v>0.189</v>
      </c>
      <c r="CX42" s="157">
        <v>189</v>
      </c>
      <c r="CY42" s="158">
        <v>0.19</v>
      </c>
      <c r="CZ42" s="157">
        <v>295</v>
      </c>
      <c r="DA42" s="158">
        <v>0.27800000000000002</v>
      </c>
      <c r="DB42" s="157">
        <v>236</v>
      </c>
      <c r="DC42" s="158">
        <v>0.24</v>
      </c>
      <c r="DD42" s="157">
        <v>248</v>
      </c>
      <c r="DE42" s="158">
        <v>0.22500000000000001</v>
      </c>
      <c r="DF42" s="157">
        <v>262</v>
      </c>
      <c r="DG42" s="158">
        <v>0.23300000000000001</v>
      </c>
      <c r="DH42" s="156">
        <v>230</v>
      </c>
      <c r="DI42" s="158">
        <v>0.19800000000000001</v>
      </c>
      <c r="DJ42" s="157">
        <v>219</v>
      </c>
      <c r="DK42" s="158">
        <v>0.217</v>
      </c>
      <c r="DL42" s="157">
        <v>228</v>
      </c>
      <c r="DM42" s="158">
        <v>0.21199999999999999</v>
      </c>
      <c r="DN42" s="157">
        <v>312</v>
      </c>
      <c r="DO42" s="158">
        <v>0.28799999999999998</v>
      </c>
      <c r="DP42" s="157">
        <v>266</v>
      </c>
      <c r="DQ42" s="158">
        <v>0.23</v>
      </c>
      <c r="DR42" s="157">
        <v>281</v>
      </c>
      <c r="DS42" s="158">
        <v>0.253</v>
      </c>
      <c r="DT42" s="157">
        <v>284</v>
      </c>
      <c r="DU42" s="158">
        <v>0.251</v>
      </c>
      <c r="DV42" s="157">
        <v>277</v>
      </c>
      <c r="DW42" s="158">
        <v>0.23499999999999999</v>
      </c>
      <c r="DX42" s="157">
        <v>282</v>
      </c>
      <c r="DY42" s="158">
        <v>0.23599999999999999</v>
      </c>
      <c r="DZ42" s="157">
        <v>272</v>
      </c>
      <c r="EA42" s="158">
        <v>0.22900000000000001</v>
      </c>
      <c r="EB42" s="157">
        <v>239</v>
      </c>
      <c r="EC42" s="158">
        <v>0.20499999999999999</v>
      </c>
      <c r="ED42" s="157">
        <v>293</v>
      </c>
      <c r="EE42" s="158">
        <v>0.23699999999999999</v>
      </c>
      <c r="EF42" s="157">
        <v>255</v>
      </c>
      <c r="EG42" s="158">
        <v>0.187</v>
      </c>
      <c r="EH42" s="157">
        <v>216</v>
      </c>
      <c r="EI42" s="158">
        <v>0.17199999999999999</v>
      </c>
      <c r="EJ42" s="157">
        <v>182</v>
      </c>
      <c r="EK42" s="159">
        <v>0.14099999999999999</v>
      </c>
      <c r="EL42" s="157">
        <v>134</v>
      </c>
      <c r="EM42" s="158">
        <v>0.11</v>
      </c>
      <c r="EN42" s="157">
        <v>164</v>
      </c>
      <c r="EO42" s="158">
        <v>0.125</v>
      </c>
      <c r="EP42" s="157">
        <v>129</v>
      </c>
      <c r="EQ42" s="158">
        <v>9.2999999999999999E-2</v>
      </c>
      <c r="ER42" s="157">
        <v>132</v>
      </c>
      <c r="ES42" s="158">
        <v>9.8000000000000004E-2</v>
      </c>
      <c r="ET42" s="157">
        <v>126</v>
      </c>
      <c r="EU42" s="158">
        <v>9.8000000000000004E-2</v>
      </c>
      <c r="EV42" s="157">
        <v>104</v>
      </c>
      <c r="EW42" s="158">
        <v>7.5999999999999998E-2</v>
      </c>
      <c r="EX42" s="157">
        <v>113</v>
      </c>
      <c r="EY42" s="158">
        <v>8.5999999999999993E-2</v>
      </c>
      <c r="EZ42" s="157">
        <v>117</v>
      </c>
      <c r="FA42" s="158">
        <v>8.2000000000000003E-2</v>
      </c>
      <c r="FB42" s="157">
        <v>102</v>
      </c>
      <c r="FC42" s="158">
        <v>7.2999999999999995E-2</v>
      </c>
      <c r="FD42" s="157">
        <v>175</v>
      </c>
      <c r="FE42" s="158">
        <v>0.114</v>
      </c>
      <c r="FF42" s="156">
        <v>179</v>
      </c>
      <c r="FG42" s="158">
        <v>0.11899999999999999</v>
      </c>
      <c r="FH42" s="156">
        <v>165</v>
      </c>
      <c r="FI42" s="158">
        <v>0.112</v>
      </c>
      <c r="FJ42" s="156">
        <v>233</v>
      </c>
      <c r="FK42" s="158">
        <v>0.16600000000000001</v>
      </c>
      <c r="FL42" s="156">
        <v>196</v>
      </c>
      <c r="FM42" s="158">
        <v>0.151</v>
      </c>
      <c r="FN42" s="156">
        <v>225</v>
      </c>
      <c r="FO42" s="158">
        <v>0.155</v>
      </c>
      <c r="FP42" s="156">
        <v>241</v>
      </c>
      <c r="FQ42" s="158">
        <v>0.157</v>
      </c>
      <c r="FR42" s="156">
        <v>340</v>
      </c>
      <c r="FS42" s="158">
        <v>0.23200000000000001</v>
      </c>
      <c r="FT42" s="156">
        <v>369</v>
      </c>
      <c r="FU42" s="158">
        <v>0.24399999999999999</v>
      </c>
      <c r="FV42" s="156">
        <v>361</v>
      </c>
      <c r="FW42" s="158">
        <v>0.23300000000000001</v>
      </c>
      <c r="FX42" s="156">
        <v>286</v>
      </c>
      <c r="FY42" s="158">
        <v>0.188</v>
      </c>
      <c r="FZ42" s="156">
        <v>258</v>
      </c>
      <c r="GA42" s="158">
        <v>0.18</v>
      </c>
      <c r="GB42" s="156">
        <v>258</v>
      </c>
      <c r="GC42" s="158">
        <v>0.17199999999999999</v>
      </c>
      <c r="GD42" s="156">
        <v>320</v>
      </c>
      <c r="GE42" s="158">
        <v>0.22800000000000001</v>
      </c>
      <c r="GF42" s="156">
        <v>249</v>
      </c>
      <c r="GG42" s="158">
        <v>0.17199999999999999</v>
      </c>
      <c r="GH42" s="156">
        <v>161</v>
      </c>
      <c r="GI42" s="158">
        <v>0.123</v>
      </c>
      <c r="GJ42" s="156">
        <v>130</v>
      </c>
      <c r="GK42" s="158">
        <v>0.1</v>
      </c>
      <c r="GL42" s="156">
        <v>285</v>
      </c>
      <c r="GM42" s="158">
        <v>0.20499999999999999</v>
      </c>
      <c r="GN42" s="156">
        <v>190</v>
      </c>
      <c r="GO42" s="158">
        <v>0.14599999999999999</v>
      </c>
      <c r="GP42" s="156">
        <v>144</v>
      </c>
      <c r="GQ42" s="158">
        <v>0.11700000000000001</v>
      </c>
      <c r="GR42" s="160"/>
      <c r="GS42" s="162"/>
    </row>
    <row r="43" spans="3:201" hidden="1" x14ac:dyDescent="0.25">
      <c r="C43" s="156" t="s">
        <v>1671</v>
      </c>
      <c r="D43" s="157">
        <v>63</v>
      </c>
      <c r="E43" s="158">
        <v>0.85099999999999998</v>
      </c>
      <c r="F43" s="157">
        <v>64</v>
      </c>
      <c r="G43" s="158">
        <v>0.88900000000000001</v>
      </c>
      <c r="H43" s="157">
        <v>77</v>
      </c>
      <c r="I43" s="158">
        <v>0.875</v>
      </c>
      <c r="J43" s="157">
        <v>64</v>
      </c>
      <c r="K43" s="158">
        <v>0.94099999999999995</v>
      </c>
      <c r="L43" s="157">
        <v>59</v>
      </c>
      <c r="M43" s="158">
        <v>0.90800000000000003</v>
      </c>
      <c r="N43" s="157">
        <v>57</v>
      </c>
      <c r="O43" s="158">
        <v>0.90500000000000003</v>
      </c>
      <c r="P43" s="157">
        <v>63</v>
      </c>
      <c r="Q43" s="158">
        <v>0.96899999999999997</v>
      </c>
      <c r="R43" s="157">
        <v>70</v>
      </c>
      <c r="S43" s="158">
        <v>0.95899999999999996</v>
      </c>
      <c r="T43" s="157">
        <v>75</v>
      </c>
      <c r="U43" s="158">
        <v>0.96199999999999997</v>
      </c>
      <c r="V43" s="157">
        <v>78</v>
      </c>
      <c r="W43" s="158">
        <v>0.97499999999999998</v>
      </c>
      <c r="X43" s="157">
        <v>53</v>
      </c>
      <c r="Y43" s="158">
        <v>0.98099999999999998</v>
      </c>
      <c r="Z43" s="157">
        <v>69</v>
      </c>
      <c r="AA43" s="158">
        <v>0.93200000000000005</v>
      </c>
      <c r="AB43" s="157">
        <v>59</v>
      </c>
      <c r="AC43" s="158">
        <v>0.90800000000000003</v>
      </c>
      <c r="AD43" s="157">
        <v>81</v>
      </c>
      <c r="AE43" s="158">
        <v>0.94199999999999995</v>
      </c>
      <c r="AF43" s="157">
        <v>65</v>
      </c>
      <c r="AG43" s="158">
        <v>0.91500000000000004</v>
      </c>
      <c r="AH43" s="157">
        <v>64</v>
      </c>
      <c r="AI43" s="158">
        <v>0.88900000000000001</v>
      </c>
      <c r="AJ43" s="157">
        <v>68</v>
      </c>
      <c r="AK43" s="158">
        <v>0.91900000000000004</v>
      </c>
      <c r="AL43" s="157">
        <v>54</v>
      </c>
      <c r="AM43" s="158">
        <v>0.871</v>
      </c>
      <c r="AN43" s="157">
        <v>58</v>
      </c>
      <c r="AO43" s="158">
        <v>0.90600000000000003</v>
      </c>
      <c r="AP43" s="157">
        <v>59</v>
      </c>
      <c r="AQ43" s="158">
        <v>0.85499999999999998</v>
      </c>
      <c r="AR43" s="157">
        <v>57</v>
      </c>
      <c r="AS43" s="158">
        <v>0.81399999999999995</v>
      </c>
      <c r="AT43" s="157">
        <v>61</v>
      </c>
      <c r="AU43" s="158">
        <v>0.84699999999999998</v>
      </c>
      <c r="AV43" s="157">
        <v>55</v>
      </c>
      <c r="AW43" s="158">
        <v>0.82099999999999995</v>
      </c>
      <c r="AX43" s="157">
        <v>62</v>
      </c>
      <c r="AY43" s="158">
        <v>0.89900000000000002</v>
      </c>
      <c r="AZ43" s="157">
        <v>62</v>
      </c>
      <c r="BA43" s="158">
        <v>0.86099999999999999</v>
      </c>
      <c r="BB43" s="157">
        <v>48</v>
      </c>
      <c r="BC43" s="158">
        <v>0.85699999999999998</v>
      </c>
      <c r="BD43" s="157">
        <v>49</v>
      </c>
      <c r="BE43" s="158">
        <v>0.754</v>
      </c>
      <c r="BF43" s="157">
        <v>51</v>
      </c>
      <c r="BG43" s="158">
        <v>0.72899999999999998</v>
      </c>
      <c r="BH43" s="157">
        <v>70</v>
      </c>
      <c r="BI43" s="158">
        <v>0.83299999999999996</v>
      </c>
      <c r="BJ43" s="157">
        <v>59</v>
      </c>
      <c r="BK43" s="158">
        <v>0.84299999999999997</v>
      </c>
      <c r="BL43" s="157">
        <v>49</v>
      </c>
      <c r="BM43" s="158">
        <v>0.81699999999999995</v>
      </c>
      <c r="BN43" s="157">
        <v>63</v>
      </c>
      <c r="BO43" s="158">
        <v>0.76800000000000002</v>
      </c>
      <c r="BP43" s="157">
        <v>54</v>
      </c>
      <c r="BQ43" s="158">
        <v>0.80600000000000005</v>
      </c>
      <c r="BR43" s="157">
        <v>59</v>
      </c>
      <c r="BS43" s="158">
        <v>0.83099999999999996</v>
      </c>
      <c r="BT43" s="157">
        <v>53</v>
      </c>
      <c r="BU43" s="158">
        <v>0.85499999999999998</v>
      </c>
      <c r="BV43" s="157">
        <v>47</v>
      </c>
      <c r="BW43" s="158">
        <v>0.87</v>
      </c>
      <c r="BX43" s="157">
        <v>57</v>
      </c>
      <c r="BY43" s="158">
        <v>0.81399999999999995</v>
      </c>
      <c r="BZ43" s="157">
        <v>68</v>
      </c>
      <c r="CA43" s="158">
        <v>0.82899999999999996</v>
      </c>
      <c r="CB43" s="157">
        <v>64</v>
      </c>
      <c r="CC43" s="158">
        <v>0.78</v>
      </c>
      <c r="CD43" s="157">
        <v>49</v>
      </c>
      <c r="CE43" s="158">
        <v>0.754</v>
      </c>
      <c r="CF43" s="157">
        <v>69</v>
      </c>
      <c r="CG43" s="158">
        <v>0.85199999999999998</v>
      </c>
      <c r="CH43" s="157">
        <v>66</v>
      </c>
      <c r="CI43" s="158">
        <v>0.83499999999999996</v>
      </c>
      <c r="CJ43" s="157">
        <v>34</v>
      </c>
      <c r="CK43" s="158">
        <v>0.69399999999999995</v>
      </c>
      <c r="CL43" s="157">
        <v>60</v>
      </c>
      <c r="CM43" s="158">
        <v>0.87</v>
      </c>
      <c r="CN43" s="157">
        <v>50</v>
      </c>
      <c r="CO43" s="158">
        <v>0.71399999999999997</v>
      </c>
      <c r="CP43" s="157">
        <v>50</v>
      </c>
      <c r="CQ43" s="158">
        <v>0.76900000000000002</v>
      </c>
      <c r="CR43" s="157">
        <v>47</v>
      </c>
      <c r="CS43" s="158">
        <v>0.69099999999999995</v>
      </c>
      <c r="CT43" s="157">
        <v>44</v>
      </c>
      <c r="CU43" s="158">
        <v>0.71</v>
      </c>
      <c r="CV43" s="157">
        <v>60</v>
      </c>
      <c r="CW43" s="158">
        <v>0.76900000000000002</v>
      </c>
      <c r="CX43" s="157">
        <v>52</v>
      </c>
      <c r="CY43" s="158">
        <v>0.67500000000000004</v>
      </c>
      <c r="CZ43" s="157">
        <v>48</v>
      </c>
      <c r="DA43" s="158">
        <v>0.76200000000000001</v>
      </c>
      <c r="DB43" s="157">
        <v>63</v>
      </c>
      <c r="DC43" s="158">
        <v>0.75900000000000001</v>
      </c>
      <c r="DD43" s="157">
        <v>56</v>
      </c>
      <c r="DE43" s="158">
        <v>0.70899999999999996</v>
      </c>
      <c r="DF43" s="157">
        <v>57</v>
      </c>
      <c r="DG43" s="158">
        <v>0.81399999999999995</v>
      </c>
      <c r="DH43" s="156">
        <v>48</v>
      </c>
      <c r="DI43" s="158">
        <v>0.68600000000000005</v>
      </c>
      <c r="DJ43" s="157">
        <v>47</v>
      </c>
      <c r="DK43" s="158">
        <v>0.71199999999999997</v>
      </c>
      <c r="DL43" s="157">
        <v>71</v>
      </c>
      <c r="DM43" s="158">
        <v>0.81599999999999995</v>
      </c>
      <c r="DN43" s="157">
        <v>53</v>
      </c>
      <c r="DO43" s="158">
        <v>0.68799999999999994</v>
      </c>
      <c r="DP43" s="157">
        <v>52</v>
      </c>
      <c r="DQ43" s="158">
        <v>0.76500000000000001</v>
      </c>
      <c r="DR43" s="157">
        <v>49</v>
      </c>
      <c r="DS43" s="158">
        <v>0.73099999999999998</v>
      </c>
      <c r="DT43" s="157">
        <v>67</v>
      </c>
      <c r="DU43" s="158">
        <v>0.753</v>
      </c>
      <c r="DV43" s="157">
        <v>50</v>
      </c>
      <c r="DW43" s="158">
        <v>0.69399999999999995</v>
      </c>
      <c r="DX43" s="157">
        <v>55</v>
      </c>
      <c r="DY43" s="158">
        <v>0.76400000000000001</v>
      </c>
      <c r="DZ43" s="157">
        <v>56</v>
      </c>
      <c r="EA43" s="158">
        <v>0.73699999999999999</v>
      </c>
      <c r="EB43" s="157">
        <v>42</v>
      </c>
      <c r="EC43" s="158">
        <v>0.50600000000000001</v>
      </c>
      <c r="ED43" s="157">
        <v>32</v>
      </c>
      <c r="EE43" s="158">
        <v>0.60399999999999998</v>
      </c>
      <c r="EF43" s="157">
        <v>42</v>
      </c>
      <c r="EG43" s="158">
        <v>0.64600000000000002</v>
      </c>
      <c r="EH43" s="157">
        <v>47</v>
      </c>
      <c r="EI43" s="158">
        <v>0.69099999999999995</v>
      </c>
      <c r="EJ43" s="157">
        <v>37</v>
      </c>
      <c r="EK43" s="159">
        <v>0.58699999999999997</v>
      </c>
      <c r="EL43" s="157">
        <v>26</v>
      </c>
      <c r="EM43" s="158">
        <v>0.54200000000000004</v>
      </c>
      <c r="EN43" s="157">
        <v>42</v>
      </c>
      <c r="EO43" s="158">
        <v>0.59199999999999997</v>
      </c>
      <c r="EP43" s="157">
        <v>36</v>
      </c>
      <c r="EQ43" s="158">
        <v>0.621</v>
      </c>
      <c r="ER43" s="157">
        <v>28</v>
      </c>
      <c r="ES43" s="158">
        <v>0.54900000000000004</v>
      </c>
      <c r="ET43" s="157">
        <v>36</v>
      </c>
      <c r="EU43" s="158">
        <v>0.56299999999999994</v>
      </c>
      <c r="EV43" s="157">
        <v>33</v>
      </c>
      <c r="EW43" s="158">
        <v>0.61099999999999999</v>
      </c>
      <c r="EX43" s="157">
        <v>40</v>
      </c>
      <c r="EY43" s="158">
        <v>0.61499999999999999</v>
      </c>
      <c r="EZ43" s="157">
        <v>34</v>
      </c>
      <c r="FA43" s="158">
        <v>0.56699999999999995</v>
      </c>
      <c r="FB43" s="157">
        <v>32</v>
      </c>
      <c r="FC43" s="158">
        <v>0.66700000000000004</v>
      </c>
      <c r="FD43" s="157">
        <v>38</v>
      </c>
      <c r="FE43" s="158">
        <v>0.52800000000000002</v>
      </c>
      <c r="FF43" s="156">
        <v>32</v>
      </c>
      <c r="FG43" s="158">
        <v>0.53300000000000003</v>
      </c>
      <c r="FH43" s="156">
        <v>32</v>
      </c>
      <c r="FI43" s="158">
        <v>0.51600000000000001</v>
      </c>
      <c r="FJ43" s="156">
        <v>35</v>
      </c>
      <c r="FK43" s="158">
        <v>0.66</v>
      </c>
      <c r="FL43" s="156">
        <v>29</v>
      </c>
      <c r="FM43" s="158">
        <v>0.47499999999999998</v>
      </c>
      <c r="FN43" s="156">
        <v>38</v>
      </c>
      <c r="FO43" s="158">
        <v>0.49399999999999999</v>
      </c>
      <c r="FP43" s="156">
        <v>15</v>
      </c>
      <c r="FQ43" s="158">
        <v>0.32600000000000001</v>
      </c>
      <c r="FR43" s="156">
        <v>25</v>
      </c>
      <c r="FS43" s="158">
        <v>0.39700000000000002</v>
      </c>
      <c r="FT43" s="156">
        <v>17</v>
      </c>
      <c r="FU43" s="158">
        <v>0.27400000000000002</v>
      </c>
      <c r="FV43" s="156">
        <v>15</v>
      </c>
      <c r="FW43" s="158">
        <v>0.27300000000000002</v>
      </c>
      <c r="FX43" s="156">
        <v>11</v>
      </c>
      <c r="FY43" s="158">
        <v>0.23899999999999999</v>
      </c>
      <c r="FZ43" s="156">
        <v>8</v>
      </c>
      <c r="GA43" s="158">
        <v>0.125</v>
      </c>
      <c r="GB43" s="156">
        <v>11</v>
      </c>
      <c r="GC43" s="158">
        <v>0.19</v>
      </c>
      <c r="GD43" s="156">
        <v>7</v>
      </c>
      <c r="GE43" s="158">
        <v>0.13700000000000001</v>
      </c>
      <c r="GF43" s="156">
        <v>12</v>
      </c>
      <c r="GG43" s="158">
        <v>0.25</v>
      </c>
      <c r="GH43" s="156">
        <v>10</v>
      </c>
      <c r="GI43" s="158">
        <v>0.23799999999999999</v>
      </c>
      <c r="GJ43" s="156">
        <v>14</v>
      </c>
      <c r="GK43" s="158">
        <v>0.23699999999999999</v>
      </c>
      <c r="GL43" s="156">
        <v>14</v>
      </c>
      <c r="GM43" s="158">
        <v>0.36799999999999999</v>
      </c>
      <c r="GN43" s="156">
        <v>12</v>
      </c>
      <c r="GO43" s="158">
        <v>0.188</v>
      </c>
      <c r="GP43" s="156">
        <v>15</v>
      </c>
      <c r="GQ43" s="158">
        <v>0.313</v>
      </c>
      <c r="GR43" s="160"/>
      <c r="GS43" s="162"/>
    </row>
    <row r="44" spans="3:201" hidden="1" x14ac:dyDescent="0.25">
      <c r="C44" s="156" t="s">
        <v>806</v>
      </c>
      <c r="D44" s="157">
        <v>133</v>
      </c>
      <c r="E44" s="158">
        <v>0.129</v>
      </c>
      <c r="F44" s="157">
        <v>132</v>
      </c>
      <c r="G44" s="158">
        <v>0.13700000000000001</v>
      </c>
      <c r="H44" s="157">
        <v>199</v>
      </c>
      <c r="I44" s="158">
        <v>0.192</v>
      </c>
      <c r="J44" s="157">
        <v>239</v>
      </c>
      <c r="K44" s="158">
        <v>0.23699999999999999</v>
      </c>
      <c r="L44" s="157">
        <v>228</v>
      </c>
      <c r="M44" s="158">
        <v>0.223</v>
      </c>
      <c r="N44" s="157">
        <v>174</v>
      </c>
      <c r="O44" s="158">
        <v>0.192</v>
      </c>
      <c r="P44" s="157">
        <v>329</v>
      </c>
      <c r="Q44" s="158">
        <v>0.307</v>
      </c>
      <c r="R44" s="157">
        <v>304</v>
      </c>
      <c r="S44" s="158">
        <v>0.307</v>
      </c>
      <c r="T44" s="157">
        <v>278</v>
      </c>
      <c r="U44" s="158">
        <v>0.248</v>
      </c>
      <c r="V44" s="157">
        <v>271</v>
      </c>
      <c r="W44" s="158">
        <v>0.27700000000000002</v>
      </c>
      <c r="X44" s="157">
        <v>306</v>
      </c>
      <c r="Y44" s="158">
        <v>0.28299999999999997</v>
      </c>
      <c r="Z44" s="157">
        <v>260</v>
      </c>
      <c r="AA44" s="158">
        <v>0.25600000000000001</v>
      </c>
      <c r="AB44" s="157">
        <v>263</v>
      </c>
      <c r="AC44" s="158">
        <v>0.245</v>
      </c>
      <c r="AD44" s="157">
        <v>243</v>
      </c>
      <c r="AE44" s="158">
        <v>0.251</v>
      </c>
      <c r="AF44" s="157">
        <v>262</v>
      </c>
      <c r="AG44" s="158">
        <v>0.24299999999999999</v>
      </c>
      <c r="AH44" s="157">
        <v>308</v>
      </c>
      <c r="AI44" s="158">
        <v>0.28399999999999997</v>
      </c>
      <c r="AJ44" s="157">
        <v>264</v>
      </c>
      <c r="AK44" s="158">
        <v>0.24299999999999999</v>
      </c>
      <c r="AL44" s="157">
        <v>231</v>
      </c>
      <c r="AM44" s="158">
        <v>0.27700000000000002</v>
      </c>
      <c r="AN44" s="157">
        <v>252</v>
      </c>
      <c r="AO44" s="158">
        <v>0.255</v>
      </c>
      <c r="AP44" s="157">
        <v>225</v>
      </c>
      <c r="AQ44" s="158">
        <v>0.22900000000000001</v>
      </c>
      <c r="AR44" s="157">
        <v>224</v>
      </c>
      <c r="AS44" s="158">
        <v>0.23499999999999999</v>
      </c>
      <c r="AT44" s="157">
        <v>208</v>
      </c>
      <c r="AU44" s="158">
        <v>0.222</v>
      </c>
      <c r="AV44" s="157">
        <v>270</v>
      </c>
      <c r="AW44" s="158">
        <v>0.25600000000000001</v>
      </c>
      <c r="AX44" s="157">
        <v>197</v>
      </c>
      <c r="AY44" s="158">
        <v>0.23100000000000001</v>
      </c>
      <c r="AZ44" s="157">
        <v>212</v>
      </c>
      <c r="BA44" s="158">
        <v>0.22900000000000001</v>
      </c>
      <c r="BB44" s="157">
        <v>196</v>
      </c>
      <c r="BC44" s="158">
        <v>0.24199999999999999</v>
      </c>
      <c r="BD44" s="157">
        <v>190</v>
      </c>
      <c r="BE44" s="158">
        <v>0.21</v>
      </c>
      <c r="BF44" s="157">
        <v>171</v>
      </c>
      <c r="BG44" s="158">
        <v>0.20899999999999999</v>
      </c>
      <c r="BH44" s="157">
        <v>175</v>
      </c>
      <c r="BI44" s="158">
        <v>0.19</v>
      </c>
      <c r="BJ44" s="157">
        <v>118</v>
      </c>
      <c r="BK44" s="158">
        <v>0.14699999999999999</v>
      </c>
      <c r="BL44" s="157">
        <v>116</v>
      </c>
      <c r="BM44" s="158">
        <v>0.13</v>
      </c>
      <c r="BN44" s="157">
        <v>89</v>
      </c>
      <c r="BO44" s="158">
        <v>0.10299999999999999</v>
      </c>
      <c r="BP44" s="157">
        <v>73</v>
      </c>
      <c r="BQ44" s="158">
        <v>7.6999999999999999E-2</v>
      </c>
      <c r="BR44" s="157">
        <v>47</v>
      </c>
      <c r="BS44" s="158">
        <v>5.6000000000000001E-2</v>
      </c>
      <c r="BT44" s="157">
        <v>60</v>
      </c>
      <c r="BU44" s="158">
        <v>6.3E-2</v>
      </c>
      <c r="BV44" s="157">
        <v>60</v>
      </c>
      <c r="BW44" s="158">
        <v>6.8000000000000005E-2</v>
      </c>
      <c r="BX44" s="157">
        <v>57</v>
      </c>
      <c r="BY44" s="158">
        <v>0.06</v>
      </c>
      <c r="BZ44" s="157">
        <v>32</v>
      </c>
      <c r="CA44" s="158">
        <v>3.2000000000000001E-2</v>
      </c>
      <c r="CB44" s="157">
        <v>38</v>
      </c>
      <c r="CC44" s="158">
        <v>3.7999999999999999E-2</v>
      </c>
      <c r="CD44" s="157">
        <v>36</v>
      </c>
      <c r="CE44" s="158">
        <v>3.6999999999999998E-2</v>
      </c>
      <c r="CF44" s="157">
        <v>32</v>
      </c>
      <c r="CG44" s="158">
        <v>3.4000000000000002E-2</v>
      </c>
      <c r="CH44" s="157">
        <v>28</v>
      </c>
      <c r="CI44" s="158">
        <v>2.9000000000000001E-2</v>
      </c>
      <c r="CJ44" s="157">
        <v>21</v>
      </c>
      <c r="CK44" s="158">
        <v>0.02</v>
      </c>
      <c r="CL44" s="157">
        <v>32</v>
      </c>
      <c r="CM44" s="158">
        <v>3.1E-2</v>
      </c>
      <c r="CN44" s="157">
        <v>27</v>
      </c>
      <c r="CO44" s="158">
        <v>2.5999999999999999E-2</v>
      </c>
      <c r="CP44" s="157">
        <v>35</v>
      </c>
      <c r="CQ44" s="158">
        <v>3.5000000000000003E-2</v>
      </c>
      <c r="CR44" s="157">
        <v>35</v>
      </c>
      <c r="CS44" s="158">
        <v>0.03</v>
      </c>
      <c r="CT44" s="157">
        <v>26</v>
      </c>
      <c r="CU44" s="158">
        <v>2.4E-2</v>
      </c>
      <c r="CV44" s="157">
        <v>30</v>
      </c>
      <c r="CW44" s="158">
        <v>2.5000000000000001E-2</v>
      </c>
      <c r="CX44" s="157">
        <v>25</v>
      </c>
      <c r="CY44" s="158">
        <v>2.1999999999999999E-2</v>
      </c>
      <c r="CZ44" s="157">
        <v>16</v>
      </c>
      <c r="DA44" s="158">
        <v>1.2999999999999999E-2</v>
      </c>
      <c r="DB44" s="157">
        <v>23</v>
      </c>
      <c r="DC44" s="158">
        <v>0.02</v>
      </c>
      <c r="DD44" s="157">
        <v>28</v>
      </c>
      <c r="DE44" s="158">
        <v>2.3E-2</v>
      </c>
      <c r="DF44" s="157">
        <v>25</v>
      </c>
      <c r="DG44" s="158">
        <v>2.1999999999999999E-2</v>
      </c>
      <c r="DH44" s="156">
        <v>28</v>
      </c>
      <c r="DI44" s="158">
        <v>2.3E-2</v>
      </c>
      <c r="DJ44" s="157">
        <v>27</v>
      </c>
      <c r="DK44" s="158">
        <v>2.3E-2</v>
      </c>
      <c r="DL44" s="157">
        <v>23</v>
      </c>
      <c r="DM44" s="158">
        <v>1.9E-2</v>
      </c>
      <c r="DN44" s="157">
        <v>36</v>
      </c>
      <c r="DO44" s="158">
        <v>3.2000000000000001E-2</v>
      </c>
      <c r="DP44" s="157">
        <v>29</v>
      </c>
      <c r="DQ44" s="158">
        <v>2.4E-2</v>
      </c>
      <c r="DR44" s="157">
        <v>21</v>
      </c>
      <c r="DS44" s="158">
        <v>1.7999999999999999E-2</v>
      </c>
      <c r="DT44" s="157">
        <v>30</v>
      </c>
      <c r="DU44" s="158">
        <v>2.5000000000000001E-2</v>
      </c>
      <c r="DV44" s="157">
        <v>22</v>
      </c>
      <c r="DW44" s="158">
        <v>1.9E-2</v>
      </c>
      <c r="DX44" s="157">
        <v>20</v>
      </c>
      <c r="DY44" s="158">
        <v>1.4999999999999999E-2</v>
      </c>
      <c r="DZ44" s="157">
        <v>27</v>
      </c>
      <c r="EA44" s="158">
        <v>2.3E-2</v>
      </c>
      <c r="EB44" s="157">
        <v>21</v>
      </c>
      <c r="EC44" s="158">
        <v>1.6E-2</v>
      </c>
      <c r="ED44" s="157">
        <v>23</v>
      </c>
      <c r="EE44" s="158">
        <v>0.02</v>
      </c>
      <c r="EF44" s="157">
        <v>18</v>
      </c>
      <c r="EG44" s="158">
        <v>1.4E-2</v>
      </c>
      <c r="EH44" s="157">
        <v>12</v>
      </c>
      <c r="EI44" s="158">
        <v>0.01</v>
      </c>
      <c r="EJ44" s="157">
        <v>20</v>
      </c>
      <c r="EK44" s="159">
        <v>1.4999999999999999E-2</v>
      </c>
      <c r="EL44" s="157">
        <v>15</v>
      </c>
      <c r="EM44" s="158">
        <v>1.2999999999999999E-2</v>
      </c>
      <c r="EN44" s="157">
        <v>13</v>
      </c>
      <c r="EO44" s="158">
        <v>0.01</v>
      </c>
      <c r="EP44" s="157">
        <v>14</v>
      </c>
      <c r="EQ44" s="158">
        <v>1.0999999999999999E-2</v>
      </c>
      <c r="ER44" s="157">
        <v>18</v>
      </c>
      <c r="ES44" s="158">
        <v>1.2999999999999999E-2</v>
      </c>
      <c r="ET44" s="157">
        <v>17</v>
      </c>
      <c r="EU44" s="158">
        <v>1.4E-2</v>
      </c>
      <c r="EV44" s="157">
        <v>18</v>
      </c>
      <c r="EW44" s="158">
        <v>1.4E-2</v>
      </c>
      <c r="EX44" s="157">
        <v>13</v>
      </c>
      <c r="EY44" s="158">
        <v>0.01</v>
      </c>
      <c r="EZ44" s="157">
        <v>21</v>
      </c>
      <c r="FA44" s="158">
        <v>1.4E-2</v>
      </c>
      <c r="FB44" s="157">
        <v>9</v>
      </c>
      <c r="FC44" s="158">
        <v>7.0000000000000001E-3</v>
      </c>
      <c r="FD44" s="157">
        <v>17</v>
      </c>
      <c r="FE44" s="158">
        <v>1.2E-2</v>
      </c>
      <c r="FF44" s="156">
        <v>17</v>
      </c>
      <c r="FG44" s="158">
        <v>1.2999999999999999E-2</v>
      </c>
      <c r="FH44" s="156">
        <v>22</v>
      </c>
      <c r="FI44" s="158">
        <v>1.4999999999999999E-2</v>
      </c>
      <c r="FJ44" s="156">
        <v>10</v>
      </c>
      <c r="FK44" s="158">
        <v>8.9999999999999993E-3</v>
      </c>
      <c r="FL44" s="156">
        <v>14</v>
      </c>
      <c r="FM44" s="158">
        <v>1.2999999999999999E-2</v>
      </c>
      <c r="FN44" s="156">
        <v>18</v>
      </c>
      <c r="FO44" s="158">
        <v>1.4999999999999999E-2</v>
      </c>
      <c r="FP44" s="156">
        <v>19</v>
      </c>
      <c r="FQ44" s="158">
        <v>1.2999999999999999E-2</v>
      </c>
      <c r="FR44" s="156">
        <v>22</v>
      </c>
      <c r="FS44" s="158">
        <v>1.7999999999999999E-2</v>
      </c>
      <c r="FT44" s="156">
        <v>23</v>
      </c>
      <c r="FU44" s="158">
        <v>1.9E-2</v>
      </c>
      <c r="FV44" s="156">
        <v>24</v>
      </c>
      <c r="FW44" s="158">
        <v>1.7000000000000001E-2</v>
      </c>
      <c r="FX44" s="156">
        <v>19</v>
      </c>
      <c r="FY44" s="158">
        <v>1.2999999999999999E-2</v>
      </c>
      <c r="FZ44" s="156">
        <v>16</v>
      </c>
      <c r="GA44" s="158">
        <v>1.2999999999999999E-2</v>
      </c>
      <c r="GB44" s="156">
        <v>17</v>
      </c>
      <c r="GC44" s="158">
        <v>1.4E-2</v>
      </c>
      <c r="GD44" s="156">
        <v>13</v>
      </c>
      <c r="GE44" s="158">
        <v>1.0999999999999999E-2</v>
      </c>
      <c r="GF44" s="156">
        <v>33</v>
      </c>
      <c r="GG44" s="158">
        <v>2.5000000000000001E-2</v>
      </c>
      <c r="GH44" s="156">
        <v>20</v>
      </c>
      <c r="GI44" s="158">
        <v>1.7000000000000001E-2</v>
      </c>
      <c r="GJ44" s="156">
        <v>12</v>
      </c>
      <c r="GK44" s="158">
        <v>1.0999999999999999E-2</v>
      </c>
      <c r="GL44" s="156">
        <v>17</v>
      </c>
      <c r="GM44" s="158">
        <v>1.7000000000000001E-2</v>
      </c>
      <c r="GN44" s="156">
        <v>8</v>
      </c>
      <c r="GO44" s="158">
        <v>8.0000000000000002E-3</v>
      </c>
      <c r="GP44" s="156">
        <v>7</v>
      </c>
      <c r="GQ44" s="158">
        <v>7.0000000000000001E-3</v>
      </c>
      <c r="GR44" s="160"/>
      <c r="GS44" s="162"/>
    </row>
    <row r="45" spans="3:201" hidden="1" x14ac:dyDescent="0.25">
      <c r="C45" s="156" t="s">
        <v>807</v>
      </c>
      <c r="D45" s="157">
        <v>99</v>
      </c>
      <c r="E45" s="158">
        <v>0.158</v>
      </c>
      <c r="F45" s="157">
        <v>92</v>
      </c>
      <c r="G45" s="158">
        <v>0.15</v>
      </c>
      <c r="H45" s="157">
        <v>171</v>
      </c>
      <c r="I45" s="158">
        <v>0.26700000000000002</v>
      </c>
      <c r="J45" s="157">
        <v>157</v>
      </c>
      <c r="K45" s="158">
        <v>0.28100000000000003</v>
      </c>
      <c r="L45" s="157">
        <v>194</v>
      </c>
      <c r="M45" s="158">
        <v>0.318</v>
      </c>
      <c r="N45" s="157">
        <v>184</v>
      </c>
      <c r="O45" s="158">
        <v>0.29499999999999998</v>
      </c>
      <c r="P45" s="157">
        <v>317</v>
      </c>
      <c r="Q45" s="158">
        <v>0.497</v>
      </c>
      <c r="R45" s="157">
        <v>284</v>
      </c>
      <c r="S45" s="158">
        <v>0.46</v>
      </c>
      <c r="T45" s="157">
        <v>265</v>
      </c>
      <c r="U45" s="158">
        <v>0.434</v>
      </c>
      <c r="V45" s="157">
        <v>291</v>
      </c>
      <c r="W45" s="158">
        <v>0.50900000000000001</v>
      </c>
      <c r="X45" s="157">
        <v>330</v>
      </c>
      <c r="Y45" s="158">
        <v>0.48499999999999999</v>
      </c>
      <c r="Z45" s="157">
        <v>272</v>
      </c>
      <c r="AA45" s="158">
        <v>0.45</v>
      </c>
      <c r="AB45" s="157">
        <v>294</v>
      </c>
      <c r="AC45" s="158">
        <v>0.42699999999999999</v>
      </c>
      <c r="AD45" s="157">
        <v>310</v>
      </c>
      <c r="AE45" s="158">
        <v>0.437</v>
      </c>
      <c r="AF45" s="157">
        <v>319</v>
      </c>
      <c r="AG45" s="158">
        <v>0.46400000000000002</v>
      </c>
      <c r="AH45" s="157">
        <v>298</v>
      </c>
      <c r="AI45" s="158">
        <v>0.46600000000000003</v>
      </c>
      <c r="AJ45" s="157">
        <v>319</v>
      </c>
      <c r="AK45" s="158">
        <v>0.442</v>
      </c>
      <c r="AL45" s="157">
        <v>260</v>
      </c>
      <c r="AM45" s="158">
        <v>0.441</v>
      </c>
      <c r="AN45" s="157">
        <v>280</v>
      </c>
      <c r="AO45" s="158">
        <v>0.41599999999999998</v>
      </c>
      <c r="AP45" s="157">
        <v>259</v>
      </c>
      <c r="AQ45" s="158">
        <v>0.42299999999999999</v>
      </c>
      <c r="AR45" s="157">
        <v>286</v>
      </c>
      <c r="AS45" s="158">
        <v>0.43</v>
      </c>
      <c r="AT45" s="157">
        <v>285</v>
      </c>
      <c r="AU45" s="158">
        <v>0.42699999999999999</v>
      </c>
      <c r="AV45" s="157">
        <v>307</v>
      </c>
      <c r="AW45" s="158">
        <v>0.46700000000000003</v>
      </c>
      <c r="AX45" s="157">
        <v>216</v>
      </c>
      <c r="AY45" s="158">
        <v>0.38200000000000001</v>
      </c>
      <c r="AZ45" s="157">
        <v>246</v>
      </c>
      <c r="BA45" s="158">
        <v>0.42899999999999999</v>
      </c>
      <c r="BB45" s="157">
        <v>256</v>
      </c>
      <c r="BC45" s="158">
        <v>0.41799999999999998</v>
      </c>
      <c r="BD45" s="157">
        <v>262</v>
      </c>
      <c r="BE45" s="158">
        <v>0.41599999999999998</v>
      </c>
      <c r="BF45" s="157">
        <v>199</v>
      </c>
      <c r="BG45" s="158">
        <v>0.35599999999999998</v>
      </c>
      <c r="BH45" s="157">
        <v>198</v>
      </c>
      <c r="BI45" s="158">
        <v>0.30199999999999999</v>
      </c>
      <c r="BJ45" s="157">
        <v>200</v>
      </c>
      <c r="BK45" s="158">
        <v>0.32500000000000001</v>
      </c>
      <c r="BL45" s="157">
        <v>169</v>
      </c>
      <c r="BM45" s="158">
        <v>0.28000000000000003</v>
      </c>
      <c r="BN45" s="157">
        <v>81</v>
      </c>
      <c r="BO45" s="158">
        <v>0.14099999999999999</v>
      </c>
      <c r="BP45" s="157">
        <v>100</v>
      </c>
      <c r="BQ45" s="158">
        <v>0.16900000000000001</v>
      </c>
      <c r="BR45" s="157">
        <v>64</v>
      </c>
      <c r="BS45" s="158">
        <v>0.113</v>
      </c>
      <c r="BT45" s="157">
        <v>70</v>
      </c>
      <c r="BU45" s="158">
        <v>0.113</v>
      </c>
      <c r="BV45" s="157">
        <v>69</v>
      </c>
      <c r="BW45" s="158">
        <v>0.11</v>
      </c>
      <c r="BX45" s="157">
        <v>67</v>
      </c>
      <c r="BY45" s="158">
        <v>0.11</v>
      </c>
      <c r="BZ45" s="157">
        <v>84</v>
      </c>
      <c r="CA45" s="158">
        <v>0.13100000000000001</v>
      </c>
      <c r="CB45" s="157">
        <v>58</v>
      </c>
      <c r="CC45" s="158">
        <v>8.7999999999999995E-2</v>
      </c>
      <c r="CD45" s="157">
        <v>32</v>
      </c>
      <c r="CE45" s="158">
        <v>5.8000000000000003E-2</v>
      </c>
      <c r="CF45" s="157">
        <v>48</v>
      </c>
      <c r="CG45" s="158">
        <v>7.6999999999999999E-2</v>
      </c>
      <c r="CH45" s="157">
        <v>30</v>
      </c>
      <c r="CI45" s="158">
        <v>0.05</v>
      </c>
      <c r="CJ45" s="157">
        <v>33</v>
      </c>
      <c r="CK45" s="158">
        <v>0.05</v>
      </c>
      <c r="CL45" s="157">
        <v>31</v>
      </c>
      <c r="CM45" s="158">
        <v>4.8000000000000001E-2</v>
      </c>
      <c r="CN45" s="157">
        <v>41</v>
      </c>
      <c r="CO45" s="158">
        <v>0.06</v>
      </c>
      <c r="CP45" s="157">
        <v>32</v>
      </c>
      <c r="CQ45" s="158">
        <v>0.05</v>
      </c>
      <c r="CR45" s="157">
        <v>43</v>
      </c>
      <c r="CS45" s="158">
        <v>0.06</v>
      </c>
      <c r="CT45" s="157">
        <v>43</v>
      </c>
      <c r="CU45" s="158">
        <v>5.8000000000000003E-2</v>
      </c>
      <c r="CV45" s="157">
        <v>49</v>
      </c>
      <c r="CW45" s="158">
        <v>6.8000000000000005E-2</v>
      </c>
      <c r="CX45" s="157">
        <v>44</v>
      </c>
      <c r="CY45" s="158">
        <v>5.7000000000000002E-2</v>
      </c>
      <c r="CZ45" s="157">
        <v>47</v>
      </c>
      <c r="DA45" s="158">
        <v>0.06</v>
      </c>
      <c r="DB45" s="157">
        <v>47</v>
      </c>
      <c r="DC45" s="158">
        <v>7.0000000000000007E-2</v>
      </c>
      <c r="DD45" s="157">
        <v>39</v>
      </c>
      <c r="DE45" s="158">
        <v>5.5E-2</v>
      </c>
      <c r="DF45" s="157">
        <v>38</v>
      </c>
      <c r="DG45" s="158">
        <v>0.05</v>
      </c>
      <c r="DH45" s="156">
        <v>46</v>
      </c>
      <c r="DI45" s="158">
        <v>0.06</v>
      </c>
      <c r="DJ45" s="157">
        <v>27</v>
      </c>
      <c r="DK45" s="158">
        <v>3.7999999999999999E-2</v>
      </c>
      <c r="DL45" s="157">
        <v>44</v>
      </c>
      <c r="DM45" s="158">
        <v>5.8999999999999997E-2</v>
      </c>
      <c r="DN45" s="157">
        <v>46</v>
      </c>
      <c r="DO45" s="158">
        <v>6.9000000000000006E-2</v>
      </c>
      <c r="DP45" s="157">
        <v>58</v>
      </c>
      <c r="DQ45" s="158">
        <v>7.1999999999999995E-2</v>
      </c>
      <c r="DR45" s="157">
        <v>37</v>
      </c>
      <c r="DS45" s="158">
        <v>5.1999999999999998E-2</v>
      </c>
      <c r="DT45" s="157">
        <v>38</v>
      </c>
      <c r="DU45" s="158">
        <v>4.9000000000000002E-2</v>
      </c>
      <c r="DV45" s="157">
        <v>46</v>
      </c>
      <c r="DW45" s="158">
        <v>5.8000000000000003E-2</v>
      </c>
      <c r="DX45" s="157">
        <v>37</v>
      </c>
      <c r="DY45" s="158">
        <v>4.2000000000000003E-2</v>
      </c>
      <c r="DZ45" s="157">
        <v>27</v>
      </c>
      <c r="EA45" s="158">
        <v>3.1E-2</v>
      </c>
      <c r="EB45" s="157">
        <v>31</v>
      </c>
      <c r="EC45" s="158">
        <v>3.5999999999999997E-2</v>
      </c>
      <c r="ED45" s="157">
        <v>37</v>
      </c>
      <c r="EE45" s="158">
        <v>4.2999999999999997E-2</v>
      </c>
      <c r="EF45" s="157">
        <v>44</v>
      </c>
      <c r="EG45" s="158">
        <v>4.7E-2</v>
      </c>
      <c r="EH45" s="157">
        <v>34</v>
      </c>
      <c r="EI45" s="158">
        <v>3.9E-2</v>
      </c>
      <c r="EJ45" s="157">
        <v>26</v>
      </c>
      <c r="EK45" s="159">
        <v>2.8000000000000001E-2</v>
      </c>
      <c r="EL45" s="157">
        <v>33</v>
      </c>
      <c r="EM45" s="158">
        <v>3.5999999999999997E-2</v>
      </c>
      <c r="EN45" s="157">
        <v>28</v>
      </c>
      <c r="EO45" s="158">
        <v>0.03</v>
      </c>
      <c r="EP45" s="157">
        <v>20</v>
      </c>
      <c r="EQ45" s="158">
        <v>2.1000000000000001E-2</v>
      </c>
      <c r="ER45" s="157">
        <v>33</v>
      </c>
      <c r="ES45" s="158">
        <v>3.5999999999999997E-2</v>
      </c>
      <c r="ET45" s="157">
        <v>32</v>
      </c>
      <c r="EU45" s="158">
        <v>3.3000000000000002E-2</v>
      </c>
      <c r="EV45" s="157">
        <v>27</v>
      </c>
      <c r="EW45" s="158">
        <v>2.8000000000000001E-2</v>
      </c>
      <c r="EX45" s="157">
        <v>25</v>
      </c>
      <c r="EY45" s="158">
        <v>2.7E-2</v>
      </c>
      <c r="EZ45" s="157">
        <v>27</v>
      </c>
      <c r="FA45" s="158">
        <v>2.5999999999999999E-2</v>
      </c>
      <c r="FB45" s="157">
        <v>25</v>
      </c>
      <c r="FC45" s="158">
        <v>2.8000000000000001E-2</v>
      </c>
      <c r="FD45" s="157">
        <v>26</v>
      </c>
      <c r="FE45" s="158">
        <v>2.7E-2</v>
      </c>
      <c r="FF45" s="156">
        <v>22</v>
      </c>
      <c r="FG45" s="158">
        <v>2.5000000000000001E-2</v>
      </c>
      <c r="FH45" s="156">
        <v>33</v>
      </c>
      <c r="FI45" s="158">
        <v>3.4000000000000002E-2</v>
      </c>
      <c r="FJ45" s="156">
        <v>31</v>
      </c>
      <c r="FK45" s="158">
        <v>3.6999999999999998E-2</v>
      </c>
      <c r="FL45" s="156">
        <v>21</v>
      </c>
      <c r="FM45" s="158">
        <v>3.2000000000000001E-2</v>
      </c>
      <c r="FN45" s="156">
        <v>16</v>
      </c>
      <c r="FO45" s="158">
        <v>2.1000000000000001E-2</v>
      </c>
      <c r="FP45" s="156">
        <v>22</v>
      </c>
      <c r="FQ45" s="158">
        <v>2.5999999999999999E-2</v>
      </c>
      <c r="FR45" s="156">
        <v>27</v>
      </c>
      <c r="FS45" s="158">
        <v>3.4000000000000002E-2</v>
      </c>
      <c r="FT45" s="156">
        <v>18</v>
      </c>
      <c r="FU45" s="158">
        <v>2.1000000000000001E-2</v>
      </c>
      <c r="FV45" s="156">
        <v>23</v>
      </c>
      <c r="FW45" s="158">
        <v>2.9000000000000001E-2</v>
      </c>
      <c r="FX45" s="156">
        <v>33</v>
      </c>
      <c r="FY45" s="158">
        <v>3.7999999999999999E-2</v>
      </c>
      <c r="FZ45" s="156">
        <v>19</v>
      </c>
      <c r="GA45" s="158">
        <v>2.5000000000000001E-2</v>
      </c>
      <c r="GB45" s="156">
        <v>26</v>
      </c>
      <c r="GC45" s="158">
        <v>3.1E-2</v>
      </c>
      <c r="GD45" s="156">
        <v>21</v>
      </c>
      <c r="GE45" s="158">
        <v>2.7E-2</v>
      </c>
      <c r="GF45" s="156">
        <v>24</v>
      </c>
      <c r="GG45" s="158">
        <v>3.1E-2</v>
      </c>
      <c r="GH45" s="156">
        <v>16</v>
      </c>
      <c r="GI45" s="158">
        <v>2.1999999999999999E-2</v>
      </c>
      <c r="GJ45" s="156">
        <v>8</v>
      </c>
      <c r="GK45" s="158">
        <v>1.0999999999999999E-2</v>
      </c>
      <c r="GL45" s="156">
        <v>18</v>
      </c>
      <c r="GM45" s="158">
        <v>2.7E-2</v>
      </c>
      <c r="GN45" s="156">
        <v>13</v>
      </c>
      <c r="GO45" s="158">
        <v>1.9E-2</v>
      </c>
      <c r="GP45" s="156">
        <v>8</v>
      </c>
      <c r="GQ45" s="158">
        <v>1.2999999999999999E-2</v>
      </c>
      <c r="GR45" s="160"/>
      <c r="GS45" s="162"/>
    </row>
    <row r="46" spans="3:201" hidden="1" x14ac:dyDescent="0.25">
      <c r="C46" s="156" t="s">
        <v>1672</v>
      </c>
      <c r="D46" s="157">
        <v>596</v>
      </c>
      <c r="E46" s="158">
        <v>0.93</v>
      </c>
      <c r="F46" s="157">
        <v>457</v>
      </c>
      <c r="G46" s="158">
        <v>0.92300000000000004</v>
      </c>
      <c r="H46" s="157">
        <v>500</v>
      </c>
      <c r="I46" s="158">
        <v>0.95099999999999996</v>
      </c>
      <c r="J46" s="157">
        <v>456</v>
      </c>
      <c r="K46" s="158">
        <v>0.94599999999999995</v>
      </c>
      <c r="L46" s="157">
        <v>558</v>
      </c>
      <c r="M46" s="158">
        <v>0.96</v>
      </c>
      <c r="N46" s="157">
        <v>457</v>
      </c>
      <c r="O46" s="158">
        <v>0.95399999999999996</v>
      </c>
      <c r="P46" s="157">
        <v>526</v>
      </c>
      <c r="Q46" s="158">
        <v>0.94599999999999995</v>
      </c>
      <c r="R46" s="157">
        <v>464</v>
      </c>
      <c r="S46" s="158">
        <v>0.96499999999999997</v>
      </c>
      <c r="T46" s="157">
        <v>565</v>
      </c>
      <c r="U46" s="158">
        <v>0.94499999999999995</v>
      </c>
      <c r="V46" s="157">
        <v>522</v>
      </c>
      <c r="W46" s="158">
        <v>0.94599999999999995</v>
      </c>
      <c r="X46" s="157">
        <v>490</v>
      </c>
      <c r="Y46" s="158">
        <v>0.94399999999999995</v>
      </c>
      <c r="Z46" s="157">
        <v>465</v>
      </c>
      <c r="AA46" s="158">
        <v>0.93600000000000005</v>
      </c>
      <c r="AB46" s="157">
        <v>548</v>
      </c>
      <c r="AC46" s="158">
        <v>0.90300000000000002</v>
      </c>
      <c r="AD46" s="157">
        <v>529</v>
      </c>
      <c r="AE46" s="158">
        <v>0.94099999999999995</v>
      </c>
      <c r="AF46" s="157">
        <v>505</v>
      </c>
      <c r="AG46" s="158">
        <v>0.9</v>
      </c>
      <c r="AH46" s="157">
        <v>511</v>
      </c>
      <c r="AI46" s="158">
        <v>0.93899999999999995</v>
      </c>
      <c r="AJ46" s="157">
        <v>611</v>
      </c>
      <c r="AK46" s="158">
        <v>0.92300000000000004</v>
      </c>
      <c r="AL46" s="157">
        <v>478</v>
      </c>
      <c r="AM46" s="158">
        <v>0.91700000000000004</v>
      </c>
      <c r="AN46" s="157">
        <v>552</v>
      </c>
      <c r="AO46" s="158">
        <v>0.90800000000000003</v>
      </c>
      <c r="AP46" s="157">
        <v>481</v>
      </c>
      <c r="AQ46" s="158">
        <v>0.90400000000000003</v>
      </c>
      <c r="AR46" s="157">
        <v>541</v>
      </c>
      <c r="AS46" s="158">
        <v>0.91500000000000004</v>
      </c>
      <c r="AT46" s="157">
        <v>528</v>
      </c>
      <c r="AU46" s="158">
        <v>0.90300000000000002</v>
      </c>
      <c r="AV46" s="157">
        <v>570</v>
      </c>
      <c r="AW46" s="158">
        <v>0.94399999999999995</v>
      </c>
      <c r="AX46" s="157">
        <v>490</v>
      </c>
      <c r="AY46" s="158">
        <v>0.92500000000000004</v>
      </c>
      <c r="AZ46" s="157">
        <v>595</v>
      </c>
      <c r="BA46" s="158">
        <v>0.9</v>
      </c>
      <c r="BB46" s="157">
        <v>494</v>
      </c>
      <c r="BC46" s="158">
        <v>0.93</v>
      </c>
      <c r="BD46" s="157">
        <v>504</v>
      </c>
      <c r="BE46" s="158">
        <v>0.92</v>
      </c>
      <c r="BF46" s="157">
        <v>470</v>
      </c>
      <c r="BG46" s="158">
        <v>0.90600000000000003</v>
      </c>
      <c r="BH46" s="157">
        <v>584</v>
      </c>
      <c r="BI46" s="158">
        <v>0.90100000000000002</v>
      </c>
      <c r="BJ46" s="157">
        <v>516</v>
      </c>
      <c r="BK46" s="158">
        <v>0.89900000000000002</v>
      </c>
      <c r="BL46" s="157">
        <v>515</v>
      </c>
      <c r="BM46" s="158">
        <v>0.88500000000000001</v>
      </c>
      <c r="BN46" s="157">
        <v>465</v>
      </c>
      <c r="BO46" s="158">
        <v>0.86599999999999999</v>
      </c>
      <c r="BP46" s="157">
        <v>545</v>
      </c>
      <c r="BQ46" s="158">
        <v>0.84</v>
      </c>
      <c r="BR46" s="157">
        <v>494</v>
      </c>
      <c r="BS46" s="158">
        <v>0.85599999999999998</v>
      </c>
      <c r="BT46" s="157">
        <v>483</v>
      </c>
      <c r="BU46" s="158">
        <v>0.83299999999999996</v>
      </c>
      <c r="BV46" s="157">
        <v>460</v>
      </c>
      <c r="BW46" s="158">
        <v>0.88600000000000001</v>
      </c>
      <c r="BX46" s="157">
        <v>522</v>
      </c>
      <c r="BY46" s="158">
        <v>0.82599999999999996</v>
      </c>
      <c r="BZ46" s="157">
        <v>489</v>
      </c>
      <c r="CA46" s="158">
        <v>0.83699999999999997</v>
      </c>
      <c r="CB46" s="157">
        <v>471</v>
      </c>
      <c r="CC46" s="158">
        <v>0.82599999999999996</v>
      </c>
      <c r="CD46" s="157">
        <v>458</v>
      </c>
      <c r="CE46" s="158">
        <v>0.79</v>
      </c>
      <c r="CF46" s="157">
        <v>526</v>
      </c>
      <c r="CG46" s="158">
        <v>0.80600000000000005</v>
      </c>
      <c r="CH46" s="157">
        <v>454</v>
      </c>
      <c r="CI46" s="158">
        <v>0.82199999999999995</v>
      </c>
      <c r="CJ46" s="157">
        <v>494</v>
      </c>
      <c r="CK46" s="158">
        <v>0.82699999999999996</v>
      </c>
      <c r="CL46" s="157">
        <v>485</v>
      </c>
      <c r="CM46" s="158">
        <v>0.81599999999999995</v>
      </c>
      <c r="CN46" s="157">
        <v>458</v>
      </c>
      <c r="CO46" s="158">
        <v>0.746</v>
      </c>
      <c r="CP46" s="157">
        <v>486</v>
      </c>
      <c r="CQ46" s="158">
        <v>0.79500000000000004</v>
      </c>
      <c r="CR46" s="157">
        <v>536</v>
      </c>
      <c r="CS46" s="158">
        <v>0.81299999999999994</v>
      </c>
      <c r="CT46" s="157">
        <v>462</v>
      </c>
      <c r="CU46" s="158">
        <v>0.79900000000000004</v>
      </c>
      <c r="CV46" s="157">
        <v>521</v>
      </c>
      <c r="CW46" s="158">
        <v>0.78800000000000003</v>
      </c>
      <c r="CX46" s="157">
        <v>522</v>
      </c>
      <c r="CY46" s="158">
        <v>0.83099999999999996</v>
      </c>
      <c r="CZ46" s="157">
        <v>522</v>
      </c>
      <c r="DA46" s="158">
        <v>0.80100000000000005</v>
      </c>
      <c r="DB46" s="157">
        <v>465</v>
      </c>
      <c r="DC46" s="158">
        <v>0.82399999999999995</v>
      </c>
      <c r="DD46" s="157">
        <v>531</v>
      </c>
      <c r="DE46" s="158">
        <v>0.80800000000000005</v>
      </c>
      <c r="DF46" s="157">
        <v>511</v>
      </c>
      <c r="DG46" s="158">
        <v>0.83499999999999996</v>
      </c>
      <c r="DH46" s="156">
        <v>517</v>
      </c>
      <c r="DI46" s="158">
        <v>0.80400000000000005</v>
      </c>
      <c r="DJ46" s="157">
        <v>509</v>
      </c>
      <c r="DK46" s="158">
        <v>0.81299999999999994</v>
      </c>
      <c r="DL46" s="157">
        <v>527</v>
      </c>
      <c r="DM46" s="158">
        <v>0.76500000000000001</v>
      </c>
      <c r="DN46" s="157">
        <v>460</v>
      </c>
      <c r="DO46" s="158">
        <v>0.78800000000000003</v>
      </c>
      <c r="DP46" s="157">
        <v>485</v>
      </c>
      <c r="DQ46" s="158">
        <v>0.79</v>
      </c>
      <c r="DR46" s="157">
        <v>461</v>
      </c>
      <c r="DS46" s="158">
        <v>0.81</v>
      </c>
      <c r="DT46" s="157">
        <v>514</v>
      </c>
      <c r="DU46" s="158">
        <v>0.77100000000000002</v>
      </c>
      <c r="DV46" s="157">
        <v>520</v>
      </c>
      <c r="DW46" s="158">
        <v>0.81499999999999995</v>
      </c>
      <c r="DX46" s="157">
        <v>506</v>
      </c>
      <c r="DY46" s="158">
        <v>0.78</v>
      </c>
      <c r="DZ46" s="157">
        <v>490</v>
      </c>
      <c r="EA46" s="158">
        <v>0.78300000000000003</v>
      </c>
      <c r="EB46" s="157">
        <v>526</v>
      </c>
      <c r="EC46" s="158">
        <v>0.751</v>
      </c>
      <c r="ED46" s="157">
        <v>545</v>
      </c>
      <c r="EE46" s="158">
        <v>0.80700000000000005</v>
      </c>
      <c r="EF46" s="157">
        <v>547</v>
      </c>
      <c r="EG46" s="158">
        <v>0.80300000000000005</v>
      </c>
      <c r="EH46" s="157">
        <v>481</v>
      </c>
      <c r="EI46" s="158">
        <v>0.78600000000000003</v>
      </c>
      <c r="EJ46" s="157">
        <v>575</v>
      </c>
      <c r="EK46" s="159">
        <v>0.78400000000000003</v>
      </c>
      <c r="EL46" s="157">
        <v>524</v>
      </c>
      <c r="EM46" s="158">
        <v>0.82599999999999996</v>
      </c>
      <c r="EN46" s="157">
        <v>545</v>
      </c>
      <c r="EO46" s="158">
        <v>0.81699999999999995</v>
      </c>
      <c r="EP46" s="157">
        <v>481</v>
      </c>
      <c r="EQ46" s="158">
        <v>0.78</v>
      </c>
      <c r="ER46" s="157">
        <v>536</v>
      </c>
      <c r="ES46" s="158">
        <v>0.76800000000000002</v>
      </c>
      <c r="ET46" s="157">
        <v>472</v>
      </c>
      <c r="EU46" s="158">
        <v>0.78900000000000003</v>
      </c>
      <c r="EV46" s="157">
        <v>489</v>
      </c>
      <c r="EW46" s="158">
        <v>0.78600000000000003</v>
      </c>
      <c r="EX46" s="157">
        <v>401</v>
      </c>
      <c r="EY46" s="158">
        <v>0.75</v>
      </c>
      <c r="EZ46" s="157">
        <v>426</v>
      </c>
      <c r="FA46" s="158">
        <v>0.72199999999999998</v>
      </c>
      <c r="FB46" s="157">
        <v>381</v>
      </c>
      <c r="FC46" s="158">
        <v>0.73599999999999999</v>
      </c>
      <c r="FD46" s="157">
        <v>432</v>
      </c>
      <c r="FE46" s="158">
        <v>0.77100000000000002</v>
      </c>
      <c r="FF46" s="156">
        <v>404</v>
      </c>
      <c r="FG46" s="158">
        <v>0.745</v>
      </c>
      <c r="FH46" s="156">
        <v>388</v>
      </c>
      <c r="FI46" s="158">
        <v>0.68899999999999995</v>
      </c>
      <c r="FJ46" s="156">
        <v>357</v>
      </c>
      <c r="FK46" s="158">
        <v>0.72599999999999998</v>
      </c>
      <c r="FL46" s="156">
        <v>314</v>
      </c>
      <c r="FM46" s="158">
        <v>0.67100000000000004</v>
      </c>
      <c r="FN46" s="156">
        <v>224</v>
      </c>
      <c r="FO46" s="158">
        <v>0.56299999999999994</v>
      </c>
      <c r="FP46" s="156">
        <v>273</v>
      </c>
      <c r="FQ46" s="158">
        <v>0.54400000000000004</v>
      </c>
      <c r="FR46" s="156">
        <v>260</v>
      </c>
      <c r="FS46" s="158">
        <v>0.51100000000000001</v>
      </c>
      <c r="FT46" s="156">
        <v>232</v>
      </c>
      <c r="FU46" s="158">
        <v>0.52300000000000002</v>
      </c>
      <c r="FV46" s="156">
        <v>239</v>
      </c>
      <c r="FW46" s="158">
        <v>0.47299999999999998</v>
      </c>
      <c r="FX46" s="156">
        <v>223</v>
      </c>
      <c r="FY46" s="158">
        <v>0.437</v>
      </c>
      <c r="FZ46" s="156">
        <v>214</v>
      </c>
      <c r="GA46" s="158">
        <v>0.432</v>
      </c>
      <c r="GB46" s="156">
        <v>212</v>
      </c>
      <c r="GC46" s="158">
        <v>0.40200000000000002</v>
      </c>
      <c r="GD46" s="156">
        <v>194</v>
      </c>
      <c r="GE46" s="158">
        <v>0.40799999999999997</v>
      </c>
      <c r="GF46" s="156">
        <v>233</v>
      </c>
      <c r="GG46" s="158">
        <v>0.39100000000000001</v>
      </c>
      <c r="GH46" s="156">
        <v>234</v>
      </c>
      <c r="GI46" s="158">
        <v>0.47599999999999998</v>
      </c>
      <c r="GJ46" s="156">
        <v>258</v>
      </c>
      <c r="GK46" s="158">
        <v>0.49</v>
      </c>
      <c r="GL46" s="156">
        <v>300</v>
      </c>
      <c r="GM46" s="158">
        <v>0.59299999999999997</v>
      </c>
      <c r="GN46" s="156">
        <v>287</v>
      </c>
      <c r="GO46" s="158">
        <v>0.55000000000000004</v>
      </c>
      <c r="GP46" s="156">
        <v>256</v>
      </c>
      <c r="GQ46" s="158">
        <v>0.53700000000000003</v>
      </c>
      <c r="GR46" s="160"/>
      <c r="GS46" s="162"/>
    </row>
    <row r="47" spans="3:201" hidden="1" x14ac:dyDescent="0.25">
      <c r="C47" s="156" t="s">
        <v>1065</v>
      </c>
      <c r="D47" s="157">
        <v>11</v>
      </c>
      <c r="E47" s="158">
        <v>1</v>
      </c>
      <c r="F47" s="157">
        <v>12</v>
      </c>
      <c r="G47" s="158">
        <v>1</v>
      </c>
      <c r="H47" s="157">
        <v>13</v>
      </c>
      <c r="I47" s="158">
        <v>1</v>
      </c>
      <c r="J47" s="157">
        <v>11</v>
      </c>
      <c r="K47" s="158">
        <v>1</v>
      </c>
      <c r="L47" s="157">
        <v>15</v>
      </c>
      <c r="M47" s="158">
        <v>1</v>
      </c>
      <c r="N47" s="157">
        <v>12</v>
      </c>
      <c r="O47" s="158">
        <v>1</v>
      </c>
      <c r="P47" s="157">
        <v>8</v>
      </c>
      <c r="Q47" s="158">
        <v>1</v>
      </c>
      <c r="R47" s="157">
        <v>11</v>
      </c>
      <c r="S47" s="158">
        <v>1</v>
      </c>
      <c r="T47" s="157">
        <v>15</v>
      </c>
      <c r="U47" s="158">
        <v>1</v>
      </c>
      <c r="V47" s="157">
        <v>10</v>
      </c>
      <c r="W47" s="158">
        <v>1</v>
      </c>
      <c r="X47" s="157">
        <v>11</v>
      </c>
      <c r="Y47" s="158">
        <v>1</v>
      </c>
      <c r="Z47" s="157">
        <v>11</v>
      </c>
      <c r="AA47" s="158">
        <v>1</v>
      </c>
      <c r="AB47" s="157">
        <v>16</v>
      </c>
      <c r="AC47" s="158">
        <v>1</v>
      </c>
      <c r="AD47" s="157">
        <v>18</v>
      </c>
      <c r="AE47" s="158">
        <v>1</v>
      </c>
      <c r="AF47" s="157">
        <v>11</v>
      </c>
      <c r="AG47" s="158">
        <v>1</v>
      </c>
      <c r="AH47" s="157">
        <v>14</v>
      </c>
      <c r="AI47" s="158">
        <v>1</v>
      </c>
      <c r="AJ47" s="157">
        <v>15</v>
      </c>
      <c r="AK47" s="158">
        <v>1</v>
      </c>
      <c r="AL47" s="157">
        <v>12</v>
      </c>
      <c r="AM47" s="158">
        <v>1</v>
      </c>
      <c r="AN47" s="157">
        <v>16</v>
      </c>
      <c r="AO47" s="158">
        <v>0.94099999999999995</v>
      </c>
      <c r="AP47" s="157">
        <v>19</v>
      </c>
      <c r="AQ47" s="158">
        <v>1</v>
      </c>
      <c r="AR47" s="157">
        <v>21</v>
      </c>
      <c r="AS47" s="158">
        <v>1</v>
      </c>
      <c r="AT47" s="157">
        <v>14</v>
      </c>
      <c r="AU47" s="158">
        <v>1</v>
      </c>
      <c r="AV47" s="157">
        <v>11</v>
      </c>
      <c r="AW47" s="158">
        <v>1</v>
      </c>
      <c r="AX47" s="157">
        <v>16</v>
      </c>
      <c r="AY47" s="158">
        <v>1</v>
      </c>
      <c r="AZ47" s="157">
        <v>16</v>
      </c>
      <c r="BA47" s="158">
        <v>1</v>
      </c>
      <c r="BB47" s="157">
        <v>16</v>
      </c>
      <c r="BC47" s="158">
        <v>1</v>
      </c>
      <c r="BD47" s="157">
        <v>17</v>
      </c>
      <c r="BE47" s="158">
        <v>1</v>
      </c>
      <c r="BF47" s="157">
        <v>13</v>
      </c>
      <c r="BG47" s="158">
        <v>1</v>
      </c>
      <c r="BH47" s="157">
        <v>17</v>
      </c>
      <c r="BI47" s="158">
        <v>1</v>
      </c>
      <c r="BJ47" s="157">
        <v>17</v>
      </c>
      <c r="BK47" s="158">
        <v>1</v>
      </c>
      <c r="BL47" s="157">
        <v>11</v>
      </c>
      <c r="BM47" s="158">
        <v>1</v>
      </c>
      <c r="BN47" s="157">
        <v>16</v>
      </c>
      <c r="BO47" s="158">
        <v>1</v>
      </c>
      <c r="BP47" s="157">
        <v>9</v>
      </c>
      <c r="BQ47" s="158">
        <v>1</v>
      </c>
      <c r="BR47" s="157">
        <v>14</v>
      </c>
      <c r="BS47" s="158">
        <v>1</v>
      </c>
      <c r="BT47" s="157">
        <v>14</v>
      </c>
      <c r="BU47" s="158">
        <v>1</v>
      </c>
      <c r="BV47" s="157">
        <v>14</v>
      </c>
      <c r="BW47" s="158">
        <v>1</v>
      </c>
      <c r="BX47" s="157">
        <v>18</v>
      </c>
      <c r="BY47" s="158">
        <v>0.94699999999999995</v>
      </c>
      <c r="BZ47" s="157">
        <v>14</v>
      </c>
      <c r="CA47" s="158">
        <v>1</v>
      </c>
      <c r="CB47" s="157">
        <v>17</v>
      </c>
      <c r="CC47" s="158">
        <v>1</v>
      </c>
      <c r="CD47" s="157">
        <v>17</v>
      </c>
      <c r="CE47" s="158">
        <v>1</v>
      </c>
      <c r="CF47" s="157">
        <v>13</v>
      </c>
      <c r="CG47" s="158">
        <v>0.92900000000000005</v>
      </c>
      <c r="CH47" s="157">
        <v>17</v>
      </c>
      <c r="CI47" s="158">
        <v>0.94399999999999995</v>
      </c>
      <c r="CJ47" s="157">
        <v>15</v>
      </c>
      <c r="CK47" s="158">
        <v>1</v>
      </c>
      <c r="CL47" s="157">
        <v>12</v>
      </c>
      <c r="CM47" s="158">
        <v>0.92300000000000004</v>
      </c>
      <c r="CN47" s="157">
        <v>9</v>
      </c>
      <c r="CO47" s="158">
        <v>0.81799999999999995</v>
      </c>
      <c r="CP47" s="157">
        <v>10</v>
      </c>
      <c r="CQ47" s="158">
        <v>1</v>
      </c>
      <c r="CR47" s="157">
        <v>18</v>
      </c>
      <c r="CS47" s="158">
        <v>0.94699999999999995</v>
      </c>
      <c r="CT47" s="157">
        <v>12</v>
      </c>
      <c r="CU47" s="158">
        <v>1</v>
      </c>
      <c r="CV47" s="157">
        <v>19</v>
      </c>
      <c r="CW47" s="158">
        <v>1</v>
      </c>
      <c r="CX47" s="157">
        <v>12</v>
      </c>
      <c r="CY47" s="158">
        <v>0.92300000000000004</v>
      </c>
      <c r="CZ47" s="157">
        <v>14</v>
      </c>
      <c r="DA47" s="158">
        <v>0.93300000000000005</v>
      </c>
      <c r="DB47" s="157">
        <v>13</v>
      </c>
      <c r="DC47" s="158">
        <v>1</v>
      </c>
      <c r="DD47" s="157">
        <v>17</v>
      </c>
      <c r="DE47" s="158">
        <v>1</v>
      </c>
      <c r="DF47" s="157">
        <v>18</v>
      </c>
      <c r="DG47" s="158">
        <v>1</v>
      </c>
      <c r="DH47" s="156">
        <v>13</v>
      </c>
      <c r="DI47" s="158">
        <v>0.92900000000000005</v>
      </c>
      <c r="DJ47" s="157">
        <v>11</v>
      </c>
      <c r="DK47" s="158">
        <v>1</v>
      </c>
      <c r="DL47" s="157">
        <v>20</v>
      </c>
      <c r="DM47" s="158">
        <v>1</v>
      </c>
      <c r="DN47" s="157">
        <v>9</v>
      </c>
      <c r="DO47" s="158">
        <v>1</v>
      </c>
      <c r="DP47" s="157">
        <v>14</v>
      </c>
      <c r="DQ47" s="158">
        <v>1</v>
      </c>
      <c r="DR47" s="157">
        <v>14</v>
      </c>
      <c r="DS47" s="158">
        <v>0.93300000000000005</v>
      </c>
      <c r="DT47" s="157">
        <v>15</v>
      </c>
      <c r="DU47" s="158">
        <v>1</v>
      </c>
      <c r="DV47" s="157">
        <v>14</v>
      </c>
      <c r="DW47" s="158">
        <v>1</v>
      </c>
      <c r="DX47" s="157">
        <v>11</v>
      </c>
      <c r="DY47" s="158">
        <v>1</v>
      </c>
      <c r="DZ47" s="157">
        <v>19</v>
      </c>
      <c r="EA47" s="158">
        <v>1</v>
      </c>
      <c r="EB47" s="157">
        <v>17</v>
      </c>
      <c r="EC47" s="158">
        <v>1</v>
      </c>
      <c r="ED47" s="157">
        <v>17</v>
      </c>
      <c r="EE47" s="158">
        <v>1</v>
      </c>
      <c r="EF47" s="157">
        <v>14</v>
      </c>
      <c r="EG47" s="158">
        <v>1</v>
      </c>
      <c r="EH47" s="157">
        <v>5</v>
      </c>
      <c r="EI47" s="158">
        <v>1</v>
      </c>
      <c r="EJ47" s="157">
        <v>15</v>
      </c>
      <c r="EK47" s="159">
        <v>1</v>
      </c>
      <c r="EL47" s="157">
        <v>17</v>
      </c>
      <c r="EM47" s="158">
        <v>0.94399999999999995</v>
      </c>
      <c r="EN47" s="157">
        <v>11</v>
      </c>
      <c r="EO47" s="158">
        <v>1</v>
      </c>
      <c r="EP47" s="157">
        <v>12</v>
      </c>
      <c r="EQ47" s="158">
        <v>1</v>
      </c>
      <c r="ER47" s="157">
        <v>15</v>
      </c>
      <c r="ES47" s="158">
        <v>0.93799999999999994</v>
      </c>
      <c r="ET47" s="157">
        <v>13</v>
      </c>
      <c r="EU47" s="158">
        <v>0.86699999999999999</v>
      </c>
      <c r="EV47" s="157">
        <v>13</v>
      </c>
      <c r="EW47" s="158">
        <v>0.92900000000000005</v>
      </c>
      <c r="EX47" s="157">
        <v>9</v>
      </c>
      <c r="EY47" s="158">
        <v>0.9</v>
      </c>
      <c r="EZ47" s="157">
        <v>18</v>
      </c>
      <c r="FA47" s="158">
        <v>1</v>
      </c>
      <c r="FB47" s="157">
        <v>14</v>
      </c>
      <c r="FC47" s="158">
        <v>1</v>
      </c>
      <c r="FD47" s="157">
        <v>10</v>
      </c>
      <c r="FE47" s="158">
        <v>1</v>
      </c>
      <c r="FF47" s="156">
        <v>13</v>
      </c>
      <c r="FG47" s="158">
        <v>1</v>
      </c>
      <c r="FH47" s="156">
        <v>14</v>
      </c>
      <c r="FI47" s="158">
        <v>0.875</v>
      </c>
      <c r="FJ47" s="156">
        <v>13</v>
      </c>
      <c r="FK47" s="158">
        <v>1</v>
      </c>
      <c r="FL47" s="156">
        <v>10</v>
      </c>
      <c r="FM47" s="158">
        <v>0.83299999999999996</v>
      </c>
      <c r="FN47" s="156">
        <v>10</v>
      </c>
      <c r="FO47" s="158">
        <v>0.90900000000000003</v>
      </c>
      <c r="FP47" s="156">
        <v>6</v>
      </c>
      <c r="FQ47" s="158">
        <v>1</v>
      </c>
      <c r="FR47" s="156">
        <v>5</v>
      </c>
      <c r="FS47" s="158">
        <v>0.83299999999999996</v>
      </c>
      <c r="FT47" s="156">
        <v>8</v>
      </c>
      <c r="FU47" s="158">
        <v>0.8</v>
      </c>
      <c r="FV47" s="156">
        <v>10</v>
      </c>
      <c r="FW47" s="158">
        <v>0.83299999999999996</v>
      </c>
      <c r="FX47" s="156">
        <v>2</v>
      </c>
      <c r="FY47" s="158">
        <v>0.66700000000000004</v>
      </c>
      <c r="FZ47" s="156">
        <v>8</v>
      </c>
      <c r="GA47" s="158">
        <v>0.88900000000000001</v>
      </c>
      <c r="GB47" s="156">
        <v>7</v>
      </c>
      <c r="GC47" s="158">
        <v>0.875</v>
      </c>
      <c r="GD47" s="156">
        <v>11</v>
      </c>
      <c r="GE47" s="158">
        <v>0.84599999999999997</v>
      </c>
      <c r="GF47" s="156">
        <v>9</v>
      </c>
      <c r="GG47" s="158">
        <v>1</v>
      </c>
      <c r="GH47" s="156">
        <v>9</v>
      </c>
      <c r="GI47" s="158">
        <v>0.75</v>
      </c>
      <c r="GJ47" s="156">
        <v>5</v>
      </c>
      <c r="GK47" s="158">
        <v>0.55600000000000005</v>
      </c>
      <c r="GL47" s="156">
        <v>7</v>
      </c>
      <c r="GM47" s="158">
        <v>0.7</v>
      </c>
      <c r="GN47" s="156">
        <v>9</v>
      </c>
      <c r="GO47" s="158">
        <v>0.75</v>
      </c>
      <c r="GP47" s="156">
        <v>1</v>
      </c>
      <c r="GQ47" s="158">
        <v>0.25</v>
      </c>
      <c r="GR47" s="160"/>
      <c r="GS47" s="162"/>
    </row>
    <row r="48" spans="3:201" hidden="1" x14ac:dyDescent="0.25">
      <c r="C48" s="156" t="s">
        <v>1673</v>
      </c>
      <c r="D48" s="157">
        <v>83</v>
      </c>
      <c r="E48" s="158">
        <v>0.57199999999999995</v>
      </c>
      <c r="F48" s="157">
        <v>62</v>
      </c>
      <c r="G48" s="158">
        <v>0.48099999999999998</v>
      </c>
      <c r="H48" s="157">
        <v>89</v>
      </c>
      <c r="I48" s="158">
        <v>0.63100000000000001</v>
      </c>
      <c r="J48" s="157">
        <v>79</v>
      </c>
      <c r="K48" s="158">
        <v>0.63700000000000001</v>
      </c>
      <c r="L48" s="157">
        <v>115</v>
      </c>
      <c r="M48" s="158">
        <v>0.69299999999999995</v>
      </c>
      <c r="N48" s="157">
        <v>96</v>
      </c>
      <c r="O48" s="158">
        <v>0.73299999999999998</v>
      </c>
      <c r="P48" s="157">
        <v>104</v>
      </c>
      <c r="Q48" s="158">
        <v>0.71199999999999997</v>
      </c>
      <c r="R48" s="157">
        <v>101</v>
      </c>
      <c r="S48" s="158">
        <v>0.74299999999999999</v>
      </c>
      <c r="T48" s="157">
        <v>94</v>
      </c>
      <c r="U48" s="158">
        <v>0.70699999999999996</v>
      </c>
      <c r="V48" s="157">
        <v>119</v>
      </c>
      <c r="W48" s="158">
        <v>0.78300000000000003</v>
      </c>
      <c r="X48" s="157">
        <v>101</v>
      </c>
      <c r="Y48" s="158">
        <v>0.70099999999999996</v>
      </c>
      <c r="Z48" s="157">
        <v>101</v>
      </c>
      <c r="AA48" s="158">
        <v>0.69699999999999995</v>
      </c>
      <c r="AB48" s="157">
        <v>111</v>
      </c>
      <c r="AC48" s="158">
        <v>0.68100000000000005</v>
      </c>
      <c r="AD48" s="157">
        <v>110</v>
      </c>
      <c r="AE48" s="158">
        <v>0.68799999999999994</v>
      </c>
      <c r="AF48" s="157">
        <v>114</v>
      </c>
      <c r="AG48" s="158">
        <v>0.63</v>
      </c>
      <c r="AH48" s="157">
        <v>102</v>
      </c>
      <c r="AI48" s="158">
        <v>0.64200000000000002</v>
      </c>
      <c r="AJ48" s="157">
        <v>106</v>
      </c>
      <c r="AK48" s="158">
        <v>0.58899999999999997</v>
      </c>
      <c r="AL48" s="157">
        <v>110</v>
      </c>
      <c r="AM48" s="158">
        <v>0.73299999999999998</v>
      </c>
      <c r="AN48" s="157">
        <v>124</v>
      </c>
      <c r="AO48" s="158">
        <v>0.70099999999999996</v>
      </c>
      <c r="AP48" s="157">
        <v>124</v>
      </c>
      <c r="AQ48" s="158">
        <v>0.69699999999999995</v>
      </c>
      <c r="AR48" s="157">
        <v>131</v>
      </c>
      <c r="AS48" s="158">
        <v>0.68600000000000005</v>
      </c>
      <c r="AT48" s="157">
        <v>127</v>
      </c>
      <c r="AU48" s="158">
        <v>0.66800000000000004</v>
      </c>
      <c r="AV48" s="157">
        <v>138</v>
      </c>
      <c r="AW48" s="158">
        <v>0.73</v>
      </c>
      <c r="AX48" s="157">
        <v>110</v>
      </c>
      <c r="AY48" s="158">
        <v>0.69199999999999995</v>
      </c>
      <c r="AZ48" s="157">
        <v>126</v>
      </c>
      <c r="BA48" s="158">
        <v>0.66700000000000004</v>
      </c>
      <c r="BB48" s="157">
        <v>121</v>
      </c>
      <c r="BC48" s="158">
        <v>0.69899999999999995</v>
      </c>
      <c r="BD48" s="157">
        <v>120</v>
      </c>
      <c r="BE48" s="158">
        <v>0.67</v>
      </c>
      <c r="BF48" s="157">
        <v>120</v>
      </c>
      <c r="BG48" s="158">
        <v>0.78400000000000003</v>
      </c>
      <c r="BH48" s="157">
        <v>131</v>
      </c>
      <c r="BI48" s="158">
        <v>0.67900000000000005</v>
      </c>
      <c r="BJ48" s="157">
        <v>114</v>
      </c>
      <c r="BK48" s="158">
        <v>0.69499999999999995</v>
      </c>
      <c r="BL48" s="157">
        <v>125</v>
      </c>
      <c r="BM48" s="158">
        <v>0.72699999999999998</v>
      </c>
      <c r="BN48" s="157">
        <v>134</v>
      </c>
      <c r="BO48" s="158">
        <v>0.72399999999999998</v>
      </c>
      <c r="BP48" s="157">
        <v>112</v>
      </c>
      <c r="BQ48" s="158">
        <v>0.57099999999999995</v>
      </c>
      <c r="BR48" s="157">
        <v>98</v>
      </c>
      <c r="BS48" s="158">
        <v>0.57999999999999996</v>
      </c>
      <c r="BT48" s="157">
        <v>93</v>
      </c>
      <c r="BU48" s="158">
        <v>0.55000000000000004</v>
      </c>
      <c r="BV48" s="157">
        <v>89</v>
      </c>
      <c r="BW48" s="158">
        <v>0.50600000000000001</v>
      </c>
      <c r="BX48" s="157">
        <v>92</v>
      </c>
      <c r="BY48" s="158">
        <v>0.48199999999999998</v>
      </c>
      <c r="BZ48" s="157">
        <v>84</v>
      </c>
      <c r="CA48" s="158">
        <v>0.46700000000000003</v>
      </c>
      <c r="CB48" s="157">
        <v>77</v>
      </c>
      <c r="CC48" s="158">
        <v>0.40500000000000003</v>
      </c>
      <c r="CD48" s="157">
        <v>64</v>
      </c>
      <c r="CE48" s="158">
        <v>0.37</v>
      </c>
      <c r="CF48" s="157">
        <v>81</v>
      </c>
      <c r="CG48" s="158">
        <v>0.39900000000000002</v>
      </c>
      <c r="CH48" s="157">
        <v>56</v>
      </c>
      <c r="CI48" s="158">
        <v>0.36099999999999999</v>
      </c>
      <c r="CJ48" s="157">
        <v>54</v>
      </c>
      <c r="CK48" s="158">
        <v>0.30499999999999999</v>
      </c>
      <c r="CL48" s="157">
        <v>34</v>
      </c>
      <c r="CM48" s="158">
        <v>0.2</v>
      </c>
      <c r="CN48" s="157">
        <v>36</v>
      </c>
      <c r="CO48" s="158">
        <v>0.19600000000000001</v>
      </c>
      <c r="CP48" s="157">
        <v>27</v>
      </c>
      <c r="CQ48" s="158">
        <v>0.182</v>
      </c>
      <c r="CR48" s="157">
        <v>43</v>
      </c>
      <c r="CS48" s="158">
        <v>0.22900000000000001</v>
      </c>
      <c r="CT48" s="157">
        <v>39</v>
      </c>
      <c r="CU48" s="158">
        <v>0.22800000000000001</v>
      </c>
      <c r="CV48" s="157">
        <v>26</v>
      </c>
      <c r="CW48" s="158">
        <v>0.14699999999999999</v>
      </c>
      <c r="CX48" s="157">
        <v>36</v>
      </c>
      <c r="CY48" s="158">
        <v>0.216</v>
      </c>
      <c r="CZ48" s="157">
        <v>36</v>
      </c>
      <c r="DA48" s="158">
        <v>0.191</v>
      </c>
      <c r="DB48" s="157">
        <v>41</v>
      </c>
      <c r="DC48" s="158">
        <v>0.22700000000000001</v>
      </c>
      <c r="DD48" s="157">
        <v>38</v>
      </c>
      <c r="DE48" s="158">
        <v>0.184</v>
      </c>
      <c r="DF48" s="157">
        <v>57</v>
      </c>
      <c r="DG48" s="158">
        <v>0.27700000000000002</v>
      </c>
      <c r="DH48" s="156">
        <v>42</v>
      </c>
      <c r="DI48" s="158">
        <v>0.23</v>
      </c>
      <c r="DJ48" s="157">
        <v>31</v>
      </c>
      <c r="DK48" s="158">
        <v>0.157</v>
      </c>
      <c r="DL48" s="157">
        <v>34</v>
      </c>
      <c r="DM48" s="158">
        <v>0.19500000000000001</v>
      </c>
      <c r="DN48" s="157">
        <v>54</v>
      </c>
      <c r="DO48" s="158">
        <v>0.248</v>
      </c>
      <c r="DP48" s="157">
        <v>39</v>
      </c>
      <c r="DQ48" s="158">
        <v>0.20599999999999999</v>
      </c>
      <c r="DR48" s="157">
        <v>44</v>
      </c>
      <c r="DS48" s="158">
        <v>0.221</v>
      </c>
      <c r="DT48" s="157">
        <v>38</v>
      </c>
      <c r="DU48" s="158">
        <v>0.20499999999999999</v>
      </c>
      <c r="DV48" s="157">
        <v>34</v>
      </c>
      <c r="DW48" s="158">
        <v>0.16700000000000001</v>
      </c>
      <c r="DX48" s="157">
        <v>39</v>
      </c>
      <c r="DY48" s="158">
        <v>0.17</v>
      </c>
      <c r="DZ48" s="157">
        <v>29</v>
      </c>
      <c r="EA48" s="158">
        <v>0.15</v>
      </c>
      <c r="EB48" s="157">
        <v>29</v>
      </c>
      <c r="EC48" s="158">
        <v>0.14000000000000001</v>
      </c>
      <c r="ED48" s="157">
        <v>33</v>
      </c>
      <c r="EE48" s="158">
        <v>0.14699999999999999</v>
      </c>
      <c r="EF48" s="157">
        <v>33</v>
      </c>
      <c r="EG48" s="158">
        <v>0.159</v>
      </c>
      <c r="EH48" s="157">
        <v>16</v>
      </c>
      <c r="EI48" s="158">
        <v>9.4E-2</v>
      </c>
      <c r="EJ48" s="157">
        <v>25</v>
      </c>
      <c r="EK48" s="159">
        <v>0.11799999999999999</v>
      </c>
      <c r="EL48" s="157">
        <v>27</v>
      </c>
      <c r="EM48" s="158">
        <v>0.153</v>
      </c>
      <c r="EN48" s="157">
        <v>13</v>
      </c>
      <c r="EO48" s="158">
        <v>6.4000000000000001E-2</v>
      </c>
      <c r="EP48" s="157">
        <v>17</v>
      </c>
      <c r="EQ48" s="158">
        <v>9.6000000000000002E-2</v>
      </c>
      <c r="ER48" s="157">
        <v>14</v>
      </c>
      <c r="ES48" s="158">
        <v>7.6999999999999999E-2</v>
      </c>
      <c r="ET48" s="157">
        <v>9</v>
      </c>
      <c r="EU48" s="158">
        <v>5.2999999999999999E-2</v>
      </c>
      <c r="EV48" s="157">
        <v>14</v>
      </c>
      <c r="EW48" s="158">
        <v>0.08</v>
      </c>
      <c r="EX48" s="157">
        <v>9</v>
      </c>
      <c r="EY48" s="158">
        <v>5.8000000000000003E-2</v>
      </c>
      <c r="EZ48" s="157">
        <v>9</v>
      </c>
      <c r="FA48" s="158">
        <v>0.05</v>
      </c>
      <c r="FB48" s="157">
        <v>6</v>
      </c>
      <c r="FC48" s="158">
        <v>3.5000000000000003E-2</v>
      </c>
      <c r="FD48" s="157">
        <v>10</v>
      </c>
      <c r="FE48" s="158">
        <v>5.1999999999999998E-2</v>
      </c>
      <c r="FF48" s="156">
        <v>12</v>
      </c>
      <c r="FG48" s="158">
        <v>6.3E-2</v>
      </c>
      <c r="FH48" s="156">
        <v>8</v>
      </c>
      <c r="FI48" s="158">
        <v>3.9E-2</v>
      </c>
      <c r="FJ48" s="156">
        <v>8</v>
      </c>
      <c r="FK48" s="158">
        <v>0.05</v>
      </c>
      <c r="FL48" s="156">
        <v>7</v>
      </c>
      <c r="FM48" s="158">
        <v>4.5999999999999999E-2</v>
      </c>
      <c r="FN48" s="156">
        <v>7</v>
      </c>
      <c r="FO48" s="158">
        <v>3.7999999999999999E-2</v>
      </c>
      <c r="FP48" s="156">
        <v>5</v>
      </c>
      <c r="FQ48" s="158">
        <v>2.9000000000000001E-2</v>
      </c>
      <c r="FR48" s="156">
        <v>7</v>
      </c>
      <c r="FS48" s="158">
        <v>4.2000000000000003E-2</v>
      </c>
      <c r="FT48" s="156">
        <v>5</v>
      </c>
      <c r="FU48" s="158">
        <v>3.2000000000000001E-2</v>
      </c>
      <c r="FV48" s="156">
        <v>3</v>
      </c>
      <c r="FW48" s="158">
        <v>1.7999999999999999E-2</v>
      </c>
      <c r="FX48" s="156">
        <v>5</v>
      </c>
      <c r="FY48" s="158">
        <v>2.9000000000000001E-2</v>
      </c>
      <c r="FZ48" s="156">
        <v>4</v>
      </c>
      <c r="GA48" s="158">
        <v>2.5000000000000001E-2</v>
      </c>
      <c r="GB48" s="156">
        <v>5</v>
      </c>
      <c r="GC48" s="158">
        <v>2.7E-2</v>
      </c>
      <c r="GD48" s="156">
        <v>4</v>
      </c>
      <c r="GE48" s="158">
        <v>2.5000000000000001E-2</v>
      </c>
      <c r="GF48" s="156">
        <v>7</v>
      </c>
      <c r="GG48" s="158">
        <v>0.04</v>
      </c>
      <c r="GH48" s="156">
        <v>5</v>
      </c>
      <c r="GI48" s="158">
        <v>2.8000000000000001E-2</v>
      </c>
      <c r="GJ48" s="156">
        <v>4</v>
      </c>
      <c r="GK48" s="158">
        <v>2.4E-2</v>
      </c>
      <c r="GL48" s="156">
        <v>9</v>
      </c>
      <c r="GM48" s="158">
        <v>6.5000000000000002E-2</v>
      </c>
      <c r="GN48" s="156">
        <v>5</v>
      </c>
      <c r="GO48" s="158">
        <v>3.2000000000000001E-2</v>
      </c>
      <c r="GP48" s="156">
        <v>9</v>
      </c>
      <c r="GQ48" s="158">
        <v>4.9000000000000002E-2</v>
      </c>
      <c r="GR48" s="160"/>
      <c r="GS48" s="162"/>
    </row>
    <row r="49" spans="1:201" hidden="1" x14ac:dyDescent="0.25">
      <c r="C49" s="156" t="s">
        <v>1674</v>
      </c>
      <c r="D49" s="157">
        <v>24</v>
      </c>
      <c r="E49" s="158">
        <v>4.4999999999999998E-2</v>
      </c>
      <c r="F49" s="157">
        <v>15</v>
      </c>
      <c r="G49" s="158">
        <v>3.2000000000000001E-2</v>
      </c>
      <c r="H49" s="157">
        <v>34</v>
      </c>
      <c r="I49" s="158">
        <v>7.5999999999999998E-2</v>
      </c>
      <c r="J49" s="157">
        <v>32</v>
      </c>
      <c r="K49" s="158">
        <v>7.0999999999999994E-2</v>
      </c>
      <c r="L49" s="157">
        <v>32</v>
      </c>
      <c r="M49" s="158">
        <v>0.06</v>
      </c>
      <c r="N49" s="157">
        <v>31</v>
      </c>
      <c r="O49" s="158">
        <v>6.3E-2</v>
      </c>
      <c r="P49" s="157">
        <v>77</v>
      </c>
      <c r="Q49" s="158">
        <v>0.16600000000000001</v>
      </c>
      <c r="R49" s="157">
        <v>63</v>
      </c>
      <c r="S49" s="158">
        <v>0.13300000000000001</v>
      </c>
      <c r="T49" s="157">
        <v>69</v>
      </c>
      <c r="U49" s="158">
        <v>0.13100000000000001</v>
      </c>
      <c r="V49" s="157">
        <v>60</v>
      </c>
      <c r="W49" s="158">
        <v>0.13700000000000001</v>
      </c>
      <c r="X49" s="157">
        <v>68</v>
      </c>
      <c r="Y49" s="158">
        <v>0.13600000000000001</v>
      </c>
      <c r="Z49" s="157">
        <v>60</v>
      </c>
      <c r="AA49" s="158">
        <v>0.121</v>
      </c>
      <c r="AB49" s="157">
        <v>75</v>
      </c>
      <c r="AC49" s="158">
        <v>0.14000000000000001</v>
      </c>
      <c r="AD49" s="157">
        <v>62</v>
      </c>
      <c r="AE49" s="158">
        <v>0.13</v>
      </c>
      <c r="AF49" s="157">
        <v>73</v>
      </c>
      <c r="AG49" s="158">
        <v>0.14499999999999999</v>
      </c>
      <c r="AH49" s="157">
        <v>59</v>
      </c>
      <c r="AI49" s="158">
        <v>0.121</v>
      </c>
      <c r="AJ49" s="157">
        <v>81</v>
      </c>
      <c r="AK49" s="158">
        <v>0.14099999999999999</v>
      </c>
      <c r="AL49" s="157">
        <v>60</v>
      </c>
      <c r="AM49" s="158">
        <v>0.13400000000000001</v>
      </c>
      <c r="AN49" s="157">
        <v>68</v>
      </c>
      <c r="AO49" s="158">
        <v>0.14399999999999999</v>
      </c>
      <c r="AP49" s="157">
        <v>65</v>
      </c>
      <c r="AQ49" s="158">
        <v>0.14299999999999999</v>
      </c>
      <c r="AR49" s="157">
        <v>53</v>
      </c>
      <c r="AS49" s="158">
        <v>0.10199999999999999</v>
      </c>
      <c r="AT49" s="157">
        <v>51</v>
      </c>
      <c r="AU49" s="158">
        <v>0.112</v>
      </c>
      <c r="AV49" s="157">
        <v>78</v>
      </c>
      <c r="AW49" s="158">
        <v>0.16500000000000001</v>
      </c>
      <c r="AX49" s="157">
        <v>47</v>
      </c>
      <c r="AY49" s="158">
        <v>0.129</v>
      </c>
      <c r="AZ49" s="157">
        <v>47</v>
      </c>
      <c r="BA49" s="158">
        <v>0.108</v>
      </c>
      <c r="BB49" s="157">
        <v>52</v>
      </c>
      <c r="BC49" s="158">
        <v>0.13300000000000001</v>
      </c>
      <c r="BD49" s="157">
        <v>51</v>
      </c>
      <c r="BE49" s="158">
        <v>0.11700000000000001</v>
      </c>
      <c r="BF49" s="157">
        <v>39</v>
      </c>
      <c r="BG49" s="158">
        <v>0.105</v>
      </c>
      <c r="BH49" s="157">
        <v>30</v>
      </c>
      <c r="BI49" s="158">
        <v>6.7000000000000004E-2</v>
      </c>
      <c r="BJ49" s="157">
        <v>33</v>
      </c>
      <c r="BK49" s="158">
        <v>0.08</v>
      </c>
      <c r="BL49" s="157">
        <v>22</v>
      </c>
      <c r="BM49" s="158">
        <v>5.1999999999999998E-2</v>
      </c>
      <c r="BN49" s="157">
        <v>20</v>
      </c>
      <c r="BO49" s="158">
        <v>5.3999999999999999E-2</v>
      </c>
      <c r="BP49" s="157">
        <v>21</v>
      </c>
      <c r="BQ49" s="158">
        <v>4.3999999999999997E-2</v>
      </c>
      <c r="BR49" s="157">
        <v>16</v>
      </c>
      <c r="BS49" s="158">
        <v>3.5000000000000003E-2</v>
      </c>
      <c r="BT49" s="157">
        <v>7</v>
      </c>
      <c r="BU49" s="158">
        <v>1.6E-2</v>
      </c>
      <c r="BV49" s="157">
        <v>13</v>
      </c>
      <c r="BW49" s="158">
        <v>2.9000000000000001E-2</v>
      </c>
      <c r="BX49" s="157">
        <v>11</v>
      </c>
      <c r="BY49" s="158">
        <v>2.3E-2</v>
      </c>
      <c r="BZ49" s="157">
        <v>10</v>
      </c>
      <c r="CA49" s="158">
        <v>2.4E-2</v>
      </c>
      <c r="CB49" s="157">
        <v>10</v>
      </c>
      <c r="CC49" s="158">
        <v>0.02</v>
      </c>
      <c r="CD49" s="157">
        <v>5</v>
      </c>
      <c r="CE49" s="158">
        <v>1.0999999999999999E-2</v>
      </c>
      <c r="CF49" s="157">
        <v>11</v>
      </c>
      <c r="CG49" s="158">
        <v>2.1999999999999999E-2</v>
      </c>
      <c r="CH49" s="157">
        <v>6</v>
      </c>
      <c r="CI49" s="158">
        <v>1.2999999999999999E-2</v>
      </c>
      <c r="CJ49" s="157">
        <v>7</v>
      </c>
      <c r="CK49" s="158">
        <v>1.4E-2</v>
      </c>
      <c r="CL49" s="157">
        <v>13</v>
      </c>
      <c r="CM49" s="158">
        <v>2.5999999999999999E-2</v>
      </c>
      <c r="CN49" s="157">
        <v>8</v>
      </c>
      <c r="CO49" s="158">
        <v>1.6E-2</v>
      </c>
      <c r="CP49" s="157">
        <v>14</v>
      </c>
      <c r="CQ49" s="158">
        <v>2.9000000000000001E-2</v>
      </c>
      <c r="CR49" s="157">
        <v>6</v>
      </c>
      <c r="CS49" s="158">
        <v>1.0999999999999999E-2</v>
      </c>
      <c r="CT49" s="157">
        <v>13</v>
      </c>
      <c r="CU49" s="158">
        <v>2.4E-2</v>
      </c>
      <c r="CV49" s="157">
        <v>10</v>
      </c>
      <c r="CW49" s="158">
        <v>1.7000000000000001E-2</v>
      </c>
      <c r="CX49" s="157">
        <v>8</v>
      </c>
      <c r="CY49" s="158">
        <v>1.4E-2</v>
      </c>
      <c r="CZ49" s="157">
        <v>12</v>
      </c>
      <c r="DA49" s="158">
        <v>0.02</v>
      </c>
      <c r="DB49" s="157">
        <v>12</v>
      </c>
      <c r="DC49" s="158">
        <v>2.1000000000000001E-2</v>
      </c>
      <c r="DD49" s="157">
        <v>9</v>
      </c>
      <c r="DE49" s="158">
        <v>1.6E-2</v>
      </c>
      <c r="DF49" s="157">
        <v>10</v>
      </c>
      <c r="DG49" s="158">
        <v>0.02</v>
      </c>
      <c r="DH49" s="156">
        <v>10</v>
      </c>
      <c r="DI49" s="158">
        <v>1.7000000000000001E-2</v>
      </c>
      <c r="DJ49" s="157">
        <v>9</v>
      </c>
      <c r="DK49" s="158">
        <v>1.7000000000000001E-2</v>
      </c>
      <c r="DL49" s="157">
        <v>7</v>
      </c>
      <c r="DM49" s="158">
        <v>1.2E-2</v>
      </c>
      <c r="DN49" s="157">
        <v>18</v>
      </c>
      <c r="DO49" s="158">
        <v>3.5999999999999997E-2</v>
      </c>
      <c r="DP49" s="157">
        <v>9</v>
      </c>
      <c r="DQ49" s="158">
        <v>1.4999999999999999E-2</v>
      </c>
      <c r="DR49" s="157">
        <v>20</v>
      </c>
      <c r="DS49" s="158">
        <v>3.5000000000000003E-2</v>
      </c>
      <c r="DT49" s="157">
        <v>6</v>
      </c>
      <c r="DU49" s="158">
        <v>8.9999999999999993E-3</v>
      </c>
      <c r="DV49" s="157">
        <v>11</v>
      </c>
      <c r="DW49" s="158">
        <v>0.02</v>
      </c>
      <c r="DX49" s="157">
        <v>14</v>
      </c>
      <c r="DY49" s="158">
        <v>2.1999999999999999E-2</v>
      </c>
      <c r="DZ49" s="157">
        <v>10</v>
      </c>
      <c r="EA49" s="158">
        <v>1.4999999999999999E-2</v>
      </c>
      <c r="EB49" s="157">
        <v>7</v>
      </c>
      <c r="EC49" s="158">
        <v>0.01</v>
      </c>
      <c r="ED49" s="157">
        <v>14</v>
      </c>
      <c r="EE49" s="158">
        <v>2.1000000000000001E-2</v>
      </c>
      <c r="EF49" s="157">
        <v>12</v>
      </c>
      <c r="EG49" s="158">
        <v>1.4999999999999999E-2</v>
      </c>
      <c r="EH49" s="157">
        <v>7</v>
      </c>
      <c r="EI49" s="158">
        <v>0.01</v>
      </c>
      <c r="EJ49" s="157">
        <v>8</v>
      </c>
      <c r="EK49" s="159">
        <v>0.01</v>
      </c>
      <c r="EL49" s="157">
        <v>6</v>
      </c>
      <c r="EM49" s="158">
        <v>8.0000000000000002E-3</v>
      </c>
      <c r="EN49" s="157">
        <v>9</v>
      </c>
      <c r="EO49" s="158">
        <v>1.2E-2</v>
      </c>
      <c r="EP49" s="157">
        <v>6</v>
      </c>
      <c r="EQ49" s="158">
        <v>8.0000000000000002E-3</v>
      </c>
      <c r="ER49" s="157">
        <v>15</v>
      </c>
      <c r="ES49" s="158">
        <v>1.7999999999999999E-2</v>
      </c>
      <c r="ET49" s="157">
        <v>8</v>
      </c>
      <c r="EU49" s="158">
        <v>1.0999999999999999E-2</v>
      </c>
      <c r="EV49" s="157">
        <v>17</v>
      </c>
      <c r="EW49" s="158">
        <v>2.1000000000000001E-2</v>
      </c>
      <c r="EX49" s="157">
        <v>5</v>
      </c>
      <c r="EY49" s="158">
        <v>6.0000000000000001E-3</v>
      </c>
      <c r="EZ49" s="157">
        <v>3</v>
      </c>
      <c r="FA49" s="158">
        <v>3.0000000000000001E-3</v>
      </c>
      <c r="FB49" s="157">
        <v>9</v>
      </c>
      <c r="FC49" s="158">
        <v>1.2E-2</v>
      </c>
      <c r="FD49" s="157">
        <v>16</v>
      </c>
      <c r="FE49" s="158">
        <v>1.7999999999999999E-2</v>
      </c>
      <c r="FF49" s="156">
        <v>11</v>
      </c>
      <c r="FG49" s="158">
        <v>1.2999999999999999E-2</v>
      </c>
      <c r="FH49" s="156">
        <v>8</v>
      </c>
      <c r="FI49" s="158">
        <v>8.9999999999999993E-3</v>
      </c>
      <c r="FJ49" s="156">
        <v>8</v>
      </c>
      <c r="FK49" s="158">
        <v>1.2999999999999999E-2</v>
      </c>
      <c r="FL49" s="156">
        <v>13</v>
      </c>
      <c r="FM49" s="158">
        <v>1.7999999999999999E-2</v>
      </c>
      <c r="FN49" s="156">
        <v>8</v>
      </c>
      <c r="FO49" s="158">
        <v>0.01</v>
      </c>
      <c r="FP49" s="156">
        <v>13</v>
      </c>
      <c r="FQ49" s="158">
        <v>1.4E-2</v>
      </c>
      <c r="FR49" s="156">
        <v>15</v>
      </c>
      <c r="FS49" s="158">
        <v>1.9E-2</v>
      </c>
      <c r="FT49" s="156">
        <v>15</v>
      </c>
      <c r="FU49" s="158">
        <v>0.02</v>
      </c>
      <c r="FV49" s="156">
        <v>7</v>
      </c>
      <c r="FW49" s="158">
        <v>8.9999999999999993E-3</v>
      </c>
      <c r="FX49" s="156">
        <v>16</v>
      </c>
      <c r="FY49" s="158">
        <v>1.9E-2</v>
      </c>
      <c r="FZ49" s="156">
        <v>16</v>
      </c>
      <c r="GA49" s="158">
        <v>2.1000000000000001E-2</v>
      </c>
      <c r="GB49" s="156">
        <v>11</v>
      </c>
      <c r="GC49" s="158">
        <v>1.4E-2</v>
      </c>
      <c r="GD49" s="156">
        <v>11</v>
      </c>
      <c r="GE49" s="158">
        <v>1.4999999999999999E-2</v>
      </c>
      <c r="GF49" s="156">
        <v>6</v>
      </c>
      <c r="GG49" s="158">
        <v>8.9999999999999993E-3</v>
      </c>
      <c r="GH49" s="156">
        <v>11</v>
      </c>
      <c r="GI49" s="158">
        <v>1.7000000000000001E-2</v>
      </c>
      <c r="GJ49" s="156">
        <v>3</v>
      </c>
      <c r="GK49" s="158">
        <v>4.0000000000000001E-3</v>
      </c>
      <c r="GL49" s="156">
        <v>4</v>
      </c>
      <c r="GM49" s="158">
        <v>6.0000000000000001E-3</v>
      </c>
      <c r="GN49" s="156">
        <v>7</v>
      </c>
      <c r="GO49" s="158">
        <v>8.9999999999999993E-3</v>
      </c>
      <c r="GP49" s="156">
        <v>5</v>
      </c>
      <c r="GQ49" s="158">
        <v>8.0000000000000002E-3</v>
      </c>
      <c r="GR49" s="160"/>
      <c r="GS49" s="162"/>
    </row>
    <row r="50" spans="1:201" hidden="1" x14ac:dyDescent="0.25">
      <c r="C50" s="156" t="s">
        <v>1675</v>
      </c>
      <c r="D50" s="157">
        <v>32</v>
      </c>
      <c r="E50" s="158">
        <v>0.84199999999999997</v>
      </c>
      <c r="F50" s="157">
        <v>24</v>
      </c>
      <c r="G50" s="158">
        <v>0.72699999999999998</v>
      </c>
      <c r="H50" s="157">
        <v>28</v>
      </c>
      <c r="I50" s="158">
        <v>0.90300000000000002</v>
      </c>
      <c r="J50" s="157">
        <v>34</v>
      </c>
      <c r="K50" s="158">
        <v>0.91900000000000004</v>
      </c>
      <c r="L50" s="157">
        <v>35</v>
      </c>
      <c r="M50" s="158">
        <v>0.89700000000000002</v>
      </c>
      <c r="N50" s="157">
        <v>39</v>
      </c>
      <c r="O50" s="158">
        <v>0.90700000000000003</v>
      </c>
      <c r="P50" s="157">
        <v>27</v>
      </c>
      <c r="Q50" s="158">
        <v>1</v>
      </c>
      <c r="R50" s="157">
        <v>34</v>
      </c>
      <c r="S50" s="158">
        <v>1</v>
      </c>
      <c r="T50" s="157">
        <v>32</v>
      </c>
      <c r="U50" s="158">
        <v>0.97</v>
      </c>
      <c r="V50" s="157">
        <v>32</v>
      </c>
      <c r="W50" s="158">
        <v>1</v>
      </c>
      <c r="X50" s="157">
        <v>25</v>
      </c>
      <c r="Y50" s="158">
        <v>0.96199999999999997</v>
      </c>
      <c r="Z50" s="157">
        <v>22</v>
      </c>
      <c r="AA50" s="158">
        <v>0.91700000000000004</v>
      </c>
      <c r="AB50" s="157">
        <v>40</v>
      </c>
      <c r="AC50" s="158">
        <v>0.93</v>
      </c>
      <c r="AD50" s="157">
        <v>41</v>
      </c>
      <c r="AE50" s="158">
        <v>0.872</v>
      </c>
      <c r="AF50" s="157">
        <v>28</v>
      </c>
      <c r="AG50" s="158">
        <v>0.90300000000000002</v>
      </c>
      <c r="AH50" s="157">
        <v>38</v>
      </c>
      <c r="AI50" s="158">
        <v>0.90500000000000003</v>
      </c>
      <c r="AJ50" s="157">
        <v>25</v>
      </c>
      <c r="AK50" s="158">
        <v>0.80600000000000005</v>
      </c>
      <c r="AL50" s="157">
        <v>36</v>
      </c>
      <c r="AM50" s="158">
        <v>0.83699999999999997</v>
      </c>
      <c r="AN50" s="157">
        <v>29</v>
      </c>
      <c r="AO50" s="158">
        <v>0.82899999999999996</v>
      </c>
      <c r="AP50" s="157">
        <v>36</v>
      </c>
      <c r="AQ50" s="158">
        <v>0.878</v>
      </c>
      <c r="AR50" s="157">
        <v>36</v>
      </c>
      <c r="AS50" s="158">
        <v>0.78300000000000003</v>
      </c>
      <c r="AT50" s="157">
        <v>32</v>
      </c>
      <c r="AU50" s="158">
        <v>0.68100000000000005</v>
      </c>
      <c r="AV50" s="157">
        <v>31</v>
      </c>
      <c r="AW50" s="158">
        <v>0.81599999999999995</v>
      </c>
      <c r="AX50" s="157">
        <v>29</v>
      </c>
      <c r="AY50" s="158">
        <v>0.78400000000000003</v>
      </c>
      <c r="AZ50" s="157">
        <v>35</v>
      </c>
      <c r="BA50" s="158">
        <v>0.79500000000000004</v>
      </c>
      <c r="BB50" s="157">
        <v>35</v>
      </c>
      <c r="BC50" s="158">
        <v>0.67300000000000004</v>
      </c>
      <c r="BD50" s="157">
        <v>28</v>
      </c>
      <c r="BE50" s="158">
        <v>0.7</v>
      </c>
      <c r="BF50" s="157">
        <v>11</v>
      </c>
      <c r="BG50" s="158">
        <v>0.57899999999999996</v>
      </c>
      <c r="BH50" s="157">
        <v>39</v>
      </c>
      <c r="BI50" s="158">
        <v>0.76500000000000001</v>
      </c>
      <c r="BJ50" s="157">
        <v>45</v>
      </c>
      <c r="BK50" s="158">
        <v>0.69199999999999995</v>
      </c>
      <c r="BL50" s="157">
        <v>24</v>
      </c>
      <c r="BM50" s="158">
        <v>0.75</v>
      </c>
      <c r="BN50" s="157">
        <v>43</v>
      </c>
      <c r="BO50" s="158">
        <v>0.86</v>
      </c>
      <c r="BP50" s="157">
        <v>48</v>
      </c>
      <c r="BQ50" s="158">
        <v>0.77400000000000002</v>
      </c>
      <c r="BR50" s="157">
        <v>31</v>
      </c>
      <c r="BS50" s="158">
        <v>0.60799999999999998</v>
      </c>
      <c r="BT50" s="157">
        <v>31</v>
      </c>
      <c r="BU50" s="158">
        <v>0.77500000000000002</v>
      </c>
      <c r="BV50" s="157">
        <v>35</v>
      </c>
      <c r="BW50" s="158">
        <v>0.89700000000000002</v>
      </c>
      <c r="BX50" s="157">
        <v>38</v>
      </c>
      <c r="BY50" s="158">
        <v>0.79200000000000004</v>
      </c>
      <c r="BZ50" s="157">
        <v>38</v>
      </c>
      <c r="CA50" s="158">
        <v>0.70399999999999996</v>
      </c>
      <c r="CB50" s="157">
        <v>30</v>
      </c>
      <c r="CC50" s="158">
        <v>0.88200000000000001</v>
      </c>
      <c r="CD50" s="157">
        <v>31</v>
      </c>
      <c r="CE50" s="158">
        <v>0.83799999999999997</v>
      </c>
      <c r="CF50" s="157">
        <v>30</v>
      </c>
      <c r="CG50" s="158">
        <v>0.75</v>
      </c>
      <c r="CH50" s="157">
        <v>34</v>
      </c>
      <c r="CI50" s="158">
        <v>0.75600000000000001</v>
      </c>
      <c r="CJ50" s="157">
        <v>21</v>
      </c>
      <c r="CK50" s="158">
        <v>0.75</v>
      </c>
      <c r="CL50" s="157">
        <v>28</v>
      </c>
      <c r="CM50" s="158">
        <v>0.75700000000000001</v>
      </c>
      <c r="CN50" s="157">
        <v>25</v>
      </c>
      <c r="CO50" s="158">
        <v>0.65800000000000003</v>
      </c>
      <c r="CP50" s="157">
        <v>22</v>
      </c>
      <c r="CQ50" s="158">
        <v>0.66700000000000004</v>
      </c>
      <c r="CR50" s="157">
        <v>24</v>
      </c>
      <c r="CS50" s="158">
        <v>0.68600000000000005</v>
      </c>
      <c r="CT50" s="157">
        <v>23</v>
      </c>
      <c r="CU50" s="158">
        <v>0.67600000000000005</v>
      </c>
      <c r="CV50" s="157">
        <v>25</v>
      </c>
      <c r="CW50" s="158">
        <v>0.64100000000000001</v>
      </c>
      <c r="CX50" s="157">
        <v>27</v>
      </c>
      <c r="CY50" s="158">
        <v>0.65900000000000003</v>
      </c>
      <c r="CZ50" s="157">
        <v>22</v>
      </c>
      <c r="DA50" s="158">
        <v>0.64700000000000002</v>
      </c>
      <c r="DB50" s="157">
        <v>26</v>
      </c>
      <c r="DC50" s="158">
        <v>0.63400000000000001</v>
      </c>
      <c r="DD50" s="157">
        <v>19</v>
      </c>
      <c r="DE50" s="158">
        <v>0.5</v>
      </c>
      <c r="DF50" s="157">
        <v>21</v>
      </c>
      <c r="DG50" s="158">
        <v>0.56799999999999995</v>
      </c>
      <c r="DH50" s="156">
        <v>21</v>
      </c>
      <c r="DI50" s="158">
        <v>0.67700000000000005</v>
      </c>
      <c r="DJ50" s="157">
        <v>17</v>
      </c>
      <c r="DK50" s="158">
        <v>0.58599999999999997</v>
      </c>
      <c r="DL50" s="157">
        <v>20</v>
      </c>
      <c r="DM50" s="158">
        <v>0.51300000000000001</v>
      </c>
      <c r="DN50" s="157">
        <v>26</v>
      </c>
      <c r="DO50" s="158">
        <v>0.53100000000000003</v>
      </c>
      <c r="DP50" s="157">
        <v>20</v>
      </c>
      <c r="DQ50" s="158">
        <v>0.52600000000000002</v>
      </c>
      <c r="DR50" s="157">
        <v>26</v>
      </c>
      <c r="DS50" s="158">
        <v>0.56499999999999995</v>
      </c>
      <c r="DT50" s="157">
        <v>29</v>
      </c>
      <c r="DU50" s="158">
        <v>0.65900000000000003</v>
      </c>
      <c r="DV50" s="157">
        <v>29</v>
      </c>
      <c r="DW50" s="158">
        <v>0.59199999999999997</v>
      </c>
      <c r="DX50" s="157">
        <v>11</v>
      </c>
      <c r="DY50" s="158">
        <v>0.35499999999999998</v>
      </c>
      <c r="DZ50" s="157">
        <v>35</v>
      </c>
      <c r="EA50" s="158">
        <v>0.63600000000000001</v>
      </c>
      <c r="EB50" s="157">
        <v>25</v>
      </c>
      <c r="EC50" s="158">
        <v>0.56799999999999995</v>
      </c>
      <c r="ED50" s="157">
        <v>34</v>
      </c>
      <c r="EE50" s="158">
        <v>0.56699999999999995</v>
      </c>
      <c r="EF50" s="157">
        <v>21</v>
      </c>
      <c r="EG50" s="158">
        <v>0.46700000000000003</v>
      </c>
      <c r="EH50" s="157">
        <v>26</v>
      </c>
      <c r="EI50" s="158">
        <v>0.55300000000000005</v>
      </c>
      <c r="EJ50" s="157">
        <v>27</v>
      </c>
      <c r="EK50" s="159">
        <v>0.5</v>
      </c>
      <c r="EL50" s="157">
        <v>19</v>
      </c>
      <c r="EM50" s="158">
        <v>0.35199999999999998</v>
      </c>
      <c r="EN50" s="157">
        <v>17</v>
      </c>
      <c r="EO50" s="158">
        <v>0.58599999999999997</v>
      </c>
      <c r="EP50" s="157">
        <v>16</v>
      </c>
      <c r="EQ50" s="158">
        <v>0.34</v>
      </c>
      <c r="ER50" s="157">
        <v>23</v>
      </c>
      <c r="ES50" s="158">
        <v>0.442</v>
      </c>
      <c r="ET50" s="157">
        <v>16</v>
      </c>
      <c r="EU50" s="158">
        <v>0.33300000000000002</v>
      </c>
      <c r="EV50" s="157">
        <v>13</v>
      </c>
      <c r="EW50" s="158">
        <v>0.40600000000000003</v>
      </c>
      <c r="EX50" s="157">
        <v>13</v>
      </c>
      <c r="EY50" s="158">
        <v>0.27100000000000002</v>
      </c>
      <c r="EZ50" s="157">
        <v>13</v>
      </c>
      <c r="FA50" s="158">
        <v>0.27700000000000002</v>
      </c>
      <c r="FB50" s="157">
        <v>18</v>
      </c>
      <c r="FC50" s="158">
        <v>0.31</v>
      </c>
      <c r="FD50" s="157">
        <v>13</v>
      </c>
      <c r="FE50" s="158">
        <v>0.30199999999999999</v>
      </c>
      <c r="FF50" s="156">
        <v>15</v>
      </c>
      <c r="FG50" s="158">
        <v>0.32600000000000001</v>
      </c>
      <c r="FH50" s="156">
        <v>12</v>
      </c>
      <c r="FI50" s="158">
        <v>0.222</v>
      </c>
      <c r="FJ50" s="156">
        <v>18</v>
      </c>
      <c r="FK50" s="158">
        <v>0.28999999999999998</v>
      </c>
      <c r="FL50" s="156">
        <v>13</v>
      </c>
      <c r="FM50" s="158">
        <v>0.2</v>
      </c>
      <c r="FN50" s="156">
        <v>8</v>
      </c>
      <c r="FO50" s="158">
        <v>0.19</v>
      </c>
      <c r="FP50" s="156">
        <v>8</v>
      </c>
      <c r="FQ50" s="158">
        <v>0.14000000000000001</v>
      </c>
      <c r="FR50" s="156">
        <v>8</v>
      </c>
      <c r="FS50" s="158">
        <v>0.157</v>
      </c>
      <c r="FT50" s="156">
        <v>9</v>
      </c>
      <c r="FU50" s="158">
        <v>0.158</v>
      </c>
      <c r="FV50" s="156">
        <v>3</v>
      </c>
      <c r="FW50" s="158">
        <v>7.2999999999999995E-2</v>
      </c>
      <c r="FX50" s="156">
        <v>2</v>
      </c>
      <c r="FY50" s="158">
        <v>5.0999999999999997E-2</v>
      </c>
      <c r="FZ50" s="156">
        <v>4</v>
      </c>
      <c r="GA50" s="158">
        <v>7.0999999999999994E-2</v>
      </c>
      <c r="GB50" s="156">
        <v>0</v>
      </c>
      <c r="GC50" s="158">
        <v>0</v>
      </c>
      <c r="GD50" s="156">
        <v>6</v>
      </c>
      <c r="GE50" s="158">
        <v>0.12</v>
      </c>
      <c r="GF50" s="156">
        <v>5</v>
      </c>
      <c r="GG50" s="158">
        <v>9.2999999999999999E-2</v>
      </c>
      <c r="GH50" s="156">
        <v>3</v>
      </c>
      <c r="GI50" s="158">
        <v>5.0999999999999997E-2</v>
      </c>
      <c r="GJ50" s="156">
        <v>2</v>
      </c>
      <c r="GK50" s="158">
        <v>5.8999999999999997E-2</v>
      </c>
      <c r="GL50" s="156">
        <v>13</v>
      </c>
      <c r="GM50" s="158">
        <v>0.317</v>
      </c>
      <c r="GN50" s="156">
        <v>8</v>
      </c>
      <c r="GO50" s="158">
        <v>0.17399999999999999</v>
      </c>
      <c r="GP50" s="156">
        <v>3</v>
      </c>
      <c r="GQ50" s="158">
        <v>8.1000000000000003E-2</v>
      </c>
      <c r="GR50" s="160"/>
      <c r="GS50" s="162"/>
    </row>
    <row r="51" spans="1:201" hidden="1" x14ac:dyDescent="0.25">
      <c r="C51" s="156" t="s">
        <v>809</v>
      </c>
      <c r="D51" s="157">
        <v>232</v>
      </c>
      <c r="E51" s="158">
        <v>0.311</v>
      </c>
      <c r="F51" s="157">
        <v>184</v>
      </c>
      <c r="G51" s="158">
        <v>0.29899999999999999</v>
      </c>
      <c r="H51" s="157">
        <v>286</v>
      </c>
      <c r="I51" s="158">
        <v>0.40200000000000002</v>
      </c>
      <c r="J51" s="157">
        <v>294</v>
      </c>
      <c r="K51" s="158">
        <v>0.45600000000000002</v>
      </c>
      <c r="L51" s="157">
        <v>355</v>
      </c>
      <c r="M51" s="158">
        <v>0.43</v>
      </c>
      <c r="N51" s="157">
        <v>275</v>
      </c>
      <c r="O51" s="158">
        <v>0.44800000000000001</v>
      </c>
      <c r="P51" s="157">
        <v>278</v>
      </c>
      <c r="Q51" s="158">
        <v>0.438</v>
      </c>
      <c r="R51" s="157">
        <v>247</v>
      </c>
      <c r="S51" s="158">
        <v>0.38500000000000001</v>
      </c>
      <c r="T51" s="157">
        <v>309</v>
      </c>
      <c r="U51" s="158">
        <v>0.39100000000000001</v>
      </c>
      <c r="V51" s="157">
        <v>278</v>
      </c>
      <c r="W51" s="158">
        <v>0.435</v>
      </c>
      <c r="X51" s="157">
        <v>272</v>
      </c>
      <c r="Y51" s="158">
        <v>0.39100000000000001</v>
      </c>
      <c r="Z51" s="157">
        <v>283</v>
      </c>
      <c r="AA51" s="158">
        <v>0.42699999999999999</v>
      </c>
      <c r="AB51" s="157">
        <v>333</v>
      </c>
      <c r="AC51" s="158">
        <v>0.34799999999999998</v>
      </c>
      <c r="AD51" s="157">
        <v>259</v>
      </c>
      <c r="AE51" s="158">
        <v>0.36299999999999999</v>
      </c>
      <c r="AF51" s="157">
        <v>289</v>
      </c>
      <c r="AG51" s="158">
        <v>0.36699999999999999</v>
      </c>
      <c r="AH51" s="157">
        <v>241</v>
      </c>
      <c r="AI51" s="158">
        <v>0.35199999999999998</v>
      </c>
      <c r="AJ51" s="157">
        <v>311</v>
      </c>
      <c r="AK51" s="158">
        <v>0.35099999999999998</v>
      </c>
      <c r="AL51" s="157">
        <v>232</v>
      </c>
      <c r="AM51" s="158">
        <v>0.35199999999999998</v>
      </c>
      <c r="AN51" s="157">
        <v>264</v>
      </c>
      <c r="AO51" s="158">
        <v>0.34699999999999998</v>
      </c>
      <c r="AP51" s="157">
        <v>268</v>
      </c>
      <c r="AQ51" s="158">
        <v>0.37</v>
      </c>
      <c r="AR51" s="157">
        <v>244</v>
      </c>
      <c r="AS51" s="158">
        <v>0.29699999999999999</v>
      </c>
      <c r="AT51" s="157">
        <v>264</v>
      </c>
      <c r="AU51" s="158">
        <v>0.371</v>
      </c>
      <c r="AV51" s="157">
        <v>267</v>
      </c>
      <c r="AW51" s="158">
        <v>0.35699999999999998</v>
      </c>
      <c r="AX51" s="157">
        <v>224</v>
      </c>
      <c r="AY51" s="158">
        <v>0.36099999999999999</v>
      </c>
      <c r="AZ51" s="157">
        <v>261</v>
      </c>
      <c r="BA51" s="158">
        <v>0.32400000000000001</v>
      </c>
      <c r="BB51" s="157">
        <v>194</v>
      </c>
      <c r="BC51" s="158">
        <v>0.311</v>
      </c>
      <c r="BD51" s="157">
        <v>195</v>
      </c>
      <c r="BE51" s="158">
        <v>0.29399999999999998</v>
      </c>
      <c r="BF51" s="157">
        <v>197</v>
      </c>
      <c r="BG51" s="158">
        <v>0.29499999999999998</v>
      </c>
      <c r="BH51" s="157">
        <v>213</v>
      </c>
      <c r="BI51" s="158">
        <v>0.25700000000000001</v>
      </c>
      <c r="BJ51" s="157">
        <v>126</v>
      </c>
      <c r="BK51" s="158">
        <v>0.19900000000000001</v>
      </c>
      <c r="BL51" s="157">
        <v>119</v>
      </c>
      <c r="BM51" s="158">
        <v>0.17799999999999999</v>
      </c>
      <c r="BN51" s="157">
        <v>101</v>
      </c>
      <c r="BO51" s="158">
        <v>0.157</v>
      </c>
      <c r="BP51" s="157">
        <v>96</v>
      </c>
      <c r="BQ51" s="158">
        <v>0.109</v>
      </c>
      <c r="BR51" s="157">
        <v>62</v>
      </c>
      <c r="BS51" s="158">
        <v>9.0999999999999998E-2</v>
      </c>
      <c r="BT51" s="157">
        <v>60</v>
      </c>
      <c r="BU51" s="158">
        <v>7.8E-2</v>
      </c>
      <c r="BV51" s="157">
        <v>50</v>
      </c>
      <c r="BW51" s="158">
        <v>7.0999999999999994E-2</v>
      </c>
      <c r="BX51" s="157">
        <v>37</v>
      </c>
      <c r="BY51" s="158">
        <v>4.5999999999999999E-2</v>
      </c>
      <c r="BZ51" s="157">
        <v>43</v>
      </c>
      <c r="CA51" s="158">
        <v>0.06</v>
      </c>
      <c r="CB51" s="157">
        <v>52</v>
      </c>
      <c r="CC51" s="158">
        <v>6.8000000000000005E-2</v>
      </c>
      <c r="CD51" s="157">
        <v>45</v>
      </c>
      <c r="CE51" s="158">
        <v>5.8000000000000003E-2</v>
      </c>
      <c r="CF51" s="157">
        <v>38</v>
      </c>
      <c r="CG51" s="158">
        <v>0.04</v>
      </c>
      <c r="CH51" s="157">
        <v>48</v>
      </c>
      <c r="CI51" s="158">
        <v>5.6000000000000001E-2</v>
      </c>
      <c r="CJ51" s="157">
        <v>41</v>
      </c>
      <c r="CK51" s="158">
        <v>4.4999999999999998E-2</v>
      </c>
      <c r="CL51" s="157">
        <v>39</v>
      </c>
      <c r="CM51" s="158">
        <v>4.4999999999999998E-2</v>
      </c>
      <c r="CN51" s="157">
        <v>64</v>
      </c>
      <c r="CO51" s="158">
        <v>5.8999999999999997E-2</v>
      </c>
      <c r="CP51" s="157">
        <v>46</v>
      </c>
      <c r="CQ51" s="158">
        <v>0.05</v>
      </c>
      <c r="CR51" s="157">
        <v>59</v>
      </c>
      <c r="CS51" s="158">
        <v>5.8999999999999997E-2</v>
      </c>
      <c r="CT51" s="157">
        <v>54</v>
      </c>
      <c r="CU51" s="158">
        <v>5.5E-2</v>
      </c>
      <c r="CV51" s="157">
        <v>47</v>
      </c>
      <c r="CW51" s="158">
        <v>4.2999999999999997E-2</v>
      </c>
      <c r="CX51" s="157">
        <v>55</v>
      </c>
      <c r="CY51" s="158">
        <v>5.8000000000000003E-2</v>
      </c>
      <c r="CZ51" s="157">
        <v>53</v>
      </c>
      <c r="DA51" s="158">
        <v>5.1999999999999998E-2</v>
      </c>
      <c r="DB51" s="157">
        <v>52</v>
      </c>
      <c r="DC51" s="158">
        <v>5.1999999999999998E-2</v>
      </c>
      <c r="DD51" s="157">
        <v>44</v>
      </c>
      <c r="DE51" s="158">
        <v>3.5000000000000003E-2</v>
      </c>
      <c r="DF51" s="157">
        <v>51</v>
      </c>
      <c r="DG51" s="158">
        <v>4.4999999999999998E-2</v>
      </c>
      <c r="DH51" s="156">
        <v>79</v>
      </c>
      <c r="DI51" s="158">
        <v>6.7000000000000004E-2</v>
      </c>
      <c r="DJ51" s="157">
        <v>46</v>
      </c>
      <c r="DK51" s="158">
        <v>4.7E-2</v>
      </c>
      <c r="DL51" s="157">
        <v>74</v>
      </c>
      <c r="DM51" s="158">
        <v>5.8000000000000003E-2</v>
      </c>
      <c r="DN51" s="157">
        <v>58</v>
      </c>
      <c r="DO51" s="158">
        <v>5.3999999999999999E-2</v>
      </c>
      <c r="DP51" s="157">
        <v>65</v>
      </c>
      <c r="DQ51" s="158">
        <v>5.5E-2</v>
      </c>
      <c r="DR51" s="157">
        <v>64</v>
      </c>
      <c r="DS51" s="158">
        <v>5.1999999999999998E-2</v>
      </c>
      <c r="DT51" s="157">
        <v>66</v>
      </c>
      <c r="DU51" s="158">
        <v>4.9000000000000002E-2</v>
      </c>
      <c r="DV51" s="157">
        <v>70</v>
      </c>
      <c r="DW51" s="158">
        <v>6.3E-2</v>
      </c>
      <c r="DX51" s="157">
        <v>50</v>
      </c>
      <c r="DY51" s="158">
        <v>4.1000000000000002E-2</v>
      </c>
      <c r="DZ51" s="157">
        <v>56</v>
      </c>
      <c r="EA51" s="158">
        <v>4.7E-2</v>
      </c>
      <c r="EB51" s="157">
        <v>39</v>
      </c>
      <c r="EC51" s="158">
        <v>2.8000000000000001E-2</v>
      </c>
      <c r="ED51" s="157">
        <v>54</v>
      </c>
      <c r="EE51" s="158">
        <v>4.8000000000000001E-2</v>
      </c>
      <c r="EF51" s="157">
        <v>47</v>
      </c>
      <c r="EG51" s="158">
        <v>3.6999999999999998E-2</v>
      </c>
      <c r="EH51" s="157">
        <v>37</v>
      </c>
      <c r="EI51" s="158">
        <v>3.2000000000000001E-2</v>
      </c>
      <c r="EJ51" s="157">
        <v>48</v>
      </c>
      <c r="EK51" s="159">
        <v>3.3000000000000002E-2</v>
      </c>
      <c r="EL51" s="157">
        <v>30</v>
      </c>
      <c r="EM51" s="158">
        <v>2.9000000000000001E-2</v>
      </c>
      <c r="EN51" s="157">
        <v>39</v>
      </c>
      <c r="EO51" s="158">
        <v>3.1E-2</v>
      </c>
      <c r="EP51" s="157">
        <v>36</v>
      </c>
      <c r="EQ51" s="158">
        <v>3.2000000000000001E-2</v>
      </c>
      <c r="ER51" s="157">
        <v>38</v>
      </c>
      <c r="ES51" s="158">
        <v>2.7E-2</v>
      </c>
      <c r="ET51" s="157">
        <v>24</v>
      </c>
      <c r="EU51" s="158">
        <v>2.1999999999999999E-2</v>
      </c>
      <c r="EV51" s="157">
        <v>33</v>
      </c>
      <c r="EW51" s="158">
        <v>2.5999999999999999E-2</v>
      </c>
      <c r="EX51" s="157">
        <v>27</v>
      </c>
      <c r="EY51" s="158">
        <v>2.4E-2</v>
      </c>
      <c r="EZ51" s="157">
        <v>31</v>
      </c>
      <c r="FA51" s="158">
        <v>2.3E-2</v>
      </c>
      <c r="FB51" s="157">
        <v>23</v>
      </c>
      <c r="FC51" s="158">
        <v>2.1000000000000001E-2</v>
      </c>
      <c r="FD51" s="157">
        <v>28</v>
      </c>
      <c r="FE51" s="158">
        <v>2.3E-2</v>
      </c>
      <c r="FF51" s="156">
        <v>24</v>
      </c>
      <c r="FG51" s="158">
        <v>1.7999999999999999E-2</v>
      </c>
      <c r="FH51" s="156">
        <v>38</v>
      </c>
      <c r="FI51" s="158">
        <v>2.5999999999999999E-2</v>
      </c>
      <c r="FJ51" s="156">
        <v>45</v>
      </c>
      <c r="FK51" s="158">
        <v>4.1000000000000002E-2</v>
      </c>
      <c r="FL51" s="156">
        <v>44</v>
      </c>
      <c r="FM51" s="158">
        <v>4.2000000000000003E-2</v>
      </c>
      <c r="FN51" s="156">
        <v>41</v>
      </c>
      <c r="FO51" s="158">
        <v>0.03</v>
      </c>
      <c r="FP51" s="156">
        <v>57</v>
      </c>
      <c r="FQ51" s="158">
        <v>3.6999999999999998E-2</v>
      </c>
      <c r="FR51" s="156">
        <v>89</v>
      </c>
      <c r="FS51" s="158">
        <v>5.8000000000000003E-2</v>
      </c>
      <c r="FT51" s="156">
        <v>100</v>
      </c>
      <c r="FU51" s="158">
        <v>7.0000000000000007E-2</v>
      </c>
      <c r="FV51" s="156">
        <v>69</v>
      </c>
      <c r="FW51" s="158">
        <v>4.2000000000000003E-2</v>
      </c>
      <c r="FX51" s="156">
        <v>84</v>
      </c>
      <c r="FY51" s="158">
        <v>5.1999999999999998E-2</v>
      </c>
      <c r="FZ51" s="156">
        <v>72</v>
      </c>
      <c r="GA51" s="158">
        <v>4.7E-2</v>
      </c>
      <c r="GB51" s="156">
        <v>72</v>
      </c>
      <c r="GC51" s="158">
        <v>4.5999999999999999E-2</v>
      </c>
      <c r="GD51" s="156">
        <v>87</v>
      </c>
      <c r="GE51" s="158">
        <v>5.8999999999999997E-2</v>
      </c>
      <c r="GF51" s="156">
        <v>56</v>
      </c>
      <c r="GG51" s="158">
        <v>3.6999999999999998E-2</v>
      </c>
      <c r="GH51" s="156">
        <v>40</v>
      </c>
      <c r="GI51" s="158">
        <v>3.1E-2</v>
      </c>
      <c r="GJ51" s="156">
        <v>35</v>
      </c>
      <c r="GK51" s="158">
        <v>0.03</v>
      </c>
      <c r="GL51" s="156">
        <v>45</v>
      </c>
      <c r="GM51" s="158">
        <v>3.9E-2</v>
      </c>
      <c r="GN51" s="156">
        <v>39</v>
      </c>
      <c r="GO51" s="158">
        <v>3.1E-2</v>
      </c>
      <c r="GP51" s="156">
        <v>19</v>
      </c>
      <c r="GQ51" s="158">
        <v>1.9E-2</v>
      </c>
      <c r="GR51" s="160"/>
      <c r="GS51" s="162"/>
    </row>
    <row r="52" spans="1:201" hidden="1" x14ac:dyDescent="0.25">
      <c r="C52" s="156" t="s">
        <v>810</v>
      </c>
      <c r="D52" s="157">
        <v>87</v>
      </c>
      <c r="E52" s="158">
        <v>0.14599999999999999</v>
      </c>
      <c r="F52" s="157">
        <v>82</v>
      </c>
      <c r="G52" s="158">
        <v>0.15</v>
      </c>
      <c r="H52" s="157">
        <v>179</v>
      </c>
      <c r="I52" s="158">
        <v>0.26500000000000001</v>
      </c>
      <c r="J52" s="157">
        <v>151</v>
      </c>
      <c r="K52" s="158">
        <v>0.254</v>
      </c>
      <c r="L52" s="157">
        <v>176</v>
      </c>
      <c r="M52" s="158">
        <v>0.28499999999999998</v>
      </c>
      <c r="N52" s="157">
        <v>137</v>
      </c>
      <c r="O52" s="158">
        <v>0.23799999999999999</v>
      </c>
      <c r="P52" s="157">
        <v>291</v>
      </c>
      <c r="Q52" s="158">
        <v>0.46</v>
      </c>
      <c r="R52" s="157">
        <v>228</v>
      </c>
      <c r="S52" s="158">
        <v>0.374</v>
      </c>
      <c r="T52" s="157">
        <v>220</v>
      </c>
      <c r="U52" s="158">
        <v>0.38900000000000001</v>
      </c>
      <c r="V52" s="157">
        <v>262</v>
      </c>
      <c r="W52" s="158">
        <v>0.433</v>
      </c>
      <c r="X52" s="157">
        <v>252</v>
      </c>
      <c r="Y52" s="158">
        <v>0.38200000000000001</v>
      </c>
      <c r="Z52" s="157">
        <v>253</v>
      </c>
      <c r="AA52" s="158">
        <v>0.41</v>
      </c>
      <c r="AB52" s="157">
        <v>226</v>
      </c>
      <c r="AC52" s="158">
        <v>0.33700000000000002</v>
      </c>
      <c r="AD52" s="157">
        <v>273</v>
      </c>
      <c r="AE52" s="158">
        <v>0.42399999999999999</v>
      </c>
      <c r="AF52" s="157">
        <v>281</v>
      </c>
      <c r="AG52" s="158">
        <v>0.39700000000000002</v>
      </c>
      <c r="AH52" s="157">
        <v>231</v>
      </c>
      <c r="AI52" s="158">
        <v>0.41799999999999998</v>
      </c>
      <c r="AJ52" s="157">
        <v>266</v>
      </c>
      <c r="AK52" s="158">
        <v>0.40400000000000003</v>
      </c>
      <c r="AL52" s="157">
        <v>265</v>
      </c>
      <c r="AM52" s="158">
        <v>0.45600000000000002</v>
      </c>
      <c r="AN52" s="157">
        <v>230</v>
      </c>
      <c r="AO52" s="158">
        <v>0.38100000000000001</v>
      </c>
      <c r="AP52" s="157">
        <v>239</v>
      </c>
      <c r="AQ52" s="158">
        <v>0.40300000000000002</v>
      </c>
      <c r="AR52" s="157">
        <v>243</v>
      </c>
      <c r="AS52" s="158">
        <v>0.39400000000000002</v>
      </c>
      <c r="AT52" s="157">
        <v>217</v>
      </c>
      <c r="AU52" s="158">
        <v>0.35699999999999998</v>
      </c>
      <c r="AV52" s="157">
        <v>254</v>
      </c>
      <c r="AW52" s="158">
        <v>0.42799999999999999</v>
      </c>
      <c r="AX52" s="157">
        <v>214</v>
      </c>
      <c r="AY52" s="158">
        <v>0.39500000000000002</v>
      </c>
      <c r="AZ52" s="157">
        <v>204</v>
      </c>
      <c r="BA52" s="158">
        <v>0.35499999999999998</v>
      </c>
      <c r="BB52" s="157">
        <v>193</v>
      </c>
      <c r="BC52" s="158">
        <v>0.39700000000000002</v>
      </c>
      <c r="BD52" s="157">
        <v>190</v>
      </c>
      <c r="BE52" s="158">
        <v>0.35099999999999998</v>
      </c>
      <c r="BF52" s="157">
        <v>184</v>
      </c>
      <c r="BG52" s="158">
        <v>0.35499999999999998</v>
      </c>
      <c r="BH52" s="157">
        <v>179</v>
      </c>
      <c r="BI52" s="158">
        <v>0.30199999999999999</v>
      </c>
      <c r="BJ52" s="157">
        <v>167</v>
      </c>
      <c r="BK52" s="158">
        <v>0.29799999999999999</v>
      </c>
      <c r="BL52" s="157">
        <v>110</v>
      </c>
      <c r="BM52" s="158">
        <v>0.21299999999999999</v>
      </c>
      <c r="BN52" s="157">
        <v>76</v>
      </c>
      <c r="BO52" s="158">
        <v>0.16700000000000001</v>
      </c>
      <c r="BP52" s="157">
        <v>73</v>
      </c>
      <c r="BQ52" s="158">
        <v>0.13800000000000001</v>
      </c>
      <c r="BR52" s="157">
        <v>49</v>
      </c>
      <c r="BS52" s="158">
        <v>9.4E-2</v>
      </c>
      <c r="BT52" s="157">
        <v>56</v>
      </c>
      <c r="BU52" s="158">
        <v>9.9000000000000005E-2</v>
      </c>
      <c r="BV52" s="157">
        <v>59</v>
      </c>
      <c r="BW52" s="158">
        <v>0.104</v>
      </c>
      <c r="BX52" s="157">
        <v>47</v>
      </c>
      <c r="BY52" s="158">
        <v>8.5999999999999993E-2</v>
      </c>
      <c r="BZ52" s="157">
        <v>34</v>
      </c>
      <c r="CA52" s="158">
        <v>0.06</v>
      </c>
      <c r="CB52" s="157">
        <v>25</v>
      </c>
      <c r="CC52" s="158">
        <v>4.7E-2</v>
      </c>
      <c r="CD52" s="157">
        <v>27</v>
      </c>
      <c r="CE52" s="158">
        <v>0.05</v>
      </c>
      <c r="CF52" s="157">
        <v>21</v>
      </c>
      <c r="CG52" s="158">
        <v>3.7999999999999999E-2</v>
      </c>
      <c r="CH52" s="157">
        <v>32</v>
      </c>
      <c r="CI52" s="158">
        <v>5.1999999999999998E-2</v>
      </c>
      <c r="CJ52" s="157">
        <v>30</v>
      </c>
      <c r="CK52" s="158">
        <v>0.05</v>
      </c>
      <c r="CL52" s="157">
        <v>20</v>
      </c>
      <c r="CM52" s="158">
        <v>3.7999999999999999E-2</v>
      </c>
      <c r="CN52" s="157">
        <v>25</v>
      </c>
      <c r="CO52" s="158">
        <v>0.04</v>
      </c>
      <c r="CP52" s="157">
        <v>25</v>
      </c>
      <c r="CQ52" s="158">
        <v>4.3999999999999997E-2</v>
      </c>
      <c r="CR52" s="157">
        <v>27</v>
      </c>
      <c r="CS52" s="158">
        <v>3.7999999999999999E-2</v>
      </c>
      <c r="CT52" s="157">
        <v>21</v>
      </c>
      <c r="CU52" s="158">
        <v>3.6999999999999998E-2</v>
      </c>
      <c r="CV52" s="157">
        <v>28</v>
      </c>
      <c r="CW52" s="158">
        <v>4.1000000000000002E-2</v>
      </c>
      <c r="CX52" s="157">
        <v>31</v>
      </c>
      <c r="CY52" s="158">
        <v>4.9000000000000002E-2</v>
      </c>
      <c r="CZ52" s="157">
        <v>19</v>
      </c>
      <c r="DA52" s="158">
        <v>2.7E-2</v>
      </c>
      <c r="DB52" s="157">
        <v>28</v>
      </c>
      <c r="DC52" s="158">
        <v>4.4999999999999998E-2</v>
      </c>
      <c r="DD52" s="157">
        <v>32</v>
      </c>
      <c r="DE52" s="158">
        <v>4.9000000000000002E-2</v>
      </c>
      <c r="DF52" s="157">
        <v>33</v>
      </c>
      <c r="DG52" s="158">
        <v>4.7E-2</v>
      </c>
      <c r="DH52" s="156">
        <v>27</v>
      </c>
      <c r="DI52" s="158">
        <v>3.6999999999999998E-2</v>
      </c>
      <c r="DJ52" s="157">
        <v>20</v>
      </c>
      <c r="DK52" s="158">
        <v>3.1E-2</v>
      </c>
      <c r="DL52" s="157">
        <v>28</v>
      </c>
      <c r="DM52" s="158">
        <v>4.2000000000000003E-2</v>
      </c>
      <c r="DN52" s="157">
        <v>37</v>
      </c>
      <c r="DO52" s="158">
        <v>5.6000000000000001E-2</v>
      </c>
      <c r="DP52" s="157">
        <v>21</v>
      </c>
      <c r="DQ52" s="158">
        <v>3.1E-2</v>
      </c>
      <c r="DR52" s="157">
        <v>25</v>
      </c>
      <c r="DS52" s="158">
        <v>3.5000000000000003E-2</v>
      </c>
      <c r="DT52" s="157">
        <v>28</v>
      </c>
      <c r="DU52" s="158">
        <v>0.04</v>
      </c>
      <c r="DV52" s="157">
        <v>25</v>
      </c>
      <c r="DW52" s="158">
        <v>3.5999999999999997E-2</v>
      </c>
      <c r="DX52" s="157">
        <v>33</v>
      </c>
      <c r="DY52" s="158">
        <v>4.2999999999999997E-2</v>
      </c>
      <c r="DZ52" s="157">
        <v>24</v>
      </c>
      <c r="EA52" s="158">
        <v>3.4000000000000002E-2</v>
      </c>
      <c r="EB52" s="157">
        <v>30</v>
      </c>
      <c r="EC52" s="158">
        <v>3.7999999999999999E-2</v>
      </c>
      <c r="ED52" s="157">
        <v>26</v>
      </c>
      <c r="EE52" s="158">
        <v>3.3000000000000002E-2</v>
      </c>
      <c r="EF52" s="157">
        <v>24</v>
      </c>
      <c r="EG52" s="158">
        <v>3.1E-2</v>
      </c>
      <c r="EH52" s="157">
        <v>25</v>
      </c>
      <c r="EI52" s="158">
        <v>3.4000000000000002E-2</v>
      </c>
      <c r="EJ52" s="157">
        <v>15</v>
      </c>
      <c r="EK52" s="159">
        <v>1.9E-2</v>
      </c>
      <c r="EL52" s="157">
        <v>20</v>
      </c>
      <c r="EM52" s="158">
        <v>2.5999999999999999E-2</v>
      </c>
      <c r="EN52" s="157">
        <v>20</v>
      </c>
      <c r="EO52" s="158">
        <v>2.5000000000000001E-2</v>
      </c>
      <c r="EP52" s="157">
        <v>20</v>
      </c>
      <c r="EQ52" s="158">
        <v>2.7E-2</v>
      </c>
      <c r="ER52" s="157">
        <v>17</v>
      </c>
      <c r="ES52" s="158">
        <v>2.1999999999999999E-2</v>
      </c>
      <c r="ET52" s="157">
        <v>26</v>
      </c>
      <c r="EU52" s="158">
        <v>3.6999999999999998E-2</v>
      </c>
      <c r="EV52" s="157">
        <v>22</v>
      </c>
      <c r="EW52" s="158">
        <v>2.8000000000000001E-2</v>
      </c>
      <c r="EX52" s="157">
        <v>16</v>
      </c>
      <c r="EY52" s="158">
        <v>2.1999999999999999E-2</v>
      </c>
      <c r="EZ52" s="157">
        <v>20</v>
      </c>
      <c r="FA52" s="158">
        <v>2.7E-2</v>
      </c>
      <c r="FB52" s="157">
        <v>12</v>
      </c>
      <c r="FC52" s="158">
        <v>1.6E-2</v>
      </c>
      <c r="FD52" s="157">
        <v>14</v>
      </c>
      <c r="FE52" s="158">
        <v>1.7000000000000001E-2</v>
      </c>
      <c r="FF52" s="156">
        <v>20</v>
      </c>
      <c r="FG52" s="158">
        <v>2.5999999999999999E-2</v>
      </c>
      <c r="FH52" s="156">
        <v>15</v>
      </c>
      <c r="FI52" s="158">
        <v>0.02</v>
      </c>
      <c r="FJ52" s="156">
        <v>21</v>
      </c>
      <c r="FK52" s="158">
        <v>3.2000000000000001E-2</v>
      </c>
      <c r="FL52" s="156">
        <v>15</v>
      </c>
      <c r="FM52" s="158">
        <v>2.7E-2</v>
      </c>
      <c r="FN52" s="156">
        <v>10</v>
      </c>
      <c r="FO52" s="158">
        <v>1.6E-2</v>
      </c>
      <c r="FP52" s="156">
        <v>15</v>
      </c>
      <c r="FQ52" s="158">
        <v>2.1000000000000001E-2</v>
      </c>
      <c r="FR52" s="156">
        <v>15</v>
      </c>
      <c r="FS52" s="158">
        <v>2.3E-2</v>
      </c>
      <c r="FT52" s="156">
        <v>14</v>
      </c>
      <c r="FU52" s="158">
        <v>2.1999999999999999E-2</v>
      </c>
      <c r="FV52" s="156">
        <v>12</v>
      </c>
      <c r="FW52" s="158">
        <v>1.7000000000000001E-2</v>
      </c>
      <c r="FX52" s="156">
        <v>12</v>
      </c>
      <c r="FY52" s="158">
        <v>1.6E-2</v>
      </c>
      <c r="FZ52" s="156">
        <v>16</v>
      </c>
      <c r="GA52" s="158">
        <v>2.3E-2</v>
      </c>
      <c r="GB52" s="156">
        <v>16</v>
      </c>
      <c r="GC52" s="158">
        <v>2.4E-2</v>
      </c>
      <c r="GD52" s="156">
        <v>10</v>
      </c>
      <c r="GE52" s="158">
        <v>1.4999999999999999E-2</v>
      </c>
      <c r="GF52" s="156">
        <v>10</v>
      </c>
      <c r="GG52" s="158">
        <v>1.4999999999999999E-2</v>
      </c>
      <c r="GH52" s="156">
        <v>13</v>
      </c>
      <c r="GI52" s="158">
        <v>0.02</v>
      </c>
      <c r="GJ52" s="156">
        <v>12</v>
      </c>
      <c r="GK52" s="158">
        <v>0.02</v>
      </c>
      <c r="GL52" s="156">
        <v>29</v>
      </c>
      <c r="GM52" s="158">
        <v>4.8000000000000001E-2</v>
      </c>
      <c r="GN52" s="156">
        <v>15</v>
      </c>
      <c r="GO52" s="158">
        <v>2.5000000000000001E-2</v>
      </c>
      <c r="GP52" s="156">
        <v>22</v>
      </c>
      <c r="GQ52" s="158">
        <v>0.04</v>
      </c>
      <c r="GR52" s="160"/>
      <c r="GS52" s="162"/>
    </row>
    <row r="53" spans="1:201" hidden="1" x14ac:dyDescent="0.25">
      <c r="C53" s="156" t="s">
        <v>811</v>
      </c>
      <c r="D53" s="157">
        <v>21</v>
      </c>
      <c r="E53" s="158">
        <v>0.01</v>
      </c>
      <c r="F53" s="157">
        <v>15</v>
      </c>
      <c r="G53" s="158">
        <v>1.0999999999999999E-2</v>
      </c>
      <c r="H53" s="157">
        <v>20</v>
      </c>
      <c r="I53" s="158">
        <v>1.2999999999999999E-2</v>
      </c>
      <c r="J53" s="157">
        <v>22</v>
      </c>
      <c r="K53" s="158">
        <v>1.6E-2</v>
      </c>
      <c r="L53" s="157">
        <v>30</v>
      </c>
      <c r="M53" s="158">
        <v>1.2999999999999999E-2</v>
      </c>
      <c r="N53" s="157">
        <v>11</v>
      </c>
      <c r="O53" s="158">
        <v>7.0000000000000001E-3</v>
      </c>
      <c r="P53" s="157">
        <v>23</v>
      </c>
      <c r="Q53" s="158">
        <v>1.4E-2</v>
      </c>
      <c r="R53" s="157">
        <v>24</v>
      </c>
      <c r="S53" s="158">
        <v>1.4999999999999999E-2</v>
      </c>
      <c r="T53" s="157">
        <v>20</v>
      </c>
      <c r="U53" s="158">
        <v>8.0000000000000002E-3</v>
      </c>
      <c r="V53" s="157">
        <v>16</v>
      </c>
      <c r="W53" s="158">
        <v>0.01</v>
      </c>
      <c r="X53" s="157">
        <v>16</v>
      </c>
      <c r="Y53" s="158">
        <v>8.9999999999999993E-3</v>
      </c>
      <c r="Z53" s="157">
        <v>15</v>
      </c>
      <c r="AA53" s="158">
        <v>8.0000000000000002E-3</v>
      </c>
      <c r="AB53" s="157">
        <v>26</v>
      </c>
      <c r="AC53" s="158">
        <v>8.0000000000000002E-3</v>
      </c>
      <c r="AD53" s="157">
        <v>22</v>
      </c>
      <c r="AE53" s="158">
        <v>1.2E-2</v>
      </c>
      <c r="AF53" s="157">
        <v>11</v>
      </c>
      <c r="AG53" s="158">
        <v>5.0000000000000001E-3</v>
      </c>
      <c r="AH53" s="157">
        <v>21</v>
      </c>
      <c r="AI53" s="158">
        <v>1.0999999999999999E-2</v>
      </c>
      <c r="AJ53" s="157">
        <v>52</v>
      </c>
      <c r="AK53" s="158">
        <v>1.4E-2</v>
      </c>
      <c r="AL53" s="157">
        <v>12</v>
      </c>
      <c r="AM53" s="158">
        <v>6.0000000000000001E-3</v>
      </c>
      <c r="AN53" s="157">
        <v>21</v>
      </c>
      <c r="AO53" s="158">
        <v>8.9999999999999993E-3</v>
      </c>
      <c r="AP53" s="157">
        <v>16</v>
      </c>
      <c r="AQ53" s="158">
        <v>8.0000000000000002E-3</v>
      </c>
      <c r="AR53" s="157">
        <v>43</v>
      </c>
      <c r="AS53" s="158">
        <v>1.2E-2</v>
      </c>
      <c r="AT53" s="157">
        <v>24</v>
      </c>
      <c r="AU53" s="158">
        <v>0.01</v>
      </c>
      <c r="AV53" s="157">
        <v>17</v>
      </c>
      <c r="AW53" s="158">
        <v>6.0000000000000001E-3</v>
      </c>
      <c r="AX53" s="157">
        <v>17</v>
      </c>
      <c r="AY53" s="158">
        <v>7.0000000000000001E-3</v>
      </c>
      <c r="AZ53" s="157">
        <v>25</v>
      </c>
      <c r="BA53" s="158">
        <v>7.0000000000000001E-3</v>
      </c>
      <c r="BB53" s="157">
        <v>27</v>
      </c>
      <c r="BC53" s="158">
        <v>0.01</v>
      </c>
      <c r="BD53" s="157">
        <v>27</v>
      </c>
      <c r="BE53" s="158">
        <v>1.0999999999999999E-2</v>
      </c>
      <c r="BF53" s="157">
        <v>19</v>
      </c>
      <c r="BG53" s="158">
        <v>8.0000000000000002E-3</v>
      </c>
      <c r="BH53" s="157">
        <v>42</v>
      </c>
      <c r="BI53" s="158">
        <v>1.2E-2</v>
      </c>
      <c r="BJ53" s="157">
        <v>24</v>
      </c>
      <c r="BK53" s="158">
        <v>0.01</v>
      </c>
      <c r="BL53" s="157">
        <v>32</v>
      </c>
      <c r="BM53" s="158">
        <v>1.4E-2</v>
      </c>
      <c r="BN53" s="157">
        <v>20</v>
      </c>
      <c r="BO53" s="158">
        <v>0.01</v>
      </c>
      <c r="BP53" s="157">
        <v>37</v>
      </c>
      <c r="BQ53" s="158">
        <v>1.2999999999999999E-2</v>
      </c>
      <c r="BR53" s="157">
        <v>17</v>
      </c>
      <c r="BS53" s="158">
        <v>7.0000000000000001E-3</v>
      </c>
      <c r="BT53" s="157">
        <v>30</v>
      </c>
      <c r="BU53" s="158">
        <v>1.2999999999999999E-2</v>
      </c>
      <c r="BV53" s="157">
        <v>15</v>
      </c>
      <c r="BW53" s="158">
        <v>7.0000000000000001E-3</v>
      </c>
      <c r="BX53" s="157">
        <v>21</v>
      </c>
      <c r="BY53" s="158">
        <v>7.0000000000000001E-3</v>
      </c>
      <c r="BZ53" s="157">
        <v>12</v>
      </c>
      <c r="CA53" s="158">
        <v>5.0000000000000001E-3</v>
      </c>
      <c r="CB53" s="157">
        <v>20</v>
      </c>
      <c r="CC53" s="158">
        <v>6.0000000000000001E-3</v>
      </c>
      <c r="CD53" s="157">
        <v>23</v>
      </c>
      <c r="CE53" s="158">
        <v>8.9999999999999993E-3</v>
      </c>
      <c r="CF53" s="157">
        <v>34</v>
      </c>
      <c r="CG53" s="158">
        <v>8.9999999999999993E-3</v>
      </c>
      <c r="CH53" s="157">
        <v>25</v>
      </c>
      <c r="CI53" s="158">
        <v>0.01</v>
      </c>
      <c r="CJ53" s="157">
        <v>31</v>
      </c>
      <c r="CK53" s="158">
        <v>1.0999999999999999E-2</v>
      </c>
      <c r="CL53" s="157">
        <v>13</v>
      </c>
      <c r="CM53" s="158">
        <v>5.0000000000000001E-3</v>
      </c>
      <c r="CN53" s="157">
        <v>46</v>
      </c>
      <c r="CO53" s="158">
        <v>1.0999999999999999E-2</v>
      </c>
      <c r="CP53" s="157">
        <v>31</v>
      </c>
      <c r="CQ53" s="158">
        <v>1.2E-2</v>
      </c>
      <c r="CR53" s="157">
        <v>40</v>
      </c>
      <c r="CS53" s="158">
        <v>1.2999999999999999E-2</v>
      </c>
      <c r="CT53" s="157">
        <v>30</v>
      </c>
      <c r="CU53" s="158">
        <v>0.01</v>
      </c>
      <c r="CV53" s="157">
        <v>40</v>
      </c>
      <c r="CW53" s="158">
        <v>8.9999999999999993E-3</v>
      </c>
      <c r="CX53" s="157">
        <v>19</v>
      </c>
      <c r="CY53" s="158">
        <v>7.0000000000000001E-3</v>
      </c>
      <c r="CZ53" s="157">
        <v>48</v>
      </c>
      <c r="DA53" s="158">
        <v>1.4E-2</v>
      </c>
      <c r="DB53" s="157">
        <v>26</v>
      </c>
      <c r="DC53" s="158">
        <v>8.0000000000000002E-3</v>
      </c>
      <c r="DD53" s="157">
        <v>30</v>
      </c>
      <c r="DE53" s="158">
        <v>6.0000000000000001E-3</v>
      </c>
      <c r="DF53" s="157">
        <v>24</v>
      </c>
      <c r="DG53" s="158">
        <v>7.0000000000000001E-3</v>
      </c>
      <c r="DH53" s="156">
        <v>40</v>
      </c>
      <c r="DI53" s="158">
        <v>0.01</v>
      </c>
      <c r="DJ53" s="157">
        <v>44</v>
      </c>
      <c r="DK53" s="158">
        <v>1.2E-2</v>
      </c>
      <c r="DL53" s="157">
        <v>52</v>
      </c>
      <c r="DM53" s="158">
        <v>8.9999999999999993E-3</v>
      </c>
      <c r="DN53" s="157">
        <v>39</v>
      </c>
      <c r="DO53" s="158">
        <v>1.0999999999999999E-2</v>
      </c>
      <c r="DP53" s="157">
        <v>35</v>
      </c>
      <c r="DQ53" s="158">
        <v>8.0000000000000002E-3</v>
      </c>
      <c r="DR53" s="157">
        <v>26</v>
      </c>
      <c r="DS53" s="158">
        <v>6.0000000000000001E-3</v>
      </c>
      <c r="DT53" s="157">
        <v>41</v>
      </c>
      <c r="DU53" s="158">
        <v>6.0000000000000001E-3</v>
      </c>
      <c r="DV53" s="157">
        <v>43</v>
      </c>
      <c r="DW53" s="158">
        <v>0.01</v>
      </c>
      <c r="DX53" s="157">
        <v>45</v>
      </c>
      <c r="DY53" s="158">
        <v>8.9999999999999993E-3</v>
      </c>
      <c r="DZ53" s="157">
        <v>48</v>
      </c>
      <c r="EA53" s="158">
        <v>1.0999999999999999E-2</v>
      </c>
      <c r="EB53" s="157">
        <v>68</v>
      </c>
      <c r="EC53" s="158">
        <v>0.01</v>
      </c>
      <c r="ED53" s="157">
        <v>41</v>
      </c>
      <c r="EE53" s="158">
        <v>0.01</v>
      </c>
      <c r="EF53" s="157">
        <v>87</v>
      </c>
      <c r="EG53" s="158">
        <v>1.6E-2</v>
      </c>
      <c r="EH53" s="157">
        <v>44</v>
      </c>
      <c r="EI53" s="158">
        <v>0.01</v>
      </c>
      <c r="EJ53" s="157">
        <v>98</v>
      </c>
      <c r="EK53" s="159">
        <v>1.4E-2</v>
      </c>
      <c r="EL53" s="157">
        <v>73</v>
      </c>
      <c r="EM53" s="158">
        <v>1.7000000000000001E-2</v>
      </c>
      <c r="EN53" s="157">
        <v>83</v>
      </c>
      <c r="EO53" s="158">
        <v>1.4999999999999999E-2</v>
      </c>
      <c r="EP53" s="157">
        <v>57</v>
      </c>
      <c r="EQ53" s="158">
        <v>1.2E-2</v>
      </c>
      <c r="ER53" s="157">
        <v>95</v>
      </c>
      <c r="ES53" s="158">
        <v>1.4E-2</v>
      </c>
      <c r="ET53" s="157">
        <v>57</v>
      </c>
      <c r="EU53" s="158">
        <v>1.2999999999999999E-2</v>
      </c>
      <c r="EV53" s="157">
        <v>71</v>
      </c>
      <c r="EW53" s="158">
        <v>1.2999999999999999E-2</v>
      </c>
      <c r="EX53" s="157">
        <v>65</v>
      </c>
      <c r="EY53" s="158">
        <v>1.4E-2</v>
      </c>
      <c r="EZ53" s="157">
        <v>89</v>
      </c>
      <c r="FA53" s="158">
        <v>1.2999999999999999E-2</v>
      </c>
      <c r="FB53" s="157">
        <v>66</v>
      </c>
      <c r="FC53" s="158">
        <v>1.4999999999999999E-2</v>
      </c>
      <c r="FD53" s="157">
        <v>88</v>
      </c>
      <c r="FE53" s="158">
        <v>1.6E-2</v>
      </c>
      <c r="FF53" s="156">
        <v>69</v>
      </c>
      <c r="FG53" s="158">
        <v>1.4999999999999999E-2</v>
      </c>
      <c r="FH53" s="156">
        <v>90</v>
      </c>
      <c r="FI53" s="158">
        <v>1.2E-2</v>
      </c>
      <c r="FJ53" s="156">
        <v>48</v>
      </c>
      <c r="FK53" s="158">
        <v>0.01</v>
      </c>
      <c r="FL53" s="156">
        <v>83</v>
      </c>
      <c r="FM53" s="158">
        <v>1.2E-2</v>
      </c>
      <c r="FN53" s="156">
        <v>117</v>
      </c>
      <c r="FO53" s="158">
        <v>1.2999999999999999E-2</v>
      </c>
      <c r="FP53" s="156">
        <v>158</v>
      </c>
      <c r="FQ53" s="158">
        <v>1.2999999999999999E-2</v>
      </c>
      <c r="FR53" s="156">
        <v>176</v>
      </c>
      <c r="FS53" s="158">
        <v>0.02</v>
      </c>
      <c r="FT53" s="156">
        <v>138</v>
      </c>
      <c r="FU53" s="158">
        <v>0.02</v>
      </c>
      <c r="FV53" s="156">
        <v>141</v>
      </c>
      <c r="FW53" s="158">
        <v>1.9E-2</v>
      </c>
      <c r="FX53" s="156">
        <v>122</v>
      </c>
      <c r="FY53" s="158">
        <v>1.2E-2</v>
      </c>
      <c r="FZ53" s="156">
        <v>66</v>
      </c>
      <c r="GA53" s="158">
        <v>0.01</v>
      </c>
      <c r="GB53" s="156">
        <v>69</v>
      </c>
      <c r="GC53" s="158">
        <v>8.9999999999999993E-3</v>
      </c>
      <c r="GD53" s="156">
        <v>59</v>
      </c>
      <c r="GE53" s="158">
        <v>8.9999999999999993E-3</v>
      </c>
      <c r="GF53" s="156">
        <v>70</v>
      </c>
      <c r="GG53" s="158">
        <v>8.0000000000000002E-3</v>
      </c>
      <c r="GH53" s="156">
        <v>64</v>
      </c>
      <c r="GI53" s="158">
        <v>1.0999999999999999E-2</v>
      </c>
      <c r="GJ53" s="156">
        <v>95</v>
      </c>
      <c r="GK53" s="158">
        <v>1.2999999999999999E-2</v>
      </c>
      <c r="GL53" s="156">
        <v>82</v>
      </c>
      <c r="GM53" s="158">
        <v>1.4E-2</v>
      </c>
      <c r="GN53" s="156">
        <v>119</v>
      </c>
      <c r="GO53" s="158">
        <v>1.2999999999999999E-2</v>
      </c>
      <c r="GP53" s="156">
        <v>65</v>
      </c>
      <c r="GQ53" s="158">
        <v>1.2999999999999999E-2</v>
      </c>
      <c r="GR53" s="160"/>
      <c r="GS53" s="162"/>
    </row>
    <row r="54" spans="1:201" hidden="1" x14ac:dyDescent="0.25">
      <c r="C54" s="156" t="s">
        <v>812</v>
      </c>
      <c r="D54" s="157">
        <v>156</v>
      </c>
      <c r="E54" s="158">
        <v>0.75700000000000001</v>
      </c>
      <c r="F54" s="157">
        <v>138</v>
      </c>
      <c r="G54" s="158">
        <v>0.71099999999999997</v>
      </c>
      <c r="H54" s="157">
        <v>176</v>
      </c>
      <c r="I54" s="158">
        <v>0.81499999999999995</v>
      </c>
      <c r="J54" s="157">
        <v>155</v>
      </c>
      <c r="K54" s="158">
        <v>0.76400000000000001</v>
      </c>
      <c r="L54" s="157">
        <v>140</v>
      </c>
      <c r="M54" s="158">
        <v>0.75700000000000001</v>
      </c>
      <c r="N54" s="157">
        <v>148</v>
      </c>
      <c r="O54" s="158">
        <v>0.72199999999999998</v>
      </c>
      <c r="P54" s="157">
        <v>165</v>
      </c>
      <c r="Q54" s="158">
        <v>0.80900000000000005</v>
      </c>
      <c r="R54" s="157">
        <v>161</v>
      </c>
      <c r="S54" s="158">
        <v>0.749</v>
      </c>
      <c r="T54" s="157">
        <v>182</v>
      </c>
      <c r="U54" s="158">
        <v>0.73399999999999999</v>
      </c>
      <c r="V54" s="157">
        <v>196</v>
      </c>
      <c r="W54" s="158">
        <v>0.83399999999999996</v>
      </c>
      <c r="X54" s="157">
        <v>191</v>
      </c>
      <c r="Y54" s="158">
        <v>0.77</v>
      </c>
      <c r="Z54" s="157">
        <v>191</v>
      </c>
      <c r="AA54" s="158">
        <v>0.77600000000000002</v>
      </c>
      <c r="AB54" s="157">
        <v>237</v>
      </c>
      <c r="AC54" s="158">
        <v>0.79300000000000004</v>
      </c>
      <c r="AD54" s="157">
        <v>204</v>
      </c>
      <c r="AE54" s="158">
        <v>0.745</v>
      </c>
      <c r="AF54" s="157">
        <v>275</v>
      </c>
      <c r="AG54" s="158">
        <v>0.76600000000000001</v>
      </c>
      <c r="AH54" s="157">
        <v>279</v>
      </c>
      <c r="AI54" s="158">
        <v>0.82099999999999995</v>
      </c>
      <c r="AJ54" s="157">
        <v>280</v>
      </c>
      <c r="AK54" s="158">
        <v>0.80200000000000005</v>
      </c>
      <c r="AL54" s="157">
        <v>257</v>
      </c>
      <c r="AM54" s="158">
        <v>0.84299999999999997</v>
      </c>
      <c r="AN54" s="157">
        <v>291</v>
      </c>
      <c r="AO54" s="158">
        <v>0.79500000000000004</v>
      </c>
      <c r="AP54" s="157">
        <v>295</v>
      </c>
      <c r="AQ54" s="158">
        <v>0.80800000000000005</v>
      </c>
      <c r="AR54" s="157">
        <v>298</v>
      </c>
      <c r="AS54" s="158">
        <v>0.82299999999999995</v>
      </c>
      <c r="AT54" s="157">
        <v>299</v>
      </c>
      <c r="AU54" s="158">
        <v>0.78100000000000003</v>
      </c>
      <c r="AV54" s="157">
        <v>396</v>
      </c>
      <c r="AW54" s="158">
        <v>0.82699999999999996</v>
      </c>
      <c r="AX54" s="157">
        <v>315</v>
      </c>
      <c r="AY54" s="158">
        <v>0.82199999999999995</v>
      </c>
      <c r="AZ54" s="157">
        <v>339</v>
      </c>
      <c r="BA54" s="158">
        <v>0.8</v>
      </c>
      <c r="BB54" s="157">
        <v>340</v>
      </c>
      <c r="BC54" s="158">
        <v>0.83499999999999996</v>
      </c>
      <c r="BD54" s="157">
        <v>396</v>
      </c>
      <c r="BE54" s="158">
        <v>0.83899999999999997</v>
      </c>
      <c r="BF54" s="157">
        <v>331</v>
      </c>
      <c r="BG54" s="158">
        <v>0.79200000000000004</v>
      </c>
      <c r="BH54" s="157">
        <v>356</v>
      </c>
      <c r="BI54" s="158">
        <v>0.72499999999999998</v>
      </c>
      <c r="BJ54" s="157">
        <v>335</v>
      </c>
      <c r="BK54" s="158">
        <v>0.753</v>
      </c>
      <c r="BL54" s="157">
        <v>341</v>
      </c>
      <c r="BM54" s="158">
        <v>0.71</v>
      </c>
      <c r="BN54" s="157">
        <v>328</v>
      </c>
      <c r="BO54" s="158">
        <v>0.64400000000000002</v>
      </c>
      <c r="BP54" s="157">
        <v>366</v>
      </c>
      <c r="BQ54" s="158">
        <v>0.66200000000000003</v>
      </c>
      <c r="BR54" s="157">
        <v>348</v>
      </c>
      <c r="BS54" s="158">
        <v>0.56299999999999994</v>
      </c>
      <c r="BT54" s="157">
        <v>304</v>
      </c>
      <c r="BU54" s="158">
        <v>0.55900000000000005</v>
      </c>
      <c r="BV54" s="157">
        <v>310</v>
      </c>
      <c r="BW54" s="158">
        <v>0.59699999999999998</v>
      </c>
      <c r="BX54" s="157">
        <v>384</v>
      </c>
      <c r="BY54" s="158">
        <v>0.59799999999999998</v>
      </c>
      <c r="BZ54" s="157">
        <v>443</v>
      </c>
      <c r="CA54" s="158">
        <v>0.55400000000000005</v>
      </c>
      <c r="CB54" s="157">
        <v>384</v>
      </c>
      <c r="CC54" s="158">
        <v>0.50700000000000001</v>
      </c>
      <c r="CD54" s="157">
        <v>398</v>
      </c>
      <c r="CE54" s="158">
        <v>0.56399999999999995</v>
      </c>
      <c r="CF54" s="157">
        <v>422</v>
      </c>
      <c r="CG54" s="158">
        <v>0.51700000000000002</v>
      </c>
      <c r="CH54" s="157">
        <v>387</v>
      </c>
      <c r="CI54" s="158">
        <v>0.505</v>
      </c>
      <c r="CJ54" s="157">
        <v>415</v>
      </c>
      <c r="CK54" s="158">
        <v>0.505</v>
      </c>
      <c r="CL54" s="157">
        <v>414</v>
      </c>
      <c r="CM54" s="158">
        <v>0.496</v>
      </c>
      <c r="CN54" s="157">
        <v>454</v>
      </c>
      <c r="CO54" s="158">
        <v>0.48599999999999999</v>
      </c>
      <c r="CP54" s="157">
        <v>507</v>
      </c>
      <c r="CQ54" s="158">
        <v>0.53500000000000003</v>
      </c>
      <c r="CR54" s="157">
        <v>555</v>
      </c>
      <c r="CS54" s="158">
        <v>0.54</v>
      </c>
      <c r="CT54" s="157">
        <v>544</v>
      </c>
      <c r="CU54" s="158">
        <v>0.57899999999999996</v>
      </c>
      <c r="CV54" s="157">
        <v>507</v>
      </c>
      <c r="CW54" s="158">
        <v>0.59499999999999997</v>
      </c>
      <c r="CX54" s="157">
        <v>563</v>
      </c>
      <c r="CY54" s="158">
        <v>0.61199999999999999</v>
      </c>
      <c r="CZ54" s="157">
        <v>644</v>
      </c>
      <c r="DA54" s="158">
        <v>0.60499999999999998</v>
      </c>
      <c r="DB54" s="157">
        <v>521</v>
      </c>
      <c r="DC54" s="158">
        <v>0.57899999999999996</v>
      </c>
      <c r="DD54" s="157">
        <v>554</v>
      </c>
      <c r="DE54" s="158">
        <v>0.58399999999999996</v>
      </c>
      <c r="DF54" s="157">
        <v>575</v>
      </c>
      <c r="DG54" s="158">
        <v>0.59199999999999997</v>
      </c>
      <c r="DH54" s="156">
        <v>492</v>
      </c>
      <c r="DI54" s="158">
        <v>0.51600000000000001</v>
      </c>
      <c r="DJ54" s="157">
        <v>507</v>
      </c>
      <c r="DK54" s="158">
        <v>0.53</v>
      </c>
      <c r="DL54" s="157">
        <v>458</v>
      </c>
      <c r="DM54" s="158">
        <v>0.48799999999999999</v>
      </c>
      <c r="DN54" s="157">
        <v>510</v>
      </c>
      <c r="DO54" s="158">
        <v>0.52300000000000002</v>
      </c>
      <c r="DP54" s="157">
        <v>509</v>
      </c>
      <c r="DQ54" s="158">
        <v>0.52500000000000002</v>
      </c>
      <c r="DR54" s="157">
        <v>482</v>
      </c>
      <c r="DS54" s="158">
        <v>0.51200000000000001</v>
      </c>
      <c r="DT54" s="157">
        <v>498</v>
      </c>
      <c r="DU54" s="158">
        <v>0.51100000000000001</v>
      </c>
      <c r="DV54" s="157">
        <v>498</v>
      </c>
      <c r="DW54" s="158">
        <v>0.51300000000000001</v>
      </c>
      <c r="DX54" s="157">
        <v>495</v>
      </c>
      <c r="DY54" s="158">
        <v>0.48199999999999998</v>
      </c>
      <c r="DZ54" s="157">
        <v>466</v>
      </c>
      <c r="EA54" s="158">
        <v>0.46700000000000003</v>
      </c>
      <c r="EB54" s="157">
        <v>443</v>
      </c>
      <c r="EC54" s="158">
        <v>0.44</v>
      </c>
      <c r="ED54" s="157">
        <v>457</v>
      </c>
      <c r="EE54" s="158">
        <v>0.44700000000000001</v>
      </c>
      <c r="EF54" s="157">
        <v>475</v>
      </c>
      <c r="EG54" s="158">
        <v>0.44900000000000001</v>
      </c>
      <c r="EH54" s="157">
        <v>441</v>
      </c>
      <c r="EI54" s="158">
        <v>0.41899999999999998</v>
      </c>
      <c r="EJ54" s="157">
        <v>422</v>
      </c>
      <c r="EK54" s="159">
        <v>0.39500000000000002</v>
      </c>
      <c r="EL54" s="157">
        <v>438</v>
      </c>
      <c r="EM54" s="158">
        <v>0.39900000000000002</v>
      </c>
      <c r="EN54" s="157">
        <v>482</v>
      </c>
      <c r="EO54" s="158">
        <v>0.41899999999999998</v>
      </c>
      <c r="EP54" s="157">
        <v>408</v>
      </c>
      <c r="EQ54" s="158">
        <v>0.35699999999999998</v>
      </c>
      <c r="ER54" s="157">
        <v>354</v>
      </c>
      <c r="ES54" s="158">
        <v>0.29699999999999999</v>
      </c>
      <c r="ET54" s="157">
        <v>428</v>
      </c>
      <c r="EU54" s="158">
        <v>0.36299999999999999</v>
      </c>
      <c r="EV54" s="157">
        <v>458</v>
      </c>
      <c r="EW54" s="158">
        <v>0.35699999999999998</v>
      </c>
      <c r="EX54" s="157">
        <v>381</v>
      </c>
      <c r="EY54" s="158">
        <v>0.312</v>
      </c>
      <c r="EZ54" s="157">
        <v>400</v>
      </c>
      <c r="FA54" s="158">
        <v>0.32100000000000001</v>
      </c>
      <c r="FB54" s="157">
        <v>405</v>
      </c>
      <c r="FC54" s="158">
        <v>0.311</v>
      </c>
      <c r="FD54" s="157">
        <v>610</v>
      </c>
      <c r="FE54" s="158">
        <v>0.39900000000000002</v>
      </c>
      <c r="FF54" s="156">
        <v>537</v>
      </c>
      <c r="FG54" s="158">
        <v>0.38</v>
      </c>
      <c r="FH54" s="156">
        <v>562</v>
      </c>
      <c r="FI54" s="158">
        <v>0.40100000000000002</v>
      </c>
      <c r="FJ54" s="156">
        <v>660</v>
      </c>
      <c r="FK54" s="158">
        <v>0.46600000000000003</v>
      </c>
      <c r="FL54" s="156">
        <v>602</v>
      </c>
      <c r="FM54" s="158">
        <v>0.46300000000000002</v>
      </c>
      <c r="FN54" s="156">
        <v>661</v>
      </c>
      <c r="FO54" s="158">
        <v>0.42099999999999999</v>
      </c>
      <c r="FP54" s="156">
        <v>643</v>
      </c>
      <c r="FQ54" s="158">
        <v>0.41499999999999998</v>
      </c>
      <c r="FR54" s="156">
        <v>775</v>
      </c>
      <c r="FS54" s="158">
        <v>0.505</v>
      </c>
      <c r="FT54" s="156">
        <v>861</v>
      </c>
      <c r="FU54" s="158">
        <v>0.55300000000000005</v>
      </c>
      <c r="FV54" s="156">
        <v>963</v>
      </c>
      <c r="FW54" s="158">
        <v>0.55400000000000005</v>
      </c>
      <c r="FX54" s="156">
        <v>833</v>
      </c>
      <c r="FY54" s="158">
        <v>0.50800000000000001</v>
      </c>
      <c r="FZ54" s="156">
        <v>826</v>
      </c>
      <c r="GA54" s="158">
        <v>0.48699999999999999</v>
      </c>
      <c r="GB54" s="156">
        <v>846</v>
      </c>
      <c r="GC54" s="158">
        <v>0.45700000000000002</v>
      </c>
      <c r="GD54" s="156">
        <v>974</v>
      </c>
      <c r="GE54" s="158">
        <v>0.52800000000000002</v>
      </c>
      <c r="GF54" s="156">
        <v>838</v>
      </c>
      <c r="GG54" s="158">
        <v>0.45600000000000002</v>
      </c>
      <c r="GH54" s="156">
        <v>770</v>
      </c>
      <c r="GI54" s="158">
        <v>0.40600000000000003</v>
      </c>
      <c r="GJ54" s="156">
        <v>649</v>
      </c>
      <c r="GK54" s="158">
        <v>0.33300000000000002</v>
      </c>
      <c r="GL54" s="156">
        <v>931</v>
      </c>
      <c r="GM54" s="158">
        <v>0.501</v>
      </c>
      <c r="GN54" s="156">
        <v>905</v>
      </c>
      <c r="GO54" s="158">
        <v>0.45500000000000002</v>
      </c>
      <c r="GP54" s="156">
        <v>856</v>
      </c>
      <c r="GQ54" s="158">
        <v>0.41199999999999998</v>
      </c>
      <c r="GR54" s="160"/>
      <c r="GS54" s="162"/>
    </row>
    <row r="55" spans="1:201" s="34" customFormat="1" x14ac:dyDescent="0.25">
      <c r="A55"/>
      <c r="B55"/>
      <c r="C55" s="160" t="s">
        <v>27</v>
      </c>
      <c r="D55" s="161">
        <v>225</v>
      </c>
      <c r="E55" s="162">
        <v>0.13</v>
      </c>
      <c r="F55" s="161">
        <v>137</v>
      </c>
      <c r="G55" s="162">
        <v>0.109</v>
      </c>
      <c r="H55" s="161">
        <v>259</v>
      </c>
      <c r="I55" s="162">
        <v>0.19400000000000001</v>
      </c>
      <c r="J55" s="161">
        <v>277</v>
      </c>
      <c r="K55" s="162">
        <v>0.217</v>
      </c>
      <c r="L55" s="161">
        <v>301</v>
      </c>
      <c r="M55" s="162">
        <v>0.18099999999999999</v>
      </c>
      <c r="N55" s="161">
        <v>199</v>
      </c>
      <c r="O55" s="162">
        <v>0.16600000000000001</v>
      </c>
      <c r="P55" s="161">
        <v>342</v>
      </c>
      <c r="Q55" s="162">
        <v>0.27400000000000002</v>
      </c>
      <c r="R55" s="161">
        <v>308</v>
      </c>
      <c r="S55" s="162">
        <v>0.23699999999999999</v>
      </c>
      <c r="T55" s="161">
        <v>339</v>
      </c>
      <c r="U55" s="162">
        <v>0.19600000000000001</v>
      </c>
      <c r="V55" s="161">
        <v>318</v>
      </c>
      <c r="W55" s="162">
        <v>0.246</v>
      </c>
      <c r="X55" s="161">
        <v>334</v>
      </c>
      <c r="Y55" s="162">
        <v>0.252</v>
      </c>
      <c r="Z55" s="161">
        <v>299</v>
      </c>
      <c r="AA55" s="162">
        <v>0.24199999999999999</v>
      </c>
      <c r="AB55" s="161">
        <v>367</v>
      </c>
      <c r="AC55" s="162">
        <v>0.19600000000000001</v>
      </c>
      <c r="AD55" s="161">
        <v>270</v>
      </c>
      <c r="AE55" s="162">
        <v>0.21199999999999999</v>
      </c>
      <c r="AF55" s="161">
        <v>326</v>
      </c>
      <c r="AG55" s="162">
        <v>0.23599999999999999</v>
      </c>
      <c r="AH55" s="161">
        <v>360</v>
      </c>
      <c r="AI55" s="162">
        <v>0.26400000000000001</v>
      </c>
      <c r="AJ55" s="161">
        <v>355</v>
      </c>
      <c r="AK55" s="162">
        <v>0.188</v>
      </c>
      <c r="AL55" s="161">
        <v>284</v>
      </c>
      <c r="AM55" s="162">
        <v>0.245</v>
      </c>
      <c r="AN55" s="161">
        <v>366</v>
      </c>
      <c r="AO55" s="162">
        <v>0.25700000000000001</v>
      </c>
      <c r="AP55" s="161">
        <v>325</v>
      </c>
      <c r="AQ55" s="162">
        <v>0.24299999999999999</v>
      </c>
      <c r="AR55" s="161">
        <v>284</v>
      </c>
      <c r="AS55" s="162">
        <v>0.16900000000000001</v>
      </c>
      <c r="AT55" s="161">
        <v>315</v>
      </c>
      <c r="AU55" s="162">
        <v>0.23699999999999999</v>
      </c>
      <c r="AV55" s="161">
        <v>382</v>
      </c>
      <c r="AW55" s="162">
        <v>0.26500000000000001</v>
      </c>
      <c r="AX55" s="161">
        <v>273</v>
      </c>
      <c r="AY55" s="162">
        <v>0.221</v>
      </c>
      <c r="AZ55" s="161">
        <v>328</v>
      </c>
      <c r="BA55" s="162">
        <v>0.21299999999999999</v>
      </c>
      <c r="BB55" s="161">
        <v>271</v>
      </c>
      <c r="BC55" s="162">
        <v>0.24299999999999999</v>
      </c>
      <c r="BD55" s="161">
        <v>278</v>
      </c>
      <c r="BE55" s="162">
        <v>0.221</v>
      </c>
      <c r="BF55" s="161">
        <v>238</v>
      </c>
      <c r="BG55" s="162">
        <v>0.20399999999999999</v>
      </c>
      <c r="BH55" s="161">
        <v>220</v>
      </c>
      <c r="BI55" s="162">
        <v>0.15</v>
      </c>
      <c r="BJ55" s="161">
        <v>158</v>
      </c>
      <c r="BK55" s="162">
        <v>0.14599999999999999</v>
      </c>
      <c r="BL55" s="161">
        <v>142</v>
      </c>
      <c r="BM55" s="162">
        <v>0.129</v>
      </c>
      <c r="BN55" s="161">
        <v>89</v>
      </c>
      <c r="BO55" s="162">
        <v>8.4000000000000005E-2</v>
      </c>
      <c r="BP55" s="161">
        <v>105</v>
      </c>
      <c r="BQ55" s="162">
        <v>7.4999999999999997E-2</v>
      </c>
      <c r="BR55" s="161">
        <v>59</v>
      </c>
      <c r="BS55" s="162">
        <v>4.9000000000000002E-2</v>
      </c>
      <c r="BT55" s="161">
        <v>71</v>
      </c>
      <c r="BU55" s="162">
        <v>5.6000000000000001E-2</v>
      </c>
      <c r="BV55" s="161">
        <v>59</v>
      </c>
      <c r="BW55" s="162">
        <v>4.8000000000000001E-2</v>
      </c>
      <c r="BX55" s="161">
        <v>46</v>
      </c>
      <c r="BY55" s="162">
        <v>3.4000000000000002E-2</v>
      </c>
      <c r="BZ55" s="161">
        <v>39</v>
      </c>
      <c r="CA55" s="162">
        <v>3.2000000000000001E-2</v>
      </c>
      <c r="CB55" s="161">
        <v>50</v>
      </c>
      <c r="CC55" s="162">
        <v>3.5999999999999997E-2</v>
      </c>
      <c r="CD55" s="161">
        <v>42</v>
      </c>
      <c r="CE55" s="162">
        <v>0.03</v>
      </c>
      <c r="CF55" s="161">
        <v>42</v>
      </c>
      <c r="CG55" s="162">
        <v>2.5999999999999999E-2</v>
      </c>
      <c r="CH55" s="161">
        <v>31</v>
      </c>
      <c r="CI55" s="162">
        <v>2.4E-2</v>
      </c>
      <c r="CJ55" s="161">
        <v>44</v>
      </c>
      <c r="CK55" s="162">
        <v>2.9000000000000001E-2</v>
      </c>
      <c r="CL55" s="161">
        <v>39</v>
      </c>
      <c r="CM55" s="162">
        <v>2.5000000000000001E-2</v>
      </c>
      <c r="CN55" s="161">
        <v>44</v>
      </c>
      <c r="CO55" s="162">
        <v>2.3E-2</v>
      </c>
      <c r="CP55" s="161">
        <v>32</v>
      </c>
      <c r="CQ55" s="162">
        <v>2.1999999999999999E-2</v>
      </c>
      <c r="CR55" s="161">
        <v>39</v>
      </c>
      <c r="CS55" s="162">
        <v>2.1999999999999999E-2</v>
      </c>
      <c r="CT55" s="161">
        <v>55</v>
      </c>
      <c r="CU55" s="162">
        <v>3.2000000000000001E-2</v>
      </c>
      <c r="CV55" s="161">
        <v>52</v>
      </c>
      <c r="CW55" s="162">
        <v>2.5000000000000001E-2</v>
      </c>
      <c r="CX55" s="161">
        <v>35</v>
      </c>
      <c r="CY55" s="162">
        <v>2.1999999999999999E-2</v>
      </c>
      <c r="CZ55" s="161">
        <v>55</v>
      </c>
      <c r="DA55" s="162">
        <v>3.1E-2</v>
      </c>
      <c r="DB55" s="161">
        <v>57</v>
      </c>
      <c r="DC55" s="162">
        <v>3.2000000000000001E-2</v>
      </c>
      <c r="DD55" s="161">
        <v>59</v>
      </c>
      <c r="DE55" s="162">
        <v>2.7E-2</v>
      </c>
      <c r="DF55" s="161">
        <v>45</v>
      </c>
      <c r="DG55" s="162">
        <v>2.5000000000000001E-2</v>
      </c>
      <c r="DH55" s="160">
        <v>58</v>
      </c>
      <c r="DI55" s="162">
        <v>0.03</v>
      </c>
      <c r="DJ55" s="161">
        <v>51</v>
      </c>
      <c r="DK55" s="162">
        <v>2.8000000000000001E-2</v>
      </c>
      <c r="DL55" s="161">
        <v>68</v>
      </c>
      <c r="DM55" s="162">
        <v>3.1E-2</v>
      </c>
      <c r="DN55" s="161">
        <v>55</v>
      </c>
      <c r="DO55" s="162">
        <v>0.03</v>
      </c>
      <c r="DP55" s="161">
        <v>54</v>
      </c>
      <c r="DQ55" s="162">
        <v>2.5000000000000001E-2</v>
      </c>
      <c r="DR55" s="161">
        <v>73</v>
      </c>
      <c r="DS55" s="162">
        <v>3.6999999999999998E-2</v>
      </c>
      <c r="DT55" s="161">
        <v>62</v>
      </c>
      <c r="DU55" s="162">
        <v>2.7E-2</v>
      </c>
      <c r="DV55" s="161">
        <v>58</v>
      </c>
      <c r="DW55" s="162">
        <v>3.3000000000000002E-2</v>
      </c>
      <c r="DX55" s="161">
        <v>42</v>
      </c>
      <c r="DY55" s="162">
        <v>2.1000000000000001E-2</v>
      </c>
      <c r="DZ55" s="161">
        <v>50</v>
      </c>
      <c r="EA55" s="162">
        <v>2.4E-2</v>
      </c>
      <c r="EB55" s="161">
        <v>53</v>
      </c>
      <c r="EC55" s="162">
        <v>2.1999999999999999E-2</v>
      </c>
      <c r="ED55" s="161">
        <v>47</v>
      </c>
      <c r="EE55" s="162">
        <v>2.3E-2</v>
      </c>
      <c r="EF55" s="161">
        <v>43</v>
      </c>
      <c r="EG55" s="162">
        <v>1.9E-2</v>
      </c>
      <c r="EH55" s="161">
        <v>53</v>
      </c>
      <c r="EI55" s="162">
        <v>2.5000000000000001E-2</v>
      </c>
      <c r="EJ55" s="161">
        <v>50</v>
      </c>
      <c r="EK55" s="163">
        <v>2.1000000000000001E-2</v>
      </c>
      <c r="EL55" s="161">
        <v>44</v>
      </c>
      <c r="EM55" s="162">
        <v>2.1000000000000001E-2</v>
      </c>
      <c r="EN55" s="161">
        <v>46</v>
      </c>
      <c r="EO55" s="162">
        <v>0.02</v>
      </c>
      <c r="EP55" s="161">
        <v>34</v>
      </c>
      <c r="EQ55" s="162">
        <v>1.6E-2</v>
      </c>
      <c r="ER55" s="161">
        <v>49</v>
      </c>
      <c r="ES55" s="162">
        <v>1.9E-2</v>
      </c>
      <c r="ET55" s="161">
        <v>38</v>
      </c>
      <c r="EU55" s="162">
        <v>1.9E-2</v>
      </c>
      <c r="EV55" s="161">
        <v>33</v>
      </c>
      <c r="EW55" s="162">
        <v>1.4E-2</v>
      </c>
      <c r="EX55" s="161">
        <v>40</v>
      </c>
      <c r="EY55" s="162">
        <v>1.7999999999999999E-2</v>
      </c>
      <c r="EZ55" s="161">
        <v>49</v>
      </c>
      <c r="FA55" s="162">
        <v>1.9E-2</v>
      </c>
      <c r="FB55" s="161">
        <v>31</v>
      </c>
      <c r="FC55" s="162">
        <v>1.6E-2</v>
      </c>
      <c r="FD55" s="161">
        <v>24</v>
      </c>
      <c r="FE55" s="162">
        <v>1.0999999999999999E-2</v>
      </c>
      <c r="FF55" s="160">
        <v>38</v>
      </c>
      <c r="FG55" s="162">
        <v>1.7000000000000001E-2</v>
      </c>
      <c r="FH55" s="160">
        <v>44</v>
      </c>
      <c r="FI55" s="162">
        <v>1.7000000000000001E-2</v>
      </c>
      <c r="FJ55" s="160">
        <v>42</v>
      </c>
      <c r="FK55" s="162">
        <v>0.02</v>
      </c>
      <c r="FL55" s="160">
        <v>38</v>
      </c>
      <c r="FM55" s="162">
        <v>0.02</v>
      </c>
      <c r="FN55" s="160">
        <v>29</v>
      </c>
      <c r="FO55" s="162">
        <v>1.2999999999999999E-2</v>
      </c>
      <c r="FP55" s="160">
        <v>47</v>
      </c>
      <c r="FQ55" s="162">
        <v>1.6E-2</v>
      </c>
      <c r="FR55" s="160">
        <v>83</v>
      </c>
      <c r="FS55" s="162">
        <v>3.1E-2</v>
      </c>
      <c r="FT55" s="160">
        <v>73</v>
      </c>
      <c r="FU55" s="162">
        <v>0.03</v>
      </c>
      <c r="FV55" s="160">
        <v>80</v>
      </c>
      <c r="FW55" s="162">
        <v>3.1E-2</v>
      </c>
      <c r="FX55" s="160">
        <v>69</v>
      </c>
      <c r="FY55" s="162">
        <v>2.4E-2</v>
      </c>
      <c r="FZ55" s="160">
        <v>47</v>
      </c>
      <c r="GA55" s="162">
        <v>0.02</v>
      </c>
      <c r="GB55" s="160">
        <v>61</v>
      </c>
      <c r="GC55" s="162">
        <v>2.4E-2</v>
      </c>
      <c r="GD55" s="160">
        <v>69</v>
      </c>
      <c r="GE55" s="162">
        <v>0.03</v>
      </c>
      <c r="GF55" s="160">
        <v>51</v>
      </c>
      <c r="GG55" s="162">
        <v>2.1999999999999999E-2</v>
      </c>
      <c r="GH55" s="160">
        <v>29</v>
      </c>
      <c r="GI55" s="162">
        <v>1.6E-2</v>
      </c>
      <c r="GJ55" s="160">
        <v>35</v>
      </c>
      <c r="GK55" s="162">
        <v>1.7999999999999999E-2</v>
      </c>
      <c r="GL55" s="160">
        <v>43</v>
      </c>
      <c r="GM55" s="162">
        <v>2.3E-2</v>
      </c>
      <c r="GN55" s="160">
        <v>36</v>
      </c>
      <c r="GO55" s="162">
        <v>1.9E-2</v>
      </c>
      <c r="GP55" s="160">
        <v>30</v>
      </c>
      <c r="GQ55" s="162">
        <v>1.7999999999999999E-2</v>
      </c>
      <c r="GR55" s="160">
        <v>30</v>
      </c>
      <c r="GS55" s="162">
        <v>1.6E-2</v>
      </c>
    </row>
    <row r="56" spans="1:201" hidden="1" x14ac:dyDescent="0.25">
      <c r="C56" s="156" t="s">
        <v>1676</v>
      </c>
      <c r="D56" s="157">
        <v>226</v>
      </c>
      <c r="E56" s="158">
        <v>0.57499999999999996</v>
      </c>
      <c r="F56" s="157">
        <v>224</v>
      </c>
      <c r="G56" s="158">
        <v>0.61199999999999999</v>
      </c>
      <c r="H56" s="157">
        <v>276</v>
      </c>
      <c r="I56" s="158">
        <v>0.73</v>
      </c>
      <c r="J56" s="157">
        <v>265</v>
      </c>
      <c r="K56" s="158">
        <v>0.746</v>
      </c>
      <c r="L56" s="157">
        <v>300</v>
      </c>
      <c r="M56" s="158">
        <v>0.76500000000000001</v>
      </c>
      <c r="N56" s="157">
        <v>275</v>
      </c>
      <c r="O56" s="158">
        <v>0.76800000000000002</v>
      </c>
      <c r="P56" s="157">
        <v>310</v>
      </c>
      <c r="Q56" s="158">
        <v>0.89900000000000002</v>
      </c>
      <c r="R56" s="157">
        <v>319</v>
      </c>
      <c r="S56" s="158">
        <v>0.85499999999999998</v>
      </c>
      <c r="T56" s="157">
        <v>325</v>
      </c>
      <c r="U56" s="158">
        <v>0.82699999999999996</v>
      </c>
      <c r="V56" s="157">
        <v>305</v>
      </c>
      <c r="W56" s="158">
        <v>0.85699999999999998</v>
      </c>
      <c r="X56" s="157">
        <v>301</v>
      </c>
      <c r="Y56" s="158">
        <v>0.85799999999999998</v>
      </c>
      <c r="Z56" s="157">
        <v>297</v>
      </c>
      <c r="AA56" s="158">
        <v>0.82499999999999996</v>
      </c>
      <c r="AB56" s="157">
        <v>342</v>
      </c>
      <c r="AC56" s="158">
        <v>0.83799999999999997</v>
      </c>
      <c r="AD56" s="157">
        <v>339</v>
      </c>
      <c r="AE56" s="158">
        <v>0.84799999999999998</v>
      </c>
      <c r="AF56" s="157">
        <v>310</v>
      </c>
      <c r="AG56" s="158">
        <v>0.81799999999999995</v>
      </c>
      <c r="AH56" s="157">
        <v>326</v>
      </c>
      <c r="AI56" s="158">
        <v>0.84199999999999997</v>
      </c>
      <c r="AJ56" s="157">
        <v>377</v>
      </c>
      <c r="AK56" s="158">
        <v>0.82099999999999995</v>
      </c>
      <c r="AL56" s="157">
        <v>292</v>
      </c>
      <c r="AM56" s="158">
        <v>0.82299999999999995</v>
      </c>
      <c r="AN56" s="157">
        <v>338</v>
      </c>
      <c r="AO56" s="158">
        <v>0.82399999999999995</v>
      </c>
      <c r="AP56" s="157">
        <v>338</v>
      </c>
      <c r="AQ56" s="158">
        <v>0.81100000000000005</v>
      </c>
      <c r="AR56" s="157">
        <v>356</v>
      </c>
      <c r="AS56" s="158">
        <v>0.78900000000000003</v>
      </c>
      <c r="AT56" s="157">
        <v>325</v>
      </c>
      <c r="AU56" s="158">
        <v>0.81</v>
      </c>
      <c r="AV56" s="157">
        <v>358</v>
      </c>
      <c r="AW56" s="158">
        <v>0.83299999999999996</v>
      </c>
      <c r="AX56" s="157">
        <v>302</v>
      </c>
      <c r="AY56" s="158">
        <v>0.83899999999999997</v>
      </c>
      <c r="AZ56" s="157">
        <v>384</v>
      </c>
      <c r="BA56" s="158">
        <v>0.84199999999999997</v>
      </c>
      <c r="BB56" s="157">
        <v>352</v>
      </c>
      <c r="BC56" s="158">
        <v>0.85899999999999999</v>
      </c>
      <c r="BD56" s="157">
        <v>343</v>
      </c>
      <c r="BE56" s="158">
        <v>0.83099999999999996</v>
      </c>
      <c r="BF56" s="157">
        <v>328</v>
      </c>
      <c r="BG56" s="158">
        <v>0.85</v>
      </c>
      <c r="BH56" s="157">
        <v>362</v>
      </c>
      <c r="BI56" s="158">
        <v>0.81499999999999995</v>
      </c>
      <c r="BJ56" s="157">
        <v>335</v>
      </c>
      <c r="BK56" s="158">
        <v>0.84599999999999997</v>
      </c>
      <c r="BL56" s="157">
        <v>367</v>
      </c>
      <c r="BM56" s="158">
        <v>0.88</v>
      </c>
      <c r="BN56" s="157">
        <v>300</v>
      </c>
      <c r="BO56" s="158">
        <v>0.84699999999999998</v>
      </c>
      <c r="BP56" s="157">
        <v>410</v>
      </c>
      <c r="BQ56" s="158">
        <v>0.84499999999999997</v>
      </c>
      <c r="BR56" s="157">
        <v>421</v>
      </c>
      <c r="BS56" s="158">
        <v>0.88100000000000001</v>
      </c>
      <c r="BT56" s="157">
        <v>412</v>
      </c>
      <c r="BU56" s="158">
        <v>0.86199999999999999</v>
      </c>
      <c r="BV56" s="157">
        <v>396</v>
      </c>
      <c r="BW56" s="158">
        <v>0.88600000000000001</v>
      </c>
      <c r="BX56" s="157">
        <v>472</v>
      </c>
      <c r="BY56" s="158">
        <v>0.877</v>
      </c>
      <c r="BZ56" s="157">
        <v>406</v>
      </c>
      <c r="CA56" s="158">
        <v>0.89800000000000002</v>
      </c>
      <c r="CB56" s="157">
        <v>372</v>
      </c>
      <c r="CC56" s="158">
        <v>0.85299999999999998</v>
      </c>
      <c r="CD56" s="157">
        <v>379</v>
      </c>
      <c r="CE56" s="158">
        <v>0.879</v>
      </c>
      <c r="CF56" s="157">
        <v>423</v>
      </c>
      <c r="CG56" s="158">
        <v>0.872</v>
      </c>
      <c r="CH56" s="157">
        <v>363</v>
      </c>
      <c r="CI56" s="158">
        <v>0.879</v>
      </c>
      <c r="CJ56" s="157">
        <v>418</v>
      </c>
      <c r="CK56" s="158">
        <v>0.89900000000000002</v>
      </c>
      <c r="CL56" s="157">
        <v>388</v>
      </c>
      <c r="CM56" s="158">
        <v>0.876</v>
      </c>
      <c r="CN56" s="157">
        <v>377</v>
      </c>
      <c r="CO56" s="158">
        <v>0.82499999999999996</v>
      </c>
      <c r="CP56" s="157">
        <v>338</v>
      </c>
      <c r="CQ56" s="158">
        <v>0.82399999999999995</v>
      </c>
      <c r="CR56" s="157">
        <v>355</v>
      </c>
      <c r="CS56" s="158">
        <v>0.77300000000000002</v>
      </c>
      <c r="CT56" s="157">
        <v>356</v>
      </c>
      <c r="CU56" s="158">
        <v>0.84599999999999997</v>
      </c>
      <c r="CV56" s="157">
        <v>415</v>
      </c>
      <c r="CW56" s="158">
        <v>0.82499999999999996</v>
      </c>
      <c r="CX56" s="157">
        <v>381</v>
      </c>
      <c r="CY56" s="158">
        <v>0.83699999999999997</v>
      </c>
      <c r="CZ56" s="157">
        <v>387</v>
      </c>
      <c r="DA56" s="158">
        <v>0.86199999999999999</v>
      </c>
      <c r="DB56" s="157">
        <v>348</v>
      </c>
      <c r="DC56" s="158">
        <v>0.85499999999999998</v>
      </c>
      <c r="DD56" s="157">
        <v>350</v>
      </c>
      <c r="DE56" s="158">
        <v>0.82199999999999995</v>
      </c>
      <c r="DF56" s="157">
        <v>338</v>
      </c>
      <c r="DG56" s="158">
        <v>0.78200000000000003</v>
      </c>
      <c r="DH56" s="156">
        <v>348</v>
      </c>
      <c r="DI56" s="158">
        <v>0.80600000000000005</v>
      </c>
      <c r="DJ56" s="157">
        <v>334</v>
      </c>
      <c r="DK56" s="158">
        <v>0.81499999999999995</v>
      </c>
      <c r="DL56" s="157">
        <v>317</v>
      </c>
      <c r="DM56" s="158">
        <v>0.73199999999999998</v>
      </c>
      <c r="DN56" s="157">
        <v>310</v>
      </c>
      <c r="DO56" s="158">
        <v>0.752</v>
      </c>
      <c r="DP56" s="157">
        <v>361</v>
      </c>
      <c r="DQ56" s="158">
        <v>0.78</v>
      </c>
      <c r="DR56" s="157">
        <v>350</v>
      </c>
      <c r="DS56" s="158">
        <v>0.76400000000000001</v>
      </c>
      <c r="DT56" s="157">
        <v>333</v>
      </c>
      <c r="DU56" s="158">
        <v>0.75700000000000001</v>
      </c>
      <c r="DV56" s="157">
        <v>332</v>
      </c>
      <c r="DW56" s="158">
        <v>0.755</v>
      </c>
      <c r="DX56" s="157">
        <v>338</v>
      </c>
      <c r="DY56" s="158">
        <v>0.72699999999999998</v>
      </c>
      <c r="DZ56" s="157">
        <v>300</v>
      </c>
      <c r="EA56" s="158">
        <v>0.73299999999999998</v>
      </c>
      <c r="EB56" s="157">
        <v>327</v>
      </c>
      <c r="EC56" s="158">
        <v>0.71099999999999997</v>
      </c>
      <c r="ED56" s="157">
        <v>316</v>
      </c>
      <c r="EE56" s="158">
        <v>0.73</v>
      </c>
      <c r="EF56" s="157">
        <v>356</v>
      </c>
      <c r="EG56" s="158">
        <v>0.74199999999999999</v>
      </c>
      <c r="EH56" s="157">
        <v>293</v>
      </c>
      <c r="EI56" s="158">
        <v>0.66600000000000004</v>
      </c>
      <c r="EJ56" s="157">
        <v>310</v>
      </c>
      <c r="EK56" s="159">
        <v>0.67400000000000004</v>
      </c>
      <c r="EL56" s="157">
        <v>307</v>
      </c>
      <c r="EM56" s="158">
        <v>0.73299999999999998</v>
      </c>
      <c r="EN56" s="157">
        <v>312</v>
      </c>
      <c r="EO56" s="158">
        <v>0.69799999999999995</v>
      </c>
      <c r="EP56" s="157">
        <v>297</v>
      </c>
      <c r="EQ56" s="158">
        <v>0.69099999999999995</v>
      </c>
      <c r="ER56" s="157">
        <v>310</v>
      </c>
      <c r="ES56" s="158">
        <v>0.67800000000000005</v>
      </c>
      <c r="ET56" s="157">
        <v>252</v>
      </c>
      <c r="EU56" s="158">
        <v>0.66100000000000003</v>
      </c>
      <c r="EV56" s="157">
        <v>245</v>
      </c>
      <c r="EW56" s="158">
        <v>0.65300000000000002</v>
      </c>
      <c r="EX56" s="157">
        <v>254</v>
      </c>
      <c r="EY56" s="158">
        <v>0.65</v>
      </c>
      <c r="EZ56" s="157">
        <v>246</v>
      </c>
      <c r="FA56" s="158">
        <v>0.60599999999999998</v>
      </c>
      <c r="FB56" s="157">
        <v>201</v>
      </c>
      <c r="FC56" s="158">
        <v>0.54800000000000004</v>
      </c>
      <c r="FD56" s="157">
        <v>286</v>
      </c>
      <c r="FE56" s="158">
        <v>0.62</v>
      </c>
      <c r="FF56" s="156">
        <v>223</v>
      </c>
      <c r="FG56" s="158">
        <v>0.53</v>
      </c>
      <c r="FH56" s="156">
        <v>211</v>
      </c>
      <c r="FI56" s="158">
        <v>0.52800000000000002</v>
      </c>
      <c r="FJ56" s="156">
        <v>194</v>
      </c>
      <c r="FK56" s="158">
        <v>0.59699999999999998</v>
      </c>
      <c r="FL56" s="156">
        <v>173</v>
      </c>
      <c r="FM56" s="158">
        <v>0.48699999999999999</v>
      </c>
      <c r="FN56" s="156">
        <v>155</v>
      </c>
      <c r="FO56" s="158">
        <v>0.47699999999999998</v>
      </c>
      <c r="FP56" s="156">
        <v>194</v>
      </c>
      <c r="FQ56" s="158">
        <v>0.505</v>
      </c>
      <c r="FR56" s="156">
        <v>169</v>
      </c>
      <c r="FS56" s="158">
        <v>0.49399999999999999</v>
      </c>
      <c r="FT56" s="156">
        <v>170</v>
      </c>
      <c r="FU56" s="158">
        <v>0.53</v>
      </c>
      <c r="FV56" s="156">
        <v>205</v>
      </c>
      <c r="FW56" s="158">
        <v>0.56299999999999994</v>
      </c>
      <c r="FX56" s="156">
        <v>170</v>
      </c>
      <c r="FY56" s="158">
        <v>0.45700000000000002</v>
      </c>
      <c r="FZ56" s="156">
        <v>143</v>
      </c>
      <c r="GA56" s="158">
        <v>0.42599999999999999</v>
      </c>
      <c r="GB56" s="156">
        <v>182</v>
      </c>
      <c r="GC56" s="158">
        <v>0.46700000000000003</v>
      </c>
      <c r="GD56" s="156">
        <v>176</v>
      </c>
      <c r="GE56" s="158">
        <v>0.52100000000000002</v>
      </c>
      <c r="GF56" s="156">
        <v>163</v>
      </c>
      <c r="GG56" s="158">
        <v>0.439</v>
      </c>
      <c r="GH56" s="156">
        <v>129</v>
      </c>
      <c r="GI56" s="158">
        <v>0.41699999999999998</v>
      </c>
      <c r="GJ56" s="156">
        <v>158</v>
      </c>
      <c r="GK56" s="158">
        <v>0.48299999999999998</v>
      </c>
      <c r="GL56" s="156">
        <v>218</v>
      </c>
      <c r="GM56" s="158">
        <v>0.60699999999999998</v>
      </c>
      <c r="GN56" s="156">
        <v>142</v>
      </c>
      <c r="GO56" s="158">
        <v>0.46600000000000003</v>
      </c>
      <c r="GP56" s="156">
        <v>104</v>
      </c>
      <c r="GQ56" s="158">
        <v>0.39200000000000002</v>
      </c>
      <c r="GR56" s="160"/>
      <c r="GS56" s="162"/>
    </row>
    <row r="57" spans="1:201" hidden="1" x14ac:dyDescent="0.25">
      <c r="C57" s="156" t="s">
        <v>1677</v>
      </c>
      <c r="D57" s="157">
        <v>127</v>
      </c>
      <c r="E57" s="158">
        <v>0.78900000000000003</v>
      </c>
      <c r="F57" s="157">
        <v>95</v>
      </c>
      <c r="G57" s="158">
        <v>0.748</v>
      </c>
      <c r="H57" s="157">
        <v>132</v>
      </c>
      <c r="I57" s="158">
        <v>0.91</v>
      </c>
      <c r="J57" s="157">
        <v>119</v>
      </c>
      <c r="K57" s="158">
        <v>0.875</v>
      </c>
      <c r="L57" s="157">
        <v>127</v>
      </c>
      <c r="M57" s="158">
        <v>0.85199999999999998</v>
      </c>
      <c r="N57" s="157">
        <v>124</v>
      </c>
      <c r="O57" s="158">
        <v>0.879</v>
      </c>
      <c r="P57" s="157">
        <v>120</v>
      </c>
      <c r="Q57" s="158">
        <v>0.876</v>
      </c>
      <c r="R57" s="157">
        <v>132</v>
      </c>
      <c r="S57" s="158">
        <v>0.90400000000000003</v>
      </c>
      <c r="T57" s="157">
        <v>116</v>
      </c>
      <c r="U57" s="158">
        <v>0.88500000000000001</v>
      </c>
      <c r="V57" s="157">
        <v>118</v>
      </c>
      <c r="W57" s="158">
        <v>0.92900000000000005</v>
      </c>
      <c r="X57" s="157">
        <v>108</v>
      </c>
      <c r="Y57" s="158">
        <v>0.84399999999999997</v>
      </c>
      <c r="Z57" s="157">
        <v>120</v>
      </c>
      <c r="AA57" s="158">
        <v>0.89600000000000002</v>
      </c>
      <c r="AB57" s="157">
        <v>120</v>
      </c>
      <c r="AC57" s="158">
        <v>0.82799999999999996</v>
      </c>
      <c r="AD57" s="157">
        <v>130</v>
      </c>
      <c r="AE57" s="158">
        <v>0.84399999999999997</v>
      </c>
      <c r="AF57" s="157">
        <v>140</v>
      </c>
      <c r="AG57" s="158">
        <v>0.83299999999999996</v>
      </c>
      <c r="AH57" s="157">
        <v>145</v>
      </c>
      <c r="AI57" s="158">
        <v>0.85299999999999998</v>
      </c>
      <c r="AJ57" s="157">
        <v>160</v>
      </c>
      <c r="AK57" s="158">
        <v>0.874</v>
      </c>
      <c r="AL57" s="157">
        <v>95</v>
      </c>
      <c r="AM57" s="158">
        <v>0.77200000000000002</v>
      </c>
      <c r="AN57" s="157">
        <v>147</v>
      </c>
      <c r="AO57" s="158">
        <v>0.83499999999999996</v>
      </c>
      <c r="AP57" s="157">
        <v>144</v>
      </c>
      <c r="AQ57" s="158">
        <v>0.84699999999999998</v>
      </c>
      <c r="AR57" s="157">
        <v>126</v>
      </c>
      <c r="AS57" s="158">
        <v>0.77300000000000002</v>
      </c>
      <c r="AT57" s="157">
        <v>160</v>
      </c>
      <c r="AU57" s="158">
        <v>0.82899999999999996</v>
      </c>
      <c r="AV57" s="157">
        <v>125</v>
      </c>
      <c r="AW57" s="158">
        <v>0.81200000000000006</v>
      </c>
      <c r="AX57" s="157">
        <v>150</v>
      </c>
      <c r="AY57" s="158">
        <v>0.84699999999999998</v>
      </c>
      <c r="AZ57" s="157">
        <v>169</v>
      </c>
      <c r="BA57" s="158">
        <v>0.86199999999999999</v>
      </c>
      <c r="BB57" s="157">
        <v>153</v>
      </c>
      <c r="BC57" s="158">
        <v>0.85499999999999998</v>
      </c>
      <c r="BD57" s="157">
        <v>154</v>
      </c>
      <c r="BE57" s="158">
        <v>0.85599999999999998</v>
      </c>
      <c r="BF57" s="157">
        <v>151</v>
      </c>
      <c r="BG57" s="158">
        <v>0.878</v>
      </c>
      <c r="BH57" s="157">
        <v>177</v>
      </c>
      <c r="BI57" s="158">
        <v>0.79700000000000004</v>
      </c>
      <c r="BJ57" s="157">
        <v>157</v>
      </c>
      <c r="BK57" s="158">
        <v>0.872</v>
      </c>
      <c r="BL57" s="157">
        <v>132</v>
      </c>
      <c r="BM57" s="158">
        <v>0.84599999999999997</v>
      </c>
      <c r="BN57" s="157">
        <v>128</v>
      </c>
      <c r="BO57" s="158">
        <v>0.749</v>
      </c>
      <c r="BP57" s="157">
        <v>189</v>
      </c>
      <c r="BQ57" s="158">
        <v>0.80100000000000005</v>
      </c>
      <c r="BR57" s="157">
        <v>118</v>
      </c>
      <c r="BS57" s="158">
        <v>0.73299999999999998</v>
      </c>
      <c r="BT57" s="157">
        <v>122</v>
      </c>
      <c r="BU57" s="158">
        <v>0.69299999999999995</v>
      </c>
      <c r="BV57" s="157">
        <v>141</v>
      </c>
      <c r="BW57" s="158">
        <v>0.72299999999999998</v>
      </c>
      <c r="BX57" s="157">
        <v>129</v>
      </c>
      <c r="BY57" s="158">
        <v>0.71699999999999997</v>
      </c>
      <c r="BZ57" s="157">
        <v>96</v>
      </c>
      <c r="CA57" s="158">
        <v>0.63600000000000001</v>
      </c>
      <c r="CB57" s="157">
        <v>99</v>
      </c>
      <c r="CC57" s="158">
        <v>0.71199999999999997</v>
      </c>
      <c r="CD57" s="157">
        <v>118</v>
      </c>
      <c r="CE57" s="158">
        <v>0.64500000000000002</v>
      </c>
      <c r="CF57" s="157">
        <v>67</v>
      </c>
      <c r="CG57" s="158">
        <v>0.51500000000000001</v>
      </c>
      <c r="CH57" s="157">
        <v>91</v>
      </c>
      <c r="CI57" s="158">
        <v>0.628</v>
      </c>
      <c r="CJ57" s="157">
        <v>103</v>
      </c>
      <c r="CK57" s="158">
        <v>0.61299999999999999</v>
      </c>
      <c r="CL57" s="157">
        <v>84</v>
      </c>
      <c r="CM57" s="158">
        <v>0.503</v>
      </c>
      <c r="CN57" s="157">
        <v>78</v>
      </c>
      <c r="CO57" s="158">
        <v>0.47299999999999998</v>
      </c>
      <c r="CP57" s="157">
        <v>66</v>
      </c>
      <c r="CQ57" s="158">
        <v>0.45200000000000001</v>
      </c>
      <c r="CR57" s="157">
        <v>106</v>
      </c>
      <c r="CS57" s="158">
        <v>0.50700000000000001</v>
      </c>
      <c r="CT57" s="157">
        <v>99</v>
      </c>
      <c r="CU57" s="158">
        <v>0.55600000000000005</v>
      </c>
      <c r="CV57" s="157">
        <v>125</v>
      </c>
      <c r="CW57" s="158">
        <v>0.52300000000000002</v>
      </c>
      <c r="CX57" s="157">
        <v>92</v>
      </c>
      <c r="CY57" s="158">
        <v>0.497</v>
      </c>
      <c r="CZ57" s="157">
        <v>118</v>
      </c>
      <c r="DA57" s="158">
        <v>0.54600000000000004</v>
      </c>
      <c r="DB57" s="157">
        <v>115</v>
      </c>
      <c r="DC57" s="158">
        <v>0.59299999999999997</v>
      </c>
      <c r="DD57" s="157">
        <v>119</v>
      </c>
      <c r="DE57" s="158">
        <v>0.54600000000000004</v>
      </c>
      <c r="DF57" s="157">
        <v>136</v>
      </c>
      <c r="DG57" s="158">
        <v>0.66</v>
      </c>
      <c r="DH57" s="156">
        <v>138</v>
      </c>
      <c r="DI57" s="158">
        <v>0.58199999999999996</v>
      </c>
      <c r="DJ57" s="157">
        <v>145</v>
      </c>
      <c r="DK57" s="158">
        <v>0.71099999999999997</v>
      </c>
      <c r="DL57" s="157">
        <v>164</v>
      </c>
      <c r="DM57" s="158">
        <v>0.64600000000000002</v>
      </c>
      <c r="DN57" s="157">
        <v>155</v>
      </c>
      <c r="DO57" s="158">
        <v>0.71099999999999997</v>
      </c>
      <c r="DP57" s="157">
        <v>190</v>
      </c>
      <c r="DQ57" s="158">
        <v>0.72799999999999998</v>
      </c>
      <c r="DR57" s="157">
        <v>171</v>
      </c>
      <c r="DS57" s="158">
        <v>0.72499999999999998</v>
      </c>
      <c r="DT57" s="157">
        <v>197</v>
      </c>
      <c r="DU57" s="158">
        <v>0.76100000000000001</v>
      </c>
      <c r="DV57" s="157">
        <v>152</v>
      </c>
      <c r="DW57" s="158">
        <v>0.71</v>
      </c>
      <c r="DX57" s="157">
        <v>143</v>
      </c>
      <c r="DY57" s="158">
        <v>0.624</v>
      </c>
      <c r="DZ57" s="157">
        <v>154</v>
      </c>
      <c r="EA57" s="158">
        <v>0.66700000000000004</v>
      </c>
      <c r="EB57" s="157">
        <v>163</v>
      </c>
      <c r="EC57" s="158">
        <v>0.64200000000000002</v>
      </c>
      <c r="ED57" s="157">
        <v>159</v>
      </c>
      <c r="EE57" s="158">
        <v>0.7</v>
      </c>
      <c r="EF57" s="157">
        <v>194</v>
      </c>
      <c r="EG57" s="158">
        <v>0.74299999999999999</v>
      </c>
      <c r="EH57" s="157">
        <v>158</v>
      </c>
      <c r="EI57" s="158">
        <v>0.64200000000000002</v>
      </c>
      <c r="EJ57" s="157">
        <v>169</v>
      </c>
      <c r="EK57" s="159">
        <v>0.63500000000000001</v>
      </c>
      <c r="EL57" s="157">
        <v>141</v>
      </c>
      <c r="EM57" s="158">
        <v>0.624</v>
      </c>
      <c r="EN57" s="157">
        <v>108</v>
      </c>
      <c r="EO57" s="158">
        <v>0.49099999999999999</v>
      </c>
      <c r="EP57" s="157">
        <v>114</v>
      </c>
      <c r="EQ57" s="158">
        <v>0.52800000000000002</v>
      </c>
      <c r="ER57" s="157">
        <v>106</v>
      </c>
      <c r="ES57" s="158">
        <v>0.49099999999999999</v>
      </c>
      <c r="ET57" s="157">
        <v>129</v>
      </c>
      <c r="EU57" s="158">
        <v>0.51400000000000001</v>
      </c>
      <c r="EV57" s="157">
        <v>134</v>
      </c>
      <c r="EW57" s="158">
        <v>0.53800000000000003</v>
      </c>
      <c r="EX57" s="157">
        <v>117</v>
      </c>
      <c r="EY57" s="158">
        <v>0.45200000000000001</v>
      </c>
      <c r="EZ57" s="157">
        <v>114</v>
      </c>
      <c r="FA57" s="158">
        <v>0.496</v>
      </c>
      <c r="FB57" s="157">
        <v>92</v>
      </c>
      <c r="FC57" s="158">
        <v>0.41399999999999998</v>
      </c>
      <c r="FD57" s="157">
        <v>150</v>
      </c>
      <c r="FE57" s="158">
        <v>0.497</v>
      </c>
      <c r="FF57" s="156">
        <v>134</v>
      </c>
      <c r="FG57" s="158">
        <v>0.48899999999999999</v>
      </c>
      <c r="FH57" s="156">
        <v>123</v>
      </c>
      <c r="FI57" s="158">
        <v>0.47899999999999998</v>
      </c>
      <c r="FJ57" s="156">
        <v>141</v>
      </c>
      <c r="FK57" s="158">
        <v>0.55300000000000005</v>
      </c>
      <c r="FL57" s="156">
        <v>130</v>
      </c>
      <c r="FM57" s="158">
        <v>0.496</v>
      </c>
      <c r="FN57" s="156">
        <v>109</v>
      </c>
      <c r="FO57" s="158">
        <v>0.39800000000000002</v>
      </c>
      <c r="FP57" s="156">
        <v>108</v>
      </c>
      <c r="FQ57" s="158">
        <v>0.46800000000000003</v>
      </c>
      <c r="FR57" s="156">
        <v>130</v>
      </c>
      <c r="FS57" s="158">
        <v>0.53100000000000003</v>
      </c>
      <c r="FT57" s="156">
        <v>144</v>
      </c>
      <c r="FU57" s="158">
        <v>0.56899999999999995</v>
      </c>
      <c r="FV57" s="156">
        <v>120</v>
      </c>
      <c r="FW57" s="158">
        <v>0.51300000000000001</v>
      </c>
      <c r="FX57" s="156">
        <v>100</v>
      </c>
      <c r="FY57" s="158">
        <v>0.43099999999999999</v>
      </c>
      <c r="FZ57" s="156">
        <v>104</v>
      </c>
      <c r="GA57" s="158">
        <v>0.46400000000000002</v>
      </c>
      <c r="GB57" s="156">
        <v>153</v>
      </c>
      <c r="GC57" s="158">
        <v>0.53700000000000003</v>
      </c>
      <c r="GD57" s="156">
        <v>175</v>
      </c>
      <c r="GE57" s="158">
        <v>0.58099999999999996</v>
      </c>
      <c r="GF57" s="156">
        <v>170</v>
      </c>
      <c r="GG57" s="158">
        <v>0.499</v>
      </c>
      <c r="GH57" s="156">
        <v>159</v>
      </c>
      <c r="GI57" s="158">
        <v>0.497</v>
      </c>
      <c r="GJ57" s="156">
        <v>232</v>
      </c>
      <c r="GK57" s="158">
        <v>0.59599999999999997</v>
      </c>
      <c r="GL57" s="156">
        <v>326</v>
      </c>
      <c r="GM57" s="158">
        <v>0.75800000000000001</v>
      </c>
      <c r="GN57" s="156">
        <v>272</v>
      </c>
      <c r="GO57" s="158">
        <v>0.66200000000000003</v>
      </c>
      <c r="GP57" s="156">
        <v>214</v>
      </c>
      <c r="GQ57" s="158">
        <v>0.60599999999999998</v>
      </c>
      <c r="GR57" s="160"/>
      <c r="GS57" s="162"/>
    </row>
    <row r="58" spans="1:201" hidden="1" x14ac:dyDescent="0.25">
      <c r="C58" s="156" t="s">
        <v>1333</v>
      </c>
      <c r="D58" s="157">
        <v>161</v>
      </c>
      <c r="E58" s="158">
        <v>0.82099999999999995</v>
      </c>
      <c r="F58" s="157">
        <v>132</v>
      </c>
      <c r="G58" s="158">
        <v>0.84599999999999997</v>
      </c>
      <c r="H58" s="157">
        <v>147</v>
      </c>
      <c r="I58" s="158">
        <v>0.93600000000000005</v>
      </c>
      <c r="J58" s="157">
        <v>176</v>
      </c>
      <c r="K58" s="158">
        <v>0.96699999999999997</v>
      </c>
      <c r="L58" s="157">
        <v>159</v>
      </c>
      <c r="M58" s="158">
        <v>0.95799999999999996</v>
      </c>
      <c r="N58" s="157">
        <v>143</v>
      </c>
      <c r="O58" s="158">
        <v>0.92300000000000004</v>
      </c>
      <c r="P58" s="157">
        <v>161</v>
      </c>
      <c r="Q58" s="158">
        <v>0.98799999999999999</v>
      </c>
      <c r="R58" s="157">
        <v>156</v>
      </c>
      <c r="S58" s="158">
        <v>0.98099999999999998</v>
      </c>
      <c r="T58" s="157">
        <v>132</v>
      </c>
      <c r="U58" s="158">
        <v>0.97099999999999997</v>
      </c>
      <c r="V58" s="157">
        <v>145</v>
      </c>
      <c r="W58" s="158">
        <v>0.98</v>
      </c>
      <c r="X58" s="157">
        <v>148</v>
      </c>
      <c r="Y58" s="158">
        <v>0.97399999999999998</v>
      </c>
      <c r="Z58" s="157">
        <v>123</v>
      </c>
      <c r="AA58" s="158">
        <v>0.96099999999999997</v>
      </c>
      <c r="AB58" s="157">
        <v>123</v>
      </c>
      <c r="AC58" s="158">
        <v>0.95299999999999996</v>
      </c>
      <c r="AD58" s="157">
        <v>138</v>
      </c>
      <c r="AE58" s="158">
        <v>0.97899999999999998</v>
      </c>
      <c r="AF58" s="157">
        <v>163</v>
      </c>
      <c r="AG58" s="158">
        <v>0.93700000000000006</v>
      </c>
      <c r="AH58" s="157">
        <v>133</v>
      </c>
      <c r="AI58" s="158">
        <v>0.89900000000000002</v>
      </c>
      <c r="AJ58" s="157">
        <v>172</v>
      </c>
      <c r="AK58" s="158">
        <v>0.90500000000000003</v>
      </c>
      <c r="AL58" s="157">
        <v>131</v>
      </c>
      <c r="AM58" s="158">
        <v>0.879</v>
      </c>
      <c r="AN58" s="157">
        <v>131</v>
      </c>
      <c r="AO58" s="158">
        <v>0.88500000000000001</v>
      </c>
      <c r="AP58" s="157">
        <v>120</v>
      </c>
      <c r="AQ58" s="158">
        <v>0.90900000000000003</v>
      </c>
      <c r="AR58" s="157">
        <v>166</v>
      </c>
      <c r="AS58" s="158">
        <v>0.90700000000000003</v>
      </c>
      <c r="AT58" s="157">
        <v>133</v>
      </c>
      <c r="AU58" s="158">
        <v>0.875</v>
      </c>
      <c r="AV58" s="157">
        <v>132</v>
      </c>
      <c r="AW58" s="158">
        <v>0.91700000000000004</v>
      </c>
      <c r="AX58" s="157">
        <v>143</v>
      </c>
      <c r="AY58" s="158">
        <v>0.90500000000000003</v>
      </c>
      <c r="AZ58" s="157">
        <v>145</v>
      </c>
      <c r="BA58" s="158">
        <v>0.83799999999999997</v>
      </c>
      <c r="BB58" s="157">
        <v>141</v>
      </c>
      <c r="BC58" s="158">
        <v>0.876</v>
      </c>
      <c r="BD58" s="157">
        <v>139</v>
      </c>
      <c r="BE58" s="158">
        <v>0.88500000000000001</v>
      </c>
      <c r="BF58" s="157">
        <v>142</v>
      </c>
      <c r="BG58" s="158">
        <v>0.94699999999999995</v>
      </c>
      <c r="BH58" s="157">
        <v>169</v>
      </c>
      <c r="BI58" s="158">
        <v>0.871</v>
      </c>
      <c r="BJ58" s="157">
        <v>162</v>
      </c>
      <c r="BK58" s="158">
        <v>0.9</v>
      </c>
      <c r="BL58" s="157">
        <v>167</v>
      </c>
      <c r="BM58" s="158">
        <v>0.90800000000000003</v>
      </c>
      <c r="BN58" s="157">
        <v>148</v>
      </c>
      <c r="BO58" s="158">
        <v>0.89200000000000002</v>
      </c>
      <c r="BP58" s="157">
        <v>169</v>
      </c>
      <c r="BQ58" s="158">
        <v>0.91800000000000004</v>
      </c>
      <c r="BR58" s="157">
        <v>171</v>
      </c>
      <c r="BS58" s="158">
        <v>0.88600000000000001</v>
      </c>
      <c r="BT58" s="157">
        <v>172</v>
      </c>
      <c r="BU58" s="158">
        <v>0.878</v>
      </c>
      <c r="BV58" s="157">
        <v>170</v>
      </c>
      <c r="BW58" s="158">
        <v>0.92900000000000005</v>
      </c>
      <c r="BX58" s="157">
        <v>186</v>
      </c>
      <c r="BY58" s="158">
        <v>0.86099999999999999</v>
      </c>
      <c r="BZ58" s="157">
        <v>197</v>
      </c>
      <c r="CA58" s="158">
        <v>0.91200000000000003</v>
      </c>
      <c r="CB58" s="157">
        <v>180</v>
      </c>
      <c r="CC58" s="158">
        <v>0.84499999999999997</v>
      </c>
      <c r="CD58" s="157">
        <v>171</v>
      </c>
      <c r="CE58" s="158">
        <v>0.81399999999999995</v>
      </c>
      <c r="CF58" s="157">
        <v>166</v>
      </c>
      <c r="CG58" s="158">
        <v>0.83799999999999997</v>
      </c>
      <c r="CH58" s="157">
        <v>170</v>
      </c>
      <c r="CI58" s="158">
        <v>0.85</v>
      </c>
      <c r="CJ58" s="157">
        <v>178</v>
      </c>
      <c r="CK58" s="158">
        <v>0.88600000000000001</v>
      </c>
      <c r="CL58" s="157">
        <v>157</v>
      </c>
      <c r="CM58" s="158">
        <v>0.80500000000000005</v>
      </c>
      <c r="CN58" s="157">
        <v>146</v>
      </c>
      <c r="CO58" s="158">
        <v>0.81599999999999995</v>
      </c>
      <c r="CP58" s="157">
        <v>151</v>
      </c>
      <c r="CQ58" s="158">
        <v>0.82499999999999996</v>
      </c>
      <c r="CR58" s="157">
        <v>148</v>
      </c>
      <c r="CS58" s="158">
        <v>0.84099999999999997</v>
      </c>
      <c r="CT58" s="157">
        <v>140</v>
      </c>
      <c r="CU58" s="158">
        <v>0.753</v>
      </c>
      <c r="CV58" s="157">
        <v>164</v>
      </c>
      <c r="CW58" s="158">
        <v>0.77400000000000002</v>
      </c>
      <c r="CX58" s="157">
        <v>167</v>
      </c>
      <c r="CY58" s="158">
        <v>0.79500000000000004</v>
      </c>
      <c r="CZ58" s="157">
        <v>134</v>
      </c>
      <c r="DA58" s="158">
        <v>0.80700000000000005</v>
      </c>
      <c r="DB58" s="157">
        <v>143</v>
      </c>
      <c r="DC58" s="158">
        <v>0.77300000000000002</v>
      </c>
      <c r="DD58" s="157">
        <v>136</v>
      </c>
      <c r="DE58" s="158">
        <v>0.78200000000000003</v>
      </c>
      <c r="DF58" s="157">
        <v>167</v>
      </c>
      <c r="DG58" s="158">
        <v>0.79900000000000004</v>
      </c>
      <c r="DH58" s="156">
        <v>166</v>
      </c>
      <c r="DI58" s="158">
        <v>0.80200000000000005</v>
      </c>
      <c r="DJ58" s="157">
        <v>149</v>
      </c>
      <c r="DK58" s="158">
        <v>0.77600000000000002</v>
      </c>
      <c r="DL58" s="157">
        <v>173</v>
      </c>
      <c r="DM58" s="158">
        <v>0.80100000000000005</v>
      </c>
      <c r="DN58" s="157">
        <v>163</v>
      </c>
      <c r="DO58" s="158">
        <v>0.80300000000000005</v>
      </c>
      <c r="DP58" s="157">
        <v>182</v>
      </c>
      <c r="DQ58" s="158">
        <v>0.82399999999999995</v>
      </c>
      <c r="DR58" s="157">
        <v>148</v>
      </c>
      <c r="DS58" s="158">
        <v>0.72199999999999998</v>
      </c>
      <c r="DT58" s="157">
        <v>148</v>
      </c>
      <c r="DU58" s="158">
        <v>0.751</v>
      </c>
      <c r="DV58" s="157">
        <v>177</v>
      </c>
      <c r="DW58" s="158">
        <v>0.81599999999999995</v>
      </c>
      <c r="DX58" s="157">
        <v>155</v>
      </c>
      <c r="DY58" s="158">
        <v>0.79100000000000004</v>
      </c>
      <c r="DZ58" s="157">
        <v>158</v>
      </c>
      <c r="EA58" s="158">
        <v>0.80600000000000005</v>
      </c>
      <c r="EB58" s="157">
        <v>157</v>
      </c>
      <c r="EC58" s="158">
        <v>0.77700000000000002</v>
      </c>
      <c r="ED58" s="157">
        <v>156</v>
      </c>
      <c r="EE58" s="158">
        <v>0.73599999999999999</v>
      </c>
      <c r="EF58" s="157">
        <v>162</v>
      </c>
      <c r="EG58" s="158">
        <v>0.76400000000000001</v>
      </c>
      <c r="EH58" s="157">
        <v>131</v>
      </c>
      <c r="EI58" s="158">
        <v>0.65800000000000003</v>
      </c>
      <c r="EJ58" s="157">
        <v>171</v>
      </c>
      <c r="EK58" s="159">
        <v>0.753</v>
      </c>
      <c r="EL58" s="157">
        <v>165</v>
      </c>
      <c r="EM58" s="158">
        <v>0.76700000000000002</v>
      </c>
      <c r="EN58" s="157">
        <v>175</v>
      </c>
      <c r="EO58" s="158">
        <v>0.80600000000000005</v>
      </c>
      <c r="EP58" s="157">
        <v>146</v>
      </c>
      <c r="EQ58" s="158">
        <v>0.753</v>
      </c>
      <c r="ER58" s="157">
        <v>157</v>
      </c>
      <c r="ES58" s="158">
        <v>0.80500000000000005</v>
      </c>
      <c r="ET58" s="157">
        <v>128</v>
      </c>
      <c r="EU58" s="158">
        <v>0.68400000000000005</v>
      </c>
      <c r="EV58" s="157">
        <v>129</v>
      </c>
      <c r="EW58" s="158">
        <v>0.72099999999999997</v>
      </c>
      <c r="EX58" s="157">
        <v>113</v>
      </c>
      <c r="EY58" s="158">
        <v>0.64900000000000002</v>
      </c>
      <c r="EZ58" s="157">
        <v>131</v>
      </c>
      <c r="FA58" s="158">
        <v>0.73199999999999998</v>
      </c>
      <c r="FB58" s="157">
        <v>128</v>
      </c>
      <c r="FC58" s="158">
        <v>0.66700000000000004</v>
      </c>
      <c r="FD58" s="157">
        <v>138</v>
      </c>
      <c r="FE58" s="158">
        <v>0.73399999999999999</v>
      </c>
      <c r="FF58" s="156">
        <v>115</v>
      </c>
      <c r="FG58" s="158">
        <v>0.66500000000000004</v>
      </c>
      <c r="FH58" s="156">
        <v>124</v>
      </c>
      <c r="FI58" s="158">
        <v>0.68899999999999995</v>
      </c>
      <c r="FJ58" s="156">
        <v>120</v>
      </c>
      <c r="FK58" s="158">
        <v>0.69399999999999995</v>
      </c>
      <c r="FL58" s="156">
        <v>92</v>
      </c>
      <c r="FM58" s="158">
        <v>0.59399999999999997</v>
      </c>
      <c r="FN58" s="156">
        <v>89</v>
      </c>
      <c r="FO58" s="158">
        <v>0.61399999999999999</v>
      </c>
      <c r="FP58" s="156">
        <v>76</v>
      </c>
      <c r="FQ58" s="158">
        <v>0.57599999999999996</v>
      </c>
      <c r="FR58" s="156">
        <v>80</v>
      </c>
      <c r="FS58" s="158">
        <v>0.57599999999999996</v>
      </c>
      <c r="FT58" s="156">
        <v>64</v>
      </c>
      <c r="FU58" s="158">
        <v>0.52900000000000003</v>
      </c>
      <c r="FV58" s="156">
        <v>63</v>
      </c>
      <c r="FW58" s="158">
        <v>0.5</v>
      </c>
      <c r="FX58" s="156">
        <v>62</v>
      </c>
      <c r="FY58" s="158">
        <v>0.45900000000000002</v>
      </c>
      <c r="FZ58" s="156">
        <v>63</v>
      </c>
      <c r="GA58" s="158">
        <v>0.44400000000000001</v>
      </c>
      <c r="GB58" s="156">
        <v>48</v>
      </c>
      <c r="GC58" s="158">
        <v>0.33100000000000002</v>
      </c>
      <c r="GD58" s="156">
        <v>44</v>
      </c>
      <c r="GE58" s="158">
        <v>0.379</v>
      </c>
      <c r="GF58" s="156">
        <v>47</v>
      </c>
      <c r="GG58" s="158">
        <v>0.373</v>
      </c>
      <c r="GH58" s="156">
        <v>59</v>
      </c>
      <c r="GI58" s="158">
        <v>0.40699999999999997</v>
      </c>
      <c r="GJ58" s="156">
        <v>50</v>
      </c>
      <c r="GK58" s="158">
        <v>0.34499999999999997</v>
      </c>
      <c r="GL58" s="156">
        <v>83</v>
      </c>
      <c r="GM58" s="158">
        <v>0.54600000000000004</v>
      </c>
      <c r="GN58" s="156">
        <v>60</v>
      </c>
      <c r="GO58" s="158">
        <v>0.47199999999999998</v>
      </c>
      <c r="GP58" s="156">
        <v>56</v>
      </c>
      <c r="GQ58" s="158">
        <v>0.41199999999999998</v>
      </c>
      <c r="GR58" s="160"/>
      <c r="GS58" s="162"/>
    </row>
    <row r="59" spans="1:201" hidden="1" x14ac:dyDescent="0.25">
      <c r="C59" s="156" t="s">
        <v>813</v>
      </c>
      <c r="D59" s="157">
        <v>117</v>
      </c>
      <c r="E59" s="158">
        <v>8.5999999999999993E-2</v>
      </c>
      <c r="F59" s="157">
        <v>76</v>
      </c>
      <c r="G59" s="158">
        <v>7.9000000000000001E-2</v>
      </c>
      <c r="H59" s="157">
        <v>175</v>
      </c>
      <c r="I59" s="158">
        <v>0.158</v>
      </c>
      <c r="J59" s="157">
        <v>181</v>
      </c>
      <c r="K59" s="158">
        <v>0.16600000000000001</v>
      </c>
      <c r="L59" s="157">
        <v>196</v>
      </c>
      <c r="M59" s="158">
        <v>0.14799999999999999</v>
      </c>
      <c r="N59" s="157">
        <v>108</v>
      </c>
      <c r="O59" s="158">
        <v>0.11700000000000001</v>
      </c>
      <c r="P59" s="157">
        <v>287</v>
      </c>
      <c r="Q59" s="158">
        <v>0.28000000000000003</v>
      </c>
      <c r="R59" s="157">
        <v>252</v>
      </c>
      <c r="S59" s="158">
        <v>0.23400000000000001</v>
      </c>
      <c r="T59" s="157">
        <v>289</v>
      </c>
      <c r="U59" s="158">
        <v>0.2</v>
      </c>
      <c r="V59" s="157">
        <v>290</v>
      </c>
      <c r="W59" s="158">
        <v>0.28199999999999997</v>
      </c>
      <c r="X59" s="157">
        <v>253</v>
      </c>
      <c r="Y59" s="158">
        <v>0.23599999999999999</v>
      </c>
      <c r="Z59" s="157">
        <v>254</v>
      </c>
      <c r="AA59" s="158">
        <v>0.245</v>
      </c>
      <c r="AB59" s="157">
        <v>289</v>
      </c>
      <c r="AC59" s="158">
        <v>0.19700000000000001</v>
      </c>
      <c r="AD59" s="157">
        <v>246</v>
      </c>
      <c r="AE59" s="158">
        <v>0.24099999999999999</v>
      </c>
      <c r="AF59" s="157">
        <v>245</v>
      </c>
      <c r="AG59" s="158">
        <v>0.21099999999999999</v>
      </c>
      <c r="AH59" s="157">
        <v>271</v>
      </c>
      <c r="AI59" s="158">
        <v>0.246</v>
      </c>
      <c r="AJ59" s="157">
        <v>350</v>
      </c>
      <c r="AK59" s="158">
        <v>0.221</v>
      </c>
      <c r="AL59" s="157">
        <v>173</v>
      </c>
      <c r="AM59" s="158">
        <v>0.20699999999999999</v>
      </c>
      <c r="AN59" s="157">
        <v>267</v>
      </c>
      <c r="AO59" s="158">
        <v>0.23300000000000001</v>
      </c>
      <c r="AP59" s="157">
        <v>247</v>
      </c>
      <c r="AQ59" s="158">
        <v>0.22500000000000001</v>
      </c>
      <c r="AR59" s="157">
        <v>263</v>
      </c>
      <c r="AS59" s="158">
        <v>0.17499999999999999</v>
      </c>
      <c r="AT59" s="157">
        <v>221</v>
      </c>
      <c r="AU59" s="158">
        <v>0.20100000000000001</v>
      </c>
      <c r="AV59" s="157">
        <v>271</v>
      </c>
      <c r="AW59" s="158">
        <v>0.23899999999999999</v>
      </c>
      <c r="AX59" s="157">
        <v>212</v>
      </c>
      <c r="AY59" s="158">
        <v>0.214</v>
      </c>
      <c r="AZ59" s="157">
        <v>238</v>
      </c>
      <c r="BA59" s="158">
        <v>0.17199999999999999</v>
      </c>
      <c r="BB59" s="157">
        <v>191</v>
      </c>
      <c r="BC59" s="158">
        <v>0.214</v>
      </c>
      <c r="BD59" s="157">
        <v>200</v>
      </c>
      <c r="BE59" s="158">
        <v>0.20100000000000001</v>
      </c>
      <c r="BF59" s="157">
        <v>180</v>
      </c>
      <c r="BG59" s="158">
        <v>0.17299999999999999</v>
      </c>
      <c r="BH59" s="157">
        <v>179</v>
      </c>
      <c r="BI59" s="158">
        <v>0.128</v>
      </c>
      <c r="BJ59" s="157">
        <v>92</v>
      </c>
      <c r="BK59" s="158">
        <v>0.10199999999999999</v>
      </c>
      <c r="BL59" s="157">
        <v>108</v>
      </c>
      <c r="BM59" s="158">
        <v>0.113</v>
      </c>
      <c r="BN59" s="157">
        <v>72</v>
      </c>
      <c r="BO59" s="158">
        <v>7.1999999999999995E-2</v>
      </c>
      <c r="BP59" s="157">
        <v>96</v>
      </c>
      <c r="BQ59" s="158">
        <v>6.8000000000000005E-2</v>
      </c>
      <c r="BR59" s="157">
        <v>65</v>
      </c>
      <c r="BS59" s="158">
        <v>6.2E-2</v>
      </c>
      <c r="BT59" s="157">
        <v>57</v>
      </c>
      <c r="BU59" s="158">
        <v>5.5E-2</v>
      </c>
      <c r="BV59" s="157">
        <v>38</v>
      </c>
      <c r="BW59" s="158">
        <v>3.5999999999999997E-2</v>
      </c>
      <c r="BX59" s="157">
        <v>62</v>
      </c>
      <c r="BY59" s="158">
        <v>4.5999999999999999E-2</v>
      </c>
      <c r="BZ59" s="157">
        <v>27</v>
      </c>
      <c r="CA59" s="158">
        <v>2.7E-2</v>
      </c>
      <c r="CB59" s="157">
        <v>62</v>
      </c>
      <c r="CC59" s="158">
        <v>5.3999999999999999E-2</v>
      </c>
      <c r="CD59" s="157">
        <v>30</v>
      </c>
      <c r="CE59" s="158">
        <v>2.7E-2</v>
      </c>
      <c r="CF59" s="157">
        <v>73</v>
      </c>
      <c r="CG59" s="158">
        <v>4.5999999999999999E-2</v>
      </c>
      <c r="CH59" s="157">
        <v>66</v>
      </c>
      <c r="CI59" s="158">
        <v>5.6000000000000001E-2</v>
      </c>
      <c r="CJ59" s="157">
        <v>52</v>
      </c>
      <c r="CK59" s="158">
        <v>4.2000000000000003E-2</v>
      </c>
      <c r="CL59" s="157">
        <v>44</v>
      </c>
      <c r="CM59" s="158">
        <v>3.4000000000000002E-2</v>
      </c>
      <c r="CN59" s="157">
        <v>91</v>
      </c>
      <c r="CO59" s="158">
        <v>5.5E-2</v>
      </c>
      <c r="CP59" s="157">
        <v>46</v>
      </c>
      <c r="CQ59" s="158">
        <v>0.04</v>
      </c>
      <c r="CR59" s="157">
        <v>40</v>
      </c>
      <c r="CS59" s="158">
        <v>3.1E-2</v>
      </c>
      <c r="CT59" s="157">
        <v>27</v>
      </c>
      <c r="CU59" s="158">
        <v>2.1000000000000001E-2</v>
      </c>
      <c r="CV59" s="157">
        <v>68</v>
      </c>
      <c r="CW59" s="158">
        <v>4.2999999999999997E-2</v>
      </c>
      <c r="CX59" s="157">
        <v>39</v>
      </c>
      <c r="CY59" s="158">
        <v>3.3000000000000002E-2</v>
      </c>
      <c r="CZ59" s="157">
        <v>42</v>
      </c>
      <c r="DA59" s="158">
        <v>3.2000000000000001E-2</v>
      </c>
      <c r="DB59" s="157">
        <v>36</v>
      </c>
      <c r="DC59" s="158">
        <v>2.9000000000000001E-2</v>
      </c>
      <c r="DD59" s="157">
        <v>53</v>
      </c>
      <c r="DE59" s="158">
        <v>3.1E-2</v>
      </c>
      <c r="DF59" s="157">
        <v>28</v>
      </c>
      <c r="DG59" s="158">
        <v>2.1999999999999999E-2</v>
      </c>
      <c r="DH59" s="156">
        <v>46</v>
      </c>
      <c r="DI59" s="158">
        <v>3.3000000000000002E-2</v>
      </c>
      <c r="DJ59" s="157">
        <v>40</v>
      </c>
      <c r="DK59" s="158">
        <v>3.1E-2</v>
      </c>
      <c r="DL59" s="157">
        <v>51</v>
      </c>
      <c r="DM59" s="158">
        <v>2.9000000000000001E-2</v>
      </c>
      <c r="DN59" s="157">
        <v>44</v>
      </c>
      <c r="DO59" s="158">
        <v>3.5000000000000003E-2</v>
      </c>
      <c r="DP59" s="157">
        <v>46</v>
      </c>
      <c r="DQ59" s="158">
        <v>3.3000000000000002E-2</v>
      </c>
      <c r="DR59" s="157">
        <v>41</v>
      </c>
      <c r="DS59" s="158">
        <v>2.9000000000000001E-2</v>
      </c>
      <c r="DT59" s="157">
        <v>57</v>
      </c>
      <c r="DU59" s="158">
        <v>3.1E-2</v>
      </c>
      <c r="DV59" s="157">
        <v>44</v>
      </c>
      <c r="DW59" s="158">
        <v>3.3000000000000002E-2</v>
      </c>
      <c r="DX59" s="157">
        <v>38</v>
      </c>
      <c r="DY59" s="158">
        <v>2.7E-2</v>
      </c>
      <c r="DZ59" s="157">
        <v>40</v>
      </c>
      <c r="EA59" s="158">
        <v>2.5999999999999999E-2</v>
      </c>
      <c r="EB59" s="157">
        <v>44</v>
      </c>
      <c r="EC59" s="158">
        <v>2.3E-2</v>
      </c>
      <c r="ED59" s="157">
        <v>29</v>
      </c>
      <c r="EE59" s="158">
        <v>0.02</v>
      </c>
      <c r="EF59" s="157">
        <v>33</v>
      </c>
      <c r="EG59" s="158">
        <v>2.1999999999999999E-2</v>
      </c>
      <c r="EH59" s="157">
        <v>33</v>
      </c>
      <c r="EI59" s="158">
        <v>2.3E-2</v>
      </c>
      <c r="EJ59" s="157">
        <v>56</v>
      </c>
      <c r="EK59" s="159">
        <v>2.8000000000000001E-2</v>
      </c>
      <c r="EL59" s="157">
        <v>25</v>
      </c>
      <c r="EM59" s="158">
        <v>1.9E-2</v>
      </c>
      <c r="EN59" s="157">
        <v>38</v>
      </c>
      <c r="EO59" s="158">
        <v>2.5000000000000001E-2</v>
      </c>
      <c r="EP59" s="157">
        <v>27</v>
      </c>
      <c r="EQ59" s="158">
        <v>1.9E-2</v>
      </c>
      <c r="ER59" s="157">
        <v>32</v>
      </c>
      <c r="ES59" s="158">
        <v>1.6E-2</v>
      </c>
      <c r="ET59" s="157">
        <v>23</v>
      </c>
      <c r="EU59" s="158">
        <v>1.7000000000000001E-2</v>
      </c>
      <c r="EV59" s="157">
        <v>28</v>
      </c>
      <c r="EW59" s="158">
        <v>1.7999999999999999E-2</v>
      </c>
      <c r="EX59" s="157">
        <v>16</v>
      </c>
      <c r="EY59" s="158">
        <v>1.0999999999999999E-2</v>
      </c>
      <c r="EZ59" s="157">
        <v>41</v>
      </c>
      <c r="FA59" s="158">
        <v>0.02</v>
      </c>
      <c r="FB59" s="157">
        <v>26</v>
      </c>
      <c r="FC59" s="158">
        <v>1.9E-2</v>
      </c>
      <c r="FD59" s="157">
        <v>43</v>
      </c>
      <c r="FE59" s="158">
        <v>2.8000000000000001E-2</v>
      </c>
      <c r="FF59" s="156">
        <v>31</v>
      </c>
      <c r="FG59" s="158">
        <v>2.1000000000000001E-2</v>
      </c>
      <c r="FH59" s="156">
        <v>54</v>
      </c>
      <c r="FI59" s="158">
        <v>2.3E-2</v>
      </c>
      <c r="FJ59" s="156">
        <v>26</v>
      </c>
      <c r="FK59" s="158">
        <v>1.9E-2</v>
      </c>
      <c r="FL59" s="156">
        <v>39</v>
      </c>
      <c r="FM59" s="158">
        <v>2.5999999999999999E-2</v>
      </c>
      <c r="FN59" s="156">
        <v>45</v>
      </c>
      <c r="FO59" s="158">
        <v>2.5000000000000001E-2</v>
      </c>
      <c r="FP59" s="156">
        <v>78</v>
      </c>
      <c r="FQ59" s="158">
        <v>3.2000000000000001E-2</v>
      </c>
      <c r="FR59" s="156">
        <v>67</v>
      </c>
      <c r="FS59" s="158">
        <v>3.3000000000000002E-2</v>
      </c>
      <c r="FT59" s="156">
        <v>95</v>
      </c>
      <c r="FU59" s="158">
        <v>5.3999999999999999E-2</v>
      </c>
      <c r="FV59" s="156">
        <v>80</v>
      </c>
      <c r="FW59" s="158">
        <v>0.04</v>
      </c>
      <c r="FX59" s="156">
        <v>77</v>
      </c>
      <c r="FY59" s="158">
        <v>3.4000000000000002E-2</v>
      </c>
      <c r="FZ59" s="156">
        <v>42</v>
      </c>
      <c r="GA59" s="158">
        <v>2.4E-2</v>
      </c>
      <c r="GB59" s="156">
        <v>58</v>
      </c>
      <c r="GC59" s="158">
        <v>3.3000000000000002E-2</v>
      </c>
      <c r="GD59" s="156">
        <v>49</v>
      </c>
      <c r="GE59" s="158">
        <v>0.03</v>
      </c>
      <c r="GF59" s="156">
        <v>67</v>
      </c>
      <c r="GG59" s="158">
        <v>3.5999999999999997E-2</v>
      </c>
      <c r="GH59" s="156">
        <v>38</v>
      </c>
      <c r="GI59" s="158">
        <v>2.9000000000000001E-2</v>
      </c>
      <c r="GJ59" s="156">
        <v>37</v>
      </c>
      <c r="GK59" s="158">
        <v>2.5000000000000001E-2</v>
      </c>
      <c r="GL59" s="156">
        <v>27</v>
      </c>
      <c r="GM59" s="158">
        <v>0.02</v>
      </c>
      <c r="GN59" s="156">
        <v>43</v>
      </c>
      <c r="GO59" s="158">
        <v>2.5000000000000001E-2</v>
      </c>
      <c r="GP59" s="156">
        <v>18</v>
      </c>
      <c r="GQ59" s="158">
        <v>1.4999999999999999E-2</v>
      </c>
      <c r="GR59" s="160"/>
      <c r="GS59" s="162"/>
    </row>
    <row r="60" spans="1:201" hidden="1" x14ac:dyDescent="0.25">
      <c r="C60" s="156" t="s">
        <v>814</v>
      </c>
      <c r="D60" s="157">
        <v>56</v>
      </c>
      <c r="E60" s="158">
        <v>5.1999999999999998E-2</v>
      </c>
      <c r="F60" s="157">
        <v>65</v>
      </c>
      <c r="G60" s="158">
        <v>7.4999999999999997E-2</v>
      </c>
      <c r="H60" s="157">
        <v>102</v>
      </c>
      <c r="I60" s="158">
        <v>0.108</v>
      </c>
      <c r="J60" s="157">
        <v>110</v>
      </c>
      <c r="K60" s="158">
        <v>0.126</v>
      </c>
      <c r="L60" s="157">
        <v>97</v>
      </c>
      <c r="M60" s="158">
        <v>9.0999999999999998E-2</v>
      </c>
      <c r="N60" s="157">
        <v>81</v>
      </c>
      <c r="O60" s="158">
        <v>0.09</v>
      </c>
      <c r="P60" s="157">
        <v>164</v>
      </c>
      <c r="Q60" s="158">
        <v>0.189</v>
      </c>
      <c r="R60" s="157">
        <v>167</v>
      </c>
      <c r="S60" s="158">
        <v>0.182</v>
      </c>
      <c r="T60" s="157">
        <v>131</v>
      </c>
      <c r="U60" s="158">
        <v>0.123</v>
      </c>
      <c r="V60" s="157">
        <v>158</v>
      </c>
      <c r="W60" s="158">
        <v>0.17299999999999999</v>
      </c>
      <c r="X60" s="157">
        <v>177</v>
      </c>
      <c r="Y60" s="158">
        <v>0.186</v>
      </c>
      <c r="Z60" s="157">
        <v>159</v>
      </c>
      <c r="AA60" s="158">
        <v>0.18</v>
      </c>
      <c r="AB60" s="157">
        <v>180</v>
      </c>
      <c r="AC60" s="158">
        <v>0.158</v>
      </c>
      <c r="AD60" s="157">
        <v>185</v>
      </c>
      <c r="AE60" s="158">
        <v>0.19400000000000001</v>
      </c>
      <c r="AF60" s="157">
        <v>195</v>
      </c>
      <c r="AG60" s="158">
        <v>0.2</v>
      </c>
      <c r="AH60" s="157">
        <v>183</v>
      </c>
      <c r="AI60" s="158">
        <v>0.20300000000000001</v>
      </c>
      <c r="AJ60" s="157">
        <v>186</v>
      </c>
      <c r="AK60" s="158">
        <v>0.16500000000000001</v>
      </c>
      <c r="AL60" s="157">
        <v>180</v>
      </c>
      <c r="AM60" s="158">
        <v>0.22600000000000001</v>
      </c>
      <c r="AN60" s="157">
        <v>187</v>
      </c>
      <c r="AO60" s="158">
        <v>0.19400000000000001</v>
      </c>
      <c r="AP60" s="157">
        <v>150</v>
      </c>
      <c r="AQ60" s="158">
        <v>0.18</v>
      </c>
      <c r="AR60" s="157">
        <v>161</v>
      </c>
      <c r="AS60" s="158">
        <v>0.14899999999999999</v>
      </c>
      <c r="AT60" s="157">
        <v>131</v>
      </c>
      <c r="AU60" s="158">
        <v>0.152</v>
      </c>
      <c r="AV60" s="157">
        <v>206</v>
      </c>
      <c r="AW60" s="158">
        <v>0.215</v>
      </c>
      <c r="AX60" s="157">
        <v>181</v>
      </c>
      <c r="AY60" s="158">
        <v>0.20599999999999999</v>
      </c>
      <c r="AZ60" s="157">
        <v>170</v>
      </c>
      <c r="BA60" s="158">
        <v>0.16300000000000001</v>
      </c>
      <c r="BB60" s="157">
        <v>119</v>
      </c>
      <c r="BC60" s="158">
        <v>0.16800000000000001</v>
      </c>
      <c r="BD60" s="157">
        <v>164</v>
      </c>
      <c r="BE60" s="158">
        <v>0.19</v>
      </c>
      <c r="BF60" s="157">
        <v>147</v>
      </c>
      <c r="BG60" s="158">
        <v>0.182</v>
      </c>
      <c r="BH60" s="157">
        <v>113</v>
      </c>
      <c r="BI60" s="158">
        <v>0.122</v>
      </c>
      <c r="BJ60" s="157">
        <v>87</v>
      </c>
      <c r="BK60" s="158">
        <v>0.109</v>
      </c>
      <c r="BL60" s="157">
        <v>88</v>
      </c>
      <c r="BM60" s="158">
        <v>0.109</v>
      </c>
      <c r="BN60" s="157">
        <v>73</v>
      </c>
      <c r="BO60" s="158">
        <v>9.7000000000000003E-2</v>
      </c>
      <c r="BP60" s="157">
        <v>50</v>
      </c>
      <c r="BQ60" s="158">
        <v>5.5E-2</v>
      </c>
      <c r="BR60" s="157">
        <v>27</v>
      </c>
      <c r="BS60" s="158">
        <v>3.2000000000000001E-2</v>
      </c>
      <c r="BT60" s="157">
        <v>33</v>
      </c>
      <c r="BU60" s="158">
        <v>3.9E-2</v>
      </c>
      <c r="BV60" s="157">
        <v>51</v>
      </c>
      <c r="BW60" s="158">
        <v>5.6000000000000001E-2</v>
      </c>
      <c r="BX60" s="157">
        <v>24</v>
      </c>
      <c r="BY60" s="158">
        <v>2.8000000000000001E-2</v>
      </c>
      <c r="BZ60" s="157">
        <v>19</v>
      </c>
      <c r="CA60" s="158">
        <v>2.7E-2</v>
      </c>
      <c r="CB60" s="157">
        <v>16</v>
      </c>
      <c r="CC60" s="158">
        <v>2.1000000000000001E-2</v>
      </c>
      <c r="CD60" s="157">
        <v>24</v>
      </c>
      <c r="CE60" s="158">
        <v>0.03</v>
      </c>
      <c r="CF60" s="157">
        <v>16</v>
      </c>
      <c r="CG60" s="158">
        <v>1.7999999999999999E-2</v>
      </c>
      <c r="CH60" s="157">
        <v>18</v>
      </c>
      <c r="CI60" s="158">
        <v>2.3E-2</v>
      </c>
      <c r="CJ60" s="157">
        <v>15</v>
      </c>
      <c r="CK60" s="158">
        <v>1.6E-2</v>
      </c>
      <c r="CL60" s="157">
        <v>13</v>
      </c>
      <c r="CM60" s="158">
        <v>1.4E-2</v>
      </c>
      <c r="CN60" s="157">
        <v>16</v>
      </c>
      <c r="CO60" s="158">
        <v>1.4999999999999999E-2</v>
      </c>
      <c r="CP60" s="157">
        <v>16</v>
      </c>
      <c r="CQ60" s="158">
        <v>0.02</v>
      </c>
      <c r="CR60" s="157">
        <v>17</v>
      </c>
      <c r="CS60" s="158">
        <v>1.7999999999999999E-2</v>
      </c>
      <c r="CT60" s="157">
        <v>16</v>
      </c>
      <c r="CU60" s="158">
        <v>1.9E-2</v>
      </c>
      <c r="CV60" s="157">
        <v>14</v>
      </c>
      <c r="CW60" s="158">
        <v>1.2E-2</v>
      </c>
      <c r="CX60" s="157">
        <v>27</v>
      </c>
      <c r="CY60" s="158">
        <v>2.9000000000000001E-2</v>
      </c>
      <c r="CZ60" s="157">
        <v>19</v>
      </c>
      <c r="DA60" s="158">
        <v>1.6E-2</v>
      </c>
      <c r="DB60" s="157">
        <v>24</v>
      </c>
      <c r="DC60" s="158">
        <v>2.4E-2</v>
      </c>
      <c r="DD60" s="157">
        <v>20</v>
      </c>
      <c r="DE60" s="158">
        <v>1.7000000000000001E-2</v>
      </c>
      <c r="DF60" s="157">
        <v>23</v>
      </c>
      <c r="DG60" s="158">
        <v>2.4E-2</v>
      </c>
      <c r="DH60" s="156">
        <v>18</v>
      </c>
      <c r="DI60" s="158">
        <v>1.7999999999999999E-2</v>
      </c>
      <c r="DJ60" s="157">
        <v>23</v>
      </c>
      <c r="DK60" s="158">
        <v>2.1999999999999999E-2</v>
      </c>
      <c r="DL60" s="157">
        <v>22</v>
      </c>
      <c r="DM60" s="158">
        <v>1.7999999999999999E-2</v>
      </c>
      <c r="DN60" s="157">
        <v>31</v>
      </c>
      <c r="DO60" s="158">
        <v>3.1E-2</v>
      </c>
      <c r="DP60" s="157">
        <v>21</v>
      </c>
      <c r="DQ60" s="158">
        <v>0.02</v>
      </c>
      <c r="DR60" s="157">
        <v>23</v>
      </c>
      <c r="DS60" s="158">
        <v>2.1999999999999999E-2</v>
      </c>
      <c r="DT60" s="157">
        <v>25</v>
      </c>
      <c r="DU60" s="158">
        <v>1.9E-2</v>
      </c>
      <c r="DV60" s="157">
        <v>36</v>
      </c>
      <c r="DW60" s="158">
        <v>3.5999999999999997E-2</v>
      </c>
      <c r="DX60" s="157">
        <v>30</v>
      </c>
      <c r="DY60" s="158">
        <v>2.5000000000000001E-2</v>
      </c>
      <c r="DZ60" s="157">
        <v>40</v>
      </c>
      <c r="EA60" s="158">
        <v>3.3000000000000002E-2</v>
      </c>
      <c r="EB60" s="157">
        <v>29</v>
      </c>
      <c r="EC60" s="158">
        <v>2.1999999999999999E-2</v>
      </c>
      <c r="ED60" s="157">
        <v>11</v>
      </c>
      <c r="EE60" s="158">
        <v>0.01</v>
      </c>
      <c r="EF60" s="157">
        <v>20</v>
      </c>
      <c r="EG60" s="158">
        <v>1.6E-2</v>
      </c>
      <c r="EH60" s="157">
        <v>21</v>
      </c>
      <c r="EI60" s="158">
        <v>1.7999999999999999E-2</v>
      </c>
      <c r="EJ60" s="157">
        <v>26</v>
      </c>
      <c r="EK60" s="159">
        <v>1.7999999999999999E-2</v>
      </c>
      <c r="EL60" s="157">
        <v>22</v>
      </c>
      <c r="EM60" s="158">
        <v>0.02</v>
      </c>
      <c r="EN60" s="157">
        <v>19</v>
      </c>
      <c r="EO60" s="158">
        <v>1.4999999999999999E-2</v>
      </c>
      <c r="EP60" s="157">
        <v>20</v>
      </c>
      <c r="EQ60" s="158">
        <v>1.6E-2</v>
      </c>
      <c r="ER60" s="157">
        <v>15</v>
      </c>
      <c r="ES60" s="158">
        <v>1.0999999999999999E-2</v>
      </c>
      <c r="ET60" s="157">
        <v>13</v>
      </c>
      <c r="EU60" s="158">
        <v>1.0999999999999999E-2</v>
      </c>
      <c r="EV60" s="157">
        <v>24</v>
      </c>
      <c r="EW60" s="158">
        <v>2.1999999999999999E-2</v>
      </c>
      <c r="EX60" s="157">
        <v>23</v>
      </c>
      <c r="EY60" s="158">
        <v>1.7000000000000001E-2</v>
      </c>
      <c r="EZ60" s="157">
        <v>17</v>
      </c>
      <c r="FA60" s="158">
        <v>1.0999999999999999E-2</v>
      </c>
      <c r="FB60" s="157">
        <v>17</v>
      </c>
      <c r="FC60" s="158">
        <v>1.4E-2</v>
      </c>
      <c r="FD60" s="157">
        <v>28</v>
      </c>
      <c r="FE60" s="158">
        <v>2.1000000000000001E-2</v>
      </c>
      <c r="FF60" s="156">
        <v>14</v>
      </c>
      <c r="FG60" s="158">
        <v>1.2E-2</v>
      </c>
      <c r="FH60" s="156">
        <v>19</v>
      </c>
      <c r="FI60" s="158">
        <v>1.2E-2</v>
      </c>
      <c r="FJ60" s="156">
        <v>26</v>
      </c>
      <c r="FK60" s="158">
        <v>2.5000000000000001E-2</v>
      </c>
      <c r="FL60" s="156">
        <v>21</v>
      </c>
      <c r="FM60" s="158">
        <v>2.1000000000000001E-2</v>
      </c>
      <c r="FN60" s="156">
        <v>23</v>
      </c>
      <c r="FO60" s="158">
        <v>1.7000000000000001E-2</v>
      </c>
      <c r="FP60" s="156">
        <v>20</v>
      </c>
      <c r="FQ60" s="158">
        <v>1.2999999999999999E-2</v>
      </c>
      <c r="FR60" s="156">
        <v>45</v>
      </c>
      <c r="FS60" s="158">
        <v>3.3000000000000002E-2</v>
      </c>
      <c r="FT60" s="156">
        <v>43</v>
      </c>
      <c r="FU60" s="158">
        <v>3.5000000000000003E-2</v>
      </c>
      <c r="FV60" s="156">
        <v>49</v>
      </c>
      <c r="FW60" s="158">
        <v>3.5999999999999997E-2</v>
      </c>
      <c r="FX60" s="156">
        <v>47</v>
      </c>
      <c r="FY60" s="158">
        <v>2.9000000000000001E-2</v>
      </c>
      <c r="FZ60" s="156">
        <v>26</v>
      </c>
      <c r="GA60" s="158">
        <v>1.7999999999999999E-2</v>
      </c>
      <c r="GB60" s="156">
        <v>38</v>
      </c>
      <c r="GC60" s="158">
        <v>2.9000000000000001E-2</v>
      </c>
      <c r="GD60" s="156">
        <v>25</v>
      </c>
      <c r="GE60" s="158">
        <v>0.02</v>
      </c>
      <c r="GF60" s="156">
        <v>30</v>
      </c>
      <c r="GG60" s="158">
        <v>2.3E-2</v>
      </c>
      <c r="GH60" s="156">
        <v>20</v>
      </c>
      <c r="GI60" s="158">
        <v>1.7999999999999999E-2</v>
      </c>
      <c r="GJ60" s="156">
        <v>12</v>
      </c>
      <c r="GK60" s="158">
        <v>8.9999999999999993E-3</v>
      </c>
      <c r="GL60" s="156">
        <v>19</v>
      </c>
      <c r="GM60" s="158">
        <v>1.6E-2</v>
      </c>
      <c r="GN60" s="156">
        <v>17</v>
      </c>
      <c r="GO60" s="158">
        <v>1.4999999999999999E-2</v>
      </c>
      <c r="GP60" s="156">
        <v>15</v>
      </c>
      <c r="GQ60" s="158">
        <v>1.4E-2</v>
      </c>
      <c r="GR60" s="160"/>
      <c r="GS60" s="162"/>
    </row>
    <row r="61" spans="1:201" hidden="1" x14ac:dyDescent="0.25">
      <c r="C61" s="156" t="s">
        <v>1678</v>
      </c>
      <c r="D61" s="157">
        <v>77</v>
      </c>
      <c r="E61" s="158">
        <v>0.755</v>
      </c>
      <c r="F61" s="157">
        <v>60</v>
      </c>
      <c r="G61" s="158">
        <v>0.75900000000000001</v>
      </c>
      <c r="H61" s="157">
        <v>96</v>
      </c>
      <c r="I61" s="158">
        <v>0.92300000000000004</v>
      </c>
      <c r="J61" s="157">
        <v>76</v>
      </c>
      <c r="K61" s="158">
        <v>0.95</v>
      </c>
      <c r="L61" s="157">
        <v>90</v>
      </c>
      <c r="M61" s="158">
        <v>0.93799999999999994</v>
      </c>
      <c r="N61" s="157">
        <v>71</v>
      </c>
      <c r="O61" s="158">
        <v>0.91</v>
      </c>
      <c r="P61" s="157">
        <v>81</v>
      </c>
      <c r="Q61" s="158">
        <v>0.96399999999999997</v>
      </c>
      <c r="R61" s="157">
        <v>81</v>
      </c>
      <c r="S61" s="158">
        <v>0.96399999999999997</v>
      </c>
      <c r="T61" s="157">
        <v>66</v>
      </c>
      <c r="U61" s="158">
        <v>0.93</v>
      </c>
      <c r="V61" s="157">
        <v>67</v>
      </c>
      <c r="W61" s="158">
        <v>0.88200000000000001</v>
      </c>
      <c r="X61" s="157">
        <v>77</v>
      </c>
      <c r="Y61" s="158">
        <v>0.95099999999999996</v>
      </c>
      <c r="Z61" s="157">
        <v>87</v>
      </c>
      <c r="AA61" s="158">
        <v>0.92600000000000005</v>
      </c>
      <c r="AB61" s="157">
        <v>99</v>
      </c>
      <c r="AC61" s="158">
        <v>0.92500000000000004</v>
      </c>
      <c r="AD61" s="157">
        <v>79</v>
      </c>
      <c r="AE61" s="158">
        <v>0.86799999999999999</v>
      </c>
      <c r="AF61" s="157">
        <v>71</v>
      </c>
      <c r="AG61" s="158">
        <v>0.84499999999999997</v>
      </c>
      <c r="AH61" s="157">
        <v>84</v>
      </c>
      <c r="AI61" s="158">
        <v>0.93300000000000005</v>
      </c>
      <c r="AJ61" s="157">
        <v>83</v>
      </c>
      <c r="AK61" s="158">
        <v>0.84699999999999998</v>
      </c>
      <c r="AL61" s="157">
        <v>75</v>
      </c>
      <c r="AM61" s="158">
        <v>0.91500000000000004</v>
      </c>
      <c r="AN61" s="157">
        <v>89</v>
      </c>
      <c r="AO61" s="158">
        <v>0.90800000000000003</v>
      </c>
      <c r="AP61" s="157">
        <v>77</v>
      </c>
      <c r="AQ61" s="158">
        <v>0.85599999999999998</v>
      </c>
      <c r="AR61" s="157">
        <v>82</v>
      </c>
      <c r="AS61" s="158">
        <v>0.90100000000000002</v>
      </c>
      <c r="AT61" s="157">
        <v>95</v>
      </c>
      <c r="AU61" s="158">
        <v>0.85599999999999998</v>
      </c>
      <c r="AV61" s="157">
        <v>79</v>
      </c>
      <c r="AW61" s="158">
        <v>0.92900000000000005</v>
      </c>
      <c r="AX61" s="157">
        <v>80</v>
      </c>
      <c r="AY61" s="158">
        <v>0.84199999999999997</v>
      </c>
      <c r="AZ61" s="157">
        <v>108</v>
      </c>
      <c r="BA61" s="158">
        <v>0.88500000000000001</v>
      </c>
      <c r="BB61" s="157">
        <v>89</v>
      </c>
      <c r="BC61" s="158">
        <v>0.94699999999999995</v>
      </c>
      <c r="BD61" s="157">
        <v>83</v>
      </c>
      <c r="BE61" s="158">
        <v>0.85599999999999998</v>
      </c>
      <c r="BF61" s="157">
        <v>94</v>
      </c>
      <c r="BG61" s="158">
        <v>0.93100000000000005</v>
      </c>
      <c r="BH61" s="157">
        <v>92</v>
      </c>
      <c r="BI61" s="158">
        <v>0.82899999999999996</v>
      </c>
      <c r="BJ61" s="157">
        <v>78</v>
      </c>
      <c r="BK61" s="158">
        <v>0.82099999999999995</v>
      </c>
      <c r="BL61" s="157">
        <v>82</v>
      </c>
      <c r="BM61" s="158">
        <v>0.82799999999999996</v>
      </c>
      <c r="BN61" s="157">
        <v>93</v>
      </c>
      <c r="BO61" s="158">
        <v>0.84499999999999997</v>
      </c>
      <c r="BP61" s="157">
        <v>86</v>
      </c>
      <c r="BQ61" s="158">
        <v>0.81100000000000005</v>
      </c>
      <c r="BR61" s="157">
        <v>67</v>
      </c>
      <c r="BS61" s="158">
        <v>0.67700000000000005</v>
      </c>
      <c r="BT61" s="157">
        <v>72</v>
      </c>
      <c r="BU61" s="158">
        <v>0.70599999999999996</v>
      </c>
      <c r="BV61" s="157">
        <v>81</v>
      </c>
      <c r="BW61" s="158">
        <v>0.75700000000000001</v>
      </c>
      <c r="BX61" s="157">
        <v>89</v>
      </c>
      <c r="BY61" s="158">
        <v>0.78800000000000003</v>
      </c>
      <c r="BZ61" s="157">
        <v>73</v>
      </c>
      <c r="CA61" s="158">
        <v>0.745</v>
      </c>
      <c r="CB61" s="157">
        <v>65</v>
      </c>
      <c r="CC61" s="158">
        <v>0.66300000000000003</v>
      </c>
      <c r="CD61" s="157">
        <v>89</v>
      </c>
      <c r="CE61" s="158">
        <v>0.70599999999999996</v>
      </c>
      <c r="CF61" s="157">
        <v>70</v>
      </c>
      <c r="CG61" s="158">
        <v>0.64800000000000002</v>
      </c>
      <c r="CH61" s="157">
        <v>80</v>
      </c>
      <c r="CI61" s="158">
        <v>0.72099999999999997</v>
      </c>
      <c r="CJ61" s="157">
        <v>65</v>
      </c>
      <c r="CK61" s="158">
        <v>0.53700000000000003</v>
      </c>
      <c r="CL61" s="157">
        <v>59</v>
      </c>
      <c r="CM61" s="158">
        <v>0.54100000000000004</v>
      </c>
      <c r="CN61" s="157">
        <v>57</v>
      </c>
      <c r="CO61" s="158">
        <v>0.51400000000000001</v>
      </c>
      <c r="CP61" s="157">
        <v>75</v>
      </c>
      <c r="CQ61" s="158">
        <v>0.59499999999999997</v>
      </c>
      <c r="CR61" s="157">
        <v>102</v>
      </c>
      <c r="CS61" s="158">
        <v>0.64200000000000002</v>
      </c>
      <c r="CT61" s="157">
        <v>83</v>
      </c>
      <c r="CU61" s="158">
        <v>0.68600000000000005</v>
      </c>
      <c r="CV61" s="157">
        <v>98</v>
      </c>
      <c r="CW61" s="158">
        <v>0.62</v>
      </c>
      <c r="CX61" s="157">
        <v>77</v>
      </c>
      <c r="CY61" s="158">
        <v>0.56999999999999995</v>
      </c>
      <c r="CZ61" s="157">
        <v>89</v>
      </c>
      <c r="DA61" s="158">
        <v>0.622</v>
      </c>
      <c r="DB61" s="157">
        <v>89</v>
      </c>
      <c r="DC61" s="158">
        <v>0.59699999999999998</v>
      </c>
      <c r="DD61" s="157">
        <v>106</v>
      </c>
      <c r="DE61" s="158">
        <v>0.64600000000000002</v>
      </c>
      <c r="DF61" s="157">
        <v>104</v>
      </c>
      <c r="DG61" s="158">
        <v>0.65</v>
      </c>
      <c r="DH61" s="156">
        <v>110</v>
      </c>
      <c r="DI61" s="158">
        <v>0.65900000000000003</v>
      </c>
      <c r="DJ61" s="157">
        <v>96</v>
      </c>
      <c r="DK61" s="158">
        <v>0.66200000000000003</v>
      </c>
      <c r="DL61" s="157">
        <v>105</v>
      </c>
      <c r="DM61" s="158">
        <v>0.7</v>
      </c>
      <c r="DN61" s="157">
        <v>111</v>
      </c>
      <c r="DO61" s="158">
        <v>0.70699999999999996</v>
      </c>
      <c r="DP61" s="157">
        <v>105</v>
      </c>
      <c r="DQ61" s="158">
        <v>0.66</v>
      </c>
      <c r="DR61" s="157">
        <v>89</v>
      </c>
      <c r="DS61" s="158">
        <v>0.69499999999999995</v>
      </c>
      <c r="DT61" s="157">
        <v>98</v>
      </c>
      <c r="DU61" s="158">
        <v>0.65800000000000003</v>
      </c>
      <c r="DV61" s="157">
        <v>92</v>
      </c>
      <c r="DW61" s="158">
        <v>0.60899999999999999</v>
      </c>
      <c r="DX61" s="157">
        <v>104</v>
      </c>
      <c r="DY61" s="158">
        <v>0.59799999999999998</v>
      </c>
      <c r="DZ61" s="157">
        <v>74</v>
      </c>
      <c r="EA61" s="158">
        <v>0.55200000000000005</v>
      </c>
      <c r="EB61" s="157">
        <v>75</v>
      </c>
      <c r="EC61" s="158">
        <v>0.63</v>
      </c>
      <c r="ED61" s="157">
        <v>73</v>
      </c>
      <c r="EE61" s="158">
        <v>0.54100000000000004</v>
      </c>
      <c r="EF61" s="157">
        <v>98</v>
      </c>
      <c r="EG61" s="158">
        <v>0.60899999999999999</v>
      </c>
      <c r="EH61" s="157">
        <v>74</v>
      </c>
      <c r="EI61" s="158">
        <v>0.56899999999999995</v>
      </c>
      <c r="EJ61" s="157">
        <v>74</v>
      </c>
      <c r="EK61" s="159">
        <v>0.54400000000000004</v>
      </c>
      <c r="EL61" s="157">
        <v>64</v>
      </c>
      <c r="EM61" s="158">
        <v>0.45400000000000001</v>
      </c>
      <c r="EN61" s="157">
        <v>74</v>
      </c>
      <c r="EO61" s="158">
        <v>0.44600000000000001</v>
      </c>
      <c r="EP61" s="157">
        <v>48</v>
      </c>
      <c r="EQ61" s="158">
        <v>0.40300000000000002</v>
      </c>
      <c r="ER61" s="157">
        <v>52</v>
      </c>
      <c r="ES61" s="158">
        <v>0.36599999999999999</v>
      </c>
      <c r="ET61" s="157">
        <v>61</v>
      </c>
      <c r="EU61" s="158">
        <v>0.40899999999999997</v>
      </c>
      <c r="EV61" s="157">
        <v>45</v>
      </c>
      <c r="EW61" s="158">
        <v>0.28299999999999997</v>
      </c>
      <c r="EX61" s="157">
        <v>35</v>
      </c>
      <c r="EY61" s="158">
        <v>0.28699999999999998</v>
      </c>
      <c r="EZ61" s="157">
        <v>49</v>
      </c>
      <c r="FA61" s="158">
        <v>0.316</v>
      </c>
      <c r="FB61" s="157">
        <v>47</v>
      </c>
      <c r="FC61" s="158">
        <v>0.307</v>
      </c>
      <c r="FD61" s="157">
        <v>63</v>
      </c>
      <c r="FE61" s="158">
        <v>0.34599999999999997</v>
      </c>
      <c r="FF61" s="156">
        <v>51</v>
      </c>
      <c r="FG61" s="158">
        <v>0.33800000000000002</v>
      </c>
      <c r="FH61" s="156">
        <v>59</v>
      </c>
      <c r="FI61" s="158">
        <v>0.38100000000000001</v>
      </c>
      <c r="FJ61" s="156">
        <v>48</v>
      </c>
      <c r="FK61" s="158">
        <v>0.29399999999999998</v>
      </c>
      <c r="FL61" s="156">
        <v>56</v>
      </c>
      <c r="FM61" s="158">
        <v>0.33700000000000002</v>
      </c>
      <c r="FN61" s="156">
        <v>34</v>
      </c>
      <c r="FO61" s="158">
        <v>0.23</v>
      </c>
      <c r="FP61" s="156">
        <v>37</v>
      </c>
      <c r="FQ61" s="158">
        <v>0.24199999999999999</v>
      </c>
      <c r="FR61" s="156">
        <v>39</v>
      </c>
      <c r="FS61" s="158">
        <v>0.23499999999999999</v>
      </c>
      <c r="FT61" s="156">
        <v>41</v>
      </c>
      <c r="FU61" s="158">
        <v>0.26500000000000001</v>
      </c>
      <c r="FV61" s="156">
        <v>34</v>
      </c>
      <c r="FW61" s="158">
        <v>0.22800000000000001</v>
      </c>
      <c r="FX61" s="156">
        <v>25</v>
      </c>
      <c r="FY61" s="158">
        <v>0.20699999999999999</v>
      </c>
      <c r="FZ61" s="156">
        <v>19</v>
      </c>
      <c r="GA61" s="158">
        <v>0.13</v>
      </c>
      <c r="GB61" s="156">
        <v>43</v>
      </c>
      <c r="GC61" s="158">
        <v>0.23799999999999999</v>
      </c>
      <c r="GD61" s="156">
        <v>38</v>
      </c>
      <c r="GE61" s="158">
        <v>0.28399999999999997</v>
      </c>
      <c r="GF61" s="156">
        <v>45</v>
      </c>
      <c r="GG61" s="158">
        <v>0.26500000000000001</v>
      </c>
      <c r="GH61" s="156">
        <v>34</v>
      </c>
      <c r="GI61" s="158">
        <v>0.218</v>
      </c>
      <c r="GJ61" s="156">
        <v>43</v>
      </c>
      <c r="GK61" s="158">
        <v>0.251</v>
      </c>
      <c r="GL61" s="156">
        <v>66</v>
      </c>
      <c r="GM61" s="158">
        <v>0.45500000000000002</v>
      </c>
      <c r="GN61" s="156">
        <v>54</v>
      </c>
      <c r="GO61" s="158">
        <v>0.4</v>
      </c>
      <c r="GP61" s="156">
        <v>55</v>
      </c>
      <c r="GQ61" s="158">
        <v>0.32900000000000001</v>
      </c>
      <c r="GR61" s="160"/>
      <c r="GS61" s="162"/>
    </row>
    <row r="62" spans="1:201" hidden="1" x14ac:dyDescent="0.25">
      <c r="C62" s="156" t="s">
        <v>1679</v>
      </c>
      <c r="D62" s="157">
        <v>448</v>
      </c>
      <c r="E62" s="158">
        <v>0.54500000000000004</v>
      </c>
      <c r="F62" s="157">
        <v>425</v>
      </c>
      <c r="G62" s="158">
        <v>0.52500000000000002</v>
      </c>
      <c r="H62" s="157">
        <v>585</v>
      </c>
      <c r="I62" s="158">
        <v>0.65300000000000002</v>
      </c>
      <c r="J62" s="157">
        <v>468</v>
      </c>
      <c r="K62" s="158">
        <v>0.63800000000000001</v>
      </c>
      <c r="L62" s="157">
        <v>522</v>
      </c>
      <c r="M62" s="158">
        <v>0.627</v>
      </c>
      <c r="N62" s="157">
        <v>523</v>
      </c>
      <c r="O62" s="158">
        <v>0.61599999999999999</v>
      </c>
      <c r="P62" s="157">
        <v>608</v>
      </c>
      <c r="Q62" s="158">
        <v>0.72499999999999998</v>
      </c>
      <c r="R62" s="157">
        <v>573</v>
      </c>
      <c r="S62" s="158">
        <v>0.69299999999999995</v>
      </c>
      <c r="T62" s="157">
        <v>518</v>
      </c>
      <c r="U62" s="158">
        <v>0.65900000000000003</v>
      </c>
      <c r="V62" s="157">
        <v>577</v>
      </c>
      <c r="W62" s="158">
        <v>0.67700000000000005</v>
      </c>
      <c r="X62" s="157">
        <v>636</v>
      </c>
      <c r="Y62" s="158">
        <v>0.70199999999999996</v>
      </c>
      <c r="Z62" s="157">
        <v>533</v>
      </c>
      <c r="AA62" s="158">
        <v>0.64500000000000002</v>
      </c>
      <c r="AB62" s="157">
        <v>538</v>
      </c>
      <c r="AC62" s="158">
        <v>0.63600000000000001</v>
      </c>
      <c r="AD62" s="157">
        <v>594</v>
      </c>
      <c r="AE62" s="158">
        <v>0.68400000000000005</v>
      </c>
      <c r="AF62" s="157">
        <v>629</v>
      </c>
      <c r="AG62" s="158">
        <v>0.66600000000000004</v>
      </c>
      <c r="AH62" s="157">
        <v>601</v>
      </c>
      <c r="AI62" s="158">
        <v>0.65200000000000002</v>
      </c>
      <c r="AJ62" s="157">
        <v>541</v>
      </c>
      <c r="AK62" s="158">
        <v>0.60899999999999999</v>
      </c>
      <c r="AL62" s="157">
        <v>559</v>
      </c>
      <c r="AM62" s="158">
        <v>0.69699999999999995</v>
      </c>
      <c r="AN62" s="157">
        <v>592</v>
      </c>
      <c r="AO62" s="158">
        <v>0.66100000000000003</v>
      </c>
      <c r="AP62" s="157">
        <v>568</v>
      </c>
      <c r="AQ62" s="158">
        <v>0.61499999999999999</v>
      </c>
      <c r="AR62" s="157">
        <v>521</v>
      </c>
      <c r="AS62" s="158">
        <v>0.61499999999999999</v>
      </c>
      <c r="AT62" s="157">
        <v>541</v>
      </c>
      <c r="AU62" s="158">
        <v>0.63300000000000001</v>
      </c>
      <c r="AV62" s="157">
        <v>656</v>
      </c>
      <c r="AW62" s="158">
        <v>0.68300000000000005</v>
      </c>
      <c r="AX62" s="157">
        <v>617</v>
      </c>
      <c r="AY62" s="158">
        <v>0.68899999999999995</v>
      </c>
      <c r="AZ62" s="157">
        <v>508</v>
      </c>
      <c r="BA62" s="158">
        <v>0.64</v>
      </c>
      <c r="BB62" s="157">
        <v>558</v>
      </c>
      <c r="BC62" s="158">
        <v>0.65800000000000003</v>
      </c>
      <c r="BD62" s="157">
        <v>553</v>
      </c>
      <c r="BE62" s="158">
        <v>0.63700000000000001</v>
      </c>
      <c r="BF62" s="157">
        <v>478</v>
      </c>
      <c r="BG62" s="158">
        <v>0.64</v>
      </c>
      <c r="BH62" s="157">
        <v>500</v>
      </c>
      <c r="BI62" s="158">
        <v>0.55400000000000005</v>
      </c>
      <c r="BJ62" s="157">
        <v>502</v>
      </c>
      <c r="BK62" s="158">
        <v>0.61299999999999999</v>
      </c>
      <c r="BL62" s="157">
        <v>533</v>
      </c>
      <c r="BM62" s="158">
        <v>0.56299999999999994</v>
      </c>
      <c r="BN62" s="157">
        <v>397</v>
      </c>
      <c r="BO62" s="158">
        <v>0.48899999999999999</v>
      </c>
      <c r="BP62" s="157">
        <v>368</v>
      </c>
      <c r="BQ62" s="158">
        <v>0.41799999999999998</v>
      </c>
      <c r="BR62" s="157">
        <v>416</v>
      </c>
      <c r="BS62" s="158">
        <v>0.434</v>
      </c>
      <c r="BT62" s="157">
        <v>402</v>
      </c>
      <c r="BU62" s="158">
        <v>0.40699999999999997</v>
      </c>
      <c r="BV62" s="157">
        <v>376</v>
      </c>
      <c r="BW62" s="158">
        <v>0.40600000000000003</v>
      </c>
      <c r="BX62" s="157">
        <v>308</v>
      </c>
      <c r="BY62" s="158">
        <v>0.35899999999999999</v>
      </c>
      <c r="BZ62" s="157">
        <v>344</v>
      </c>
      <c r="CA62" s="158">
        <v>0.34799999999999998</v>
      </c>
      <c r="CB62" s="157">
        <v>361</v>
      </c>
      <c r="CC62" s="158">
        <v>0.34200000000000003</v>
      </c>
      <c r="CD62" s="157">
        <v>280</v>
      </c>
      <c r="CE62" s="158">
        <v>0.29799999999999999</v>
      </c>
      <c r="CF62" s="157">
        <v>247</v>
      </c>
      <c r="CG62" s="158">
        <v>0.26900000000000002</v>
      </c>
      <c r="CH62" s="157">
        <v>268</v>
      </c>
      <c r="CI62" s="158">
        <v>0.27200000000000002</v>
      </c>
      <c r="CJ62" s="157">
        <v>253</v>
      </c>
      <c r="CK62" s="158">
        <v>0.251</v>
      </c>
      <c r="CL62" s="157">
        <v>162</v>
      </c>
      <c r="CM62" s="158">
        <v>0.182</v>
      </c>
      <c r="CN62" s="157">
        <v>137</v>
      </c>
      <c r="CO62" s="158">
        <v>0.156</v>
      </c>
      <c r="CP62" s="157">
        <v>169</v>
      </c>
      <c r="CQ62" s="158">
        <v>0.17199999999999999</v>
      </c>
      <c r="CR62" s="157">
        <v>283</v>
      </c>
      <c r="CS62" s="158">
        <v>0.254</v>
      </c>
      <c r="CT62" s="157">
        <v>235</v>
      </c>
      <c r="CU62" s="158">
        <v>0.23899999999999999</v>
      </c>
      <c r="CV62" s="157">
        <v>204</v>
      </c>
      <c r="CW62" s="158">
        <v>0.20100000000000001</v>
      </c>
      <c r="CX62" s="157">
        <v>183</v>
      </c>
      <c r="CY62" s="158">
        <v>0.17299999999999999</v>
      </c>
      <c r="CZ62" s="157">
        <v>273</v>
      </c>
      <c r="DA62" s="158">
        <v>0.24399999999999999</v>
      </c>
      <c r="DB62" s="157">
        <v>259</v>
      </c>
      <c r="DC62" s="158">
        <v>0.22600000000000001</v>
      </c>
      <c r="DD62" s="157">
        <v>238</v>
      </c>
      <c r="DE62" s="158">
        <v>0.217</v>
      </c>
      <c r="DF62" s="157">
        <v>257</v>
      </c>
      <c r="DG62" s="158">
        <v>0.23100000000000001</v>
      </c>
      <c r="DH62" s="156">
        <v>274</v>
      </c>
      <c r="DI62" s="158">
        <v>0.23599999999999999</v>
      </c>
      <c r="DJ62" s="157">
        <v>238</v>
      </c>
      <c r="DK62" s="158">
        <v>0.214</v>
      </c>
      <c r="DL62" s="157">
        <v>181</v>
      </c>
      <c r="DM62" s="158">
        <v>0.17399999999999999</v>
      </c>
      <c r="DN62" s="157">
        <v>252</v>
      </c>
      <c r="DO62" s="158">
        <v>0.22500000000000001</v>
      </c>
      <c r="DP62" s="157">
        <v>280</v>
      </c>
      <c r="DQ62" s="158">
        <v>0.23899999999999999</v>
      </c>
      <c r="DR62" s="157">
        <v>265</v>
      </c>
      <c r="DS62" s="158">
        <v>0.24099999999999999</v>
      </c>
      <c r="DT62" s="157">
        <v>202</v>
      </c>
      <c r="DU62" s="158">
        <v>0.20200000000000001</v>
      </c>
      <c r="DV62" s="157">
        <v>225</v>
      </c>
      <c r="DW62" s="158">
        <v>0.21</v>
      </c>
      <c r="DX62" s="157">
        <v>214</v>
      </c>
      <c r="DY62" s="158">
        <v>0.185</v>
      </c>
      <c r="DZ62" s="157">
        <v>154</v>
      </c>
      <c r="EA62" s="158">
        <v>0.154</v>
      </c>
      <c r="EB62" s="157">
        <v>123</v>
      </c>
      <c r="EC62" s="158">
        <v>0.125</v>
      </c>
      <c r="ED62" s="157">
        <v>124</v>
      </c>
      <c r="EE62" s="158">
        <v>0.11700000000000001</v>
      </c>
      <c r="EF62" s="157">
        <v>135</v>
      </c>
      <c r="EG62" s="158">
        <v>0.11899999999999999</v>
      </c>
      <c r="EH62" s="157">
        <v>106</v>
      </c>
      <c r="EI62" s="158">
        <v>0.104</v>
      </c>
      <c r="EJ62" s="157">
        <v>77</v>
      </c>
      <c r="EK62" s="159">
        <v>0.08</v>
      </c>
      <c r="EL62" s="157">
        <v>85</v>
      </c>
      <c r="EM62" s="158">
        <v>8.1000000000000003E-2</v>
      </c>
      <c r="EN62" s="157">
        <v>85</v>
      </c>
      <c r="EO62" s="158">
        <v>7.6999999999999999E-2</v>
      </c>
      <c r="EP62" s="157">
        <v>73</v>
      </c>
      <c r="EQ62" s="158">
        <v>7.1999999999999995E-2</v>
      </c>
      <c r="ER62" s="157">
        <v>56</v>
      </c>
      <c r="ES62" s="158">
        <v>0.06</v>
      </c>
      <c r="ET62" s="157">
        <v>79</v>
      </c>
      <c r="EU62" s="158">
        <v>7.5999999999999998E-2</v>
      </c>
      <c r="EV62" s="157">
        <v>87</v>
      </c>
      <c r="EW62" s="158">
        <v>0.08</v>
      </c>
      <c r="EX62" s="157">
        <v>51</v>
      </c>
      <c r="EY62" s="158">
        <v>5.6000000000000001E-2</v>
      </c>
      <c r="EZ62" s="157">
        <v>55</v>
      </c>
      <c r="FA62" s="158">
        <v>5.8000000000000003E-2</v>
      </c>
      <c r="FB62" s="157">
        <v>61</v>
      </c>
      <c r="FC62" s="158">
        <v>6.0999999999999999E-2</v>
      </c>
      <c r="FD62" s="157">
        <v>79</v>
      </c>
      <c r="FE62" s="158">
        <v>7.0999999999999994E-2</v>
      </c>
      <c r="FF62" s="156">
        <v>57</v>
      </c>
      <c r="FG62" s="158">
        <v>5.6000000000000001E-2</v>
      </c>
      <c r="FH62" s="156">
        <v>44</v>
      </c>
      <c r="FI62" s="158">
        <v>4.4999999999999998E-2</v>
      </c>
      <c r="FJ62" s="156">
        <v>69</v>
      </c>
      <c r="FK62" s="158">
        <v>6.9000000000000006E-2</v>
      </c>
      <c r="FL62" s="156">
        <v>48</v>
      </c>
      <c r="FM62" s="158">
        <v>5.7000000000000002E-2</v>
      </c>
      <c r="FN62" s="156">
        <v>23</v>
      </c>
      <c r="FO62" s="158">
        <v>3.1E-2</v>
      </c>
      <c r="FP62" s="156">
        <v>20</v>
      </c>
      <c r="FQ62" s="158">
        <v>2.7E-2</v>
      </c>
      <c r="FR62" s="156">
        <v>23</v>
      </c>
      <c r="FS62" s="158">
        <v>0.03</v>
      </c>
      <c r="FT62" s="156">
        <v>17</v>
      </c>
      <c r="FU62" s="158">
        <v>2.1000000000000001E-2</v>
      </c>
      <c r="FV62" s="156">
        <v>8</v>
      </c>
      <c r="FW62" s="158">
        <v>1.2E-2</v>
      </c>
      <c r="FX62" s="156">
        <v>9</v>
      </c>
      <c r="FY62" s="158">
        <v>1.2999999999999999E-2</v>
      </c>
      <c r="FZ62" s="156">
        <v>8</v>
      </c>
      <c r="GA62" s="158">
        <v>8.9999999999999993E-3</v>
      </c>
      <c r="GB62" s="156">
        <v>14</v>
      </c>
      <c r="GC62" s="158">
        <v>1.6E-2</v>
      </c>
      <c r="GD62" s="156">
        <v>13</v>
      </c>
      <c r="GE62" s="158">
        <v>1.7000000000000001E-2</v>
      </c>
      <c r="GF62" s="156">
        <v>9</v>
      </c>
      <c r="GG62" s="158">
        <v>1.0999999999999999E-2</v>
      </c>
      <c r="GH62" s="156">
        <v>20</v>
      </c>
      <c r="GI62" s="158">
        <v>2.1999999999999999E-2</v>
      </c>
      <c r="GJ62" s="156">
        <v>12</v>
      </c>
      <c r="GK62" s="158">
        <v>1.2E-2</v>
      </c>
      <c r="GL62" s="156">
        <v>31</v>
      </c>
      <c r="GM62" s="158">
        <v>0.04</v>
      </c>
      <c r="GN62" s="156">
        <v>18</v>
      </c>
      <c r="GO62" s="158">
        <v>2.1999999999999999E-2</v>
      </c>
      <c r="GP62" s="156">
        <v>19</v>
      </c>
      <c r="GQ62" s="158">
        <v>2.3E-2</v>
      </c>
      <c r="GR62" s="160"/>
      <c r="GS62" s="162"/>
    </row>
    <row r="63" spans="1:201" hidden="1" x14ac:dyDescent="0.25">
      <c r="C63" s="156" t="s">
        <v>1680</v>
      </c>
      <c r="D63" s="157">
        <v>72</v>
      </c>
      <c r="E63" s="158">
        <v>0.76600000000000001</v>
      </c>
      <c r="F63" s="157">
        <v>67</v>
      </c>
      <c r="G63" s="158">
        <v>0.83799999999999997</v>
      </c>
      <c r="H63" s="157">
        <v>72</v>
      </c>
      <c r="I63" s="158">
        <v>0.91100000000000003</v>
      </c>
      <c r="J63" s="157">
        <v>80</v>
      </c>
      <c r="K63" s="158">
        <v>0.93</v>
      </c>
      <c r="L63" s="157">
        <v>93</v>
      </c>
      <c r="M63" s="158">
        <v>0.88600000000000001</v>
      </c>
      <c r="N63" s="157">
        <v>93</v>
      </c>
      <c r="O63" s="158">
        <v>0.92100000000000004</v>
      </c>
      <c r="P63" s="157">
        <v>83</v>
      </c>
      <c r="Q63" s="158">
        <v>0.94299999999999995</v>
      </c>
      <c r="R63" s="157">
        <v>97</v>
      </c>
      <c r="S63" s="158">
        <v>0.95099999999999996</v>
      </c>
      <c r="T63" s="157">
        <v>83</v>
      </c>
      <c r="U63" s="158">
        <v>0.95399999999999996</v>
      </c>
      <c r="V63" s="157">
        <v>76</v>
      </c>
      <c r="W63" s="158">
        <v>0.97399999999999998</v>
      </c>
      <c r="X63" s="157">
        <v>89</v>
      </c>
      <c r="Y63" s="158">
        <v>0.92700000000000005</v>
      </c>
      <c r="Z63" s="157">
        <v>81</v>
      </c>
      <c r="AA63" s="158">
        <v>0.88</v>
      </c>
      <c r="AB63" s="157">
        <v>106</v>
      </c>
      <c r="AC63" s="158">
        <v>0.876</v>
      </c>
      <c r="AD63" s="157">
        <v>84</v>
      </c>
      <c r="AE63" s="158">
        <v>0.84</v>
      </c>
      <c r="AF63" s="157">
        <v>78</v>
      </c>
      <c r="AG63" s="158">
        <v>0.86699999999999999</v>
      </c>
      <c r="AH63" s="157">
        <v>70</v>
      </c>
      <c r="AI63" s="158">
        <v>0.83299999999999996</v>
      </c>
      <c r="AJ63" s="157">
        <v>66</v>
      </c>
      <c r="AK63" s="158">
        <v>0.77600000000000002</v>
      </c>
      <c r="AL63" s="157">
        <v>58</v>
      </c>
      <c r="AM63" s="158">
        <v>0.73399999999999999</v>
      </c>
      <c r="AN63" s="157">
        <v>78</v>
      </c>
      <c r="AO63" s="158">
        <v>0.75700000000000001</v>
      </c>
      <c r="AP63" s="157">
        <v>66</v>
      </c>
      <c r="AQ63" s="158">
        <v>0.71</v>
      </c>
      <c r="AR63" s="157">
        <v>92</v>
      </c>
      <c r="AS63" s="158">
        <v>0.754</v>
      </c>
      <c r="AT63" s="157">
        <v>87</v>
      </c>
      <c r="AU63" s="158">
        <v>0.79800000000000004</v>
      </c>
      <c r="AV63" s="157">
        <v>94</v>
      </c>
      <c r="AW63" s="158">
        <v>0.84699999999999998</v>
      </c>
      <c r="AX63" s="157">
        <v>81</v>
      </c>
      <c r="AY63" s="158">
        <v>0.78600000000000003</v>
      </c>
      <c r="AZ63" s="157">
        <v>105</v>
      </c>
      <c r="BA63" s="158">
        <v>0.86099999999999999</v>
      </c>
      <c r="BB63" s="157">
        <v>71</v>
      </c>
      <c r="BC63" s="158">
        <v>0.82599999999999996</v>
      </c>
      <c r="BD63" s="157">
        <v>61</v>
      </c>
      <c r="BE63" s="158">
        <v>0.69299999999999995</v>
      </c>
      <c r="BF63" s="157">
        <v>74</v>
      </c>
      <c r="BG63" s="158">
        <v>0.77100000000000002</v>
      </c>
      <c r="BH63" s="157">
        <v>97</v>
      </c>
      <c r="BI63" s="158">
        <v>0.75800000000000001</v>
      </c>
      <c r="BJ63" s="157">
        <v>86</v>
      </c>
      <c r="BK63" s="158">
        <v>0.76100000000000001</v>
      </c>
      <c r="BL63" s="157">
        <v>68</v>
      </c>
      <c r="BM63" s="158">
        <v>0.79100000000000004</v>
      </c>
      <c r="BN63" s="157">
        <v>87</v>
      </c>
      <c r="BO63" s="158">
        <v>0.77700000000000002</v>
      </c>
      <c r="BP63" s="157">
        <v>70</v>
      </c>
      <c r="BQ63" s="158">
        <v>0.69299999999999995</v>
      </c>
      <c r="BR63" s="157">
        <v>76</v>
      </c>
      <c r="BS63" s="158">
        <v>0.73099999999999998</v>
      </c>
      <c r="BT63" s="157">
        <v>59</v>
      </c>
      <c r="BU63" s="158">
        <v>0.76600000000000001</v>
      </c>
      <c r="BV63" s="157">
        <v>73</v>
      </c>
      <c r="BW63" s="158">
        <v>0.78500000000000003</v>
      </c>
      <c r="BX63" s="157">
        <v>81</v>
      </c>
      <c r="BY63" s="158">
        <v>0.75</v>
      </c>
      <c r="BZ63" s="157">
        <v>81</v>
      </c>
      <c r="CA63" s="158">
        <v>0.74299999999999999</v>
      </c>
      <c r="CB63" s="157">
        <v>65</v>
      </c>
      <c r="CC63" s="158">
        <v>0.72199999999999998</v>
      </c>
      <c r="CD63" s="157">
        <v>57</v>
      </c>
      <c r="CE63" s="158">
        <v>0.76</v>
      </c>
      <c r="CF63" s="157">
        <v>56</v>
      </c>
      <c r="CG63" s="158">
        <v>0.53300000000000003</v>
      </c>
      <c r="CH63" s="157">
        <v>35</v>
      </c>
      <c r="CI63" s="158">
        <v>0.5</v>
      </c>
      <c r="CJ63" s="157">
        <v>50</v>
      </c>
      <c r="CK63" s="158">
        <v>0.52100000000000002</v>
      </c>
      <c r="CL63" s="157">
        <v>51</v>
      </c>
      <c r="CM63" s="158">
        <v>0.51</v>
      </c>
      <c r="CN63" s="157">
        <v>46</v>
      </c>
      <c r="CO63" s="158">
        <v>0.46500000000000002</v>
      </c>
      <c r="CP63" s="157">
        <v>29</v>
      </c>
      <c r="CQ63" s="158">
        <v>0.40300000000000002</v>
      </c>
      <c r="CR63" s="157">
        <v>36</v>
      </c>
      <c r="CS63" s="158">
        <v>0.4</v>
      </c>
      <c r="CT63" s="157">
        <v>42</v>
      </c>
      <c r="CU63" s="158">
        <v>0.47699999999999998</v>
      </c>
      <c r="CV63" s="157">
        <v>43</v>
      </c>
      <c r="CW63" s="158">
        <v>0.40200000000000002</v>
      </c>
      <c r="CX63" s="157">
        <v>28</v>
      </c>
      <c r="CY63" s="158">
        <v>0.28000000000000003</v>
      </c>
      <c r="CZ63" s="157">
        <v>25</v>
      </c>
      <c r="DA63" s="158">
        <v>0.28699999999999998</v>
      </c>
      <c r="DB63" s="157">
        <v>31</v>
      </c>
      <c r="DC63" s="158">
        <v>0.38800000000000001</v>
      </c>
      <c r="DD63" s="157">
        <v>19</v>
      </c>
      <c r="DE63" s="158">
        <v>0.26800000000000002</v>
      </c>
      <c r="DF63" s="157">
        <v>24</v>
      </c>
      <c r="DG63" s="158">
        <v>0.28599999999999998</v>
      </c>
      <c r="DH63" s="156">
        <v>28</v>
      </c>
      <c r="DI63" s="158">
        <v>0.311</v>
      </c>
      <c r="DJ63" s="157">
        <v>30</v>
      </c>
      <c r="DK63" s="158">
        <v>0.32300000000000001</v>
      </c>
      <c r="DL63" s="157">
        <v>35</v>
      </c>
      <c r="DM63" s="158">
        <v>0.376</v>
      </c>
      <c r="DN63" s="157">
        <v>34</v>
      </c>
      <c r="DO63" s="158">
        <v>0.374</v>
      </c>
      <c r="DP63" s="157">
        <v>31</v>
      </c>
      <c r="DQ63" s="158">
        <v>0.35599999999999998</v>
      </c>
      <c r="DR63" s="157">
        <v>46</v>
      </c>
      <c r="DS63" s="158">
        <v>0.434</v>
      </c>
      <c r="DT63" s="157">
        <v>30</v>
      </c>
      <c r="DU63" s="158">
        <v>0.30299999999999999</v>
      </c>
      <c r="DV63" s="157">
        <v>40</v>
      </c>
      <c r="DW63" s="158">
        <v>0.38100000000000001</v>
      </c>
      <c r="DX63" s="157">
        <v>45</v>
      </c>
      <c r="DY63" s="158">
        <v>0.433</v>
      </c>
      <c r="DZ63" s="157">
        <v>36</v>
      </c>
      <c r="EA63" s="158">
        <v>0.371</v>
      </c>
      <c r="EB63" s="157">
        <v>35</v>
      </c>
      <c r="EC63" s="158">
        <v>0.35699999999999998</v>
      </c>
      <c r="ED63" s="157">
        <v>35</v>
      </c>
      <c r="EE63" s="158">
        <v>0.33</v>
      </c>
      <c r="EF63" s="157">
        <v>42</v>
      </c>
      <c r="EG63" s="158">
        <v>0.44700000000000001</v>
      </c>
      <c r="EH63" s="157">
        <v>28</v>
      </c>
      <c r="EI63" s="158">
        <v>0.34100000000000003</v>
      </c>
      <c r="EJ63" s="157">
        <v>17</v>
      </c>
      <c r="EK63" s="159">
        <v>0.19500000000000001</v>
      </c>
      <c r="EL63" s="157">
        <v>24</v>
      </c>
      <c r="EM63" s="158">
        <v>0.253</v>
      </c>
      <c r="EN63" s="157">
        <v>22</v>
      </c>
      <c r="EO63" s="158">
        <v>0.26200000000000001</v>
      </c>
      <c r="EP63" s="157">
        <v>23</v>
      </c>
      <c r="EQ63" s="158">
        <v>0.27100000000000002</v>
      </c>
      <c r="ER63" s="157">
        <v>29</v>
      </c>
      <c r="ES63" s="158">
        <v>0.34100000000000003</v>
      </c>
      <c r="ET63" s="157">
        <v>23</v>
      </c>
      <c r="EU63" s="158">
        <v>0.32900000000000001</v>
      </c>
      <c r="EV63" s="157">
        <v>20</v>
      </c>
      <c r="EW63" s="158">
        <v>0.28199999999999997</v>
      </c>
      <c r="EX63" s="157">
        <v>14</v>
      </c>
      <c r="EY63" s="158">
        <v>0.17100000000000001</v>
      </c>
      <c r="EZ63" s="157">
        <v>12</v>
      </c>
      <c r="FA63" s="158">
        <v>0.17100000000000001</v>
      </c>
      <c r="FB63" s="157">
        <v>12</v>
      </c>
      <c r="FC63" s="158">
        <v>0.152</v>
      </c>
      <c r="FD63" s="157">
        <v>17</v>
      </c>
      <c r="FE63" s="158">
        <v>0.20699999999999999</v>
      </c>
      <c r="FF63" s="156">
        <v>19</v>
      </c>
      <c r="FG63" s="158">
        <v>0.24099999999999999</v>
      </c>
      <c r="FH63" s="156">
        <v>15</v>
      </c>
      <c r="FI63" s="158">
        <v>0.17399999999999999</v>
      </c>
      <c r="FJ63" s="156">
        <v>17</v>
      </c>
      <c r="FK63" s="158">
        <v>0.193</v>
      </c>
      <c r="FL63" s="156">
        <v>14</v>
      </c>
      <c r="FM63" s="158">
        <v>0.184</v>
      </c>
      <c r="FN63" s="156">
        <v>5</v>
      </c>
      <c r="FO63" s="158">
        <v>8.8999999999999996E-2</v>
      </c>
      <c r="FP63" s="156">
        <v>10</v>
      </c>
      <c r="FQ63" s="158">
        <v>0.13300000000000001</v>
      </c>
      <c r="FR63" s="156">
        <v>13</v>
      </c>
      <c r="FS63" s="158">
        <v>0.17799999999999999</v>
      </c>
      <c r="FT63" s="156">
        <v>7</v>
      </c>
      <c r="FU63" s="158">
        <v>0.13500000000000001</v>
      </c>
      <c r="FV63" s="156">
        <v>4</v>
      </c>
      <c r="FW63" s="158">
        <v>6.6000000000000003E-2</v>
      </c>
      <c r="FX63" s="156">
        <v>2</v>
      </c>
      <c r="FY63" s="158">
        <v>2.8000000000000001E-2</v>
      </c>
      <c r="FZ63" s="156">
        <v>4</v>
      </c>
      <c r="GA63" s="158">
        <v>6.0999999999999999E-2</v>
      </c>
      <c r="GB63" s="156">
        <v>6</v>
      </c>
      <c r="GC63" s="158">
        <v>0.10199999999999999</v>
      </c>
      <c r="GD63" s="156">
        <v>8</v>
      </c>
      <c r="GE63" s="158">
        <v>0.151</v>
      </c>
      <c r="GF63" s="156">
        <v>5</v>
      </c>
      <c r="GG63" s="158">
        <v>8.7999999999999995E-2</v>
      </c>
      <c r="GH63" s="156">
        <v>7</v>
      </c>
      <c r="GI63" s="158">
        <v>0.121</v>
      </c>
      <c r="GJ63" s="156">
        <v>7</v>
      </c>
      <c r="GK63" s="158">
        <v>0.11700000000000001</v>
      </c>
      <c r="GL63" s="156">
        <v>12</v>
      </c>
      <c r="GM63" s="158">
        <v>0.16</v>
      </c>
      <c r="GN63" s="156">
        <v>9</v>
      </c>
      <c r="GO63" s="158">
        <v>0.125</v>
      </c>
      <c r="GP63" s="156">
        <v>14</v>
      </c>
      <c r="GQ63" s="158">
        <v>0.23300000000000001</v>
      </c>
      <c r="GR63" s="160"/>
      <c r="GS63" s="162"/>
    </row>
    <row r="64" spans="1:201" hidden="1" x14ac:dyDescent="0.25">
      <c r="C64" s="156" t="s">
        <v>1681</v>
      </c>
      <c r="D64" s="157">
        <v>51</v>
      </c>
      <c r="E64" s="158">
        <v>0.85</v>
      </c>
      <c r="F64" s="157">
        <v>41</v>
      </c>
      <c r="G64" s="158">
        <v>0.91100000000000003</v>
      </c>
      <c r="H64" s="157">
        <v>38</v>
      </c>
      <c r="I64" s="158">
        <v>0.77600000000000002</v>
      </c>
      <c r="J64" s="157">
        <v>37</v>
      </c>
      <c r="K64" s="158">
        <v>0.90200000000000002</v>
      </c>
      <c r="L64" s="157">
        <v>49</v>
      </c>
      <c r="M64" s="158">
        <v>0.92500000000000004</v>
      </c>
      <c r="N64" s="157">
        <v>44</v>
      </c>
      <c r="O64" s="158">
        <v>0.84599999999999997</v>
      </c>
      <c r="P64" s="157">
        <v>54</v>
      </c>
      <c r="Q64" s="158">
        <v>0.94699999999999995</v>
      </c>
      <c r="R64" s="157">
        <v>46</v>
      </c>
      <c r="S64" s="158">
        <v>0.90200000000000002</v>
      </c>
      <c r="T64" s="157">
        <v>47</v>
      </c>
      <c r="U64" s="158">
        <v>0.82499999999999996</v>
      </c>
      <c r="V64" s="157">
        <v>51</v>
      </c>
      <c r="W64" s="158">
        <v>0.92700000000000005</v>
      </c>
      <c r="X64" s="157">
        <v>50</v>
      </c>
      <c r="Y64" s="158">
        <v>0.82</v>
      </c>
      <c r="Z64" s="157">
        <v>34</v>
      </c>
      <c r="AA64" s="158">
        <v>0.79100000000000004</v>
      </c>
      <c r="AB64" s="157">
        <v>36</v>
      </c>
      <c r="AC64" s="158">
        <v>0.83699999999999997</v>
      </c>
      <c r="AD64" s="157">
        <v>42</v>
      </c>
      <c r="AE64" s="158">
        <v>0.79200000000000004</v>
      </c>
      <c r="AF64" s="157">
        <v>49</v>
      </c>
      <c r="AG64" s="158">
        <v>0.81699999999999995</v>
      </c>
      <c r="AH64" s="157">
        <v>45</v>
      </c>
      <c r="AI64" s="158">
        <v>0.80400000000000005</v>
      </c>
      <c r="AJ64" s="157">
        <v>38</v>
      </c>
      <c r="AK64" s="158">
        <v>0.84399999999999997</v>
      </c>
      <c r="AL64" s="157">
        <v>40</v>
      </c>
      <c r="AM64" s="158">
        <v>0.76900000000000002</v>
      </c>
      <c r="AN64" s="157">
        <v>49</v>
      </c>
      <c r="AO64" s="158">
        <v>0.83099999999999996</v>
      </c>
      <c r="AP64" s="157">
        <v>27</v>
      </c>
      <c r="AQ64" s="158">
        <v>0.6</v>
      </c>
      <c r="AR64" s="157">
        <v>47</v>
      </c>
      <c r="AS64" s="158">
        <v>0.81</v>
      </c>
      <c r="AT64" s="157">
        <v>47</v>
      </c>
      <c r="AU64" s="158">
        <v>0.71199999999999997</v>
      </c>
      <c r="AV64" s="157">
        <v>52</v>
      </c>
      <c r="AW64" s="158">
        <v>0.72199999999999998</v>
      </c>
      <c r="AX64" s="157">
        <v>40</v>
      </c>
      <c r="AY64" s="158">
        <v>0.65600000000000003</v>
      </c>
      <c r="AZ64" s="157">
        <v>40</v>
      </c>
      <c r="BA64" s="158">
        <v>0.56299999999999994</v>
      </c>
      <c r="BB64" s="157">
        <v>39</v>
      </c>
      <c r="BC64" s="158">
        <v>0.67200000000000004</v>
      </c>
      <c r="BD64" s="157">
        <v>47</v>
      </c>
      <c r="BE64" s="158">
        <v>0.68100000000000005</v>
      </c>
      <c r="BF64" s="157">
        <v>56</v>
      </c>
      <c r="BG64" s="158">
        <v>0.69099999999999995</v>
      </c>
      <c r="BH64" s="157">
        <v>47</v>
      </c>
      <c r="BI64" s="158">
        <v>0.67100000000000004</v>
      </c>
      <c r="BJ64" s="157">
        <v>57</v>
      </c>
      <c r="BK64" s="158">
        <v>0.83799999999999997</v>
      </c>
      <c r="BL64" s="157">
        <v>55</v>
      </c>
      <c r="BM64" s="158">
        <v>0.753</v>
      </c>
      <c r="BN64" s="157">
        <v>40</v>
      </c>
      <c r="BO64" s="158">
        <v>0.74099999999999999</v>
      </c>
      <c r="BP64" s="157">
        <v>48</v>
      </c>
      <c r="BQ64" s="158">
        <v>0.77400000000000002</v>
      </c>
      <c r="BR64" s="157">
        <v>57</v>
      </c>
      <c r="BS64" s="158">
        <v>0.82599999999999996</v>
      </c>
      <c r="BT64" s="157">
        <v>61</v>
      </c>
      <c r="BU64" s="158">
        <v>0.78200000000000003</v>
      </c>
      <c r="BV64" s="157">
        <v>44</v>
      </c>
      <c r="BW64" s="158">
        <v>0.8</v>
      </c>
      <c r="BX64" s="157">
        <v>38</v>
      </c>
      <c r="BY64" s="158">
        <v>0.73099999999999998</v>
      </c>
      <c r="BZ64" s="157">
        <v>46</v>
      </c>
      <c r="CA64" s="158">
        <v>0.78</v>
      </c>
      <c r="CB64" s="157">
        <v>47</v>
      </c>
      <c r="CC64" s="158">
        <v>0.75800000000000001</v>
      </c>
      <c r="CD64" s="157">
        <v>31</v>
      </c>
      <c r="CE64" s="158">
        <v>0.53400000000000003</v>
      </c>
      <c r="CF64" s="157">
        <v>38</v>
      </c>
      <c r="CG64" s="158">
        <v>0.69099999999999995</v>
      </c>
      <c r="CH64" s="157">
        <v>36</v>
      </c>
      <c r="CI64" s="158">
        <v>0.65500000000000003</v>
      </c>
      <c r="CJ64" s="157">
        <v>37</v>
      </c>
      <c r="CK64" s="158">
        <v>0.58699999999999997</v>
      </c>
      <c r="CL64" s="157">
        <v>39</v>
      </c>
      <c r="CM64" s="158">
        <v>0.59099999999999997</v>
      </c>
      <c r="CN64" s="157">
        <v>36</v>
      </c>
      <c r="CO64" s="158">
        <v>0.52900000000000003</v>
      </c>
      <c r="CP64" s="157">
        <v>21</v>
      </c>
      <c r="CQ64" s="158">
        <v>0.45700000000000002</v>
      </c>
      <c r="CR64" s="157">
        <v>32</v>
      </c>
      <c r="CS64" s="158">
        <v>0.57099999999999995</v>
      </c>
      <c r="CT64" s="157">
        <v>35</v>
      </c>
      <c r="CU64" s="158">
        <v>0.55600000000000005</v>
      </c>
      <c r="CV64" s="157">
        <v>35</v>
      </c>
      <c r="CW64" s="158">
        <v>0.57399999999999995</v>
      </c>
      <c r="CX64" s="157">
        <v>43</v>
      </c>
      <c r="CY64" s="158">
        <v>0.67200000000000004</v>
      </c>
      <c r="CZ64" s="157">
        <v>68</v>
      </c>
      <c r="DA64" s="158">
        <v>0.68</v>
      </c>
      <c r="DB64" s="157">
        <v>39</v>
      </c>
      <c r="DC64" s="158">
        <v>0.629</v>
      </c>
      <c r="DD64" s="157">
        <v>39</v>
      </c>
      <c r="DE64" s="158">
        <v>0.53400000000000003</v>
      </c>
      <c r="DF64" s="157">
        <v>40</v>
      </c>
      <c r="DG64" s="158">
        <v>0.51900000000000002</v>
      </c>
      <c r="DH64" s="156">
        <v>47</v>
      </c>
      <c r="DI64" s="158">
        <v>0.58799999999999997</v>
      </c>
      <c r="DJ64" s="157">
        <v>37</v>
      </c>
      <c r="DK64" s="158">
        <v>0.59699999999999998</v>
      </c>
      <c r="DL64" s="157">
        <v>36</v>
      </c>
      <c r="DM64" s="158">
        <v>0.56299999999999994</v>
      </c>
      <c r="DN64" s="157">
        <v>44</v>
      </c>
      <c r="DO64" s="158">
        <v>0.56399999999999995</v>
      </c>
      <c r="DP64" s="157">
        <v>44</v>
      </c>
      <c r="DQ64" s="158">
        <v>0.71</v>
      </c>
      <c r="DR64" s="157">
        <v>37</v>
      </c>
      <c r="DS64" s="158">
        <v>0.59699999999999998</v>
      </c>
      <c r="DT64" s="157">
        <v>45</v>
      </c>
      <c r="DU64" s="158">
        <v>0.68200000000000005</v>
      </c>
      <c r="DV64" s="157">
        <v>36</v>
      </c>
      <c r="DW64" s="158">
        <v>0.57099999999999995</v>
      </c>
      <c r="DX64" s="157">
        <v>36</v>
      </c>
      <c r="DY64" s="158">
        <v>0.58099999999999996</v>
      </c>
      <c r="DZ64" s="157">
        <v>37</v>
      </c>
      <c r="EA64" s="158">
        <v>0.55200000000000005</v>
      </c>
      <c r="EB64" s="157">
        <v>36</v>
      </c>
      <c r="EC64" s="158">
        <v>0.52200000000000002</v>
      </c>
      <c r="ED64" s="157">
        <v>35</v>
      </c>
      <c r="EE64" s="158">
        <v>0.58299999999999996</v>
      </c>
      <c r="EF64" s="157">
        <v>36</v>
      </c>
      <c r="EG64" s="158">
        <v>0.57099999999999995</v>
      </c>
      <c r="EH64" s="157">
        <v>33</v>
      </c>
      <c r="EI64" s="158">
        <v>0.52400000000000002</v>
      </c>
      <c r="EJ64" s="157">
        <v>29</v>
      </c>
      <c r="EK64" s="159">
        <v>0.57999999999999996</v>
      </c>
      <c r="EL64" s="157">
        <v>38</v>
      </c>
      <c r="EM64" s="158">
        <v>0.61299999999999999</v>
      </c>
      <c r="EN64" s="157">
        <v>38</v>
      </c>
      <c r="EO64" s="158">
        <v>0.59399999999999997</v>
      </c>
      <c r="EP64" s="157">
        <v>36</v>
      </c>
      <c r="EQ64" s="158">
        <v>0.64300000000000002</v>
      </c>
      <c r="ER64" s="157">
        <v>38</v>
      </c>
      <c r="ES64" s="158">
        <v>0.57599999999999996</v>
      </c>
      <c r="ET64" s="157">
        <v>25</v>
      </c>
      <c r="EU64" s="158">
        <v>0.5</v>
      </c>
      <c r="EV64" s="157">
        <v>29</v>
      </c>
      <c r="EW64" s="158">
        <v>0.65900000000000003</v>
      </c>
      <c r="EX64" s="157">
        <v>32</v>
      </c>
      <c r="EY64" s="158">
        <v>0.57099999999999995</v>
      </c>
      <c r="EZ64" s="157">
        <v>23</v>
      </c>
      <c r="FA64" s="158">
        <v>0.434</v>
      </c>
      <c r="FB64" s="157">
        <v>18</v>
      </c>
      <c r="FC64" s="158">
        <v>0.34</v>
      </c>
      <c r="FD64" s="157">
        <v>26</v>
      </c>
      <c r="FE64" s="158">
        <v>0.41899999999999998</v>
      </c>
      <c r="FF64" s="156">
        <v>22</v>
      </c>
      <c r="FG64" s="158">
        <v>0.44</v>
      </c>
      <c r="FH64" s="156">
        <v>19</v>
      </c>
      <c r="FI64" s="158">
        <v>0.35199999999999998</v>
      </c>
      <c r="FJ64" s="156">
        <v>23</v>
      </c>
      <c r="FK64" s="158">
        <v>0.434</v>
      </c>
      <c r="FL64" s="156">
        <v>17</v>
      </c>
      <c r="FM64" s="158">
        <v>0.37</v>
      </c>
      <c r="FN64" s="156">
        <v>12</v>
      </c>
      <c r="FO64" s="158">
        <v>0.27900000000000003</v>
      </c>
      <c r="FP64" s="156">
        <v>17</v>
      </c>
      <c r="FQ64" s="158">
        <v>0.315</v>
      </c>
      <c r="FR64" s="156">
        <v>5</v>
      </c>
      <c r="FS64" s="158">
        <v>0.22700000000000001</v>
      </c>
      <c r="FT64" s="156">
        <v>23</v>
      </c>
      <c r="FU64" s="158">
        <v>0.48899999999999999</v>
      </c>
      <c r="FV64" s="156">
        <v>13</v>
      </c>
      <c r="FW64" s="158">
        <v>0.32500000000000001</v>
      </c>
      <c r="FX64" s="156">
        <v>10</v>
      </c>
      <c r="FY64" s="158">
        <v>0.30299999999999999</v>
      </c>
      <c r="FZ64" s="156">
        <v>7</v>
      </c>
      <c r="GA64" s="158">
        <v>0.156</v>
      </c>
      <c r="GB64" s="156">
        <v>13</v>
      </c>
      <c r="GC64" s="158">
        <v>0.27100000000000002</v>
      </c>
      <c r="GD64" s="156">
        <v>14</v>
      </c>
      <c r="GE64" s="158">
        <v>0.29799999999999999</v>
      </c>
      <c r="GF64" s="156">
        <v>8</v>
      </c>
      <c r="GG64" s="158">
        <v>0.19500000000000001</v>
      </c>
      <c r="GH64" s="156">
        <v>10</v>
      </c>
      <c r="GI64" s="158">
        <v>0.23300000000000001</v>
      </c>
      <c r="GJ64" s="156">
        <v>8</v>
      </c>
      <c r="GK64" s="158">
        <v>0.25800000000000001</v>
      </c>
      <c r="GL64" s="156">
        <v>19</v>
      </c>
      <c r="GM64" s="158">
        <v>0.42199999999999999</v>
      </c>
      <c r="GN64" s="156">
        <v>25</v>
      </c>
      <c r="GO64" s="158">
        <v>0.47199999999999998</v>
      </c>
      <c r="GP64" s="156">
        <v>11</v>
      </c>
      <c r="GQ64" s="158">
        <v>0.27500000000000002</v>
      </c>
      <c r="GR64" s="160"/>
      <c r="GS64" s="162"/>
    </row>
    <row r="65" spans="3:201" hidden="1" x14ac:dyDescent="0.25">
      <c r="C65" s="156" t="s">
        <v>1682</v>
      </c>
      <c r="D65" s="157">
        <v>62</v>
      </c>
      <c r="E65" s="158">
        <v>0.93899999999999995</v>
      </c>
      <c r="F65" s="157">
        <v>43</v>
      </c>
      <c r="G65" s="158">
        <v>0.86</v>
      </c>
      <c r="H65" s="157">
        <v>52</v>
      </c>
      <c r="I65" s="158">
        <v>0.94499999999999995</v>
      </c>
      <c r="J65" s="157">
        <v>47</v>
      </c>
      <c r="K65" s="158">
        <v>0.94</v>
      </c>
      <c r="L65" s="157">
        <v>61</v>
      </c>
      <c r="M65" s="158">
        <v>0.92400000000000004</v>
      </c>
      <c r="N65" s="157">
        <v>37</v>
      </c>
      <c r="O65" s="158">
        <v>0.97399999999999998</v>
      </c>
      <c r="P65" s="157">
        <v>47</v>
      </c>
      <c r="Q65" s="158">
        <v>0.94</v>
      </c>
      <c r="R65" s="157">
        <v>53</v>
      </c>
      <c r="S65" s="158">
        <v>0.94599999999999995</v>
      </c>
      <c r="T65" s="157">
        <v>46</v>
      </c>
      <c r="U65" s="158">
        <v>0.92</v>
      </c>
      <c r="V65" s="157">
        <v>49</v>
      </c>
      <c r="W65" s="158">
        <v>0.875</v>
      </c>
      <c r="X65" s="157">
        <v>64</v>
      </c>
      <c r="Y65" s="158">
        <v>0.94099999999999995</v>
      </c>
      <c r="Z65" s="157">
        <v>43</v>
      </c>
      <c r="AA65" s="158">
        <v>1</v>
      </c>
      <c r="AB65" s="157">
        <v>64</v>
      </c>
      <c r="AC65" s="158">
        <v>0.95499999999999996</v>
      </c>
      <c r="AD65" s="157">
        <v>49</v>
      </c>
      <c r="AE65" s="158">
        <v>0.90700000000000003</v>
      </c>
      <c r="AF65" s="157">
        <v>56</v>
      </c>
      <c r="AG65" s="158">
        <v>0.96599999999999997</v>
      </c>
      <c r="AH65" s="157">
        <v>54</v>
      </c>
      <c r="AI65" s="158">
        <v>0.85699999999999998</v>
      </c>
      <c r="AJ65" s="157">
        <v>58</v>
      </c>
      <c r="AK65" s="158">
        <v>0.92100000000000004</v>
      </c>
      <c r="AL65" s="157">
        <v>50</v>
      </c>
      <c r="AM65" s="158">
        <v>0.89300000000000002</v>
      </c>
      <c r="AN65" s="157">
        <v>49</v>
      </c>
      <c r="AO65" s="158">
        <v>0.89100000000000001</v>
      </c>
      <c r="AP65" s="157">
        <v>52</v>
      </c>
      <c r="AQ65" s="158">
        <v>0.8</v>
      </c>
      <c r="AR65" s="157">
        <v>60</v>
      </c>
      <c r="AS65" s="158">
        <v>0.89600000000000002</v>
      </c>
      <c r="AT65" s="157">
        <v>57</v>
      </c>
      <c r="AU65" s="158">
        <v>0.89100000000000001</v>
      </c>
      <c r="AV65" s="157">
        <v>58</v>
      </c>
      <c r="AW65" s="158">
        <v>0.96699999999999997</v>
      </c>
      <c r="AX65" s="157">
        <v>60</v>
      </c>
      <c r="AY65" s="158">
        <v>0.89600000000000002</v>
      </c>
      <c r="AZ65" s="157">
        <v>54</v>
      </c>
      <c r="BA65" s="158">
        <v>0.88500000000000001</v>
      </c>
      <c r="BB65" s="157">
        <v>40</v>
      </c>
      <c r="BC65" s="158">
        <v>0.87</v>
      </c>
      <c r="BD65" s="157">
        <v>53</v>
      </c>
      <c r="BE65" s="158">
        <v>0.89800000000000002</v>
      </c>
      <c r="BF65" s="157">
        <v>50</v>
      </c>
      <c r="BG65" s="158">
        <v>0.94299999999999995</v>
      </c>
      <c r="BH65" s="157">
        <v>55</v>
      </c>
      <c r="BI65" s="158">
        <v>0.80900000000000005</v>
      </c>
      <c r="BJ65" s="157">
        <v>47</v>
      </c>
      <c r="BK65" s="158">
        <v>0.90400000000000003</v>
      </c>
      <c r="BL65" s="157">
        <v>47</v>
      </c>
      <c r="BM65" s="158">
        <v>0.83899999999999997</v>
      </c>
      <c r="BN65" s="157">
        <v>37</v>
      </c>
      <c r="BO65" s="158">
        <v>0.84099999999999997</v>
      </c>
      <c r="BP65" s="157">
        <v>67</v>
      </c>
      <c r="BQ65" s="158">
        <v>0.83799999999999997</v>
      </c>
      <c r="BR65" s="157">
        <v>57</v>
      </c>
      <c r="BS65" s="158">
        <v>0.85099999999999998</v>
      </c>
      <c r="BT65" s="157">
        <v>49</v>
      </c>
      <c r="BU65" s="158">
        <v>0.83099999999999996</v>
      </c>
      <c r="BV65" s="157">
        <v>52</v>
      </c>
      <c r="BW65" s="158">
        <v>0.77600000000000002</v>
      </c>
      <c r="BX65" s="157">
        <v>55</v>
      </c>
      <c r="BY65" s="158">
        <v>0.65500000000000003</v>
      </c>
      <c r="BZ65" s="157">
        <v>41</v>
      </c>
      <c r="CA65" s="158">
        <v>0.68300000000000005</v>
      </c>
      <c r="CB65" s="157">
        <v>30</v>
      </c>
      <c r="CC65" s="158">
        <v>0.57699999999999996</v>
      </c>
      <c r="CD65" s="157">
        <v>38</v>
      </c>
      <c r="CE65" s="158">
        <v>0.82599999999999996</v>
      </c>
      <c r="CF65" s="157">
        <v>42</v>
      </c>
      <c r="CG65" s="158">
        <v>0.71199999999999997</v>
      </c>
      <c r="CH65" s="157">
        <v>45</v>
      </c>
      <c r="CI65" s="158">
        <v>0.67200000000000004</v>
      </c>
      <c r="CJ65" s="157">
        <v>38</v>
      </c>
      <c r="CK65" s="158">
        <v>0.73099999999999998</v>
      </c>
      <c r="CL65" s="157">
        <v>41</v>
      </c>
      <c r="CM65" s="158">
        <v>0.71899999999999997</v>
      </c>
      <c r="CN65" s="157">
        <v>40</v>
      </c>
      <c r="CO65" s="158">
        <v>0.52600000000000002</v>
      </c>
      <c r="CP65" s="157">
        <v>32</v>
      </c>
      <c r="CQ65" s="158">
        <v>0.60399999999999998</v>
      </c>
      <c r="CR65" s="157">
        <v>44</v>
      </c>
      <c r="CS65" s="158">
        <v>0.65700000000000003</v>
      </c>
      <c r="CT65" s="157">
        <v>48</v>
      </c>
      <c r="CU65" s="158">
        <v>0.76200000000000001</v>
      </c>
      <c r="CV65" s="157">
        <v>42</v>
      </c>
      <c r="CW65" s="158">
        <v>0.61799999999999999</v>
      </c>
      <c r="CX65" s="157">
        <v>31</v>
      </c>
      <c r="CY65" s="158">
        <v>0.68899999999999995</v>
      </c>
      <c r="CZ65" s="157">
        <v>43</v>
      </c>
      <c r="DA65" s="158">
        <v>0.72899999999999998</v>
      </c>
      <c r="DB65" s="157">
        <v>45</v>
      </c>
      <c r="DC65" s="158">
        <v>0.72599999999999998</v>
      </c>
      <c r="DD65" s="157">
        <v>44</v>
      </c>
      <c r="DE65" s="158">
        <v>0.71</v>
      </c>
      <c r="DF65" s="157">
        <v>49</v>
      </c>
      <c r="DG65" s="158">
        <v>0.754</v>
      </c>
      <c r="DH65" s="156">
        <v>48</v>
      </c>
      <c r="DI65" s="158">
        <v>0.76200000000000001</v>
      </c>
      <c r="DJ65" s="157">
        <v>35</v>
      </c>
      <c r="DK65" s="158">
        <v>0.67300000000000004</v>
      </c>
      <c r="DL65" s="157">
        <v>43</v>
      </c>
      <c r="DM65" s="158">
        <v>0.58099999999999996</v>
      </c>
      <c r="DN65" s="157">
        <v>48</v>
      </c>
      <c r="DO65" s="158">
        <v>0.78700000000000003</v>
      </c>
      <c r="DP65" s="157">
        <v>43</v>
      </c>
      <c r="DQ65" s="158">
        <v>0.71699999999999997</v>
      </c>
      <c r="DR65" s="157">
        <v>31</v>
      </c>
      <c r="DS65" s="158">
        <v>0.58499999999999996</v>
      </c>
      <c r="DT65" s="157">
        <v>46</v>
      </c>
      <c r="DU65" s="158">
        <v>0.69699999999999995</v>
      </c>
      <c r="DV65" s="157">
        <v>39</v>
      </c>
      <c r="DW65" s="158">
        <v>0.70899999999999996</v>
      </c>
      <c r="DX65" s="157">
        <v>49</v>
      </c>
      <c r="DY65" s="158">
        <v>0.74199999999999999</v>
      </c>
      <c r="DZ65" s="157">
        <v>37</v>
      </c>
      <c r="EA65" s="158">
        <v>0.67300000000000004</v>
      </c>
      <c r="EB65" s="157">
        <v>51</v>
      </c>
      <c r="EC65" s="158">
        <v>0.71799999999999997</v>
      </c>
      <c r="ED65" s="157">
        <v>43</v>
      </c>
      <c r="EE65" s="158">
        <v>0.58899999999999997</v>
      </c>
      <c r="EF65" s="157">
        <v>35</v>
      </c>
      <c r="EG65" s="158">
        <v>0.64800000000000002</v>
      </c>
      <c r="EH65" s="157">
        <v>25</v>
      </c>
      <c r="EI65" s="158">
        <v>0.49</v>
      </c>
      <c r="EJ65" s="157">
        <v>49</v>
      </c>
      <c r="EK65" s="159">
        <v>0.68100000000000005</v>
      </c>
      <c r="EL65" s="157">
        <v>41</v>
      </c>
      <c r="EM65" s="158">
        <v>0.63100000000000001</v>
      </c>
      <c r="EN65" s="157">
        <v>48</v>
      </c>
      <c r="EO65" s="158">
        <v>0.66700000000000004</v>
      </c>
      <c r="EP65" s="157">
        <v>37</v>
      </c>
      <c r="EQ65" s="158">
        <v>0.56899999999999995</v>
      </c>
      <c r="ER65" s="157">
        <v>43</v>
      </c>
      <c r="ES65" s="158">
        <v>0.58099999999999996</v>
      </c>
      <c r="ET65" s="157">
        <v>33</v>
      </c>
      <c r="EU65" s="158">
        <v>0.58899999999999997</v>
      </c>
      <c r="EV65" s="157">
        <v>39</v>
      </c>
      <c r="EW65" s="158">
        <v>0.66100000000000003</v>
      </c>
      <c r="EX65" s="157">
        <v>30</v>
      </c>
      <c r="EY65" s="158">
        <v>0.52600000000000002</v>
      </c>
      <c r="EZ65" s="157">
        <v>32</v>
      </c>
      <c r="FA65" s="158">
        <v>0.64</v>
      </c>
      <c r="FB65" s="157">
        <v>27</v>
      </c>
      <c r="FC65" s="158">
        <v>0.56299999999999994</v>
      </c>
      <c r="FD65" s="157">
        <v>37</v>
      </c>
      <c r="FE65" s="158">
        <v>0.60699999999999998</v>
      </c>
      <c r="FF65" s="156">
        <v>28</v>
      </c>
      <c r="FG65" s="158">
        <v>0.54900000000000004</v>
      </c>
      <c r="FH65" s="156">
        <v>32</v>
      </c>
      <c r="FI65" s="158">
        <v>0.56100000000000005</v>
      </c>
      <c r="FJ65" s="156">
        <v>31</v>
      </c>
      <c r="FK65" s="158">
        <v>0.54400000000000004</v>
      </c>
      <c r="FL65" s="156">
        <v>17</v>
      </c>
      <c r="FM65" s="158">
        <v>0.42499999999999999</v>
      </c>
      <c r="FN65" s="156">
        <v>25</v>
      </c>
      <c r="FO65" s="158">
        <v>0.48099999999999998</v>
      </c>
      <c r="FP65" s="156">
        <v>21</v>
      </c>
      <c r="FQ65" s="158">
        <v>0.44700000000000001</v>
      </c>
      <c r="FR65" s="156">
        <v>26</v>
      </c>
      <c r="FS65" s="158">
        <v>0.40600000000000003</v>
      </c>
      <c r="FT65" s="156">
        <v>15</v>
      </c>
      <c r="FU65" s="158">
        <v>0.34899999999999998</v>
      </c>
      <c r="FV65" s="156">
        <v>17</v>
      </c>
      <c r="FW65" s="158">
        <v>0.41499999999999998</v>
      </c>
      <c r="FX65" s="156">
        <v>17</v>
      </c>
      <c r="FY65" s="158">
        <v>0.35399999999999998</v>
      </c>
      <c r="FZ65" s="156">
        <v>12</v>
      </c>
      <c r="GA65" s="158">
        <v>0.24</v>
      </c>
      <c r="GB65" s="156">
        <v>18</v>
      </c>
      <c r="GC65" s="158">
        <v>0.439</v>
      </c>
      <c r="GD65" s="156">
        <v>15</v>
      </c>
      <c r="GE65" s="158">
        <v>0.38500000000000001</v>
      </c>
      <c r="GF65" s="156">
        <v>11</v>
      </c>
      <c r="GG65" s="158">
        <v>0.24399999999999999</v>
      </c>
      <c r="GH65" s="156">
        <v>14</v>
      </c>
      <c r="GI65" s="158">
        <v>0.36799999999999999</v>
      </c>
      <c r="GJ65" s="156">
        <v>19</v>
      </c>
      <c r="GK65" s="158">
        <v>0.38</v>
      </c>
      <c r="GL65" s="156">
        <v>18</v>
      </c>
      <c r="GM65" s="158">
        <v>0.42899999999999999</v>
      </c>
      <c r="GN65" s="156">
        <v>24</v>
      </c>
      <c r="GO65" s="158">
        <v>0.48</v>
      </c>
      <c r="GP65" s="156">
        <v>25</v>
      </c>
      <c r="GQ65" s="158">
        <v>0.51</v>
      </c>
      <c r="GR65" s="160"/>
      <c r="GS65" s="162"/>
    </row>
    <row r="66" spans="3:201" hidden="1" x14ac:dyDescent="0.25">
      <c r="C66" s="156" t="s">
        <v>1683</v>
      </c>
      <c r="D66" s="157">
        <v>7</v>
      </c>
      <c r="E66" s="158">
        <v>5.1999999999999998E-2</v>
      </c>
      <c r="F66" s="157">
        <v>9</v>
      </c>
      <c r="G66" s="158">
        <v>6.5000000000000002E-2</v>
      </c>
      <c r="H66" s="157">
        <v>14</v>
      </c>
      <c r="I66" s="158">
        <v>0.09</v>
      </c>
      <c r="J66" s="157">
        <v>15</v>
      </c>
      <c r="K66" s="158">
        <v>0.11</v>
      </c>
      <c r="L66" s="157">
        <v>19</v>
      </c>
      <c r="M66" s="158">
        <v>0.11799999999999999</v>
      </c>
      <c r="N66" s="157">
        <v>6</v>
      </c>
      <c r="O66" s="158">
        <v>4.1000000000000002E-2</v>
      </c>
      <c r="P66" s="157">
        <v>24</v>
      </c>
      <c r="Q66" s="158">
        <v>0.17499999999999999</v>
      </c>
      <c r="R66" s="157">
        <v>17</v>
      </c>
      <c r="S66" s="158">
        <v>0.11899999999999999</v>
      </c>
      <c r="T66" s="157">
        <v>21</v>
      </c>
      <c r="U66" s="158">
        <v>0.13600000000000001</v>
      </c>
      <c r="V66" s="157">
        <v>17</v>
      </c>
      <c r="W66" s="158">
        <v>0.13300000000000001</v>
      </c>
      <c r="X66" s="157">
        <v>18</v>
      </c>
      <c r="Y66" s="158">
        <v>0.127</v>
      </c>
      <c r="Z66" s="157">
        <v>27</v>
      </c>
      <c r="AA66" s="158">
        <v>0.19400000000000001</v>
      </c>
      <c r="AB66" s="157">
        <v>22</v>
      </c>
      <c r="AC66" s="158">
        <v>0.126</v>
      </c>
      <c r="AD66" s="157">
        <v>16</v>
      </c>
      <c r="AE66" s="158">
        <v>0.10199999999999999</v>
      </c>
      <c r="AF66" s="157">
        <v>23</v>
      </c>
      <c r="AG66" s="158">
        <v>0.17799999999999999</v>
      </c>
      <c r="AH66" s="157">
        <v>28</v>
      </c>
      <c r="AI66" s="158">
        <v>0.18099999999999999</v>
      </c>
      <c r="AJ66" s="157">
        <v>20</v>
      </c>
      <c r="AK66" s="158">
        <v>0.125</v>
      </c>
      <c r="AL66" s="157">
        <v>19</v>
      </c>
      <c r="AM66" s="158">
        <v>0.154</v>
      </c>
      <c r="AN66" s="157">
        <v>18</v>
      </c>
      <c r="AO66" s="158">
        <v>0.13500000000000001</v>
      </c>
      <c r="AP66" s="157">
        <v>16</v>
      </c>
      <c r="AQ66" s="158">
        <v>0.121</v>
      </c>
      <c r="AR66" s="157">
        <v>20</v>
      </c>
      <c r="AS66" s="158">
        <v>0.14199999999999999</v>
      </c>
      <c r="AT66" s="157">
        <v>14</v>
      </c>
      <c r="AU66" s="158">
        <v>0.11600000000000001</v>
      </c>
      <c r="AV66" s="157">
        <v>14</v>
      </c>
      <c r="AW66" s="158">
        <v>0.114</v>
      </c>
      <c r="AX66" s="157">
        <v>18</v>
      </c>
      <c r="AY66" s="158">
        <v>0.14799999999999999</v>
      </c>
      <c r="AZ66" s="157">
        <v>19</v>
      </c>
      <c r="BA66" s="158">
        <v>0.151</v>
      </c>
      <c r="BB66" s="157">
        <v>17</v>
      </c>
      <c r="BC66" s="158">
        <v>0.13600000000000001</v>
      </c>
      <c r="BD66" s="157">
        <v>21</v>
      </c>
      <c r="BE66" s="158">
        <v>0.16700000000000001</v>
      </c>
      <c r="BF66" s="157">
        <v>15</v>
      </c>
      <c r="BG66" s="158">
        <v>0.124</v>
      </c>
      <c r="BH66" s="157">
        <v>16</v>
      </c>
      <c r="BI66" s="158">
        <v>0.107</v>
      </c>
      <c r="BJ66" s="157">
        <v>13</v>
      </c>
      <c r="BK66" s="158">
        <v>0.113</v>
      </c>
      <c r="BL66" s="157">
        <v>21</v>
      </c>
      <c r="BM66" s="158">
        <v>0.14399999999999999</v>
      </c>
      <c r="BN66" s="157">
        <v>7</v>
      </c>
      <c r="BO66" s="158">
        <v>5.7000000000000002E-2</v>
      </c>
      <c r="BP66" s="157">
        <v>12</v>
      </c>
      <c r="BQ66" s="158">
        <v>8.3000000000000004E-2</v>
      </c>
      <c r="BR66" s="157">
        <v>9</v>
      </c>
      <c r="BS66" s="158">
        <v>6.7000000000000004E-2</v>
      </c>
      <c r="BT66" s="157">
        <v>8</v>
      </c>
      <c r="BU66" s="158">
        <v>5.8999999999999997E-2</v>
      </c>
      <c r="BV66" s="157">
        <v>4</v>
      </c>
      <c r="BW66" s="158">
        <v>0.03</v>
      </c>
      <c r="BX66" s="157">
        <v>8</v>
      </c>
      <c r="BY66" s="158">
        <v>4.3999999999999997E-2</v>
      </c>
      <c r="BZ66" s="157">
        <v>3</v>
      </c>
      <c r="CA66" s="158">
        <v>1.9E-2</v>
      </c>
      <c r="CB66" s="157">
        <v>8</v>
      </c>
      <c r="CC66" s="158">
        <v>4.9000000000000002E-2</v>
      </c>
      <c r="CD66" s="157">
        <v>4</v>
      </c>
      <c r="CE66" s="158">
        <v>2.1999999999999999E-2</v>
      </c>
      <c r="CF66" s="157">
        <v>5</v>
      </c>
      <c r="CG66" s="158">
        <v>2.5000000000000001E-2</v>
      </c>
      <c r="CH66" s="157">
        <v>4</v>
      </c>
      <c r="CI66" s="158">
        <v>2.4E-2</v>
      </c>
      <c r="CJ66" s="157">
        <v>7</v>
      </c>
      <c r="CK66" s="158">
        <v>3.5000000000000003E-2</v>
      </c>
      <c r="CL66" s="157">
        <v>4</v>
      </c>
      <c r="CM66" s="158">
        <v>2.1999999999999999E-2</v>
      </c>
      <c r="CN66" s="157">
        <v>11</v>
      </c>
      <c r="CO66" s="158">
        <v>5.3999999999999999E-2</v>
      </c>
      <c r="CP66" s="157">
        <v>8</v>
      </c>
      <c r="CQ66" s="158">
        <v>4.2000000000000003E-2</v>
      </c>
      <c r="CR66" s="157">
        <v>30</v>
      </c>
      <c r="CS66" s="158">
        <v>0.12</v>
      </c>
      <c r="CT66" s="157">
        <v>46</v>
      </c>
      <c r="CU66" s="158">
        <v>0.182</v>
      </c>
      <c r="CV66" s="157">
        <v>62</v>
      </c>
      <c r="CW66" s="158">
        <v>0.16700000000000001</v>
      </c>
      <c r="CX66" s="157">
        <v>61</v>
      </c>
      <c r="CY66" s="158">
        <v>0.247</v>
      </c>
      <c r="CZ66" s="157">
        <v>66</v>
      </c>
      <c r="DA66" s="158">
        <v>0.23400000000000001</v>
      </c>
      <c r="DB66" s="157">
        <v>62</v>
      </c>
      <c r="DC66" s="158">
        <v>0.222</v>
      </c>
      <c r="DD66" s="157">
        <v>79</v>
      </c>
      <c r="DE66" s="158">
        <v>0.25</v>
      </c>
      <c r="DF66" s="157">
        <v>93</v>
      </c>
      <c r="DG66" s="158">
        <v>0.30099999999999999</v>
      </c>
      <c r="DH66" s="156">
        <v>72</v>
      </c>
      <c r="DI66" s="158">
        <v>0.24099999999999999</v>
      </c>
      <c r="DJ66" s="157">
        <v>72</v>
      </c>
      <c r="DK66" s="158">
        <v>0.24399999999999999</v>
      </c>
      <c r="DL66" s="157">
        <v>71</v>
      </c>
      <c r="DM66" s="158">
        <v>0.23100000000000001</v>
      </c>
      <c r="DN66" s="157">
        <v>68</v>
      </c>
      <c r="DO66" s="158">
        <v>0.24299999999999999</v>
      </c>
      <c r="DP66" s="157">
        <v>74</v>
      </c>
      <c r="DQ66" s="158">
        <v>0.252</v>
      </c>
      <c r="DR66" s="157">
        <v>87</v>
      </c>
      <c r="DS66" s="158">
        <v>0.27600000000000002</v>
      </c>
      <c r="DT66" s="157">
        <v>97</v>
      </c>
      <c r="DU66" s="158">
        <v>0.30599999999999999</v>
      </c>
      <c r="DV66" s="157">
        <v>79</v>
      </c>
      <c r="DW66" s="158">
        <v>0.27200000000000002</v>
      </c>
      <c r="DX66" s="157">
        <v>70</v>
      </c>
      <c r="DY66" s="158">
        <v>0.24199999999999999</v>
      </c>
      <c r="DZ66" s="157">
        <v>77</v>
      </c>
      <c r="EA66" s="158">
        <v>0.252</v>
      </c>
      <c r="EB66" s="157">
        <v>87</v>
      </c>
      <c r="EC66" s="158">
        <v>0.23200000000000001</v>
      </c>
      <c r="ED66" s="157">
        <v>75</v>
      </c>
      <c r="EE66" s="158">
        <v>0.214</v>
      </c>
      <c r="EF66" s="157">
        <v>78</v>
      </c>
      <c r="EG66" s="158">
        <v>0.27</v>
      </c>
      <c r="EH66" s="157">
        <v>74</v>
      </c>
      <c r="EI66" s="158">
        <v>0.26200000000000001</v>
      </c>
      <c r="EJ66" s="157">
        <v>60</v>
      </c>
      <c r="EK66" s="159">
        <v>0.20399999999999999</v>
      </c>
      <c r="EL66" s="157">
        <v>62</v>
      </c>
      <c r="EM66" s="158">
        <v>0.20699999999999999</v>
      </c>
      <c r="EN66" s="157">
        <v>56</v>
      </c>
      <c r="EO66" s="158">
        <v>0.189</v>
      </c>
      <c r="EP66" s="157">
        <v>73</v>
      </c>
      <c r="EQ66" s="158">
        <v>0.221</v>
      </c>
      <c r="ER66" s="157">
        <v>52</v>
      </c>
      <c r="ES66" s="158">
        <v>0.16600000000000001</v>
      </c>
      <c r="ET66" s="157">
        <v>38</v>
      </c>
      <c r="EU66" s="158">
        <v>0.128</v>
      </c>
      <c r="EV66" s="157">
        <v>48</v>
      </c>
      <c r="EW66" s="158">
        <v>0.127</v>
      </c>
      <c r="EX66" s="157">
        <v>49</v>
      </c>
      <c r="EY66" s="158">
        <v>0.16300000000000001</v>
      </c>
      <c r="EZ66" s="157">
        <v>29</v>
      </c>
      <c r="FA66" s="158">
        <v>8.7999999999999995E-2</v>
      </c>
      <c r="FB66" s="157">
        <v>26</v>
      </c>
      <c r="FC66" s="158">
        <v>0.106</v>
      </c>
      <c r="FD66" s="157">
        <v>59</v>
      </c>
      <c r="FE66" s="158">
        <v>0.17599999999999999</v>
      </c>
      <c r="FF66" s="156">
        <v>48</v>
      </c>
      <c r="FG66" s="158">
        <v>0.158</v>
      </c>
      <c r="FH66" s="156">
        <v>51</v>
      </c>
      <c r="FI66" s="158">
        <v>0.16800000000000001</v>
      </c>
      <c r="FJ66" s="156">
        <v>47</v>
      </c>
      <c r="FK66" s="158">
        <v>0.16</v>
      </c>
      <c r="FL66" s="156">
        <v>32</v>
      </c>
      <c r="FM66" s="158">
        <v>0.14799999999999999</v>
      </c>
      <c r="FN66" s="156">
        <v>35</v>
      </c>
      <c r="FO66" s="158">
        <v>0.13200000000000001</v>
      </c>
      <c r="FP66" s="156">
        <v>28</v>
      </c>
      <c r="FQ66" s="158">
        <v>0.105</v>
      </c>
      <c r="FR66" s="156">
        <v>49</v>
      </c>
      <c r="FS66" s="158">
        <v>0.20699999999999999</v>
      </c>
      <c r="FT66" s="156">
        <v>66</v>
      </c>
      <c r="FU66" s="158">
        <v>0.24399999999999999</v>
      </c>
      <c r="FV66" s="156">
        <v>55</v>
      </c>
      <c r="FW66" s="158">
        <v>0.187</v>
      </c>
      <c r="FX66" s="156">
        <v>45</v>
      </c>
      <c r="FY66" s="158">
        <v>0.16500000000000001</v>
      </c>
      <c r="FZ66" s="156">
        <v>38</v>
      </c>
      <c r="GA66" s="158">
        <v>0.14899999999999999</v>
      </c>
      <c r="GB66" s="156">
        <v>24</v>
      </c>
      <c r="GC66" s="158">
        <v>9.1999999999999998E-2</v>
      </c>
      <c r="GD66" s="156">
        <v>43</v>
      </c>
      <c r="GE66" s="158">
        <v>0.17399999999999999</v>
      </c>
      <c r="GF66" s="156">
        <v>15</v>
      </c>
      <c r="GG66" s="158">
        <v>7.1999999999999995E-2</v>
      </c>
      <c r="GH66" s="156">
        <v>17</v>
      </c>
      <c r="GI66" s="158">
        <v>6.8000000000000005E-2</v>
      </c>
      <c r="GJ66" s="156">
        <v>12</v>
      </c>
      <c r="GK66" s="158">
        <v>4.7E-2</v>
      </c>
      <c r="GL66" s="156">
        <v>29</v>
      </c>
      <c r="GM66" s="158">
        <v>0.126</v>
      </c>
      <c r="GN66" s="156">
        <v>19</v>
      </c>
      <c r="GO66" s="158">
        <v>9.2999999999999999E-2</v>
      </c>
      <c r="GP66" s="156">
        <v>8</v>
      </c>
      <c r="GQ66" s="158">
        <v>4.2000000000000003E-2</v>
      </c>
      <c r="GR66" s="160"/>
      <c r="GS66" s="162"/>
    </row>
    <row r="67" spans="3:201" hidden="1" x14ac:dyDescent="0.25">
      <c r="C67" s="156" t="s">
        <v>1684</v>
      </c>
      <c r="D67" s="157">
        <v>80</v>
      </c>
      <c r="E67" s="158">
        <v>0.97599999999999998</v>
      </c>
      <c r="F67" s="157">
        <v>62</v>
      </c>
      <c r="G67" s="158">
        <v>0.98399999999999999</v>
      </c>
      <c r="H67" s="157">
        <v>53</v>
      </c>
      <c r="I67" s="158">
        <v>0.98099999999999998</v>
      </c>
      <c r="J67" s="157">
        <v>55</v>
      </c>
      <c r="K67" s="158">
        <v>0.98199999999999998</v>
      </c>
      <c r="L67" s="157">
        <v>75</v>
      </c>
      <c r="M67" s="158">
        <v>0.98699999999999999</v>
      </c>
      <c r="N67" s="157">
        <v>86</v>
      </c>
      <c r="O67" s="158">
        <v>1</v>
      </c>
      <c r="P67" s="157">
        <v>66</v>
      </c>
      <c r="Q67" s="158">
        <v>0.94299999999999995</v>
      </c>
      <c r="R67" s="157">
        <v>68</v>
      </c>
      <c r="S67" s="158">
        <v>0.98599999999999999</v>
      </c>
      <c r="T67" s="157">
        <v>82</v>
      </c>
      <c r="U67" s="158">
        <v>0.98799999999999999</v>
      </c>
      <c r="V67" s="157">
        <v>68</v>
      </c>
      <c r="W67" s="158">
        <v>0.98599999999999999</v>
      </c>
      <c r="X67" s="157">
        <v>63</v>
      </c>
      <c r="Y67" s="158">
        <v>0.96899999999999997</v>
      </c>
      <c r="Z67" s="157">
        <v>53</v>
      </c>
      <c r="AA67" s="158">
        <v>1</v>
      </c>
      <c r="AB67" s="157">
        <v>82</v>
      </c>
      <c r="AC67" s="158">
        <v>0.98799999999999999</v>
      </c>
      <c r="AD67" s="157">
        <v>60</v>
      </c>
      <c r="AE67" s="158">
        <v>0.96799999999999997</v>
      </c>
      <c r="AF67" s="157">
        <v>73</v>
      </c>
      <c r="AG67" s="158">
        <v>1</v>
      </c>
      <c r="AH67" s="157">
        <v>86</v>
      </c>
      <c r="AI67" s="158">
        <v>0.98899999999999999</v>
      </c>
      <c r="AJ67" s="157">
        <v>71</v>
      </c>
      <c r="AK67" s="158">
        <v>0.98599999999999999</v>
      </c>
      <c r="AL67" s="157">
        <v>78</v>
      </c>
      <c r="AM67" s="158">
        <v>1</v>
      </c>
      <c r="AN67" s="157">
        <v>68</v>
      </c>
      <c r="AO67" s="158">
        <v>1</v>
      </c>
      <c r="AP67" s="157">
        <v>69</v>
      </c>
      <c r="AQ67" s="158">
        <v>0.97199999999999998</v>
      </c>
      <c r="AR67" s="157">
        <v>70</v>
      </c>
      <c r="AS67" s="158">
        <v>0.95899999999999996</v>
      </c>
      <c r="AT67" s="157">
        <v>74</v>
      </c>
      <c r="AU67" s="158">
        <v>0.97399999999999998</v>
      </c>
      <c r="AV67" s="157">
        <v>74</v>
      </c>
      <c r="AW67" s="158">
        <v>0.94899999999999995</v>
      </c>
      <c r="AX67" s="157">
        <v>47</v>
      </c>
      <c r="AY67" s="158">
        <v>0.97899999999999998</v>
      </c>
      <c r="AZ67" s="157">
        <v>73</v>
      </c>
      <c r="BA67" s="158">
        <v>0.98599999999999999</v>
      </c>
      <c r="BB67" s="157">
        <v>50</v>
      </c>
      <c r="BC67" s="158">
        <v>0.96199999999999997</v>
      </c>
      <c r="BD67" s="157">
        <v>60</v>
      </c>
      <c r="BE67" s="158">
        <v>1</v>
      </c>
      <c r="BF67" s="157">
        <v>69</v>
      </c>
      <c r="BG67" s="158">
        <v>0.98599999999999999</v>
      </c>
      <c r="BH67" s="157">
        <v>92</v>
      </c>
      <c r="BI67" s="158">
        <v>0.97899999999999998</v>
      </c>
      <c r="BJ67" s="157">
        <v>75</v>
      </c>
      <c r="BK67" s="158">
        <v>0.96199999999999997</v>
      </c>
      <c r="BL67" s="157">
        <v>70</v>
      </c>
      <c r="BM67" s="158">
        <v>0.97199999999999998</v>
      </c>
      <c r="BN67" s="157">
        <v>63</v>
      </c>
      <c r="BO67" s="158">
        <v>0.94</v>
      </c>
      <c r="BP67" s="157">
        <v>95</v>
      </c>
      <c r="BQ67" s="158">
        <v>1</v>
      </c>
      <c r="BR67" s="157">
        <v>61</v>
      </c>
      <c r="BS67" s="158">
        <v>0.92400000000000004</v>
      </c>
      <c r="BT67" s="157">
        <v>69</v>
      </c>
      <c r="BU67" s="158">
        <v>0.97199999999999998</v>
      </c>
      <c r="BV67" s="157">
        <v>62</v>
      </c>
      <c r="BW67" s="158">
        <v>0.93899999999999995</v>
      </c>
      <c r="BX67" s="157">
        <v>87</v>
      </c>
      <c r="BY67" s="158">
        <v>0.92600000000000005</v>
      </c>
      <c r="BZ67" s="157">
        <v>68</v>
      </c>
      <c r="CA67" s="158">
        <v>0.97099999999999997</v>
      </c>
      <c r="CB67" s="157">
        <v>71</v>
      </c>
      <c r="CC67" s="158">
        <v>0.97299999999999998</v>
      </c>
      <c r="CD67" s="157">
        <v>75</v>
      </c>
      <c r="CE67" s="158">
        <v>0.96199999999999997</v>
      </c>
      <c r="CF67" s="157">
        <v>73</v>
      </c>
      <c r="CG67" s="158">
        <v>0.97299999999999998</v>
      </c>
      <c r="CH67" s="157">
        <v>68</v>
      </c>
      <c r="CI67" s="158">
        <v>0.93200000000000005</v>
      </c>
      <c r="CJ67" s="157">
        <v>76</v>
      </c>
      <c r="CK67" s="158">
        <v>0.92700000000000005</v>
      </c>
      <c r="CL67" s="157">
        <v>73</v>
      </c>
      <c r="CM67" s="158">
        <v>0.97299999999999998</v>
      </c>
      <c r="CN67" s="157">
        <v>72</v>
      </c>
      <c r="CO67" s="158">
        <v>0.96</v>
      </c>
      <c r="CP67" s="157">
        <v>61</v>
      </c>
      <c r="CQ67" s="158">
        <v>0.96799999999999997</v>
      </c>
      <c r="CR67" s="157">
        <v>57</v>
      </c>
      <c r="CS67" s="158">
        <v>0.95</v>
      </c>
      <c r="CT67" s="157">
        <v>59</v>
      </c>
      <c r="CU67" s="158">
        <v>0.96699999999999997</v>
      </c>
      <c r="CV67" s="157">
        <v>51</v>
      </c>
      <c r="CW67" s="158">
        <v>0.879</v>
      </c>
      <c r="CX67" s="157">
        <v>57</v>
      </c>
      <c r="CY67" s="158">
        <v>0.90500000000000003</v>
      </c>
      <c r="CZ67" s="157">
        <v>65</v>
      </c>
      <c r="DA67" s="158">
        <v>0.97</v>
      </c>
      <c r="DB67" s="157">
        <v>73</v>
      </c>
      <c r="DC67" s="158">
        <v>0.96099999999999997</v>
      </c>
      <c r="DD67" s="157">
        <v>68</v>
      </c>
      <c r="DE67" s="158">
        <v>0.91900000000000004</v>
      </c>
      <c r="DF67" s="157">
        <v>64</v>
      </c>
      <c r="DG67" s="158">
        <v>0.94099999999999995</v>
      </c>
      <c r="DH67" s="156">
        <v>61</v>
      </c>
      <c r="DI67" s="158">
        <v>0.92400000000000004</v>
      </c>
      <c r="DJ67" s="157">
        <v>44</v>
      </c>
      <c r="DK67" s="158">
        <v>0.88</v>
      </c>
      <c r="DL67" s="157">
        <v>55</v>
      </c>
      <c r="DM67" s="158">
        <v>0.93200000000000005</v>
      </c>
      <c r="DN67" s="157">
        <v>65</v>
      </c>
      <c r="DO67" s="158">
        <v>0.94199999999999995</v>
      </c>
      <c r="DP67" s="157">
        <v>61</v>
      </c>
      <c r="DQ67" s="158">
        <v>0.98399999999999999</v>
      </c>
      <c r="DR67" s="157">
        <v>54</v>
      </c>
      <c r="DS67" s="158">
        <v>0.871</v>
      </c>
      <c r="DT67" s="157">
        <v>70</v>
      </c>
      <c r="DU67" s="158">
        <v>0.97199999999999998</v>
      </c>
      <c r="DV67" s="157">
        <v>49</v>
      </c>
      <c r="DW67" s="158">
        <v>0.94199999999999995</v>
      </c>
      <c r="DX67" s="157">
        <v>68</v>
      </c>
      <c r="DY67" s="158">
        <v>0.97099999999999997</v>
      </c>
      <c r="DZ67" s="157">
        <v>71</v>
      </c>
      <c r="EA67" s="158">
        <v>0.92200000000000004</v>
      </c>
      <c r="EB67" s="157">
        <v>64</v>
      </c>
      <c r="EC67" s="158">
        <v>0.95499999999999996</v>
      </c>
      <c r="ED67" s="157">
        <v>57</v>
      </c>
      <c r="EE67" s="158">
        <v>0.89100000000000001</v>
      </c>
      <c r="EF67" s="157">
        <v>66</v>
      </c>
      <c r="EG67" s="158">
        <v>0.95699999999999996</v>
      </c>
      <c r="EH67" s="157">
        <v>68</v>
      </c>
      <c r="EI67" s="158">
        <v>0.91900000000000004</v>
      </c>
      <c r="EJ67" s="157">
        <v>65</v>
      </c>
      <c r="EK67" s="159">
        <v>0.878</v>
      </c>
      <c r="EL67" s="157">
        <v>66</v>
      </c>
      <c r="EM67" s="158">
        <v>0.97099999999999997</v>
      </c>
      <c r="EN67" s="157">
        <v>49</v>
      </c>
      <c r="EO67" s="158">
        <v>0.96099999999999997</v>
      </c>
      <c r="EP67" s="157">
        <v>70</v>
      </c>
      <c r="EQ67" s="158">
        <v>0.97199999999999998</v>
      </c>
      <c r="ER67" s="157">
        <v>74</v>
      </c>
      <c r="ES67" s="158">
        <v>0.91400000000000003</v>
      </c>
      <c r="ET67" s="157">
        <v>67</v>
      </c>
      <c r="EU67" s="158">
        <v>0.90500000000000003</v>
      </c>
      <c r="EV67" s="157">
        <v>67</v>
      </c>
      <c r="EW67" s="158">
        <v>0.83799999999999997</v>
      </c>
      <c r="EX67" s="157">
        <v>56</v>
      </c>
      <c r="EY67" s="158">
        <v>0.86199999999999999</v>
      </c>
      <c r="EZ67" s="157">
        <v>79</v>
      </c>
      <c r="FA67" s="158">
        <v>0.90800000000000003</v>
      </c>
      <c r="FB67" s="157">
        <v>62</v>
      </c>
      <c r="FC67" s="158">
        <v>0.81599999999999995</v>
      </c>
      <c r="FD67" s="157">
        <v>43</v>
      </c>
      <c r="FE67" s="158">
        <v>0.84299999999999997</v>
      </c>
      <c r="FF67" s="156">
        <v>68</v>
      </c>
      <c r="FG67" s="158">
        <v>0.86099999999999999</v>
      </c>
      <c r="FH67" s="156">
        <v>59</v>
      </c>
      <c r="FI67" s="158">
        <v>0.84299999999999997</v>
      </c>
      <c r="FJ67" s="156">
        <v>54</v>
      </c>
      <c r="FK67" s="158">
        <v>0.85699999999999998</v>
      </c>
      <c r="FL67" s="156">
        <v>33</v>
      </c>
      <c r="FM67" s="158">
        <v>0.80500000000000005</v>
      </c>
      <c r="FN67" s="156">
        <v>31</v>
      </c>
      <c r="FO67" s="158">
        <v>0.70499999999999996</v>
      </c>
      <c r="FP67" s="156">
        <v>34</v>
      </c>
      <c r="FQ67" s="158">
        <v>0.75600000000000001</v>
      </c>
      <c r="FR67" s="156">
        <v>32</v>
      </c>
      <c r="FS67" s="158">
        <v>0.76200000000000001</v>
      </c>
      <c r="FT67" s="156">
        <v>41</v>
      </c>
      <c r="FU67" s="158">
        <v>0.82</v>
      </c>
      <c r="FV67" s="156">
        <v>38</v>
      </c>
      <c r="FW67" s="158">
        <v>0.70399999999999996</v>
      </c>
      <c r="FX67" s="156">
        <v>35</v>
      </c>
      <c r="FY67" s="158">
        <v>0.66</v>
      </c>
      <c r="FZ67" s="156">
        <v>36</v>
      </c>
      <c r="GA67" s="158">
        <v>0.6</v>
      </c>
      <c r="GB67" s="156">
        <v>48</v>
      </c>
      <c r="GC67" s="158">
        <v>0.82799999999999996</v>
      </c>
      <c r="GD67" s="156">
        <v>43</v>
      </c>
      <c r="GE67" s="158">
        <v>0.71699999999999997</v>
      </c>
      <c r="GF67" s="156">
        <v>40</v>
      </c>
      <c r="GG67" s="158">
        <v>0.8</v>
      </c>
      <c r="GH67" s="156">
        <v>46</v>
      </c>
      <c r="GI67" s="158">
        <v>0.68700000000000006</v>
      </c>
      <c r="GJ67" s="156">
        <v>29</v>
      </c>
      <c r="GK67" s="158">
        <v>0.64400000000000002</v>
      </c>
      <c r="GL67" s="156">
        <v>38</v>
      </c>
      <c r="GM67" s="158">
        <v>0.745</v>
      </c>
      <c r="GN67" s="156">
        <v>29</v>
      </c>
      <c r="GO67" s="158">
        <v>0.69</v>
      </c>
      <c r="GP67" s="156">
        <v>37</v>
      </c>
      <c r="GQ67" s="158">
        <v>0.78700000000000003</v>
      </c>
      <c r="GR67" s="160"/>
      <c r="GS67" s="162"/>
    </row>
    <row r="68" spans="3:201" hidden="1" x14ac:dyDescent="0.25">
      <c r="C68" s="156" t="s">
        <v>817</v>
      </c>
      <c r="D68" s="157">
        <v>16</v>
      </c>
      <c r="E68" s="158">
        <v>7.0000000000000001E-3</v>
      </c>
      <c r="F68" s="157">
        <v>17</v>
      </c>
      <c r="G68" s="158">
        <v>8.0000000000000002E-3</v>
      </c>
      <c r="H68" s="157">
        <v>22</v>
      </c>
      <c r="I68" s="158">
        <v>0.01</v>
      </c>
      <c r="J68" s="157">
        <v>41</v>
      </c>
      <c r="K68" s="158">
        <v>1.9E-2</v>
      </c>
      <c r="L68" s="157">
        <v>39</v>
      </c>
      <c r="M68" s="158">
        <v>1.4999999999999999E-2</v>
      </c>
      <c r="N68" s="157">
        <v>25</v>
      </c>
      <c r="O68" s="158">
        <v>1.2E-2</v>
      </c>
      <c r="P68" s="157">
        <v>28</v>
      </c>
      <c r="Q68" s="158">
        <v>1.2E-2</v>
      </c>
      <c r="R68" s="157">
        <v>35</v>
      </c>
      <c r="S68" s="158">
        <v>1.6E-2</v>
      </c>
      <c r="T68" s="157">
        <v>28</v>
      </c>
      <c r="U68" s="158">
        <v>0.01</v>
      </c>
      <c r="V68" s="157">
        <v>29</v>
      </c>
      <c r="W68" s="158">
        <v>1.2999999999999999E-2</v>
      </c>
      <c r="X68" s="157">
        <v>33</v>
      </c>
      <c r="Y68" s="158">
        <v>1.2999999999999999E-2</v>
      </c>
      <c r="Z68" s="157">
        <v>34</v>
      </c>
      <c r="AA68" s="158">
        <v>1.4999999999999999E-2</v>
      </c>
      <c r="AB68" s="157">
        <v>35</v>
      </c>
      <c r="AC68" s="158">
        <v>1.2999999999999999E-2</v>
      </c>
      <c r="AD68" s="157">
        <v>29</v>
      </c>
      <c r="AE68" s="158">
        <v>1.2999999999999999E-2</v>
      </c>
      <c r="AF68" s="157">
        <v>36</v>
      </c>
      <c r="AG68" s="158">
        <v>1.4E-2</v>
      </c>
      <c r="AH68" s="157">
        <v>38</v>
      </c>
      <c r="AI68" s="158">
        <v>1.7000000000000001E-2</v>
      </c>
      <c r="AJ68" s="157">
        <v>20</v>
      </c>
      <c r="AK68" s="158">
        <v>7.0000000000000001E-3</v>
      </c>
      <c r="AL68" s="157">
        <v>17</v>
      </c>
      <c r="AM68" s="158">
        <v>8.0000000000000002E-3</v>
      </c>
      <c r="AN68" s="157">
        <v>38</v>
      </c>
      <c r="AO68" s="158">
        <v>1.4999999999999999E-2</v>
      </c>
      <c r="AP68" s="157">
        <v>26</v>
      </c>
      <c r="AQ68" s="158">
        <v>1.0999999999999999E-2</v>
      </c>
      <c r="AR68" s="157">
        <v>23</v>
      </c>
      <c r="AS68" s="158">
        <v>8.9999999999999993E-3</v>
      </c>
      <c r="AT68" s="157">
        <v>24</v>
      </c>
      <c r="AU68" s="158">
        <v>1.0999999999999999E-2</v>
      </c>
      <c r="AV68" s="157">
        <v>29</v>
      </c>
      <c r="AW68" s="158">
        <v>1.2E-2</v>
      </c>
      <c r="AX68" s="157">
        <v>31</v>
      </c>
      <c r="AY68" s="158">
        <v>1.4999999999999999E-2</v>
      </c>
      <c r="AZ68" s="157">
        <v>22</v>
      </c>
      <c r="BA68" s="158">
        <v>0.01</v>
      </c>
      <c r="BB68" s="157">
        <v>24</v>
      </c>
      <c r="BC68" s="158">
        <v>1.2999999999999999E-2</v>
      </c>
      <c r="BD68" s="157">
        <v>17</v>
      </c>
      <c r="BE68" s="158">
        <v>7.0000000000000001E-3</v>
      </c>
      <c r="BF68" s="157">
        <v>18</v>
      </c>
      <c r="BG68" s="158">
        <v>8.9999999999999993E-3</v>
      </c>
      <c r="BH68" s="157">
        <v>20</v>
      </c>
      <c r="BI68" s="158">
        <v>8.9999999999999993E-3</v>
      </c>
      <c r="BJ68" s="157">
        <v>16</v>
      </c>
      <c r="BK68" s="158">
        <v>8.0000000000000002E-3</v>
      </c>
      <c r="BL68" s="157">
        <v>15</v>
      </c>
      <c r="BM68" s="158">
        <v>7.0000000000000001E-3</v>
      </c>
      <c r="BN68" s="157">
        <v>9</v>
      </c>
      <c r="BO68" s="158">
        <v>5.0000000000000001E-3</v>
      </c>
      <c r="BP68" s="157">
        <v>12</v>
      </c>
      <c r="BQ68" s="158">
        <v>5.0000000000000001E-3</v>
      </c>
      <c r="BR68" s="157">
        <v>14</v>
      </c>
      <c r="BS68" s="158">
        <v>7.0000000000000001E-3</v>
      </c>
      <c r="BT68" s="157">
        <v>16</v>
      </c>
      <c r="BU68" s="158">
        <v>7.0000000000000001E-3</v>
      </c>
      <c r="BV68" s="157">
        <v>10</v>
      </c>
      <c r="BW68" s="158">
        <v>5.0000000000000001E-3</v>
      </c>
      <c r="BX68" s="157">
        <v>22</v>
      </c>
      <c r="BY68" s="158">
        <v>1.0999999999999999E-2</v>
      </c>
      <c r="BZ68" s="157">
        <v>9</v>
      </c>
      <c r="CA68" s="158">
        <v>5.0000000000000001E-3</v>
      </c>
      <c r="CB68" s="157">
        <v>6</v>
      </c>
      <c r="CC68" s="158">
        <v>3.0000000000000001E-3</v>
      </c>
      <c r="CD68" s="157">
        <v>6</v>
      </c>
      <c r="CE68" s="158">
        <v>3.0000000000000001E-3</v>
      </c>
      <c r="CF68" s="157">
        <v>12</v>
      </c>
      <c r="CG68" s="158">
        <v>6.0000000000000001E-3</v>
      </c>
      <c r="CH68" s="157">
        <v>12</v>
      </c>
      <c r="CI68" s="158">
        <v>6.0000000000000001E-3</v>
      </c>
      <c r="CJ68" s="157">
        <v>33</v>
      </c>
      <c r="CK68" s="158">
        <v>1.4999999999999999E-2</v>
      </c>
      <c r="CL68" s="157">
        <v>12</v>
      </c>
      <c r="CM68" s="158">
        <v>6.0000000000000001E-3</v>
      </c>
      <c r="CN68" s="157">
        <v>15</v>
      </c>
      <c r="CO68" s="158">
        <v>8.0000000000000002E-3</v>
      </c>
      <c r="CP68" s="157">
        <v>28</v>
      </c>
      <c r="CQ68" s="158">
        <v>1.4999999999999999E-2</v>
      </c>
      <c r="CR68" s="157">
        <v>22</v>
      </c>
      <c r="CS68" s="158">
        <v>0.01</v>
      </c>
      <c r="CT68" s="157">
        <v>9</v>
      </c>
      <c r="CU68" s="158">
        <v>5.0000000000000001E-3</v>
      </c>
      <c r="CV68" s="157">
        <v>10</v>
      </c>
      <c r="CW68" s="158">
        <v>5.0000000000000001E-3</v>
      </c>
      <c r="CX68" s="157">
        <v>7</v>
      </c>
      <c r="CY68" s="158">
        <v>4.0000000000000001E-3</v>
      </c>
      <c r="CZ68" s="157">
        <v>16</v>
      </c>
      <c r="DA68" s="158">
        <v>7.0000000000000001E-3</v>
      </c>
      <c r="DB68" s="157">
        <v>12</v>
      </c>
      <c r="DC68" s="158">
        <v>6.0000000000000001E-3</v>
      </c>
      <c r="DD68" s="157">
        <v>17</v>
      </c>
      <c r="DE68" s="158">
        <v>7.0000000000000001E-3</v>
      </c>
      <c r="DF68" s="157">
        <v>10</v>
      </c>
      <c r="DG68" s="158">
        <v>5.0000000000000001E-3</v>
      </c>
      <c r="DH68" s="156">
        <v>18</v>
      </c>
      <c r="DI68" s="158">
        <v>7.0000000000000001E-3</v>
      </c>
      <c r="DJ68" s="157">
        <v>12</v>
      </c>
      <c r="DK68" s="158">
        <v>5.0000000000000001E-3</v>
      </c>
      <c r="DL68" s="157">
        <v>19</v>
      </c>
      <c r="DM68" s="158">
        <v>8.0000000000000002E-3</v>
      </c>
      <c r="DN68" s="157">
        <v>32</v>
      </c>
      <c r="DO68" s="158">
        <v>1.6E-2</v>
      </c>
      <c r="DP68" s="157">
        <v>20</v>
      </c>
      <c r="DQ68" s="158">
        <v>8.9999999999999993E-3</v>
      </c>
      <c r="DR68" s="157">
        <v>17</v>
      </c>
      <c r="DS68" s="158">
        <v>8.0000000000000002E-3</v>
      </c>
      <c r="DT68" s="157">
        <v>21</v>
      </c>
      <c r="DU68" s="158">
        <v>8.9999999999999993E-3</v>
      </c>
      <c r="DV68" s="157">
        <v>20</v>
      </c>
      <c r="DW68" s="158">
        <v>8.9999999999999993E-3</v>
      </c>
      <c r="DX68" s="157">
        <v>16</v>
      </c>
      <c r="DY68" s="158">
        <v>7.0000000000000001E-3</v>
      </c>
      <c r="DZ68" s="157">
        <v>14</v>
      </c>
      <c r="EA68" s="158">
        <v>7.0000000000000001E-3</v>
      </c>
      <c r="EB68" s="157">
        <v>18</v>
      </c>
      <c r="EC68" s="158">
        <v>8.0000000000000002E-3</v>
      </c>
      <c r="ED68" s="157">
        <v>9</v>
      </c>
      <c r="EE68" s="158">
        <v>4.0000000000000001E-3</v>
      </c>
      <c r="EF68" s="157">
        <v>12</v>
      </c>
      <c r="EG68" s="158">
        <v>5.0000000000000001E-3</v>
      </c>
      <c r="EH68" s="157">
        <v>12</v>
      </c>
      <c r="EI68" s="158">
        <v>6.0000000000000001E-3</v>
      </c>
      <c r="EJ68" s="157">
        <v>21</v>
      </c>
      <c r="EK68" s="159">
        <v>8.9999999999999993E-3</v>
      </c>
      <c r="EL68" s="157">
        <v>11</v>
      </c>
      <c r="EM68" s="158">
        <v>5.0000000000000001E-3</v>
      </c>
      <c r="EN68" s="157">
        <v>15</v>
      </c>
      <c r="EO68" s="158">
        <v>7.0000000000000001E-3</v>
      </c>
      <c r="EP68" s="157">
        <v>14</v>
      </c>
      <c r="EQ68" s="158">
        <v>7.0000000000000001E-3</v>
      </c>
      <c r="ER68" s="157">
        <v>12</v>
      </c>
      <c r="ES68" s="158">
        <v>5.0000000000000001E-3</v>
      </c>
      <c r="ET68" s="157">
        <v>24</v>
      </c>
      <c r="EU68" s="158">
        <v>1.2E-2</v>
      </c>
      <c r="EV68" s="157">
        <v>28</v>
      </c>
      <c r="EW68" s="158">
        <v>1.2999999999999999E-2</v>
      </c>
      <c r="EX68" s="157">
        <v>14</v>
      </c>
      <c r="EY68" s="158">
        <v>7.0000000000000001E-3</v>
      </c>
      <c r="EZ68" s="157">
        <v>19</v>
      </c>
      <c r="FA68" s="158">
        <v>8.9999999999999993E-3</v>
      </c>
      <c r="FB68" s="157">
        <v>15</v>
      </c>
      <c r="FC68" s="158">
        <v>7.0000000000000001E-3</v>
      </c>
      <c r="FD68" s="157">
        <v>17</v>
      </c>
      <c r="FE68" s="158">
        <v>8.0000000000000002E-3</v>
      </c>
      <c r="FF68" s="156">
        <v>21</v>
      </c>
      <c r="FG68" s="158">
        <v>1.0999999999999999E-2</v>
      </c>
      <c r="FH68" s="156">
        <v>12</v>
      </c>
      <c r="FI68" s="158">
        <v>6.0000000000000001E-3</v>
      </c>
      <c r="FJ68" s="156">
        <v>20</v>
      </c>
      <c r="FK68" s="158">
        <v>0.01</v>
      </c>
      <c r="FL68" s="156">
        <v>17</v>
      </c>
      <c r="FM68" s="158">
        <v>8.9999999999999993E-3</v>
      </c>
      <c r="FN68" s="156">
        <v>13</v>
      </c>
      <c r="FO68" s="158">
        <v>5.0000000000000001E-3</v>
      </c>
      <c r="FP68" s="156">
        <v>24</v>
      </c>
      <c r="FQ68" s="158">
        <v>8.9999999999999993E-3</v>
      </c>
      <c r="FR68" s="156">
        <v>24</v>
      </c>
      <c r="FS68" s="158">
        <v>1.0999999999999999E-2</v>
      </c>
      <c r="FT68" s="156">
        <v>23</v>
      </c>
      <c r="FU68" s="158">
        <v>1.0999999999999999E-2</v>
      </c>
      <c r="FV68" s="156">
        <v>30</v>
      </c>
      <c r="FW68" s="158">
        <v>1.2999999999999999E-2</v>
      </c>
      <c r="FX68" s="156">
        <v>18</v>
      </c>
      <c r="FY68" s="158">
        <v>7.0000000000000001E-3</v>
      </c>
      <c r="FZ68" s="156">
        <v>25</v>
      </c>
      <c r="GA68" s="158">
        <v>1.0999999999999999E-2</v>
      </c>
      <c r="GB68" s="156">
        <v>10</v>
      </c>
      <c r="GC68" s="158">
        <v>4.0000000000000001E-3</v>
      </c>
      <c r="GD68" s="156">
        <v>12</v>
      </c>
      <c r="GE68" s="158">
        <v>6.0000000000000001E-3</v>
      </c>
      <c r="GF68" s="156">
        <v>15</v>
      </c>
      <c r="GG68" s="158">
        <v>8.0000000000000002E-3</v>
      </c>
      <c r="GH68" s="156">
        <v>14</v>
      </c>
      <c r="GI68" s="158">
        <v>8.0000000000000002E-3</v>
      </c>
      <c r="GJ68" s="156">
        <v>9</v>
      </c>
      <c r="GK68" s="158">
        <v>5.0000000000000001E-3</v>
      </c>
      <c r="GL68" s="156">
        <v>26</v>
      </c>
      <c r="GM68" s="158">
        <v>1.6E-2</v>
      </c>
      <c r="GN68" s="156">
        <v>16</v>
      </c>
      <c r="GO68" s="158">
        <v>8.9999999999999993E-3</v>
      </c>
      <c r="GP68" s="156">
        <v>13</v>
      </c>
      <c r="GQ68" s="158">
        <v>8.0000000000000002E-3</v>
      </c>
      <c r="GR68" s="160"/>
      <c r="GS68" s="162"/>
    </row>
    <row r="69" spans="3:201" hidden="1" x14ac:dyDescent="0.25">
      <c r="C69" s="156" t="s">
        <v>1685</v>
      </c>
      <c r="D69" s="157">
        <v>15</v>
      </c>
      <c r="E69" s="158">
        <v>0.88200000000000001</v>
      </c>
      <c r="F69" s="157">
        <v>7</v>
      </c>
      <c r="G69" s="158">
        <v>0.875</v>
      </c>
      <c r="H69" s="157">
        <v>11</v>
      </c>
      <c r="I69" s="158">
        <v>1</v>
      </c>
      <c r="J69" s="157">
        <v>6</v>
      </c>
      <c r="K69" s="158">
        <v>0.85699999999999998</v>
      </c>
      <c r="L69" s="157">
        <v>9</v>
      </c>
      <c r="M69" s="158">
        <v>0.75</v>
      </c>
      <c r="N69" s="157">
        <v>9</v>
      </c>
      <c r="O69" s="158">
        <v>0.9</v>
      </c>
      <c r="P69" s="157">
        <v>9</v>
      </c>
      <c r="Q69" s="158">
        <v>1</v>
      </c>
      <c r="R69" s="157">
        <v>13</v>
      </c>
      <c r="S69" s="158">
        <v>0.92900000000000005</v>
      </c>
      <c r="T69" s="157">
        <v>14</v>
      </c>
      <c r="U69" s="158">
        <v>1</v>
      </c>
      <c r="V69" s="157">
        <v>15</v>
      </c>
      <c r="W69" s="158">
        <v>1</v>
      </c>
      <c r="X69" s="157">
        <v>13</v>
      </c>
      <c r="Y69" s="158">
        <v>0.81299999999999994</v>
      </c>
      <c r="Z69" s="157">
        <v>12</v>
      </c>
      <c r="AA69" s="158">
        <v>1</v>
      </c>
      <c r="AB69" s="157">
        <v>9</v>
      </c>
      <c r="AC69" s="158">
        <v>1</v>
      </c>
      <c r="AD69" s="157">
        <v>12</v>
      </c>
      <c r="AE69" s="158">
        <v>1</v>
      </c>
      <c r="AF69" s="157">
        <v>8</v>
      </c>
      <c r="AG69" s="158">
        <v>0.88900000000000001</v>
      </c>
      <c r="AH69" s="157">
        <v>7</v>
      </c>
      <c r="AI69" s="158">
        <v>1</v>
      </c>
      <c r="AJ69" s="157">
        <v>7</v>
      </c>
      <c r="AK69" s="158">
        <v>0.63600000000000001</v>
      </c>
      <c r="AL69" s="157">
        <v>9</v>
      </c>
      <c r="AM69" s="158">
        <v>0.81799999999999995</v>
      </c>
      <c r="AN69" s="157">
        <v>12</v>
      </c>
      <c r="AO69" s="158">
        <v>1</v>
      </c>
      <c r="AP69" s="157">
        <v>16</v>
      </c>
      <c r="AQ69" s="158">
        <v>1</v>
      </c>
      <c r="AR69" s="157">
        <v>8</v>
      </c>
      <c r="AS69" s="158">
        <v>0.8</v>
      </c>
      <c r="AT69" s="157">
        <v>8</v>
      </c>
      <c r="AU69" s="158">
        <v>0.8</v>
      </c>
      <c r="AV69" s="157">
        <v>12</v>
      </c>
      <c r="AW69" s="158">
        <v>1</v>
      </c>
      <c r="AX69" s="157">
        <v>14</v>
      </c>
      <c r="AY69" s="158">
        <v>1</v>
      </c>
      <c r="AZ69" s="157">
        <v>6</v>
      </c>
      <c r="BA69" s="158">
        <v>1</v>
      </c>
      <c r="BB69" s="157">
        <v>10</v>
      </c>
      <c r="BC69" s="158">
        <v>0.90900000000000003</v>
      </c>
      <c r="BD69" s="157">
        <v>8</v>
      </c>
      <c r="BE69" s="158">
        <v>0.72699999999999998</v>
      </c>
      <c r="BF69" s="157">
        <v>11</v>
      </c>
      <c r="BG69" s="158">
        <v>0.78600000000000003</v>
      </c>
      <c r="BH69" s="157">
        <v>15</v>
      </c>
      <c r="BI69" s="158">
        <v>0.78900000000000003</v>
      </c>
      <c r="BJ69" s="157">
        <v>11</v>
      </c>
      <c r="BK69" s="158">
        <v>0.84599999999999997</v>
      </c>
      <c r="BL69" s="157">
        <v>13</v>
      </c>
      <c r="BM69" s="158">
        <v>0.81299999999999994</v>
      </c>
      <c r="BN69" s="157">
        <v>7</v>
      </c>
      <c r="BO69" s="158">
        <v>0.875</v>
      </c>
      <c r="BP69" s="157">
        <v>12</v>
      </c>
      <c r="BQ69" s="158">
        <v>1</v>
      </c>
      <c r="BR69" s="157">
        <v>7</v>
      </c>
      <c r="BS69" s="158">
        <v>1</v>
      </c>
      <c r="BT69" s="157">
        <v>10</v>
      </c>
      <c r="BU69" s="158">
        <v>1</v>
      </c>
      <c r="BV69" s="157">
        <v>12</v>
      </c>
      <c r="BW69" s="158">
        <v>0.92300000000000004</v>
      </c>
      <c r="BX69" s="157">
        <v>7</v>
      </c>
      <c r="BY69" s="158">
        <v>0.875</v>
      </c>
      <c r="BZ69" s="157">
        <v>8</v>
      </c>
      <c r="CA69" s="158">
        <v>0.88900000000000001</v>
      </c>
      <c r="CB69" s="157">
        <v>14</v>
      </c>
      <c r="CC69" s="158">
        <v>0.93300000000000005</v>
      </c>
      <c r="CD69" s="157">
        <v>7</v>
      </c>
      <c r="CE69" s="158">
        <v>0.875</v>
      </c>
      <c r="CF69" s="157">
        <v>9</v>
      </c>
      <c r="CG69" s="158">
        <v>1</v>
      </c>
      <c r="CH69" s="157">
        <v>12</v>
      </c>
      <c r="CI69" s="158">
        <v>0.92300000000000004</v>
      </c>
      <c r="CJ69" s="157">
        <v>13</v>
      </c>
      <c r="CK69" s="158">
        <v>1</v>
      </c>
      <c r="CL69" s="157">
        <v>16</v>
      </c>
      <c r="CM69" s="158">
        <v>1</v>
      </c>
      <c r="CN69" s="157">
        <v>18</v>
      </c>
      <c r="CO69" s="158">
        <v>0.9</v>
      </c>
      <c r="CP69" s="157">
        <v>14</v>
      </c>
      <c r="CQ69" s="158">
        <v>0.93300000000000005</v>
      </c>
      <c r="CR69" s="157">
        <v>13</v>
      </c>
      <c r="CS69" s="158">
        <v>0.81299999999999994</v>
      </c>
      <c r="CT69" s="157">
        <v>12</v>
      </c>
      <c r="CU69" s="158">
        <v>1</v>
      </c>
      <c r="CV69" s="157">
        <v>19</v>
      </c>
      <c r="CW69" s="158">
        <v>0.79200000000000004</v>
      </c>
      <c r="CX69" s="157">
        <v>11</v>
      </c>
      <c r="CY69" s="158">
        <v>0.84599999999999997</v>
      </c>
      <c r="CZ69" s="157">
        <v>19</v>
      </c>
      <c r="DA69" s="158">
        <v>0.95</v>
      </c>
      <c r="DB69" s="157">
        <v>12</v>
      </c>
      <c r="DC69" s="158">
        <v>1</v>
      </c>
      <c r="DD69" s="157">
        <v>18</v>
      </c>
      <c r="DE69" s="158">
        <v>0.78300000000000003</v>
      </c>
      <c r="DF69" s="157">
        <v>21</v>
      </c>
      <c r="DG69" s="158">
        <v>0.875</v>
      </c>
      <c r="DH69" s="156">
        <v>17</v>
      </c>
      <c r="DI69" s="158">
        <v>0.94399999999999995</v>
      </c>
      <c r="DJ69" s="157">
        <v>17</v>
      </c>
      <c r="DK69" s="158">
        <v>0.89500000000000002</v>
      </c>
      <c r="DL69" s="157">
        <v>14</v>
      </c>
      <c r="DM69" s="158">
        <v>0.82399999999999995</v>
      </c>
      <c r="DN69" s="157">
        <v>15</v>
      </c>
      <c r="DO69" s="158">
        <v>0.83299999999999996</v>
      </c>
      <c r="DP69" s="157">
        <v>21</v>
      </c>
      <c r="DQ69" s="158">
        <v>0.95499999999999996</v>
      </c>
      <c r="DR69" s="157">
        <v>20</v>
      </c>
      <c r="DS69" s="158">
        <v>0.83299999999999996</v>
      </c>
      <c r="DT69" s="157">
        <v>17</v>
      </c>
      <c r="DU69" s="158">
        <v>1</v>
      </c>
      <c r="DV69" s="157">
        <v>15</v>
      </c>
      <c r="DW69" s="158">
        <v>0.78900000000000003</v>
      </c>
      <c r="DX69" s="157">
        <v>15</v>
      </c>
      <c r="DY69" s="158">
        <v>0.93799999999999994</v>
      </c>
      <c r="DZ69" s="157">
        <v>15</v>
      </c>
      <c r="EA69" s="158">
        <v>0.83299999999999996</v>
      </c>
      <c r="EB69" s="157">
        <v>11</v>
      </c>
      <c r="EC69" s="158">
        <v>0.91700000000000004</v>
      </c>
      <c r="ED69" s="157">
        <v>16</v>
      </c>
      <c r="EE69" s="158">
        <v>0.8</v>
      </c>
      <c r="EF69" s="157">
        <v>25</v>
      </c>
      <c r="EG69" s="158">
        <v>0.86199999999999999</v>
      </c>
      <c r="EH69" s="157">
        <v>18</v>
      </c>
      <c r="EI69" s="158">
        <v>1</v>
      </c>
      <c r="EJ69" s="157">
        <v>19</v>
      </c>
      <c r="EK69" s="159">
        <v>0.95</v>
      </c>
      <c r="EL69" s="157">
        <v>16</v>
      </c>
      <c r="EM69" s="158">
        <v>0.94099999999999995</v>
      </c>
      <c r="EN69" s="157">
        <v>11</v>
      </c>
      <c r="EO69" s="158">
        <v>0.91700000000000004</v>
      </c>
      <c r="EP69" s="157">
        <v>14</v>
      </c>
      <c r="EQ69" s="158">
        <v>1</v>
      </c>
      <c r="ER69" s="157">
        <v>10</v>
      </c>
      <c r="ES69" s="158">
        <v>0.83299999999999996</v>
      </c>
      <c r="ET69" s="157">
        <v>13</v>
      </c>
      <c r="EU69" s="158">
        <v>0.72199999999999998</v>
      </c>
      <c r="EV69" s="157">
        <v>21</v>
      </c>
      <c r="EW69" s="158">
        <v>0.84</v>
      </c>
      <c r="EX69" s="157">
        <v>16</v>
      </c>
      <c r="EY69" s="158">
        <v>0.84199999999999997</v>
      </c>
      <c r="EZ69" s="157">
        <v>18</v>
      </c>
      <c r="FA69" s="158">
        <v>0.85699999999999998</v>
      </c>
      <c r="FB69" s="157">
        <v>11</v>
      </c>
      <c r="FC69" s="158">
        <v>0.78600000000000003</v>
      </c>
      <c r="FD69" s="157">
        <v>12</v>
      </c>
      <c r="FE69" s="158">
        <v>0.66700000000000004</v>
      </c>
      <c r="FF69" s="156">
        <v>14</v>
      </c>
      <c r="FG69" s="158">
        <v>0.66700000000000004</v>
      </c>
      <c r="FH69" s="156">
        <v>7</v>
      </c>
      <c r="FI69" s="158">
        <v>0.7</v>
      </c>
      <c r="FJ69" s="156">
        <v>16</v>
      </c>
      <c r="FK69" s="158">
        <v>0.88900000000000001</v>
      </c>
      <c r="FL69" s="156">
        <v>14</v>
      </c>
      <c r="FM69" s="158">
        <v>0.77800000000000002</v>
      </c>
      <c r="FN69" s="156">
        <v>10</v>
      </c>
      <c r="FO69" s="158">
        <v>0.625</v>
      </c>
      <c r="FP69" s="156">
        <v>17</v>
      </c>
      <c r="FQ69" s="158">
        <v>0.85</v>
      </c>
      <c r="FR69" s="156">
        <v>12</v>
      </c>
      <c r="FS69" s="158">
        <v>0.85699999999999998</v>
      </c>
      <c r="FT69" s="156">
        <v>4</v>
      </c>
      <c r="FU69" s="158">
        <v>0.5</v>
      </c>
      <c r="FV69" s="156">
        <v>3</v>
      </c>
      <c r="FW69" s="158">
        <v>0.375</v>
      </c>
      <c r="FX69" s="156">
        <v>10</v>
      </c>
      <c r="FY69" s="158">
        <v>0.66700000000000004</v>
      </c>
      <c r="FZ69" s="156">
        <v>8</v>
      </c>
      <c r="GA69" s="158">
        <v>0.72699999999999998</v>
      </c>
      <c r="GB69" s="156">
        <v>8</v>
      </c>
      <c r="GC69" s="158">
        <v>0.61499999999999999</v>
      </c>
      <c r="GD69" s="156">
        <v>7</v>
      </c>
      <c r="GE69" s="158">
        <v>0.63600000000000001</v>
      </c>
      <c r="GF69" s="156">
        <v>12</v>
      </c>
      <c r="GG69" s="158">
        <v>0.8</v>
      </c>
      <c r="GH69" s="156">
        <v>6</v>
      </c>
      <c r="GI69" s="158">
        <v>0.6</v>
      </c>
      <c r="GJ69" s="156">
        <v>6</v>
      </c>
      <c r="GK69" s="158">
        <v>0.66700000000000004</v>
      </c>
      <c r="GL69" s="156">
        <v>10</v>
      </c>
      <c r="GM69" s="158">
        <v>0.90900000000000003</v>
      </c>
      <c r="GN69" s="156">
        <v>13</v>
      </c>
      <c r="GO69" s="158">
        <v>0.86699999999999999</v>
      </c>
      <c r="GP69" s="156">
        <v>13</v>
      </c>
      <c r="GQ69" s="158">
        <v>0.72199999999999998</v>
      </c>
      <c r="GR69" s="160"/>
      <c r="GS69" s="162"/>
    </row>
    <row r="70" spans="3:201" hidden="1" x14ac:dyDescent="0.25">
      <c r="C70" s="156" t="s">
        <v>1686</v>
      </c>
      <c r="D70" s="157">
        <v>9</v>
      </c>
      <c r="E70" s="158">
        <v>0.25700000000000001</v>
      </c>
      <c r="F70" s="157">
        <v>12</v>
      </c>
      <c r="G70" s="158">
        <v>0.57099999999999995</v>
      </c>
      <c r="H70" s="157">
        <v>13</v>
      </c>
      <c r="I70" s="158">
        <v>0.65</v>
      </c>
      <c r="J70" s="157">
        <v>15</v>
      </c>
      <c r="K70" s="158">
        <v>0.75</v>
      </c>
      <c r="L70" s="157">
        <v>18</v>
      </c>
      <c r="M70" s="158">
        <v>0.66700000000000004</v>
      </c>
      <c r="N70" s="157">
        <v>9</v>
      </c>
      <c r="O70" s="158">
        <v>0.6</v>
      </c>
      <c r="P70" s="157">
        <v>16</v>
      </c>
      <c r="Q70" s="158">
        <v>0.72699999999999998</v>
      </c>
      <c r="R70" s="157">
        <v>15</v>
      </c>
      <c r="S70" s="158">
        <v>0.71399999999999997</v>
      </c>
      <c r="T70" s="157">
        <v>18</v>
      </c>
      <c r="U70" s="158">
        <v>0.69199999999999995</v>
      </c>
      <c r="V70" s="157">
        <v>16</v>
      </c>
      <c r="W70" s="158">
        <v>0.69599999999999995</v>
      </c>
      <c r="X70" s="157">
        <v>22</v>
      </c>
      <c r="Y70" s="158">
        <v>0.81499999999999995</v>
      </c>
      <c r="Z70" s="157">
        <v>7</v>
      </c>
      <c r="AA70" s="158">
        <v>0.46700000000000003</v>
      </c>
      <c r="AB70" s="157">
        <v>13</v>
      </c>
      <c r="AC70" s="158">
        <v>0.56499999999999995</v>
      </c>
      <c r="AD70" s="157">
        <v>19</v>
      </c>
      <c r="AE70" s="158">
        <v>0.76</v>
      </c>
      <c r="AF70" s="157">
        <v>18</v>
      </c>
      <c r="AG70" s="158">
        <v>0.75</v>
      </c>
      <c r="AH70" s="157">
        <v>13</v>
      </c>
      <c r="AI70" s="158">
        <v>0.56499999999999995</v>
      </c>
      <c r="AJ70" s="157">
        <v>12</v>
      </c>
      <c r="AK70" s="158">
        <v>0.46200000000000002</v>
      </c>
      <c r="AL70" s="157">
        <v>16</v>
      </c>
      <c r="AM70" s="158">
        <v>0.88900000000000001</v>
      </c>
      <c r="AN70" s="157">
        <v>5</v>
      </c>
      <c r="AO70" s="158">
        <v>0.625</v>
      </c>
      <c r="AP70" s="157">
        <v>11</v>
      </c>
      <c r="AQ70" s="158">
        <v>0.61099999999999999</v>
      </c>
      <c r="AR70" s="157">
        <v>15</v>
      </c>
      <c r="AS70" s="158">
        <v>0.5</v>
      </c>
      <c r="AT70" s="157">
        <v>19</v>
      </c>
      <c r="AU70" s="158">
        <v>0.70399999999999996</v>
      </c>
      <c r="AV70" s="157">
        <v>14</v>
      </c>
      <c r="AW70" s="158">
        <v>0.7</v>
      </c>
      <c r="AX70" s="157">
        <v>9</v>
      </c>
      <c r="AY70" s="158">
        <v>0.64300000000000002</v>
      </c>
      <c r="AZ70" s="157">
        <v>8</v>
      </c>
      <c r="BA70" s="158">
        <v>0.33300000000000002</v>
      </c>
      <c r="BB70" s="157">
        <v>22</v>
      </c>
      <c r="BC70" s="158">
        <v>0.73299999999999998</v>
      </c>
      <c r="BD70" s="157">
        <v>10</v>
      </c>
      <c r="BE70" s="158">
        <v>0.55600000000000005</v>
      </c>
      <c r="BF70" s="157">
        <v>5</v>
      </c>
      <c r="BG70" s="158">
        <v>0.41699999999999998</v>
      </c>
      <c r="BH70" s="157">
        <v>8</v>
      </c>
      <c r="BI70" s="158">
        <v>0.308</v>
      </c>
      <c r="BJ70" s="157">
        <v>7</v>
      </c>
      <c r="BK70" s="158">
        <v>0.438</v>
      </c>
      <c r="BL70" s="157">
        <v>14</v>
      </c>
      <c r="BM70" s="158">
        <v>0.66700000000000004</v>
      </c>
      <c r="BN70" s="157">
        <v>4</v>
      </c>
      <c r="BO70" s="158">
        <v>0.308</v>
      </c>
      <c r="BP70" s="157">
        <v>6</v>
      </c>
      <c r="BQ70" s="158">
        <v>0.6</v>
      </c>
      <c r="BR70" s="157">
        <v>1</v>
      </c>
      <c r="BS70" s="158">
        <v>0.16700000000000001</v>
      </c>
      <c r="BT70" s="157">
        <v>4</v>
      </c>
      <c r="BU70" s="158">
        <v>0.33300000000000002</v>
      </c>
      <c r="BV70" s="157">
        <v>0</v>
      </c>
      <c r="BW70" s="158">
        <v>0</v>
      </c>
      <c r="BX70" s="157">
        <v>0</v>
      </c>
      <c r="BY70" s="158">
        <v>0</v>
      </c>
      <c r="BZ70" s="157">
        <v>3</v>
      </c>
      <c r="CA70" s="158">
        <v>0.3</v>
      </c>
      <c r="CB70" s="157">
        <v>3</v>
      </c>
      <c r="CC70" s="158">
        <v>0.33300000000000002</v>
      </c>
      <c r="CD70" s="157">
        <v>1</v>
      </c>
      <c r="CE70" s="158">
        <v>0.125</v>
      </c>
      <c r="CF70" s="157">
        <v>0</v>
      </c>
      <c r="CG70" s="158">
        <v>0</v>
      </c>
      <c r="CH70" s="157">
        <v>0</v>
      </c>
      <c r="CI70" s="158">
        <v>0</v>
      </c>
      <c r="CJ70" s="157">
        <v>3</v>
      </c>
      <c r="CK70" s="158">
        <v>0.5</v>
      </c>
      <c r="CL70" s="157">
        <v>1</v>
      </c>
      <c r="CM70" s="158">
        <v>0.14299999999999999</v>
      </c>
      <c r="CN70" s="157">
        <v>1</v>
      </c>
      <c r="CO70" s="158">
        <v>8.3000000000000004E-2</v>
      </c>
      <c r="CP70" s="157">
        <v>2</v>
      </c>
      <c r="CQ70" s="158">
        <v>0.25</v>
      </c>
      <c r="CR70" s="157">
        <v>2</v>
      </c>
      <c r="CS70" s="158">
        <v>0.2</v>
      </c>
      <c r="CT70" s="157">
        <v>1</v>
      </c>
      <c r="CU70" s="158">
        <v>6.3E-2</v>
      </c>
      <c r="CV70" s="157">
        <v>1</v>
      </c>
      <c r="CW70" s="158">
        <v>0.1</v>
      </c>
      <c r="CX70" s="157">
        <v>1</v>
      </c>
      <c r="CY70" s="158">
        <v>0.25</v>
      </c>
      <c r="CZ70" s="157">
        <v>2</v>
      </c>
      <c r="DA70" s="158">
        <v>0.154</v>
      </c>
      <c r="DB70" s="157">
        <v>3</v>
      </c>
      <c r="DC70" s="158">
        <v>0.23100000000000001</v>
      </c>
      <c r="DD70" s="157">
        <v>1</v>
      </c>
      <c r="DE70" s="158">
        <v>0.111</v>
      </c>
      <c r="DF70" s="157">
        <v>1</v>
      </c>
      <c r="DG70" s="158">
        <v>0.1</v>
      </c>
      <c r="DH70" s="156">
        <v>3</v>
      </c>
      <c r="DI70" s="158">
        <v>0.158</v>
      </c>
      <c r="DJ70" s="157">
        <v>3</v>
      </c>
      <c r="DK70" s="158">
        <v>0.27300000000000002</v>
      </c>
      <c r="DL70" s="157">
        <v>1</v>
      </c>
      <c r="DM70" s="158">
        <v>0.125</v>
      </c>
      <c r="DN70" s="157">
        <v>1</v>
      </c>
      <c r="DO70" s="158">
        <v>0.14299999999999999</v>
      </c>
      <c r="DP70" s="157">
        <v>1</v>
      </c>
      <c r="DQ70" s="158">
        <v>9.0999999999999998E-2</v>
      </c>
      <c r="DR70" s="157">
        <v>3</v>
      </c>
      <c r="DS70" s="158">
        <v>0.5</v>
      </c>
      <c r="DT70" s="157">
        <v>3</v>
      </c>
      <c r="DU70" s="158">
        <v>0.27300000000000002</v>
      </c>
      <c r="DV70" s="157">
        <v>2</v>
      </c>
      <c r="DW70" s="158">
        <v>0.4</v>
      </c>
      <c r="DX70" s="157">
        <v>2</v>
      </c>
      <c r="DY70" s="158">
        <v>0.25</v>
      </c>
      <c r="DZ70" s="157">
        <v>2</v>
      </c>
      <c r="EA70" s="158">
        <v>0.154</v>
      </c>
      <c r="EB70" s="157">
        <v>0</v>
      </c>
      <c r="EC70" s="158">
        <v>0</v>
      </c>
      <c r="ED70" s="157">
        <v>2</v>
      </c>
      <c r="EE70" s="158">
        <v>0.16700000000000001</v>
      </c>
      <c r="EF70" s="157">
        <v>2</v>
      </c>
      <c r="EG70" s="158">
        <v>0.154</v>
      </c>
      <c r="EH70" s="157">
        <v>1</v>
      </c>
      <c r="EI70" s="158">
        <v>0.111</v>
      </c>
      <c r="EJ70" s="157">
        <v>1</v>
      </c>
      <c r="EK70" s="159">
        <v>5.6000000000000001E-2</v>
      </c>
      <c r="EL70" s="157">
        <v>1</v>
      </c>
      <c r="EM70" s="158">
        <v>0.125</v>
      </c>
      <c r="EN70" s="157">
        <v>2</v>
      </c>
      <c r="EO70" s="158">
        <v>0.2</v>
      </c>
      <c r="EP70" s="157">
        <v>0</v>
      </c>
      <c r="EQ70" s="158">
        <v>0</v>
      </c>
      <c r="ER70" s="157">
        <v>0</v>
      </c>
      <c r="ES70" s="158">
        <v>0</v>
      </c>
      <c r="ET70" s="157">
        <v>2</v>
      </c>
      <c r="EU70" s="158">
        <v>0.2</v>
      </c>
      <c r="EV70" s="157">
        <v>1</v>
      </c>
      <c r="EW70" s="158">
        <v>0.125</v>
      </c>
      <c r="EX70" s="157">
        <v>0</v>
      </c>
      <c r="EY70" s="158">
        <v>0</v>
      </c>
      <c r="EZ70" s="157">
        <v>0</v>
      </c>
      <c r="FA70" s="158">
        <v>0</v>
      </c>
      <c r="FB70" s="157">
        <v>0</v>
      </c>
      <c r="FC70" s="158">
        <v>0</v>
      </c>
      <c r="FD70" s="157">
        <v>0</v>
      </c>
      <c r="FE70" s="158">
        <v>0</v>
      </c>
      <c r="FF70" s="156">
        <v>1</v>
      </c>
      <c r="FG70" s="158">
        <v>0.16700000000000001</v>
      </c>
      <c r="FH70" s="156">
        <v>2</v>
      </c>
      <c r="FI70" s="158">
        <v>0.16700000000000001</v>
      </c>
      <c r="FJ70" s="156">
        <v>0</v>
      </c>
      <c r="FK70" s="158">
        <v>0</v>
      </c>
      <c r="FL70" s="156">
        <v>0</v>
      </c>
      <c r="FM70" s="158">
        <v>0</v>
      </c>
      <c r="FN70" s="156">
        <v>1</v>
      </c>
      <c r="FO70" s="158">
        <v>9.0999999999999998E-2</v>
      </c>
      <c r="FP70" s="156">
        <v>0</v>
      </c>
      <c r="FQ70" s="158">
        <v>0</v>
      </c>
      <c r="FR70" s="156">
        <v>0</v>
      </c>
      <c r="FS70" s="158">
        <v>0</v>
      </c>
      <c r="FT70" s="156">
        <v>0</v>
      </c>
      <c r="FU70" s="158">
        <v>0</v>
      </c>
      <c r="FV70" s="156">
        <v>1</v>
      </c>
      <c r="FW70" s="158">
        <v>0.16700000000000001</v>
      </c>
      <c r="FX70" s="156">
        <v>0</v>
      </c>
      <c r="FY70" s="158">
        <v>0</v>
      </c>
      <c r="FZ70" s="156">
        <v>0</v>
      </c>
      <c r="GA70" s="158">
        <v>0</v>
      </c>
      <c r="GB70" s="156">
        <v>0</v>
      </c>
      <c r="GC70" s="158">
        <v>0</v>
      </c>
      <c r="GD70" s="156">
        <v>0</v>
      </c>
      <c r="GE70" s="158">
        <v>0</v>
      </c>
      <c r="GF70" s="156">
        <v>0</v>
      </c>
      <c r="GG70" s="158">
        <v>0</v>
      </c>
      <c r="GH70" s="156">
        <v>0</v>
      </c>
      <c r="GI70" s="158">
        <v>0</v>
      </c>
      <c r="GJ70" s="156">
        <v>0</v>
      </c>
      <c r="GK70" s="158">
        <v>0</v>
      </c>
      <c r="GL70" s="156">
        <v>0</v>
      </c>
      <c r="GM70" s="158">
        <v>0</v>
      </c>
      <c r="GN70" s="156">
        <v>1</v>
      </c>
      <c r="GO70" s="158">
        <v>0.25</v>
      </c>
      <c r="GP70" s="156">
        <v>0</v>
      </c>
      <c r="GQ70" s="158">
        <v>0</v>
      </c>
      <c r="GR70" s="160"/>
      <c r="GS70" s="162"/>
    </row>
    <row r="71" spans="3:201" hidden="1" x14ac:dyDescent="0.25">
      <c r="C71" s="156" t="s">
        <v>1687</v>
      </c>
      <c r="D71" s="157">
        <v>128</v>
      </c>
      <c r="E71" s="158">
        <v>0.97</v>
      </c>
      <c r="F71" s="157">
        <v>108</v>
      </c>
      <c r="G71" s="158">
        <v>0.98199999999999998</v>
      </c>
      <c r="H71" s="157">
        <v>104</v>
      </c>
      <c r="I71" s="158">
        <v>0.96299999999999997</v>
      </c>
      <c r="J71" s="157">
        <v>102</v>
      </c>
      <c r="K71" s="158">
        <v>0.99</v>
      </c>
      <c r="L71" s="157">
        <v>123</v>
      </c>
      <c r="M71" s="158">
        <v>1</v>
      </c>
      <c r="N71" s="157">
        <v>94</v>
      </c>
      <c r="O71" s="158">
        <v>0.97899999999999998</v>
      </c>
      <c r="P71" s="157">
        <v>104</v>
      </c>
      <c r="Q71" s="158">
        <v>0.99</v>
      </c>
      <c r="R71" s="157">
        <v>88</v>
      </c>
      <c r="S71" s="158">
        <v>0.95699999999999996</v>
      </c>
      <c r="T71" s="157">
        <v>102</v>
      </c>
      <c r="U71" s="158">
        <v>0.98099999999999998</v>
      </c>
      <c r="V71" s="157">
        <v>87</v>
      </c>
      <c r="W71" s="158">
        <v>0.96699999999999997</v>
      </c>
      <c r="X71" s="157">
        <v>94</v>
      </c>
      <c r="Y71" s="158">
        <v>0.95899999999999996</v>
      </c>
      <c r="Z71" s="157">
        <v>83</v>
      </c>
      <c r="AA71" s="158">
        <v>0.94299999999999995</v>
      </c>
      <c r="AB71" s="157">
        <v>102</v>
      </c>
      <c r="AC71" s="158">
        <v>0.96199999999999997</v>
      </c>
      <c r="AD71" s="157">
        <v>92</v>
      </c>
      <c r="AE71" s="158">
        <v>0.91100000000000003</v>
      </c>
      <c r="AF71" s="157">
        <v>91</v>
      </c>
      <c r="AG71" s="158">
        <v>0.96799999999999997</v>
      </c>
      <c r="AH71" s="157">
        <v>104</v>
      </c>
      <c r="AI71" s="158">
        <v>0.92</v>
      </c>
      <c r="AJ71" s="157">
        <v>84</v>
      </c>
      <c r="AK71" s="158">
        <v>0.89400000000000002</v>
      </c>
      <c r="AL71" s="157">
        <v>86</v>
      </c>
      <c r="AM71" s="158">
        <v>0.91500000000000004</v>
      </c>
      <c r="AN71" s="157">
        <v>96</v>
      </c>
      <c r="AO71" s="158">
        <v>0.93200000000000005</v>
      </c>
      <c r="AP71" s="157">
        <v>84</v>
      </c>
      <c r="AQ71" s="158">
        <v>0.91300000000000003</v>
      </c>
      <c r="AR71" s="157">
        <v>87</v>
      </c>
      <c r="AS71" s="158">
        <v>0.82099999999999995</v>
      </c>
      <c r="AT71" s="157">
        <v>105</v>
      </c>
      <c r="AU71" s="158">
        <v>0.92900000000000005</v>
      </c>
      <c r="AV71" s="157">
        <v>107</v>
      </c>
      <c r="AW71" s="158">
        <v>0.90700000000000003</v>
      </c>
      <c r="AX71" s="157">
        <v>101</v>
      </c>
      <c r="AY71" s="158">
        <v>0.91</v>
      </c>
      <c r="AZ71" s="157">
        <v>113</v>
      </c>
      <c r="BA71" s="158">
        <v>0.89700000000000002</v>
      </c>
      <c r="BB71" s="157">
        <v>122</v>
      </c>
      <c r="BC71" s="158">
        <v>0.94599999999999995</v>
      </c>
      <c r="BD71" s="157">
        <v>79</v>
      </c>
      <c r="BE71" s="158">
        <v>0.878</v>
      </c>
      <c r="BF71" s="157">
        <v>94</v>
      </c>
      <c r="BG71" s="158">
        <v>0.95899999999999996</v>
      </c>
      <c r="BH71" s="157">
        <v>112</v>
      </c>
      <c r="BI71" s="158">
        <v>0.86799999999999999</v>
      </c>
      <c r="BJ71" s="157">
        <v>103</v>
      </c>
      <c r="BK71" s="158">
        <v>0.92</v>
      </c>
      <c r="BL71" s="157">
        <v>104</v>
      </c>
      <c r="BM71" s="158">
        <v>0.89700000000000002</v>
      </c>
      <c r="BN71" s="157">
        <v>103</v>
      </c>
      <c r="BO71" s="158">
        <v>0.88800000000000001</v>
      </c>
      <c r="BP71" s="157">
        <v>109</v>
      </c>
      <c r="BQ71" s="158">
        <v>0.90100000000000002</v>
      </c>
      <c r="BR71" s="157">
        <v>105</v>
      </c>
      <c r="BS71" s="158">
        <v>0.85399999999999998</v>
      </c>
      <c r="BT71" s="157">
        <v>128</v>
      </c>
      <c r="BU71" s="158">
        <v>0.88300000000000001</v>
      </c>
      <c r="BV71" s="157">
        <v>92</v>
      </c>
      <c r="BW71" s="158">
        <v>0.80700000000000005</v>
      </c>
      <c r="BX71" s="157">
        <v>126</v>
      </c>
      <c r="BY71" s="158">
        <v>0.86299999999999999</v>
      </c>
      <c r="BZ71" s="157">
        <v>95</v>
      </c>
      <c r="CA71" s="158">
        <v>0.84799999999999998</v>
      </c>
      <c r="CB71" s="157">
        <v>121</v>
      </c>
      <c r="CC71" s="158">
        <v>0.84599999999999997</v>
      </c>
      <c r="CD71" s="157">
        <v>103</v>
      </c>
      <c r="CE71" s="158">
        <v>0.78</v>
      </c>
      <c r="CF71" s="157">
        <v>135</v>
      </c>
      <c r="CG71" s="158">
        <v>0.82299999999999995</v>
      </c>
      <c r="CH71" s="157">
        <v>119</v>
      </c>
      <c r="CI71" s="158">
        <v>0.83199999999999996</v>
      </c>
      <c r="CJ71" s="157">
        <v>110</v>
      </c>
      <c r="CK71" s="158">
        <v>0.74299999999999999</v>
      </c>
      <c r="CL71" s="157">
        <v>105</v>
      </c>
      <c r="CM71" s="158">
        <v>0.80800000000000005</v>
      </c>
      <c r="CN71" s="157">
        <v>108</v>
      </c>
      <c r="CO71" s="158">
        <v>0.76100000000000001</v>
      </c>
      <c r="CP71" s="157">
        <v>90</v>
      </c>
      <c r="CQ71" s="158">
        <v>0.70899999999999996</v>
      </c>
      <c r="CR71" s="157">
        <v>119</v>
      </c>
      <c r="CS71" s="158">
        <v>0.75800000000000001</v>
      </c>
      <c r="CT71" s="157">
        <v>99</v>
      </c>
      <c r="CU71" s="158">
        <v>0.68300000000000005</v>
      </c>
      <c r="CV71" s="157">
        <v>105</v>
      </c>
      <c r="CW71" s="158">
        <v>0.72399999999999998</v>
      </c>
      <c r="CX71" s="157">
        <v>118</v>
      </c>
      <c r="CY71" s="158">
        <v>0.76100000000000001</v>
      </c>
      <c r="CZ71" s="157">
        <v>114</v>
      </c>
      <c r="DA71" s="158">
        <v>0.78100000000000003</v>
      </c>
      <c r="DB71" s="157">
        <v>120</v>
      </c>
      <c r="DC71" s="158">
        <v>0.75</v>
      </c>
      <c r="DD71" s="157">
        <v>133</v>
      </c>
      <c r="DE71" s="158">
        <v>0.81599999999999995</v>
      </c>
      <c r="DF71" s="157">
        <v>126</v>
      </c>
      <c r="DG71" s="158">
        <v>0.82399999999999995</v>
      </c>
      <c r="DH71" s="156">
        <v>150</v>
      </c>
      <c r="DI71" s="158">
        <v>0.83799999999999997</v>
      </c>
      <c r="DJ71" s="157">
        <v>112</v>
      </c>
      <c r="DK71" s="158">
        <v>0.80600000000000005</v>
      </c>
      <c r="DL71" s="157">
        <v>140</v>
      </c>
      <c r="DM71" s="158">
        <v>0.78200000000000003</v>
      </c>
      <c r="DN71" s="157">
        <v>126</v>
      </c>
      <c r="DO71" s="158">
        <v>0.75900000000000001</v>
      </c>
      <c r="DP71" s="157">
        <v>135</v>
      </c>
      <c r="DQ71" s="158">
        <v>0.88800000000000001</v>
      </c>
      <c r="DR71" s="157">
        <v>119</v>
      </c>
      <c r="DS71" s="158">
        <v>0.82099999999999995</v>
      </c>
      <c r="DT71" s="157">
        <v>119</v>
      </c>
      <c r="DU71" s="158">
        <v>0.83799999999999997</v>
      </c>
      <c r="DV71" s="157">
        <v>136</v>
      </c>
      <c r="DW71" s="158">
        <v>0.86599999999999999</v>
      </c>
      <c r="DX71" s="157">
        <v>128</v>
      </c>
      <c r="DY71" s="158">
        <v>0.82099999999999995</v>
      </c>
      <c r="DZ71" s="157">
        <v>120</v>
      </c>
      <c r="EA71" s="158">
        <v>0.80500000000000005</v>
      </c>
      <c r="EB71" s="157">
        <v>140</v>
      </c>
      <c r="EC71" s="158">
        <v>0.86399999999999999</v>
      </c>
      <c r="ED71" s="157">
        <v>122</v>
      </c>
      <c r="EE71" s="158">
        <v>0.83599999999999997</v>
      </c>
      <c r="EF71" s="157">
        <v>134</v>
      </c>
      <c r="EG71" s="158">
        <v>0.83799999999999997</v>
      </c>
      <c r="EH71" s="157">
        <v>127</v>
      </c>
      <c r="EI71" s="158">
        <v>0.81899999999999995</v>
      </c>
      <c r="EJ71" s="157">
        <v>99</v>
      </c>
      <c r="EK71" s="159">
        <v>0.75</v>
      </c>
      <c r="EL71" s="157">
        <v>121</v>
      </c>
      <c r="EM71" s="158">
        <v>0.81799999999999995</v>
      </c>
      <c r="EN71" s="157">
        <v>104</v>
      </c>
      <c r="EO71" s="158">
        <v>0.754</v>
      </c>
      <c r="EP71" s="157">
        <v>102</v>
      </c>
      <c r="EQ71" s="158">
        <v>0.80300000000000005</v>
      </c>
      <c r="ER71" s="157">
        <v>102</v>
      </c>
      <c r="ES71" s="158">
        <v>0.75</v>
      </c>
      <c r="ET71" s="157">
        <v>113</v>
      </c>
      <c r="EU71" s="158">
        <v>0.81899999999999995</v>
      </c>
      <c r="EV71" s="157">
        <v>95</v>
      </c>
      <c r="EW71" s="158">
        <v>0.74199999999999999</v>
      </c>
      <c r="EX71" s="157">
        <v>72</v>
      </c>
      <c r="EY71" s="158">
        <v>0.69199999999999995</v>
      </c>
      <c r="EZ71" s="157">
        <v>88</v>
      </c>
      <c r="FA71" s="158">
        <v>0.72099999999999997</v>
      </c>
      <c r="FB71" s="157">
        <v>92</v>
      </c>
      <c r="FC71" s="158">
        <v>0.73599999999999999</v>
      </c>
      <c r="FD71" s="157">
        <v>92</v>
      </c>
      <c r="FE71" s="158">
        <v>0.754</v>
      </c>
      <c r="FF71" s="156">
        <v>78</v>
      </c>
      <c r="FG71" s="158">
        <v>0.68400000000000005</v>
      </c>
      <c r="FH71" s="156">
        <v>89</v>
      </c>
      <c r="FI71" s="158">
        <v>0.65900000000000003</v>
      </c>
      <c r="FJ71" s="156">
        <v>86</v>
      </c>
      <c r="FK71" s="158">
        <v>0.67200000000000004</v>
      </c>
      <c r="FL71" s="156">
        <v>62</v>
      </c>
      <c r="FM71" s="158">
        <v>0.57899999999999996</v>
      </c>
      <c r="FN71" s="156">
        <v>53</v>
      </c>
      <c r="FO71" s="158">
        <v>0.58899999999999997</v>
      </c>
      <c r="FP71" s="156">
        <v>45</v>
      </c>
      <c r="FQ71" s="158">
        <v>0.51100000000000001</v>
      </c>
      <c r="FR71" s="156">
        <v>48</v>
      </c>
      <c r="FS71" s="158">
        <v>0.47499999999999998</v>
      </c>
      <c r="FT71" s="156">
        <v>51</v>
      </c>
      <c r="FU71" s="158">
        <v>0.47699999999999998</v>
      </c>
      <c r="FV71" s="156">
        <v>46</v>
      </c>
      <c r="FW71" s="158">
        <v>0.44700000000000001</v>
      </c>
      <c r="FX71" s="156">
        <v>29</v>
      </c>
      <c r="FY71" s="158">
        <v>0.31900000000000001</v>
      </c>
      <c r="FZ71" s="156">
        <v>28</v>
      </c>
      <c r="GA71" s="158">
        <v>0.25</v>
      </c>
      <c r="GB71" s="156">
        <v>29</v>
      </c>
      <c r="GC71" s="158">
        <v>0.26900000000000002</v>
      </c>
      <c r="GD71" s="156">
        <v>36</v>
      </c>
      <c r="GE71" s="158">
        <v>0.371</v>
      </c>
      <c r="GF71" s="156">
        <v>31</v>
      </c>
      <c r="GG71" s="158">
        <v>0.30399999999999999</v>
      </c>
      <c r="GH71" s="156">
        <v>33</v>
      </c>
      <c r="GI71" s="158">
        <v>0.3</v>
      </c>
      <c r="GJ71" s="156">
        <v>36</v>
      </c>
      <c r="GK71" s="158">
        <v>0.36</v>
      </c>
      <c r="GL71" s="156">
        <v>52</v>
      </c>
      <c r="GM71" s="158">
        <v>0.47699999999999998</v>
      </c>
      <c r="GN71" s="156">
        <v>52</v>
      </c>
      <c r="GO71" s="158">
        <v>0.51500000000000001</v>
      </c>
      <c r="GP71" s="156">
        <v>50</v>
      </c>
      <c r="GQ71" s="158">
        <v>0.51</v>
      </c>
      <c r="GR71" s="160"/>
      <c r="GS71" s="162"/>
    </row>
    <row r="72" spans="3:201" hidden="1" x14ac:dyDescent="0.25">
      <c r="C72" s="156" t="s">
        <v>1420</v>
      </c>
      <c r="D72" s="157">
        <v>90</v>
      </c>
      <c r="E72" s="158">
        <v>0.92800000000000005</v>
      </c>
      <c r="F72" s="157">
        <v>93</v>
      </c>
      <c r="G72" s="158">
        <v>0.93</v>
      </c>
      <c r="H72" s="157">
        <v>87</v>
      </c>
      <c r="I72" s="158">
        <v>0.96699999999999997</v>
      </c>
      <c r="J72" s="157">
        <v>110</v>
      </c>
      <c r="K72" s="158">
        <v>1</v>
      </c>
      <c r="L72" s="157">
        <v>99</v>
      </c>
      <c r="M72" s="158">
        <v>0.99</v>
      </c>
      <c r="N72" s="157">
        <v>88</v>
      </c>
      <c r="O72" s="158">
        <v>1</v>
      </c>
      <c r="P72" s="157">
        <v>87</v>
      </c>
      <c r="Q72" s="158">
        <v>1</v>
      </c>
      <c r="R72" s="157">
        <v>85</v>
      </c>
      <c r="S72" s="158">
        <v>0.98799999999999999</v>
      </c>
      <c r="T72" s="157">
        <v>91</v>
      </c>
      <c r="U72" s="158">
        <v>0.98899999999999999</v>
      </c>
      <c r="V72" s="157">
        <v>73</v>
      </c>
      <c r="W72" s="158">
        <v>0.98599999999999999</v>
      </c>
      <c r="X72" s="157">
        <v>85</v>
      </c>
      <c r="Y72" s="158">
        <v>0.97699999999999998</v>
      </c>
      <c r="Z72" s="157">
        <v>76</v>
      </c>
      <c r="AA72" s="158">
        <v>0.98699999999999999</v>
      </c>
      <c r="AB72" s="157">
        <v>82</v>
      </c>
      <c r="AC72" s="158">
        <v>0.96499999999999997</v>
      </c>
      <c r="AD72" s="157">
        <v>68</v>
      </c>
      <c r="AE72" s="158">
        <v>0.90700000000000003</v>
      </c>
      <c r="AF72" s="157">
        <v>56</v>
      </c>
      <c r="AG72" s="158">
        <v>0.90300000000000002</v>
      </c>
      <c r="AH72" s="157">
        <v>72</v>
      </c>
      <c r="AI72" s="158">
        <v>0.92300000000000004</v>
      </c>
      <c r="AJ72" s="157">
        <v>80</v>
      </c>
      <c r="AK72" s="158">
        <v>0.88900000000000001</v>
      </c>
      <c r="AL72" s="157">
        <v>54</v>
      </c>
      <c r="AM72" s="158">
        <v>0.9</v>
      </c>
      <c r="AN72" s="157">
        <v>68</v>
      </c>
      <c r="AO72" s="158">
        <v>0.82899999999999996</v>
      </c>
      <c r="AP72" s="157">
        <v>63</v>
      </c>
      <c r="AQ72" s="158">
        <v>0.82899999999999996</v>
      </c>
      <c r="AR72" s="157">
        <v>66</v>
      </c>
      <c r="AS72" s="158">
        <v>0.69499999999999995</v>
      </c>
      <c r="AT72" s="157">
        <v>62</v>
      </c>
      <c r="AU72" s="158">
        <v>0.72099999999999997</v>
      </c>
      <c r="AV72" s="157">
        <v>52</v>
      </c>
      <c r="AW72" s="158">
        <v>0.74299999999999999</v>
      </c>
      <c r="AX72" s="157">
        <v>67</v>
      </c>
      <c r="AY72" s="158">
        <v>0.78800000000000003</v>
      </c>
      <c r="AZ72" s="157">
        <v>57</v>
      </c>
      <c r="BA72" s="158">
        <v>0.64</v>
      </c>
      <c r="BB72" s="157">
        <v>62</v>
      </c>
      <c r="BC72" s="158">
        <v>0.64600000000000002</v>
      </c>
      <c r="BD72" s="157">
        <v>87</v>
      </c>
      <c r="BE72" s="158">
        <v>0.77700000000000002</v>
      </c>
      <c r="BF72" s="157">
        <v>55</v>
      </c>
      <c r="BG72" s="158">
        <v>0.78600000000000003</v>
      </c>
      <c r="BH72" s="157">
        <v>82</v>
      </c>
      <c r="BI72" s="158">
        <v>0.82</v>
      </c>
      <c r="BJ72" s="157">
        <v>75</v>
      </c>
      <c r="BK72" s="158">
        <v>0.86199999999999999</v>
      </c>
      <c r="BL72" s="157">
        <v>67</v>
      </c>
      <c r="BM72" s="158">
        <v>0.87</v>
      </c>
      <c r="BN72" s="157">
        <v>84</v>
      </c>
      <c r="BO72" s="158">
        <v>0.84</v>
      </c>
      <c r="BP72" s="157">
        <v>73</v>
      </c>
      <c r="BQ72" s="158">
        <v>0.77700000000000002</v>
      </c>
      <c r="BR72" s="157">
        <v>86</v>
      </c>
      <c r="BS72" s="158">
        <v>0.86</v>
      </c>
      <c r="BT72" s="157">
        <v>76</v>
      </c>
      <c r="BU72" s="158">
        <v>0.82599999999999996</v>
      </c>
      <c r="BV72" s="157">
        <v>76</v>
      </c>
      <c r="BW72" s="158">
        <v>0.85399999999999998</v>
      </c>
      <c r="BX72" s="157">
        <v>75</v>
      </c>
      <c r="BY72" s="158">
        <v>0.78900000000000003</v>
      </c>
      <c r="BZ72" s="157">
        <v>81</v>
      </c>
      <c r="CA72" s="158">
        <v>0.85299999999999998</v>
      </c>
      <c r="CB72" s="157">
        <v>78</v>
      </c>
      <c r="CC72" s="158">
        <v>0.80400000000000005</v>
      </c>
      <c r="CD72" s="157">
        <v>75</v>
      </c>
      <c r="CE72" s="158">
        <v>0.91500000000000004</v>
      </c>
      <c r="CF72" s="157">
        <v>88</v>
      </c>
      <c r="CG72" s="158">
        <v>0.76500000000000001</v>
      </c>
      <c r="CH72" s="157">
        <v>68</v>
      </c>
      <c r="CI72" s="158">
        <v>0.82899999999999996</v>
      </c>
      <c r="CJ72" s="157">
        <v>92</v>
      </c>
      <c r="CK72" s="158">
        <v>0.85199999999999998</v>
      </c>
      <c r="CL72" s="157">
        <v>66</v>
      </c>
      <c r="CM72" s="158">
        <v>0.78600000000000003</v>
      </c>
      <c r="CN72" s="157">
        <v>68</v>
      </c>
      <c r="CO72" s="158">
        <v>0.72299999999999998</v>
      </c>
      <c r="CP72" s="157">
        <v>57</v>
      </c>
      <c r="CQ72" s="158">
        <v>0.67900000000000005</v>
      </c>
      <c r="CR72" s="157">
        <v>59</v>
      </c>
      <c r="CS72" s="158">
        <v>0.75600000000000001</v>
      </c>
      <c r="CT72" s="157">
        <v>60</v>
      </c>
      <c r="CU72" s="158">
        <v>0.72299999999999998</v>
      </c>
      <c r="CV72" s="157">
        <v>74</v>
      </c>
      <c r="CW72" s="158">
        <v>0.78700000000000003</v>
      </c>
      <c r="CX72" s="157">
        <v>64</v>
      </c>
      <c r="CY72" s="158">
        <v>0.69599999999999995</v>
      </c>
      <c r="CZ72" s="157">
        <v>69</v>
      </c>
      <c r="DA72" s="158">
        <v>0.74199999999999999</v>
      </c>
      <c r="DB72" s="157">
        <v>68</v>
      </c>
      <c r="DC72" s="158">
        <v>0.8</v>
      </c>
      <c r="DD72" s="157">
        <v>88</v>
      </c>
      <c r="DE72" s="158">
        <v>0.8</v>
      </c>
      <c r="DF72" s="157">
        <v>61</v>
      </c>
      <c r="DG72" s="158">
        <v>0.79200000000000004</v>
      </c>
      <c r="DH72" s="156">
        <v>81</v>
      </c>
      <c r="DI72" s="158">
        <v>0.85299999999999998</v>
      </c>
      <c r="DJ72" s="157">
        <v>85</v>
      </c>
      <c r="DK72" s="158">
        <v>0.85899999999999999</v>
      </c>
      <c r="DL72" s="157">
        <v>93</v>
      </c>
      <c r="DM72" s="158">
        <v>0.83</v>
      </c>
      <c r="DN72" s="157">
        <v>80</v>
      </c>
      <c r="DO72" s="158">
        <v>0.89900000000000002</v>
      </c>
      <c r="DP72" s="157">
        <v>85</v>
      </c>
      <c r="DQ72" s="158">
        <v>0.876</v>
      </c>
      <c r="DR72" s="157">
        <v>82</v>
      </c>
      <c r="DS72" s="158">
        <v>0.92100000000000004</v>
      </c>
      <c r="DT72" s="157">
        <v>103</v>
      </c>
      <c r="DU72" s="158">
        <v>0.88800000000000001</v>
      </c>
      <c r="DV72" s="157">
        <v>82</v>
      </c>
      <c r="DW72" s="158">
        <v>0.89100000000000001</v>
      </c>
      <c r="DX72" s="157">
        <v>105</v>
      </c>
      <c r="DY72" s="158">
        <v>0.89</v>
      </c>
      <c r="DZ72" s="157">
        <v>96</v>
      </c>
      <c r="EA72" s="158">
        <v>0.88900000000000001</v>
      </c>
      <c r="EB72" s="157">
        <v>107</v>
      </c>
      <c r="EC72" s="158">
        <v>0.91500000000000004</v>
      </c>
      <c r="ED72" s="157">
        <v>97</v>
      </c>
      <c r="EE72" s="158">
        <v>0.89800000000000002</v>
      </c>
      <c r="EF72" s="157">
        <v>89</v>
      </c>
      <c r="EG72" s="158">
        <v>0.88100000000000001</v>
      </c>
      <c r="EH72" s="157">
        <v>107</v>
      </c>
      <c r="EI72" s="158">
        <v>0.93899999999999995</v>
      </c>
      <c r="EJ72" s="157">
        <v>99</v>
      </c>
      <c r="EK72" s="159">
        <v>0.876</v>
      </c>
      <c r="EL72" s="157">
        <v>92</v>
      </c>
      <c r="EM72" s="158">
        <v>0.92</v>
      </c>
      <c r="EN72" s="157">
        <v>77</v>
      </c>
      <c r="EO72" s="158">
        <v>0.88500000000000001</v>
      </c>
      <c r="EP72" s="157">
        <v>82</v>
      </c>
      <c r="EQ72" s="158">
        <v>0.89100000000000001</v>
      </c>
      <c r="ER72" s="157">
        <v>106</v>
      </c>
      <c r="ES72" s="158">
        <v>0.91400000000000003</v>
      </c>
      <c r="ET72" s="157">
        <v>85</v>
      </c>
      <c r="EU72" s="158">
        <v>0.89500000000000002</v>
      </c>
      <c r="EV72" s="157">
        <v>66</v>
      </c>
      <c r="EW72" s="158">
        <v>0.81499999999999995</v>
      </c>
      <c r="EX72" s="157">
        <v>66</v>
      </c>
      <c r="EY72" s="158">
        <v>0.79500000000000004</v>
      </c>
      <c r="EZ72" s="157">
        <v>88</v>
      </c>
      <c r="FA72" s="158">
        <v>0.81499999999999995</v>
      </c>
      <c r="FB72" s="157">
        <v>49</v>
      </c>
      <c r="FC72" s="158">
        <v>0.73099999999999998</v>
      </c>
      <c r="FD72" s="157">
        <v>72</v>
      </c>
      <c r="FE72" s="158">
        <v>0.84699999999999998</v>
      </c>
      <c r="FF72" s="156">
        <v>58</v>
      </c>
      <c r="FG72" s="158">
        <v>0.79500000000000004</v>
      </c>
      <c r="FH72" s="156">
        <v>81</v>
      </c>
      <c r="FI72" s="158">
        <v>0.75</v>
      </c>
      <c r="FJ72" s="156">
        <v>69</v>
      </c>
      <c r="FK72" s="158">
        <v>0.78400000000000003</v>
      </c>
      <c r="FL72" s="156">
        <v>66</v>
      </c>
      <c r="FM72" s="158">
        <v>0.81499999999999995</v>
      </c>
      <c r="FN72" s="156">
        <v>51</v>
      </c>
      <c r="FO72" s="158">
        <v>0.67100000000000004</v>
      </c>
      <c r="FP72" s="156">
        <v>40</v>
      </c>
      <c r="FQ72" s="158">
        <v>0.54800000000000004</v>
      </c>
      <c r="FR72" s="156">
        <v>51</v>
      </c>
      <c r="FS72" s="158">
        <v>0.63</v>
      </c>
      <c r="FT72" s="156">
        <v>52</v>
      </c>
      <c r="FU72" s="158">
        <v>0.70299999999999996</v>
      </c>
      <c r="FV72" s="156">
        <v>46</v>
      </c>
      <c r="FW72" s="158">
        <v>0.63</v>
      </c>
      <c r="FX72" s="156">
        <v>39</v>
      </c>
      <c r="FY72" s="158">
        <v>0.54900000000000004</v>
      </c>
      <c r="FZ72" s="156">
        <v>36</v>
      </c>
      <c r="GA72" s="158">
        <v>0.47399999999999998</v>
      </c>
      <c r="GB72" s="156">
        <v>28</v>
      </c>
      <c r="GC72" s="158">
        <v>0.50900000000000001</v>
      </c>
      <c r="GD72" s="156">
        <v>43</v>
      </c>
      <c r="GE72" s="158">
        <v>0.58099999999999996</v>
      </c>
      <c r="GF72" s="156">
        <v>45</v>
      </c>
      <c r="GG72" s="158">
        <v>0.64300000000000002</v>
      </c>
      <c r="GH72" s="156">
        <v>53</v>
      </c>
      <c r="GI72" s="158">
        <v>0.67100000000000004</v>
      </c>
      <c r="GJ72" s="156">
        <v>49</v>
      </c>
      <c r="GK72" s="158">
        <v>0.73099999999999998</v>
      </c>
      <c r="GL72" s="156">
        <v>36</v>
      </c>
      <c r="GM72" s="158">
        <v>0.70599999999999996</v>
      </c>
      <c r="GN72" s="156">
        <v>41</v>
      </c>
      <c r="GO72" s="158">
        <v>0.73199999999999998</v>
      </c>
      <c r="GP72" s="156">
        <v>56</v>
      </c>
      <c r="GQ72" s="158">
        <v>0.73699999999999999</v>
      </c>
      <c r="GR72" s="160"/>
      <c r="GS72" s="162"/>
    </row>
    <row r="73" spans="3:201" hidden="1" x14ac:dyDescent="0.25">
      <c r="C73" s="156" t="s">
        <v>818</v>
      </c>
      <c r="D73" s="157">
        <v>26</v>
      </c>
      <c r="E73" s="158">
        <v>1.2999999999999999E-2</v>
      </c>
      <c r="F73" s="157">
        <v>7</v>
      </c>
      <c r="G73" s="158">
        <v>5.0000000000000001E-3</v>
      </c>
      <c r="H73" s="157">
        <v>18</v>
      </c>
      <c r="I73" s="158">
        <v>1.0999999999999999E-2</v>
      </c>
      <c r="J73" s="157">
        <v>22</v>
      </c>
      <c r="K73" s="158">
        <v>1.4999999999999999E-2</v>
      </c>
      <c r="L73" s="157">
        <v>15</v>
      </c>
      <c r="M73" s="158">
        <v>8.0000000000000002E-3</v>
      </c>
      <c r="N73" s="157">
        <v>8</v>
      </c>
      <c r="O73" s="158">
        <v>5.0000000000000001E-3</v>
      </c>
      <c r="P73" s="157">
        <v>16</v>
      </c>
      <c r="Q73" s="158">
        <v>0.01</v>
      </c>
      <c r="R73" s="157">
        <v>22</v>
      </c>
      <c r="S73" s="158">
        <v>1.4E-2</v>
      </c>
      <c r="T73" s="157">
        <v>16</v>
      </c>
      <c r="U73" s="158">
        <v>8.0000000000000002E-3</v>
      </c>
      <c r="V73" s="157">
        <v>13</v>
      </c>
      <c r="W73" s="158">
        <v>8.9999999999999993E-3</v>
      </c>
      <c r="X73" s="157">
        <v>14</v>
      </c>
      <c r="Y73" s="158">
        <v>8.0000000000000002E-3</v>
      </c>
      <c r="Z73" s="157">
        <v>10</v>
      </c>
      <c r="AA73" s="158">
        <v>7.0000000000000001E-3</v>
      </c>
      <c r="AB73" s="157">
        <v>30</v>
      </c>
      <c r="AC73" s="158">
        <v>1.4E-2</v>
      </c>
      <c r="AD73" s="157">
        <v>22</v>
      </c>
      <c r="AE73" s="158">
        <v>1.4999999999999999E-2</v>
      </c>
      <c r="AF73" s="157">
        <v>28</v>
      </c>
      <c r="AG73" s="158">
        <v>1.6E-2</v>
      </c>
      <c r="AH73" s="157">
        <v>18</v>
      </c>
      <c r="AI73" s="158">
        <v>1.2E-2</v>
      </c>
      <c r="AJ73" s="157">
        <v>18</v>
      </c>
      <c r="AK73" s="158">
        <v>8.0000000000000002E-3</v>
      </c>
      <c r="AL73" s="157">
        <v>14</v>
      </c>
      <c r="AM73" s="158">
        <v>1.0999999999999999E-2</v>
      </c>
      <c r="AN73" s="157">
        <v>23</v>
      </c>
      <c r="AO73" s="158">
        <v>1.4E-2</v>
      </c>
      <c r="AP73" s="157">
        <v>15</v>
      </c>
      <c r="AQ73" s="158">
        <v>0.01</v>
      </c>
      <c r="AR73" s="157">
        <v>20</v>
      </c>
      <c r="AS73" s="158">
        <v>0.01</v>
      </c>
      <c r="AT73" s="157">
        <v>12</v>
      </c>
      <c r="AU73" s="158">
        <v>8.0000000000000002E-3</v>
      </c>
      <c r="AV73" s="157">
        <v>19</v>
      </c>
      <c r="AW73" s="158">
        <v>1.2E-2</v>
      </c>
      <c r="AX73" s="157">
        <v>20</v>
      </c>
      <c r="AY73" s="158">
        <v>1.4999999999999999E-2</v>
      </c>
      <c r="AZ73" s="157">
        <v>14</v>
      </c>
      <c r="BA73" s="158">
        <v>8.0000000000000002E-3</v>
      </c>
      <c r="BB73" s="157">
        <v>15</v>
      </c>
      <c r="BC73" s="158">
        <v>1.6E-2</v>
      </c>
      <c r="BD73" s="157">
        <v>20</v>
      </c>
      <c r="BE73" s="158">
        <v>1.4E-2</v>
      </c>
      <c r="BF73" s="157">
        <v>14</v>
      </c>
      <c r="BG73" s="158">
        <v>1.0999999999999999E-2</v>
      </c>
      <c r="BH73" s="157">
        <v>10</v>
      </c>
      <c r="BI73" s="158">
        <v>6.0000000000000001E-3</v>
      </c>
      <c r="BJ73" s="157">
        <v>11</v>
      </c>
      <c r="BK73" s="158">
        <v>8.9999999999999993E-3</v>
      </c>
      <c r="BL73" s="157">
        <v>3</v>
      </c>
      <c r="BM73" s="158">
        <v>2E-3</v>
      </c>
      <c r="BN73" s="157">
        <v>9</v>
      </c>
      <c r="BO73" s="158">
        <v>7.0000000000000001E-3</v>
      </c>
      <c r="BP73" s="157">
        <v>9</v>
      </c>
      <c r="BQ73" s="158">
        <v>5.0000000000000001E-3</v>
      </c>
      <c r="BR73" s="157">
        <v>13</v>
      </c>
      <c r="BS73" s="158">
        <v>8.9999999999999993E-3</v>
      </c>
      <c r="BT73" s="157">
        <v>16</v>
      </c>
      <c r="BU73" s="158">
        <v>1.2E-2</v>
      </c>
      <c r="BV73" s="157">
        <v>14</v>
      </c>
      <c r="BW73" s="158">
        <v>0.01</v>
      </c>
      <c r="BX73" s="157">
        <v>21</v>
      </c>
      <c r="BY73" s="158">
        <v>1.2999999999999999E-2</v>
      </c>
      <c r="BZ73" s="157">
        <v>6</v>
      </c>
      <c r="CA73" s="158">
        <v>5.0000000000000001E-3</v>
      </c>
      <c r="CB73" s="157">
        <v>11</v>
      </c>
      <c r="CC73" s="158">
        <v>7.0000000000000001E-3</v>
      </c>
      <c r="CD73" s="157">
        <v>6</v>
      </c>
      <c r="CE73" s="158">
        <v>4.0000000000000001E-3</v>
      </c>
      <c r="CF73" s="157">
        <v>12</v>
      </c>
      <c r="CG73" s="158">
        <v>7.0000000000000001E-3</v>
      </c>
      <c r="CH73" s="157">
        <v>10</v>
      </c>
      <c r="CI73" s="158">
        <v>7.0000000000000001E-3</v>
      </c>
      <c r="CJ73" s="157">
        <v>8</v>
      </c>
      <c r="CK73" s="158">
        <v>5.0000000000000001E-3</v>
      </c>
      <c r="CL73" s="157">
        <v>8</v>
      </c>
      <c r="CM73" s="158">
        <v>5.0000000000000001E-3</v>
      </c>
      <c r="CN73" s="157">
        <v>14</v>
      </c>
      <c r="CO73" s="158">
        <v>7.0000000000000001E-3</v>
      </c>
      <c r="CP73" s="157">
        <v>19</v>
      </c>
      <c r="CQ73" s="158">
        <v>1.2999999999999999E-2</v>
      </c>
      <c r="CR73" s="157">
        <v>20</v>
      </c>
      <c r="CS73" s="158">
        <v>1.0999999999999999E-2</v>
      </c>
      <c r="CT73" s="157">
        <v>5</v>
      </c>
      <c r="CU73" s="158">
        <v>3.0000000000000001E-3</v>
      </c>
      <c r="CV73" s="157">
        <v>13</v>
      </c>
      <c r="CW73" s="158">
        <v>6.0000000000000001E-3</v>
      </c>
      <c r="CX73" s="157">
        <v>9</v>
      </c>
      <c r="CY73" s="158">
        <v>5.0000000000000001E-3</v>
      </c>
      <c r="CZ73" s="157">
        <v>12</v>
      </c>
      <c r="DA73" s="158">
        <v>6.0000000000000001E-3</v>
      </c>
      <c r="DB73" s="157">
        <v>6</v>
      </c>
      <c r="DC73" s="158">
        <v>3.0000000000000001E-3</v>
      </c>
      <c r="DD73" s="157">
        <v>10</v>
      </c>
      <c r="DE73" s="158">
        <v>4.0000000000000001E-3</v>
      </c>
      <c r="DF73" s="157">
        <v>16</v>
      </c>
      <c r="DG73" s="158">
        <v>8.9999999999999993E-3</v>
      </c>
      <c r="DH73" s="156">
        <v>12</v>
      </c>
      <c r="DI73" s="158">
        <v>5.0000000000000001E-3</v>
      </c>
      <c r="DJ73" s="157">
        <v>13</v>
      </c>
      <c r="DK73" s="158">
        <v>6.0000000000000001E-3</v>
      </c>
      <c r="DL73" s="157">
        <v>20</v>
      </c>
      <c r="DM73" s="158">
        <v>8.0000000000000002E-3</v>
      </c>
      <c r="DN73" s="157">
        <v>27</v>
      </c>
      <c r="DO73" s="158">
        <v>1.4E-2</v>
      </c>
      <c r="DP73" s="157">
        <v>17</v>
      </c>
      <c r="DQ73" s="158">
        <v>8.0000000000000002E-3</v>
      </c>
      <c r="DR73" s="157">
        <v>7</v>
      </c>
      <c r="DS73" s="158">
        <v>3.0000000000000001E-3</v>
      </c>
      <c r="DT73" s="157">
        <v>15</v>
      </c>
      <c r="DU73" s="158">
        <v>6.0000000000000001E-3</v>
      </c>
      <c r="DV73" s="157">
        <v>12</v>
      </c>
      <c r="DW73" s="158">
        <v>6.0000000000000001E-3</v>
      </c>
      <c r="DX73" s="157">
        <v>14</v>
      </c>
      <c r="DY73" s="158">
        <v>6.0000000000000001E-3</v>
      </c>
      <c r="DZ73" s="157">
        <v>11</v>
      </c>
      <c r="EA73" s="158">
        <v>5.0000000000000001E-3</v>
      </c>
      <c r="EB73" s="157">
        <v>14</v>
      </c>
      <c r="EC73" s="158">
        <v>5.0000000000000001E-3</v>
      </c>
      <c r="ED73" s="157">
        <v>11</v>
      </c>
      <c r="EE73" s="158">
        <v>6.0000000000000001E-3</v>
      </c>
      <c r="EF73" s="157">
        <v>17</v>
      </c>
      <c r="EG73" s="158">
        <v>7.0000000000000001E-3</v>
      </c>
      <c r="EH73" s="157">
        <v>23</v>
      </c>
      <c r="EI73" s="158">
        <v>1.0999999999999999E-2</v>
      </c>
      <c r="EJ73" s="157">
        <v>26</v>
      </c>
      <c r="EK73" s="159">
        <v>0.01</v>
      </c>
      <c r="EL73" s="157">
        <v>21</v>
      </c>
      <c r="EM73" s="158">
        <v>0.01</v>
      </c>
      <c r="EN73" s="157">
        <v>20</v>
      </c>
      <c r="EO73" s="158">
        <v>8.9999999999999993E-3</v>
      </c>
      <c r="EP73" s="157">
        <v>25</v>
      </c>
      <c r="EQ73" s="158">
        <v>1.2E-2</v>
      </c>
      <c r="ER73" s="157">
        <v>31</v>
      </c>
      <c r="ES73" s="158">
        <v>1.2E-2</v>
      </c>
      <c r="ET73" s="157">
        <v>37</v>
      </c>
      <c r="EU73" s="158">
        <v>1.9E-2</v>
      </c>
      <c r="EV73" s="157">
        <v>34</v>
      </c>
      <c r="EW73" s="158">
        <v>1.4999999999999999E-2</v>
      </c>
      <c r="EX73" s="157">
        <v>11</v>
      </c>
      <c r="EY73" s="158">
        <v>5.0000000000000001E-3</v>
      </c>
      <c r="EZ73" s="157">
        <v>21</v>
      </c>
      <c r="FA73" s="158">
        <v>8.0000000000000002E-3</v>
      </c>
      <c r="FB73" s="157">
        <v>17</v>
      </c>
      <c r="FC73" s="158">
        <v>8.9999999999999993E-3</v>
      </c>
      <c r="FD73" s="157">
        <v>37</v>
      </c>
      <c r="FE73" s="158">
        <v>1.6E-2</v>
      </c>
      <c r="FF73" s="156">
        <v>29</v>
      </c>
      <c r="FG73" s="158">
        <v>1.4E-2</v>
      </c>
      <c r="FH73" s="156">
        <v>28</v>
      </c>
      <c r="FI73" s="158">
        <v>1.0999999999999999E-2</v>
      </c>
      <c r="FJ73" s="156">
        <v>16</v>
      </c>
      <c r="FK73" s="158">
        <v>8.9999999999999993E-3</v>
      </c>
      <c r="FL73" s="156">
        <v>22</v>
      </c>
      <c r="FM73" s="158">
        <v>1.0999999999999999E-2</v>
      </c>
      <c r="FN73" s="156">
        <v>19</v>
      </c>
      <c r="FO73" s="158">
        <v>8.0000000000000002E-3</v>
      </c>
      <c r="FP73" s="156">
        <v>26</v>
      </c>
      <c r="FQ73" s="158">
        <v>8.0000000000000002E-3</v>
      </c>
      <c r="FR73" s="156">
        <v>31</v>
      </c>
      <c r="FS73" s="158">
        <v>1.2E-2</v>
      </c>
      <c r="FT73" s="156">
        <v>20</v>
      </c>
      <c r="FU73" s="158">
        <v>8.9999999999999993E-3</v>
      </c>
      <c r="FV73" s="156">
        <v>10</v>
      </c>
      <c r="FW73" s="158">
        <v>4.0000000000000001E-3</v>
      </c>
      <c r="FX73" s="156">
        <v>21</v>
      </c>
      <c r="FY73" s="158">
        <v>7.0000000000000001E-3</v>
      </c>
      <c r="FZ73" s="156">
        <v>19</v>
      </c>
      <c r="GA73" s="158">
        <v>8.0000000000000002E-3</v>
      </c>
      <c r="GB73" s="156">
        <v>23</v>
      </c>
      <c r="GC73" s="158">
        <v>8.9999999999999993E-3</v>
      </c>
      <c r="GD73" s="156">
        <v>8</v>
      </c>
      <c r="GE73" s="158">
        <v>4.0000000000000001E-3</v>
      </c>
      <c r="GF73" s="156">
        <v>14</v>
      </c>
      <c r="GG73" s="158">
        <v>7.0000000000000001E-3</v>
      </c>
      <c r="GH73" s="156">
        <v>11</v>
      </c>
      <c r="GI73" s="158">
        <v>6.0000000000000001E-3</v>
      </c>
      <c r="GJ73" s="156">
        <v>17</v>
      </c>
      <c r="GK73" s="158">
        <v>8.9999999999999993E-3</v>
      </c>
      <c r="GL73" s="156">
        <v>11</v>
      </c>
      <c r="GM73" s="158">
        <v>6.0000000000000001E-3</v>
      </c>
      <c r="GN73" s="156">
        <v>12</v>
      </c>
      <c r="GO73" s="158">
        <v>6.0000000000000001E-3</v>
      </c>
      <c r="GP73" s="156">
        <v>16</v>
      </c>
      <c r="GQ73" s="158">
        <v>8.9999999999999993E-3</v>
      </c>
      <c r="GR73" s="160"/>
      <c r="GS73" s="162"/>
    </row>
    <row r="74" spans="3:201" hidden="1" x14ac:dyDescent="0.25">
      <c r="C74" s="156" t="s">
        <v>1688</v>
      </c>
      <c r="D74" s="157">
        <v>43</v>
      </c>
      <c r="E74" s="158">
        <v>0.93500000000000005</v>
      </c>
      <c r="F74" s="157">
        <v>27</v>
      </c>
      <c r="G74" s="158">
        <v>0.96399999999999997</v>
      </c>
      <c r="H74" s="157">
        <v>42</v>
      </c>
      <c r="I74" s="158">
        <v>0.97699999999999998</v>
      </c>
      <c r="J74" s="157">
        <v>31</v>
      </c>
      <c r="K74" s="158">
        <v>1</v>
      </c>
      <c r="L74" s="157">
        <v>34</v>
      </c>
      <c r="M74" s="158">
        <v>1</v>
      </c>
      <c r="N74" s="157">
        <v>45</v>
      </c>
      <c r="O74" s="158">
        <v>0.97799999999999998</v>
      </c>
      <c r="P74" s="157">
        <v>38</v>
      </c>
      <c r="Q74" s="158">
        <v>1</v>
      </c>
      <c r="R74" s="157">
        <v>29</v>
      </c>
      <c r="S74" s="158">
        <v>0.96699999999999997</v>
      </c>
      <c r="T74" s="157">
        <v>48</v>
      </c>
      <c r="U74" s="158">
        <v>1</v>
      </c>
      <c r="V74" s="157">
        <v>32</v>
      </c>
      <c r="W74" s="158">
        <v>1</v>
      </c>
      <c r="X74" s="157">
        <v>42</v>
      </c>
      <c r="Y74" s="158">
        <v>1</v>
      </c>
      <c r="Z74" s="157">
        <v>32</v>
      </c>
      <c r="AA74" s="158">
        <v>0.97</v>
      </c>
      <c r="AB74" s="157">
        <v>48</v>
      </c>
      <c r="AC74" s="158">
        <v>0.96</v>
      </c>
      <c r="AD74" s="157">
        <v>37</v>
      </c>
      <c r="AE74" s="158">
        <v>0.97399999999999998</v>
      </c>
      <c r="AF74" s="157">
        <v>34</v>
      </c>
      <c r="AG74" s="158">
        <v>0.94399999999999995</v>
      </c>
      <c r="AH74" s="157">
        <v>35</v>
      </c>
      <c r="AI74" s="158">
        <v>0.92100000000000004</v>
      </c>
      <c r="AJ74" s="157">
        <v>32</v>
      </c>
      <c r="AK74" s="158">
        <v>1</v>
      </c>
      <c r="AL74" s="157">
        <v>25</v>
      </c>
      <c r="AM74" s="158">
        <v>0.96199999999999997</v>
      </c>
      <c r="AN74" s="157">
        <v>37</v>
      </c>
      <c r="AO74" s="158">
        <v>0.94899999999999995</v>
      </c>
      <c r="AP74" s="157">
        <v>40</v>
      </c>
      <c r="AQ74" s="158">
        <v>1</v>
      </c>
      <c r="AR74" s="157">
        <v>49</v>
      </c>
      <c r="AS74" s="158">
        <v>0.90700000000000003</v>
      </c>
      <c r="AT74" s="157">
        <v>39</v>
      </c>
      <c r="AU74" s="158">
        <v>0.92900000000000005</v>
      </c>
      <c r="AV74" s="157">
        <v>44</v>
      </c>
      <c r="AW74" s="158">
        <v>0.93600000000000005</v>
      </c>
      <c r="AX74" s="157">
        <v>33</v>
      </c>
      <c r="AY74" s="158">
        <v>0.91700000000000004</v>
      </c>
      <c r="AZ74" s="157">
        <v>42</v>
      </c>
      <c r="BA74" s="158">
        <v>0.71199999999999997</v>
      </c>
      <c r="BB74" s="157">
        <v>31</v>
      </c>
      <c r="BC74" s="158">
        <v>0.86099999999999999</v>
      </c>
      <c r="BD74" s="157">
        <v>37</v>
      </c>
      <c r="BE74" s="158">
        <v>0.97399999999999998</v>
      </c>
      <c r="BF74" s="157">
        <v>29</v>
      </c>
      <c r="BG74" s="158">
        <v>0.96699999999999997</v>
      </c>
      <c r="BH74" s="157">
        <v>44</v>
      </c>
      <c r="BI74" s="158">
        <v>0.91700000000000004</v>
      </c>
      <c r="BJ74" s="157">
        <v>31</v>
      </c>
      <c r="BK74" s="158">
        <v>0.83799999999999997</v>
      </c>
      <c r="BL74" s="157">
        <v>56</v>
      </c>
      <c r="BM74" s="158">
        <v>0.98199999999999998</v>
      </c>
      <c r="BN74" s="157">
        <v>37</v>
      </c>
      <c r="BO74" s="158">
        <v>0.90200000000000002</v>
      </c>
      <c r="BP74" s="157">
        <v>42</v>
      </c>
      <c r="BQ74" s="158">
        <v>0.91300000000000003</v>
      </c>
      <c r="BR74" s="157">
        <v>40</v>
      </c>
      <c r="BS74" s="158">
        <v>0.8</v>
      </c>
      <c r="BT74" s="157">
        <v>34</v>
      </c>
      <c r="BU74" s="158">
        <v>0.75600000000000001</v>
      </c>
      <c r="BV74" s="157">
        <v>34</v>
      </c>
      <c r="BW74" s="158">
        <v>0.82899999999999996</v>
      </c>
      <c r="BX74" s="157">
        <v>41</v>
      </c>
      <c r="BY74" s="158">
        <v>0.872</v>
      </c>
      <c r="BZ74" s="157">
        <v>50</v>
      </c>
      <c r="CA74" s="158">
        <v>0.86199999999999999</v>
      </c>
      <c r="CB74" s="157">
        <v>39</v>
      </c>
      <c r="CC74" s="158">
        <v>0.83</v>
      </c>
      <c r="CD74" s="157">
        <v>26</v>
      </c>
      <c r="CE74" s="158">
        <v>0.83899999999999997</v>
      </c>
      <c r="CF74" s="157">
        <v>35</v>
      </c>
      <c r="CG74" s="158">
        <v>0.745</v>
      </c>
      <c r="CH74" s="157">
        <v>35</v>
      </c>
      <c r="CI74" s="158">
        <v>0.67300000000000004</v>
      </c>
      <c r="CJ74" s="157">
        <v>47</v>
      </c>
      <c r="CK74" s="158">
        <v>0.73399999999999999</v>
      </c>
      <c r="CL74" s="157">
        <v>26</v>
      </c>
      <c r="CM74" s="158">
        <v>0.63400000000000001</v>
      </c>
      <c r="CN74" s="157">
        <v>43</v>
      </c>
      <c r="CO74" s="158">
        <v>0.84299999999999997</v>
      </c>
      <c r="CP74" s="157">
        <v>31</v>
      </c>
      <c r="CQ74" s="158">
        <v>0.68899999999999995</v>
      </c>
      <c r="CR74" s="157">
        <v>36</v>
      </c>
      <c r="CS74" s="158">
        <v>0.70599999999999996</v>
      </c>
      <c r="CT74" s="157">
        <v>36</v>
      </c>
      <c r="CU74" s="158">
        <v>0.73499999999999999</v>
      </c>
      <c r="CV74" s="157">
        <v>51</v>
      </c>
      <c r="CW74" s="158">
        <v>0.78500000000000003</v>
      </c>
      <c r="CX74" s="157">
        <v>41</v>
      </c>
      <c r="CY74" s="158">
        <v>0.77400000000000002</v>
      </c>
      <c r="CZ74" s="157">
        <v>50</v>
      </c>
      <c r="DA74" s="158">
        <v>0.83299999999999996</v>
      </c>
      <c r="DB74" s="157">
        <v>41</v>
      </c>
      <c r="DC74" s="158">
        <v>0.80400000000000005</v>
      </c>
      <c r="DD74" s="157">
        <v>41</v>
      </c>
      <c r="DE74" s="158">
        <v>0.64100000000000001</v>
      </c>
      <c r="DF74" s="157">
        <v>39</v>
      </c>
      <c r="DG74" s="158">
        <v>0.68400000000000005</v>
      </c>
      <c r="DH74" s="156">
        <v>43</v>
      </c>
      <c r="DI74" s="158">
        <v>0.754</v>
      </c>
      <c r="DJ74" s="157">
        <v>46</v>
      </c>
      <c r="DK74" s="158">
        <v>0.79300000000000004</v>
      </c>
      <c r="DL74" s="157">
        <v>45</v>
      </c>
      <c r="DM74" s="158">
        <v>0.72599999999999998</v>
      </c>
      <c r="DN74" s="157">
        <v>30</v>
      </c>
      <c r="DO74" s="158">
        <v>0.76900000000000002</v>
      </c>
      <c r="DP74" s="157">
        <v>34</v>
      </c>
      <c r="DQ74" s="158">
        <v>0.69399999999999995</v>
      </c>
      <c r="DR74" s="157">
        <v>29</v>
      </c>
      <c r="DS74" s="158">
        <v>0.46800000000000003</v>
      </c>
      <c r="DT74" s="157">
        <v>40</v>
      </c>
      <c r="DU74" s="158">
        <v>0.755</v>
      </c>
      <c r="DV74" s="157">
        <v>38</v>
      </c>
      <c r="DW74" s="158">
        <v>0.69099999999999995</v>
      </c>
      <c r="DX74" s="157">
        <v>38</v>
      </c>
      <c r="DY74" s="158">
        <v>0.67900000000000005</v>
      </c>
      <c r="DZ74" s="157">
        <v>26</v>
      </c>
      <c r="EA74" s="158">
        <v>0.65</v>
      </c>
      <c r="EB74" s="157">
        <v>46</v>
      </c>
      <c r="EC74" s="158">
        <v>0.76700000000000002</v>
      </c>
      <c r="ED74" s="157">
        <v>44</v>
      </c>
      <c r="EE74" s="158">
        <v>0.8</v>
      </c>
      <c r="EF74" s="157">
        <v>44</v>
      </c>
      <c r="EG74" s="158">
        <v>0.77200000000000002</v>
      </c>
      <c r="EH74" s="157">
        <v>42</v>
      </c>
      <c r="EI74" s="158">
        <v>0.71199999999999997</v>
      </c>
      <c r="EJ74" s="157">
        <v>29</v>
      </c>
      <c r="EK74" s="159">
        <v>0.64400000000000002</v>
      </c>
      <c r="EL74" s="157">
        <v>35</v>
      </c>
      <c r="EM74" s="158">
        <v>0.68600000000000005</v>
      </c>
      <c r="EN74" s="157">
        <v>34</v>
      </c>
      <c r="EO74" s="158">
        <v>0.72299999999999998</v>
      </c>
      <c r="EP74" s="157">
        <v>45</v>
      </c>
      <c r="EQ74" s="158">
        <v>0.625</v>
      </c>
      <c r="ER74" s="157">
        <v>45</v>
      </c>
      <c r="ES74" s="158">
        <v>0.63400000000000001</v>
      </c>
      <c r="ET74" s="157">
        <v>19</v>
      </c>
      <c r="EU74" s="158">
        <v>0.48699999999999999</v>
      </c>
      <c r="EV74" s="157">
        <v>28</v>
      </c>
      <c r="EW74" s="158">
        <v>0.5</v>
      </c>
      <c r="EX74" s="157">
        <v>37</v>
      </c>
      <c r="EY74" s="158">
        <v>0.66100000000000003</v>
      </c>
      <c r="EZ74" s="157">
        <v>38</v>
      </c>
      <c r="FA74" s="158">
        <v>0.58499999999999996</v>
      </c>
      <c r="FB74" s="157">
        <v>29</v>
      </c>
      <c r="FC74" s="158">
        <v>0.53700000000000003</v>
      </c>
      <c r="FD74" s="157">
        <v>34</v>
      </c>
      <c r="FE74" s="158">
        <v>0.54800000000000004</v>
      </c>
      <c r="FF74" s="156">
        <v>34</v>
      </c>
      <c r="FG74" s="158">
        <v>0.57599999999999996</v>
      </c>
      <c r="FH74" s="156">
        <v>30</v>
      </c>
      <c r="FI74" s="158">
        <v>0.5</v>
      </c>
      <c r="FJ74" s="156">
        <v>38</v>
      </c>
      <c r="FK74" s="158">
        <v>0.63300000000000001</v>
      </c>
      <c r="FL74" s="156">
        <v>21</v>
      </c>
      <c r="FM74" s="158">
        <v>0.47699999999999998</v>
      </c>
      <c r="FN74" s="156">
        <v>23</v>
      </c>
      <c r="FO74" s="158">
        <v>0.54800000000000004</v>
      </c>
      <c r="FP74" s="156">
        <v>15</v>
      </c>
      <c r="FQ74" s="158">
        <v>0.3</v>
      </c>
      <c r="FR74" s="156">
        <v>13</v>
      </c>
      <c r="FS74" s="158">
        <v>0.317</v>
      </c>
      <c r="FT74" s="156">
        <v>16</v>
      </c>
      <c r="FU74" s="158">
        <v>0.29099999999999998</v>
      </c>
      <c r="FV74" s="156">
        <v>22</v>
      </c>
      <c r="FW74" s="158">
        <v>0.36699999999999999</v>
      </c>
      <c r="FX74" s="156">
        <v>13</v>
      </c>
      <c r="FY74" s="158">
        <v>0.27100000000000002</v>
      </c>
      <c r="FZ74" s="156">
        <v>15</v>
      </c>
      <c r="GA74" s="158">
        <v>0.31900000000000001</v>
      </c>
      <c r="GB74" s="156">
        <v>11</v>
      </c>
      <c r="GC74" s="158">
        <v>0.183</v>
      </c>
      <c r="GD74" s="156">
        <v>10</v>
      </c>
      <c r="GE74" s="158">
        <v>0.189</v>
      </c>
      <c r="GF74" s="156">
        <v>7</v>
      </c>
      <c r="GG74" s="158">
        <v>0.127</v>
      </c>
      <c r="GH74" s="156">
        <v>10</v>
      </c>
      <c r="GI74" s="158">
        <v>0.189</v>
      </c>
      <c r="GJ74" s="156">
        <v>20</v>
      </c>
      <c r="GK74" s="158">
        <v>0.32800000000000001</v>
      </c>
      <c r="GL74" s="156">
        <v>13</v>
      </c>
      <c r="GM74" s="158">
        <v>0.27100000000000002</v>
      </c>
      <c r="GN74" s="156">
        <v>12</v>
      </c>
      <c r="GO74" s="158">
        <v>0.218</v>
      </c>
      <c r="GP74" s="156">
        <v>13</v>
      </c>
      <c r="GQ74" s="158">
        <v>0.35099999999999998</v>
      </c>
      <c r="GR74" s="160"/>
      <c r="GS74" s="162"/>
    </row>
    <row r="75" spans="3:201" hidden="1" x14ac:dyDescent="0.25">
      <c r="C75" s="156" t="s">
        <v>1689</v>
      </c>
      <c r="D75" s="157">
        <v>74</v>
      </c>
      <c r="E75" s="158">
        <v>0.47099999999999997</v>
      </c>
      <c r="F75" s="157">
        <v>80</v>
      </c>
      <c r="G75" s="158">
        <v>0.49399999999999999</v>
      </c>
      <c r="H75" s="157">
        <v>83</v>
      </c>
      <c r="I75" s="158">
        <v>0.50900000000000001</v>
      </c>
      <c r="J75" s="157">
        <v>72</v>
      </c>
      <c r="K75" s="158">
        <v>0.59499999999999997</v>
      </c>
      <c r="L75" s="157">
        <v>78</v>
      </c>
      <c r="M75" s="158">
        <v>0.48799999999999999</v>
      </c>
      <c r="N75" s="157">
        <v>59</v>
      </c>
      <c r="O75" s="158">
        <v>0.437</v>
      </c>
      <c r="P75" s="157">
        <v>104</v>
      </c>
      <c r="Q75" s="158">
        <v>0.61199999999999999</v>
      </c>
      <c r="R75" s="157">
        <v>56</v>
      </c>
      <c r="S75" s="158">
        <v>0.53300000000000003</v>
      </c>
      <c r="T75" s="157">
        <v>92</v>
      </c>
      <c r="U75" s="158">
        <v>0.53800000000000003</v>
      </c>
      <c r="V75" s="157">
        <v>95</v>
      </c>
      <c r="W75" s="158">
        <v>0.58299999999999996</v>
      </c>
      <c r="X75" s="157">
        <v>87</v>
      </c>
      <c r="Y75" s="158">
        <v>0.52700000000000002</v>
      </c>
      <c r="Z75" s="157">
        <v>59</v>
      </c>
      <c r="AA75" s="158">
        <v>0.44400000000000001</v>
      </c>
      <c r="AB75" s="157">
        <v>70</v>
      </c>
      <c r="AC75" s="158">
        <v>0.48299999999999998</v>
      </c>
      <c r="AD75" s="157">
        <v>88</v>
      </c>
      <c r="AE75" s="158">
        <v>0.53</v>
      </c>
      <c r="AF75" s="157">
        <v>88</v>
      </c>
      <c r="AG75" s="158">
        <v>0.55700000000000005</v>
      </c>
      <c r="AH75" s="157">
        <v>71</v>
      </c>
      <c r="AI75" s="158">
        <v>0.51400000000000001</v>
      </c>
      <c r="AJ75" s="157">
        <v>79</v>
      </c>
      <c r="AK75" s="158">
        <v>0.42199999999999999</v>
      </c>
      <c r="AL75" s="157">
        <v>73</v>
      </c>
      <c r="AM75" s="158">
        <v>0.53700000000000003</v>
      </c>
      <c r="AN75" s="157">
        <v>79</v>
      </c>
      <c r="AO75" s="158">
        <v>0.503</v>
      </c>
      <c r="AP75" s="157">
        <v>68</v>
      </c>
      <c r="AQ75" s="158">
        <v>0.41499999999999998</v>
      </c>
      <c r="AR75" s="157">
        <v>50</v>
      </c>
      <c r="AS75" s="158">
        <v>0.33100000000000002</v>
      </c>
      <c r="AT75" s="157">
        <v>75</v>
      </c>
      <c r="AU75" s="158">
        <v>0.39700000000000002</v>
      </c>
      <c r="AV75" s="157">
        <v>82</v>
      </c>
      <c r="AW75" s="158">
        <v>0.42899999999999999</v>
      </c>
      <c r="AX75" s="157">
        <v>48</v>
      </c>
      <c r="AY75" s="158">
        <v>0.34300000000000003</v>
      </c>
      <c r="AZ75" s="157">
        <v>63</v>
      </c>
      <c r="BA75" s="158">
        <v>0.35199999999999998</v>
      </c>
      <c r="BB75" s="157">
        <v>58</v>
      </c>
      <c r="BC75" s="158">
        <v>0.38400000000000001</v>
      </c>
      <c r="BD75" s="157">
        <v>71</v>
      </c>
      <c r="BE75" s="158">
        <v>0.34799999999999998</v>
      </c>
      <c r="BF75" s="157">
        <v>45</v>
      </c>
      <c r="BG75" s="158">
        <v>0.28799999999999998</v>
      </c>
      <c r="BH75" s="157">
        <v>41</v>
      </c>
      <c r="BI75" s="158">
        <v>0.246</v>
      </c>
      <c r="BJ75" s="157">
        <v>48</v>
      </c>
      <c r="BK75" s="158">
        <v>0.28399999999999997</v>
      </c>
      <c r="BL75" s="157">
        <v>72</v>
      </c>
      <c r="BM75" s="158">
        <v>0.38500000000000001</v>
      </c>
      <c r="BN75" s="157">
        <v>39</v>
      </c>
      <c r="BO75" s="158">
        <v>0.22500000000000001</v>
      </c>
      <c r="BP75" s="157">
        <v>49</v>
      </c>
      <c r="BQ75" s="158">
        <v>0.26300000000000001</v>
      </c>
      <c r="BR75" s="157">
        <v>54</v>
      </c>
      <c r="BS75" s="158">
        <v>0.27800000000000002</v>
      </c>
      <c r="BT75" s="157">
        <v>42</v>
      </c>
      <c r="BU75" s="158">
        <v>0.23200000000000001</v>
      </c>
      <c r="BV75" s="157">
        <v>41</v>
      </c>
      <c r="BW75" s="158">
        <v>0.22900000000000001</v>
      </c>
      <c r="BX75" s="157">
        <v>35</v>
      </c>
      <c r="BY75" s="158">
        <v>0.185</v>
      </c>
      <c r="BZ75" s="157">
        <v>35</v>
      </c>
      <c r="CA75" s="158">
        <v>0.191</v>
      </c>
      <c r="CB75" s="157">
        <v>38</v>
      </c>
      <c r="CC75" s="158">
        <v>0.158</v>
      </c>
      <c r="CD75" s="157">
        <v>38</v>
      </c>
      <c r="CE75" s="158">
        <v>0.19500000000000001</v>
      </c>
      <c r="CF75" s="157">
        <v>34</v>
      </c>
      <c r="CG75" s="158">
        <v>0.16500000000000001</v>
      </c>
      <c r="CH75" s="157">
        <v>24</v>
      </c>
      <c r="CI75" s="158">
        <v>0.126</v>
      </c>
      <c r="CJ75" s="157">
        <v>37</v>
      </c>
      <c r="CK75" s="158">
        <v>0.18</v>
      </c>
      <c r="CL75" s="157">
        <v>23</v>
      </c>
      <c r="CM75" s="158">
        <v>0.127</v>
      </c>
      <c r="CN75" s="157">
        <v>22</v>
      </c>
      <c r="CO75" s="158">
        <v>9.6000000000000002E-2</v>
      </c>
      <c r="CP75" s="157">
        <v>28</v>
      </c>
      <c r="CQ75" s="158">
        <v>0.13500000000000001</v>
      </c>
      <c r="CR75" s="157">
        <v>35</v>
      </c>
      <c r="CS75" s="158">
        <v>0.158</v>
      </c>
      <c r="CT75" s="157">
        <v>18</v>
      </c>
      <c r="CU75" s="158">
        <v>9.8000000000000004E-2</v>
      </c>
      <c r="CV75" s="157">
        <v>29</v>
      </c>
      <c r="CW75" s="158">
        <v>0.12</v>
      </c>
      <c r="CX75" s="157">
        <v>24</v>
      </c>
      <c r="CY75" s="158">
        <v>0.107</v>
      </c>
      <c r="CZ75" s="157">
        <v>21</v>
      </c>
      <c r="DA75" s="158">
        <v>9.1999999999999998E-2</v>
      </c>
      <c r="DB75" s="157">
        <v>20</v>
      </c>
      <c r="DC75" s="158">
        <v>8.8999999999999996E-2</v>
      </c>
      <c r="DD75" s="157">
        <v>21</v>
      </c>
      <c r="DE75" s="158">
        <v>0.11700000000000001</v>
      </c>
      <c r="DF75" s="157">
        <v>25</v>
      </c>
      <c r="DG75" s="158">
        <v>0.10299999999999999</v>
      </c>
      <c r="DH75" s="156">
        <v>29</v>
      </c>
      <c r="DI75" s="158">
        <v>0.12</v>
      </c>
      <c r="DJ75" s="157">
        <v>23</v>
      </c>
      <c r="DK75" s="158">
        <v>0.111</v>
      </c>
      <c r="DL75" s="157">
        <v>25</v>
      </c>
      <c r="DM75" s="158">
        <v>0.111</v>
      </c>
      <c r="DN75" s="157">
        <v>24</v>
      </c>
      <c r="DO75" s="158">
        <v>0.115</v>
      </c>
      <c r="DP75" s="157">
        <v>34</v>
      </c>
      <c r="DQ75" s="158">
        <v>0.13500000000000001</v>
      </c>
      <c r="DR75" s="157">
        <v>20</v>
      </c>
      <c r="DS75" s="158">
        <v>0.10100000000000001</v>
      </c>
      <c r="DT75" s="157">
        <v>29</v>
      </c>
      <c r="DU75" s="158">
        <v>0.125</v>
      </c>
      <c r="DV75" s="157">
        <v>30</v>
      </c>
      <c r="DW75" s="158">
        <v>0.13200000000000001</v>
      </c>
      <c r="DX75" s="157">
        <v>33</v>
      </c>
      <c r="DY75" s="158">
        <v>0.13500000000000001</v>
      </c>
      <c r="DZ75" s="157">
        <v>21</v>
      </c>
      <c r="EA75" s="158">
        <v>9.1999999999999998E-2</v>
      </c>
      <c r="EB75" s="157">
        <v>20</v>
      </c>
      <c r="EC75" s="158">
        <v>8.3000000000000004E-2</v>
      </c>
      <c r="ED75" s="157">
        <v>26</v>
      </c>
      <c r="EE75" s="158">
        <v>9.0999999999999998E-2</v>
      </c>
      <c r="EF75" s="157">
        <v>17</v>
      </c>
      <c r="EG75" s="158">
        <v>7.8E-2</v>
      </c>
      <c r="EH75" s="157">
        <v>13</v>
      </c>
      <c r="EI75" s="158">
        <v>0.06</v>
      </c>
      <c r="EJ75" s="157">
        <v>14</v>
      </c>
      <c r="EK75" s="159">
        <v>5.2999999999999999E-2</v>
      </c>
      <c r="EL75" s="157">
        <v>17</v>
      </c>
      <c r="EM75" s="158">
        <v>6.5000000000000002E-2</v>
      </c>
      <c r="EN75" s="157">
        <v>11</v>
      </c>
      <c r="EO75" s="158">
        <v>4.1000000000000002E-2</v>
      </c>
      <c r="EP75" s="157">
        <v>4</v>
      </c>
      <c r="EQ75" s="158">
        <v>1.7000000000000001E-2</v>
      </c>
      <c r="ER75" s="157">
        <v>11</v>
      </c>
      <c r="ES75" s="158">
        <v>4.5999999999999999E-2</v>
      </c>
      <c r="ET75" s="157">
        <v>8</v>
      </c>
      <c r="EU75" s="158">
        <v>3.4000000000000002E-2</v>
      </c>
      <c r="EV75" s="157">
        <v>12</v>
      </c>
      <c r="EW75" s="158">
        <v>5.2999999999999999E-2</v>
      </c>
      <c r="EX75" s="157">
        <v>5</v>
      </c>
      <c r="EY75" s="158">
        <v>2.3E-2</v>
      </c>
      <c r="EZ75" s="157">
        <v>13</v>
      </c>
      <c r="FA75" s="158">
        <v>5.1999999999999998E-2</v>
      </c>
      <c r="FB75" s="157">
        <v>6</v>
      </c>
      <c r="FC75" s="158">
        <v>0.02</v>
      </c>
      <c r="FD75" s="157">
        <v>11</v>
      </c>
      <c r="FE75" s="158">
        <v>3.6999999999999998E-2</v>
      </c>
      <c r="FF75" s="156">
        <v>33</v>
      </c>
      <c r="FG75" s="158">
        <v>0.10199999999999999</v>
      </c>
      <c r="FH75" s="156">
        <v>26</v>
      </c>
      <c r="FI75" s="158">
        <v>7.0000000000000007E-2</v>
      </c>
      <c r="FJ75" s="156">
        <v>20</v>
      </c>
      <c r="FK75" s="158">
        <v>6.6000000000000003E-2</v>
      </c>
      <c r="FL75" s="156">
        <v>42</v>
      </c>
      <c r="FM75" s="158">
        <v>9.9000000000000005E-2</v>
      </c>
      <c r="FN75" s="156">
        <v>8</v>
      </c>
      <c r="FO75" s="158">
        <v>2.9000000000000001E-2</v>
      </c>
      <c r="FP75" s="156">
        <v>6</v>
      </c>
      <c r="FQ75" s="158">
        <v>2.1999999999999999E-2</v>
      </c>
      <c r="FR75" s="156">
        <v>3</v>
      </c>
      <c r="FS75" s="158">
        <v>1.0999999999999999E-2</v>
      </c>
      <c r="FT75" s="156">
        <v>9</v>
      </c>
      <c r="FU75" s="158">
        <v>3.2000000000000001E-2</v>
      </c>
      <c r="FV75" s="156">
        <v>10</v>
      </c>
      <c r="FW75" s="158">
        <v>3.9E-2</v>
      </c>
      <c r="FX75" s="156">
        <v>5</v>
      </c>
      <c r="FY75" s="158">
        <v>1.7000000000000001E-2</v>
      </c>
      <c r="FZ75" s="156">
        <v>7</v>
      </c>
      <c r="GA75" s="158">
        <v>1.7999999999999999E-2</v>
      </c>
      <c r="GB75" s="156">
        <v>8</v>
      </c>
      <c r="GC75" s="158">
        <v>2.7E-2</v>
      </c>
      <c r="GD75" s="156">
        <v>4</v>
      </c>
      <c r="GE75" s="158">
        <v>1.6E-2</v>
      </c>
      <c r="GF75" s="156">
        <v>7</v>
      </c>
      <c r="GG75" s="158">
        <v>2.1999999999999999E-2</v>
      </c>
      <c r="GH75" s="156">
        <v>15</v>
      </c>
      <c r="GI75" s="158">
        <v>3.2000000000000001E-2</v>
      </c>
      <c r="GJ75" s="156">
        <v>22</v>
      </c>
      <c r="GK75" s="158">
        <v>4.1000000000000002E-2</v>
      </c>
      <c r="GL75" s="156">
        <v>103</v>
      </c>
      <c r="GM75" s="158">
        <v>0.22600000000000001</v>
      </c>
      <c r="GN75" s="156">
        <v>91</v>
      </c>
      <c r="GO75" s="158">
        <v>0.18099999999999999</v>
      </c>
      <c r="GP75" s="156">
        <v>76</v>
      </c>
      <c r="GQ75" s="158">
        <v>0.159</v>
      </c>
      <c r="GR75" s="160"/>
      <c r="GS75" s="162"/>
    </row>
    <row r="76" spans="3:201" hidden="1" x14ac:dyDescent="0.25">
      <c r="C76" s="156" t="s">
        <v>1432</v>
      </c>
      <c r="D76" s="157">
        <v>128</v>
      </c>
      <c r="E76" s="158">
        <v>0.74</v>
      </c>
      <c r="F76" s="157">
        <v>79</v>
      </c>
      <c r="G76" s="158">
        <v>0.68100000000000005</v>
      </c>
      <c r="H76" s="157">
        <v>123</v>
      </c>
      <c r="I76" s="158">
        <v>0.88500000000000001</v>
      </c>
      <c r="J76" s="157">
        <v>114</v>
      </c>
      <c r="K76" s="158">
        <v>0.85699999999999998</v>
      </c>
      <c r="L76" s="157">
        <v>126</v>
      </c>
      <c r="M76" s="158">
        <v>0.89400000000000002</v>
      </c>
      <c r="N76" s="157">
        <v>100</v>
      </c>
      <c r="O76" s="158">
        <v>0.89300000000000002</v>
      </c>
      <c r="P76" s="157">
        <v>123</v>
      </c>
      <c r="Q76" s="158">
        <v>0.95299999999999996</v>
      </c>
      <c r="R76" s="157">
        <v>111</v>
      </c>
      <c r="S76" s="158">
        <v>0.90200000000000002</v>
      </c>
      <c r="T76" s="157">
        <v>124</v>
      </c>
      <c r="U76" s="158">
        <v>0.879</v>
      </c>
      <c r="V76" s="157">
        <v>117</v>
      </c>
      <c r="W76" s="158">
        <v>0.90700000000000003</v>
      </c>
      <c r="X76" s="157">
        <v>119</v>
      </c>
      <c r="Y76" s="158">
        <v>0.89500000000000002</v>
      </c>
      <c r="Z76" s="157">
        <v>141</v>
      </c>
      <c r="AA76" s="158">
        <v>0.91600000000000004</v>
      </c>
      <c r="AB76" s="157">
        <v>146</v>
      </c>
      <c r="AC76" s="158">
        <v>0.90100000000000002</v>
      </c>
      <c r="AD76" s="157">
        <v>115</v>
      </c>
      <c r="AE76" s="158">
        <v>0.92</v>
      </c>
      <c r="AF76" s="157">
        <v>126</v>
      </c>
      <c r="AG76" s="158">
        <v>0.88700000000000001</v>
      </c>
      <c r="AH76" s="157">
        <v>97</v>
      </c>
      <c r="AI76" s="158">
        <v>0.85099999999999998</v>
      </c>
      <c r="AJ76" s="157">
        <v>132</v>
      </c>
      <c r="AK76" s="158">
        <v>0.91700000000000004</v>
      </c>
      <c r="AL76" s="157">
        <v>110</v>
      </c>
      <c r="AM76" s="158">
        <v>0.85899999999999999</v>
      </c>
      <c r="AN76" s="157">
        <v>119</v>
      </c>
      <c r="AO76" s="158">
        <v>0.90200000000000002</v>
      </c>
      <c r="AP76" s="157">
        <v>92</v>
      </c>
      <c r="AQ76" s="158">
        <v>0.82899999999999996</v>
      </c>
      <c r="AR76" s="157">
        <v>139</v>
      </c>
      <c r="AS76" s="158">
        <v>0.89700000000000002</v>
      </c>
      <c r="AT76" s="157">
        <v>93</v>
      </c>
      <c r="AU76" s="158">
        <v>0.80900000000000005</v>
      </c>
      <c r="AV76" s="157">
        <v>126</v>
      </c>
      <c r="AW76" s="158">
        <v>0.85699999999999998</v>
      </c>
      <c r="AX76" s="157">
        <v>114</v>
      </c>
      <c r="AY76" s="158">
        <v>0.86399999999999999</v>
      </c>
      <c r="AZ76" s="157">
        <v>134</v>
      </c>
      <c r="BA76" s="158">
        <v>0.84799999999999998</v>
      </c>
      <c r="BB76" s="157">
        <v>127</v>
      </c>
      <c r="BC76" s="158">
        <v>0.876</v>
      </c>
      <c r="BD76" s="157">
        <v>123</v>
      </c>
      <c r="BE76" s="158">
        <v>0.86</v>
      </c>
      <c r="BF76" s="157">
        <v>106</v>
      </c>
      <c r="BG76" s="158">
        <v>0.85499999999999998</v>
      </c>
      <c r="BH76" s="157">
        <v>129</v>
      </c>
      <c r="BI76" s="158">
        <v>0.81599999999999995</v>
      </c>
      <c r="BJ76" s="157">
        <v>98</v>
      </c>
      <c r="BK76" s="158">
        <v>0.79700000000000004</v>
      </c>
      <c r="BL76" s="157">
        <v>117</v>
      </c>
      <c r="BM76" s="158">
        <v>0.84799999999999998</v>
      </c>
      <c r="BN76" s="157">
        <v>100</v>
      </c>
      <c r="BO76" s="158">
        <v>0.83299999999999996</v>
      </c>
      <c r="BP76" s="157">
        <v>145</v>
      </c>
      <c r="BQ76" s="158">
        <v>0.82899999999999996</v>
      </c>
      <c r="BR76" s="157">
        <v>134</v>
      </c>
      <c r="BS76" s="158">
        <v>0.79800000000000004</v>
      </c>
      <c r="BT76" s="157">
        <v>120</v>
      </c>
      <c r="BU76" s="158">
        <v>0.88900000000000001</v>
      </c>
      <c r="BV76" s="157">
        <v>126</v>
      </c>
      <c r="BW76" s="158">
        <v>0.88700000000000001</v>
      </c>
      <c r="BX76" s="157">
        <v>134</v>
      </c>
      <c r="BY76" s="158">
        <v>0.77900000000000003</v>
      </c>
      <c r="BZ76" s="157">
        <v>111</v>
      </c>
      <c r="CA76" s="158">
        <v>0.82799999999999996</v>
      </c>
      <c r="CB76" s="157">
        <v>105</v>
      </c>
      <c r="CC76" s="158">
        <v>0.79500000000000004</v>
      </c>
      <c r="CD76" s="157">
        <v>113</v>
      </c>
      <c r="CE76" s="158">
        <v>0.86299999999999999</v>
      </c>
      <c r="CF76" s="157">
        <v>128</v>
      </c>
      <c r="CG76" s="158">
        <v>0.81499999999999995</v>
      </c>
      <c r="CH76" s="157">
        <v>117</v>
      </c>
      <c r="CI76" s="158">
        <v>0.85399999999999998</v>
      </c>
      <c r="CJ76" s="157">
        <v>123</v>
      </c>
      <c r="CK76" s="158">
        <v>0.85399999999999998</v>
      </c>
      <c r="CL76" s="157">
        <v>119</v>
      </c>
      <c r="CM76" s="158">
        <v>0.81499999999999995</v>
      </c>
      <c r="CN76" s="157">
        <v>116</v>
      </c>
      <c r="CO76" s="158">
        <v>0.81100000000000005</v>
      </c>
      <c r="CP76" s="157">
        <v>132</v>
      </c>
      <c r="CQ76" s="158">
        <v>0.85699999999999998</v>
      </c>
      <c r="CR76" s="157">
        <v>130</v>
      </c>
      <c r="CS76" s="158">
        <v>0.86699999999999999</v>
      </c>
      <c r="CT76" s="157">
        <v>124</v>
      </c>
      <c r="CU76" s="158">
        <v>0.86699999999999999</v>
      </c>
      <c r="CV76" s="157">
        <v>120</v>
      </c>
      <c r="CW76" s="158">
        <v>0.80500000000000005</v>
      </c>
      <c r="CX76" s="157">
        <v>124</v>
      </c>
      <c r="CY76" s="158">
        <v>0.86099999999999999</v>
      </c>
      <c r="CZ76" s="157">
        <v>141</v>
      </c>
      <c r="DA76" s="158">
        <v>0.88700000000000001</v>
      </c>
      <c r="DB76" s="157">
        <v>121</v>
      </c>
      <c r="DC76" s="158">
        <v>0.84599999999999997</v>
      </c>
      <c r="DD76" s="157">
        <v>111</v>
      </c>
      <c r="DE76" s="158">
        <v>0.81599999999999995</v>
      </c>
      <c r="DF76" s="157">
        <v>102</v>
      </c>
      <c r="DG76" s="158">
        <v>0.81599999999999995</v>
      </c>
      <c r="DH76" s="156">
        <v>114</v>
      </c>
      <c r="DI76" s="158">
        <v>0.84399999999999997</v>
      </c>
      <c r="DJ76" s="157">
        <v>105</v>
      </c>
      <c r="DK76" s="158">
        <v>0.84</v>
      </c>
      <c r="DL76" s="157">
        <v>118</v>
      </c>
      <c r="DM76" s="158">
        <v>0.84899999999999998</v>
      </c>
      <c r="DN76" s="157">
        <v>104</v>
      </c>
      <c r="DO76" s="158">
        <v>0.81299999999999994</v>
      </c>
      <c r="DP76" s="157">
        <v>95</v>
      </c>
      <c r="DQ76" s="158">
        <v>0.81200000000000006</v>
      </c>
      <c r="DR76" s="157">
        <v>104</v>
      </c>
      <c r="DS76" s="158">
        <v>0.81899999999999995</v>
      </c>
      <c r="DT76" s="157">
        <v>108</v>
      </c>
      <c r="DU76" s="158">
        <v>0.83099999999999996</v>
      </c>
      <c r="DV76" s="157">
        <v>127</v>
      </c>
      <c r="DW76" s="158">
        <v>0.88200000000000001</v>
      </c>
      <c r="DX76" s="157">
        <v>87</v>
      </c>
      <c r="DY76" s="158">
        <v>0.77700000000000002</v>
      </c>
      <c r="DZ76" s="157">
        <v>104</v>
      </c>
      <c r="EA76" s="158">
        <v>0.86699999999999999</v>
      </c>
      <c r="EB76" s="157">
        <v>91</v>
      </c>
      <c r="EC76" s="158">
        <v>0.75800000000000001</v>
      </c>
      <c r="ED76" s="157">
        <v>99</v>
      </c>
      <c r="EE76" s="158">
        <v>0.75</v>
      </c>
      <c r="EF76" s="157">
        <v>84</v>
      </c>
      <c r="EG76" s="158">
        <v>0.82399999999999995</v>
      </c>
      <c r="EH76" s="157">
        <v>86</v>
      </c>
      <c r="EI76" s="158">
        <v>0.79600000000000004</v>
      </c>
      <c r="EJ76" s="157">
        <v>101</v>
      </c>
      <c r="EK76" s="159">
        <v>0.75900000000000001</v>
      </c>
      <c r="EL76" s="157">
        <v>102</v>
      </c>
      <c r="EM76" s="158">
        <v>0.81</v>
      </c>
      <c r="EN76" s="157">
        <v>102</v>
      </c>
      <c r="EO76" s="158">
        <v>0.79100000000000004</v>
      </c>
      <c r="EP76" s="157">
        <v>85</v>
      </c>
      <c r="EQ76" s="158">
        <v>0.80200000000000005</v>
      </c>
      <c r="ER76" s="157">
        <v>87</v>
      </c>
      <c r="ES76" s="158">
        <v>0.77700000000000002</v>
      </c>
      <c r="ET76" s="157">
        <v>80</v>
      </c>
      <c r="EU76" s="158">
        <v>0.76900000000000002</v>
      </c>
      <c r="EV76" s="157">
        <v>82</v>
      </c>
      <c r="EW76" s="158">
        <v>0.73199999999999998</v>
      </c>
      <c r="EX76" s="157">
        <v>86</v>
      </c>
      <c r="EY76" s="158">
        <v>0.79600000000000004</v>
      </c>
      <c r="EZ76" s="157">
        <v>73</v>
      </c>
      <c r="FA76" s="158">
        <v>0.64</v>
      </c>
      <c r="FB76" s="157">
        <v>84</v>
      </c>
      <c r="FC76" s="158">
        <v>0.73699999999999999</v>
      </c>
      <c r="FD76" s="157">
        <v>88</v>
      </c>
      <c r="FE76" s="158">
        <v>0.83799999999999997</v>
      </c>
      <c r="FF76" s="156">
        <v>79</v>
      </c>
      <c r="FG76" s="158">
        <v>0.65800000000000003</v>
      </c>
      <c r="FH76" s="156">
        <v>55</v>
      </c>
      <c r="FI76" s="158">
        <v>0.56100000000000005</v>
      </c>
      <c r="FJ76" s="156">
        <v>50</v>
      </c>
      <c r="FK76" s="158">
        <v>0.61699999999999999</v>
      </c>
      <c r="FL76" s="156">
        <v>47</v>
      </c>
      <c r="FM76" s="158">
        <v>0.627</v>
      </c>
      <c r="FN76" s="156">
        <v>50</v>
      </c>
      <c r="FO76" s="158">
        <v>0.56799999999999995</v>
      </c>
      <c r="FP76" s="156">
        <v>52</v>
      </c>
      <c r="FQ76" s="158">
        <v>0.46800000000000003</v>
      </c>
      <c r="FR76" s="156">
        <v>46</v>
      </c>
      <c r="FS76" s="158">
        <v>0.495</v>
      </c>
      <c r="FT76" s="156">
        <v>66</v>
      </c>
      <c r="FU76" s="158">
        <v>0.66700000000000004</v>
      </c>
      <c r="FV76" s="156">
        <v>55</v>
      </c>
      <c r="FW76" s="158">
        <v>0.55000000000000004</v>
      </c>
      <c r="FX76" s="156">
        <v>76</v>
      </c>
      <c r="FY76" s="158">
        <v>0.65500000000000003</v>
      </c>
      <c r="FZ76" s="156">
        <v>43</v>
      </c>
      <c r="GA76" s="158">
        <v>0.50600000000000001</v>
      </c>
      <c r="GB76" s="156">
        <v>61</v>
      </c>
      <c r="GC76" s="158">
        <v>0.59199999999999997</v>
      </c>
      <c r="GD76" s="156">
        <v>45</v>
      </c>
      <c r="GE76" s="158">
        <v>0.51700000000000002</v>
      </c>
      <c r="GF76" s="156">
        <v>66</v>
      </c>
      <c r="GG76" s="158">
        <v>0.623</v>
      </c>
      <c r="GH76" s="156">
        <v>45</v>
      </c>
      <c r="GI76" s="158">
        <v>0.48399999999999999</v>
      </c>
      <c r="GJ76" s="156">
        <v>44</v>
      </c>
      <c r="GK76" s="158">
        <v>0.45400000000000001</v>
      </c>
      <c r="GL76" s="156">
        <v>40</v>
      </c>
      <c r="GM76" s="158">
        <v>0.48199999999999998</v>
      </c>
      <c r="GN76" s="156">
        <v>47</v>
      </c>
      <c r="GO76" s="158">
        <v>0.53400000000000003</v>
      </c>
      <c r="GP76" s="156">
        <v>38</v>
      </c>
      <c r="GQ76" s="158">
        <v>0.44700000000000001</v>
      </c>
      <c r="GR76" s="160"/>
      <c r="GS76" s="162"/>
    </row>
    <row r="77" spans="3:201" hidden="1" x14ac:dyDescent="0.25">
      <c r="C77" s="156" t="s">
        <v>1132</v>
      </c>
      <c r="D77" s="157">
        <v>17</v>
      </c>
      <c r="E77" s="158">
        <v>0.94399999999999995</v>
      </c>
      <c r="F77" s="157">
        <v>14</v>
      </c>
      <c r="G77" s="158">
        <v>1</v>
      </c>
      <c r="H77" s="157">
        <v>12</v>
      </c>
      <c r="I77" s="158">
        <v>1</v>
      </c>
      <c r="J77" s="157">
        <v>13</v>
      </c>
      <c r="K77" s="158">
        <v>1</v>
      </c>
      <c r="L77" s="157">
        <v>19</v>
      </c>
      <c r="M77" s="158">
        <v>1</v>
      </c>
      <c r="N77" s="157">
        <v>16</v>
      </c>
      <c r="O77" s="158">
        <v>0.88900000000000001</v>
      </c>
      <c r="P77" s="157">
        <v>9</v>
      </c>
      <c r="Q77" s="158">
        <v>0.81799999999999995</v>
      </c>
      <c r="R77" s="157">
        <v>17</v>
      </c>
      <c r="S77" s="158">
        <v>1</v>
      </c>
      <c r="T77" s="157">
        <v>13</v>
      </c>
      <c r="U77" s="158">
        <v>1</v>
      </c>
      <c r="V77" s="157">
        <v>16</v>
      </c>
      <c r="W77" s="158">
        <v>0.94099999999999995</v>
      </c>
      <c r="X77" s="157">
        <v>19</v>
      </c>
      <c r="Y77" s="158">
        <v>1</v>
      </c>
      <c r="Z77" s="157">
        <v>9</v>
      </c>
      <c r="AA77" s="158">
        <v>1</v>
      </c>
      <c r="AB77" s="157">
        <v>19</v>
      </c>
      <c r="AC77" s="158">
        <v>0.95</v>
      </c>
      <c r="AD77" s="157">
        <v>23</v>
      </c>
      <c r="AE77" s="158">
        <v>0.95799999999999996</v>
      </c>
      <c r="AF77" s="157">
        <v>15</v>
      </c>
      <c r="AG77" s="158">
        <v>1</v>
      </c>
      <c r="AH77" s="157">
        <v>16</v>
      </c>
      <c r="AI77" s="158">
        <v>0.94099999999999995</v>
      </c>
      <c r="AJ77" s="157">
        <v>20</v>
      </c>
      <c r="AK77" s="158">
        <v>1</v>
      </c>
      <c r="AL77" s="157">
        <v>7</v>
      </c>
      <c r="AM77" s="158">
        <v>0.875</v>
      </c>
      <c r="AN77" s="157">
        <v>18</v>
      </c>
      <c r="AO77" s="158">
        <v>0.85699999999999998</v>
      </c>
      <c r="AP77" s="157">
        <v>10</v>
      </c>
      <c r="AQ77" s="158">
        <v>0.71399999999999997</v>
      </c>
      <c r="AR77" s="157">
        <v>24</v>
      </c>
      <c r="AS77" s="158">
        <v>0.88900000000000001</v>
      </c>
      <c r="AT77" s="157">
        <v>16</v>
      </c>
      <c r="AU77" s="158">
        <v>0.94099999999999995</v>
      </c>
      <c r="AV77" s="157">
        <v>22</v>
      </c>
      <c r="AW77" s="158">
        <v>1</v>
      </c>
      <c r="AX77" s="157">
        <v>22</v>
      </c>
      <c r="AY77" s="158">
        <v>0.95699999999999996</v>
      </c>
      <c r="AZ77" s="157">
        <v>13</v>
      </c>
      <c r="BA77" s="158">
        <v>1</v>
      </c>
      <c r="BB77" s="157">
        <v>21</v>
      </c>
      <c r="BC77" s="158">
        <v>1</v>
      </c>
      <c r="BD77" s="157">
        <v>20</v>
      </c>
      <c r="BE77" s="158">
        <v>1</v>
      </c>
      <c r="BF77" s="157">
        <v>17</v>
      </c>
      <c r="BG77" s="158">
        <v>0.85</v>
      </c>
      <c r="BH77" s="157">
        <v>26</v>
      </c>
      <c r="BI77" s="158">
        <v>1</v>
      </c>
      <c r="BJ77" s="157">
        <v>11</v>
      </c>
      <c r="BK77" s="158">
        <v>1</v>
      </c>
      <c r="BL77" s="157">
        <v>18</v>
      </c>
      <c r="BM77" s="158">
        <v>0.94699999999999995</v>
      </c>
      <c r="BN77" s="157">
        <v>18</v>
      </c>
      <c r="BO77" s="158">
        <v>0.94699999999999995</v>
      </c>
      <c r="BP77" s="157">
        <v>22</v>
      </c>
      <c r="BQ77" s="158">
        <v>0.95699999999999996</v>
      </c>
      <c r="BR77" s="157">
        <v>25</v>
      </c>
      <c r="BS77" s="158">
        <v>0.92600000000000005</v>
      </c>
      <c r="BT77" s="157">
        <v>16</v>
      </c>
      <c r="BU77" s="158">
        <v>0.94099999999999995</v>
      </c>
      <c r="BV77" s="157">
        <v>17</v>
      </c>
      <c r="BW77" s="158">
        <v>1</v>
      </c>
      <c r="BX77" s="157">
        <v>25</v>
      </c>
      <c r="BY77" s="158">
        <v>0.92600000000000005</v>
      </c>
      <c r="BZ77" s="157">
        <v>23</v>
      </c>
      <c r="CA77" s="158">
        <v>0.95799999999999996</v>
      </c>
      <c r="CB77" s="157">
        <v>21</v>
      </c>
      <c r="CC77" s="158">
        <v>0.84</v>
      </c>
      <c r="CD77" s="157">
        <v>19</v>
      </c>
      <c r="CE77" s="158">
        <v>0.76</v>
      </c>
      <c r="CF77" s="157">
        <v>21</v>
      </c>
      <c r="CG77" s="158">
        <v>1</v>
      </c>
      <c r="CH77" s="157">
        <v>27</v>
      </c>
      <c r="CI77" s="158">
        <v>0.96399999999999997</v>
      </c>
      <c r="CJ77" s="157">
        <v>24</v>
      </c>
      <c r="CK77" s="158">
        <v>0.96</v>
      </c>
      <c r="CL77" s="157">
        <v>23</v>
      </c>
      <c r="CM77" s="158">
        <v>0.95799999999999996</v>
      </c>
      <c r="CN77" s="157">
        <v>31</v>
      </c>
      <c r="CO77" s="158">
        <v>0.96899999999999997</v>
      </c>
      <c r="CP77" s="157">
        <v>21</v>
      </c>
      <c r="CQ77" s="158">
        <v>0.91300000000000003</v>
      </c>
      <c r="CR77" s="157">
        <v>30</v>
      </c>
      <c r="CS77" s="158">
        <v>0.90900000000000003</v>
      </c>
      <c r="CT77" s="157">
        <v>22</v>
      </c>
      <c r="CU77" s="158">
        <v>1</v>
      </c>
      <c r="CV77" s="157">
        <v>23</v>
      </c>
      <c r="CW77" s="158">
        <v>0.95799999999999996</v>
      </c>
      <c r="CX77" s="157">
        <v>21</v>
      </c>
      <c r="CY77" s="158">
        <v>0.875</v>
      </c>
      <c r="CZ77" s="157">
        <v>23</v>
      </c>
      <c r="DA77" s="158">
        <v>0.88500000000000001</v>
      </c>
      <c r="DB77" s="157">
        <v>25</v>
      </c>
      <c r="DC77" s="158">
        <v>0.92600000000000005</v>
      </c>
      <c r="DD77" s="157">
        <v>29</v>
      </c>
      <c r="DE77" s="158">
        <v>0.879</v>
      </c>
      <c r="DF77" s="157">
        <v>25</v>
      </c>
      <c r="DG77" s="158">
        <v>0.92600000000000005</v>
      </c>
      <c r="DH77" s="156">
        <v>31</v>
      </c>
      <c r="DI77" s="158">
        <v>0.96899999999999997</v>
      </c>
      <c r="DJ77" s="157">
        <v>24</v>
      </c>
      <c r="DK77" s="158">
        <v>0.88900000000000001</v>
      </c>
      <c r="DL77" s="157">
        <v>21</v>
      </c>
      <c r="DM77" s="158">
        <v>0.95499999999999996</v>
      </c>
      <c r="DN77" s="157">
        <v>20</v>
      </c>
      <c r="DO77" s="158">
        <v>0.95199999999999996</v>
      </c>
      <c r="DP77" s="157">
        <v>16</v>
      </c>
      <c r="DQ77" s="158">
        <v>0.94099999999999995</v>
      </c>
      <c r="DR77" s="157">
        <v>23</v>
      </c>
      <c r="DS77" s="158">
        <v>0.92</v>
      </c>
      <c r="DT77" s="157">
        <v>26</v>
      </c>
      <c r="DU77" s="158">
        <v>1</v>
      </c>
      <c r="DV77" s="157">
        <v>18</v>
      </c>
      <c r="DW77" s="158">
        <v>0.94699999999999995</v>
      </c>
      <c r="DX77" s="157">
        <v>24</v>
      </c>
      <c r="DY77" s="158">
        <v>0.85699999999999998</v>
      </c>
      <c r="DZ77" s="157">
        <v>26</v>
      </c>
      <c r="EA77" s="158">
        <v>0.92900000000000005</v>
      </c>
      <c r="EB77" s="157">
        <v>22</v>
      </c>
      <c r="EC77" s="158">
        <v>0.81499999999999995</v>
      </c>
      <c r="ED77" s="157">
        <v>22</v>
      </c>
      <c r="EE77" s="158">
        <v>0.95699999999999996</v>
      </c>
      <c r="EF77" s="157">
        <v>18</v>
      </c>
      <c r="EG77" s="158">
        <v>0.72</v>
      </c>
      <c r="EH77" s="157">
        <v>18</v>
      </c>
      <c r="EI77" s="158">
        <v>1</v>
      </c>
      <c r="EJ77" s="157">
        <v>27</v>
      </c>
      <c r="EK77" s="159">
        <v>0.871</v>
      </c>
      <c r="EL77" s="157">
        <v>20</v>
      </c>
      <c r="EM77" s="158">
        <v>0.83299999999999996</v>
      </c>
      <c r="EN77" s="157">
        <v>20</v>
      </c>
      <c r="EO77" s="158">
        <v>0.95199999999999996</v>
      </c>
      <c r="EP77" s="157">
        <v>15</v>
      </c>
      <c r="EQ77" s="158">
        <v>0.78900000000000003</v>
      </c>
      <c r="ER77" s="157">
        <v>25</v>
      </c>
      <c r="ES77" s="158">
        <v>0.78100000000000003</v>
      </c>
      <c r="ET77" s="157">
        <v>20</v>
      </c>
      <c r="EU77" s="158">
        <v>0.95199999999999996</v>
      </c>
      <c r="EV77" s="157">
        <v>10</v>
      </c>
      <c r="EW77" s="158">
        <v>0.76900000000000002</v>
      </c>
      <c r="EX77" s="157">
        <v>22</v>
      </c>
      <c r="EY77" s="158">
        <v>1</v>
      </c>
      <c r="EZ77" s="157">
        <v>31</v>
      </c>
      <c r="FA77" s="158">
        <v>0.81599999999999995</v>
      </c>
      <c r="FB77" s="157">
        <v>24</v>
      </c>
      <c r="FC77" s="158">
        <v>0.82799999999999996</v>
      </c>
      <c r="FD77" s="157">
        <v>18</v>
      </c>
      <c r="FE77" s="158">
        <v>0.9</v>
      </c>
      <c r="FF77" s="156">
        <v>18</v>
      </c>
      <c r="FG77" s="158">
        <v>1</v>
      </c>
      <c r="FH77" s="156">
        <v>36</v>
      </c>
      <c r="FI77" s="158">
        <v>0.81799999999999995</v>
      </c>
      <c r="FJ77" s="156">
        <v>14</v>
      </c>
      <c r="FK77" s="158">
        <v>0.77800000000000002</v>
      </c>
      <c r="FL77" s="156">
        <v>19</v>
      </c>
      <c r="FM77" s="158">
        <v>0.86399999999999999</v>
      </c>
      <c r="FN77" s="156">
        <v>6</v>
      </c>
      <c r="FO77" s="158">
        <v>0.75</v>
      </c>
      <c r="FP77" s="156">
        <v>18</v>
      </c>
      <c r="FQ77" s="158">
        <v>0.78300000000000003</v>
      </c>
      <c r="FR77" s="156">
        <v>14</v>
      </c>
      <c r="FS77" s="158">
        <v>0.7</v>
      </c>
      <c r="FT77" s="156">
        <v>17</v>
      </c>
      <c r="FU77" s="158">
        <v>0.70799999999999996</v>
      </c>
      <c r="FV77" s="156">
        <v>10</v>
      </c>
      <c r="FW77" s="158">
        <v>0.76900000000000002</v>
      </c>
      <c r="FX77" s="156">
        <v>13</v>
      </c>
      <c r="FY77" s="158">
        <v>0.59099999999999997</v>
      </c>
      <c r="FZ77" s="156">
        <v>9</v>
      </c>
      <c r="GA77" s="158">
        <v>0.47399999999999998</v>
      </c>
      <c r="GB77" s="156">
        <v>6</v>
      </c>
      <c r="GC77" s="158">
        <v>0.4</v>
      </c>
      <c r="GD77" s="156">
        <v>11</v>
      </c>
      <c r="GE77" s="158">
        <v>0.5</v>
      </c>
      <c r="GF77" s="156">
        <v>6</v>
      </c>
      <c r="GG77" s="158">
        <v>0.316</v>
      </c>
      <c r="GH77" s="156">
        <v>9</v>
      </c>
      <c r="GI77" s="158">
        <v>0.5</v>
      </c>
      <c r="GJ77" s="156">
        <v>12</v>
      </c>
      <c r="GK77" s="158">
        <v>0.57099999999999995</v>
      </c>
      <c r="GL77" s="156">
        <v>4</v>
      </c>
      <c r="GM77" s="158">
        <v>0.4</v>
      </c>
      <c r="GN77" s="156">
        <v>7</v>
      </c>
      <c r="GO77" s="158">
        <v>0.53800000000000003</v>
      </c>
      <c r="GP77" s="156">
        <v>8</v>
      </c>
      <c r="GQ77" s="158">
        <v>0.57099999999999995</v>
      </c>
      <c r="GR77" s="160"/>
      <c r="GS77" s="162"/>
    </row>
    <row r="78" spans="3:201" hidden="1" x14ac:dyDescent="0.25">
      <c r="C78" s="156" t="s">
        <v>1123</v>
      </c>
      <c r="D78" s="157">
        <v>161</v>
      </c>
      <c r="E78" s="158">
        <v>0.80100000000000005</v>
      </c>
      <c r="F78" s="157">
        <v>140</v>
      </c>
      <c r="G78" s="158">
        <v>0.83799999999999997</v>
      </c>
      <c r="H78" s="157">
        <v>146</v>
      </c>
      <c r="I78" s="158">
        <v>0.95399999999999996</v>
      </c>
      <c r="J78" s="157">
        <v>131</v>
      </c>
      <c r="K78" s="158">
        <v>0.94899999999999995</v>
      </c>
      <c r="L78" s="157">
        <v>172</v>
      </c>
      <c r="M78" s="158">
        <v>0.92500000000000004</v>
      </c>
      <c r="N78" s="157">
        <v>137</v>
      </c>
      <c r="O78" s="158">
        <v>0.96499999999999997</v>
      </c>
      <c r="P78" s="157">
        <v>127</v>
      </c>
      <c r="Q78" s="158">
        <v>0.93400000000000005</v>
      </c>
      <c r="R78" s="157">
        <v>164</v>
      </c>
      <c r="S78" s="158">
        <v>0.94799999999999995</v>
      </c>
      <c r="T78" s="157">
        <v>168</v>
      </c>
      <c r="U78" s="158">
        <v>0.91300000000000003</v>
      </c>
      <c r="V78" s="157">
        <v>174</v>
      </c>
      <c r="W78" s="158">
        <v>0.97199999999999998</v>
      </c>
      <c r="X78" s="157">
        <v>171</v>
      </c>
      <c r="Y78" s="158">
        <v>0.97699999999999998</v>
      </c>
      <c r="Z78" s="157">
        <v>146</v>
      </c>
      <c r="AA78" s="158">
        <v>0.95399999999999996</v>
      </c>
      <c r="AB78" s="157">
        <v>186</v>
      </c>
      <c r="AC78" s="158">
        <v>0.93</v>
      </c>
      <c r="AD78" s="157">
        <v>154</v>
      </c>
      <c r="AE78" s="158">
        <v>0.96899999999999997</v>
      </c>
      <c r="AF78" s="157">
        <v>166</v>
      </c>
      <c r="AG78" s="158">
        <v>0.94899999999999995</v>
      </c>
      <c r="AH78" s="157">
        <v>152</v>
      </c>
      <c r="AI78" s="158">
        <v>0.93300000000000005</v>
      </c>
      <c r="AJ78" s="157">
        <v>159</v>
      </c>
      <c r="AK78" s="158">
        <v>0.93500000000000005</v>
      </c>
      <c r="AL78" s="157">
        <v>125</v>
      </c>
      <c r="AM78" s="158">
        <v>0.90600000000000003</v>
      </c>
      <c r="AN78" s="157">
        <v>151</v>
      </c>
      <c r="AO78" s="158">
        <v>0.90400000000000003</v>
      </c>
      <c r="AP78" s="157">
        <v>126</v>
      </c>
      <c r="AQ78" s="158">
        <v>0.86299999999999999</v>
      </c>
      <c r="AR78" s="157">
        <v>128</v>
      </c>
      <c r="AS78" s="158">
        <v>0.82099999999999995</v>
      </c>
      <c r="AT78" s="157">
        <v>120</v>
      </c>
      <c r="AU78" s="158">
        <v>0.84499999999999997</v>
      </c>
      <c r="AV78" s="157">
        <v>136</v>
      </c>
      <c r="AW78" s="158">
        <v>0.8</v>
      </c>
      <c r="AX78" s="157">
        <v>114</v>
      </c>
      <c r="AY78" s="158">
        <v>0.83199999999999996</v>
      </c>
      <c r="AZ78" s="157">
        <v>142</v>
      </c>
      <c r="BA78" s="158">
        <v>0.79800000000000004</v>
      </c>
      <c r="BB78" s="157">
        <v>132</v>
      </c>
      <c r="BC78" s="158">
        <v>0.81</v>
      </c>
      <c r="BD78" s="157">
        <v>127</v>
      </c>
      <c r="BE78" s="158">
        <v>0.751</v>
      </c>
      <c r="BF78" s="157">
        <v>127</v>
      </c>
      <c r="BG78" s="158">
        <v>0.80900000000000005</v>
      </c>
      <c r="BH78" s="157">
        <v>133</v>
      </c>
      <c r="BI78" s="158">
        <v>0.76</v>
      </c>
      <c r="BJ78" s="157">
        <v>127</v>
      </c>
      <c r="BK78" s="158">
        <v>0.81399999999999995</v>
      </c>
      <c r="BL78" s="157">
        <v>128</v>
      </c>
      <c r="BM78" s="158">
        <v>0.83699999999999997</v>
      </c>
      <c r="BN78" s="157">
        <v>117</v>
      </c>
      <c r="BO78" s="158">
        <v>0.82399999999999995</v>
      </c>
      <c r="BP78" s="157">
        <v>158</v>
      </c>
      <c r="BQ78" s="158">
        <v>0.81</v>
      </c>
      <c r="BR78" s="157">
        <v>134</v>
      </c>
      <c r="BS78" s="158">
        <v>0.83199999999999996</v>
      </c>
      <c r="BT78" s="157">
        <v>149</v>
      </c>
      <c r="BU78" s="158">
        <v>0.81899999999999995</v>
      </c>
      <c r="BV78" s="157">
        <v>123</v>
      </c>
      <c r="BW78" s="158">
        <v>0.82</v>
      </c>
      <c r="BX78" s="157">
        <v>155</v>
      </c>
      <c r="BY78" s="158">
        <v>0.83799999999999997</v>
      </c>
      <c r="BZ78" s="157">
        <v>128</v>
      </c>
      <c r="CA78" s="158">
        <v>0.80500000000000005</v>
      </c>
      <c r="CB78" s="157">
        <v>133</v>
      </c>
      <c r="CC78" s="158">
        <v>0.76</v>
      </c>
      <c r="CD78" s="157">
        <v>118</v>
      </c>
      <c r="CE78" s="158">
        <v>0.78700000000000003</v>
      </c>
      <c r="CF78" s="157">
        <v>135</v>
      </c>
      <c r="CG78" s="158">
        <v>0.79900000000000004</v>
      </c>
      <c r="CH78" s="157">
        <v>120</v>
      </c>
      <c r="CI78" s="158">
        <v>0.76900000000000002</v>
      </c>
      <c r="CJ78" s="157">
        <v>127</v>
      </c>
      <c r="CK78" s="158">
        <v>0.83</v>
      </c>
      <c r="CL78" s="157">
        <v>130</v>
      </c>
      <c r="CM78" s="158">
        <v>0.82799999999999996</v>
      </c>
      <c r="CN78" s="157">
        <v>158</v>
      </c>
      <c r="CO78" s="158">
        <v>0.77500000000000002</v>
      </c>
      <c r="CP78" s="157">
        <v>123</v>
      </c>
      <c r="CQ78" s="158">
        <v>0.77800000000000002</v>
      </c>
      <c r="CR78" s="157">
        <v>138</v>
      </c>
      <c r="CS78" s="158">
        <v>0.82099999999999995</v>
      </c>
      <c r="CT78" s="157">
        <v>126</v>
      </c>
      <c r="CU78" s="158">
        <v>0.82899999999999996</v>
      </c>
      <c r="CV78" s="157">
        <v>146</v>
      </c>
      <c r="CW78" s="158">
        <v>0.76400000000000001</v>
      </c>
      <c r="CX78" s="157">
        <v>140</v>
      </c>
      <c r="CY78" s="158">
        <v>0.77300000000000002</v>
      </c>
      <c r="CZ78" s="157">
        <v>145</v>
      </c>
      <c r="DA78" s="158">
        <v>0.81899999999999995</v>
      </c>
      <c r="DB78" s="157">
        <v>106</v>
      </c>
      <c r="DC78" s="158">
        <v>0.72599999999999998</v>
      </c>
      <c r="DD78" s="157">
        <v>113</v>
      </c>
      <c r="DE78" s="158">
        <v>0.68500000000000005</v>
      </c>
      <c r="DF78" s="157">
        <v>131</v>
      </c>
      <c r="DG78" s="158">
        <v>0.76600000000000001</v>
      </c>
      <c r="DH78" s="156">
        <v>135</v>
      </c>
      <c r="DI78" s="158">
        <v>0.75800000000000001</v>
      </c>
      <c r="DJ78" s="157">
        <v>135</v>
      </c>
      <c r="DK78" s="158">
        <v>0.80800000000000005</v>
      </c>
      <c r="DL78" s="157">
        <v>136</v>
      </c>
      <c r="DM78" s="158">
        <v>0.69399999999999995</v>
      </c>
      <c r="DN78" s="157">
        <v>120</v>
      </c>
      <c r="DO78" s="158">
        <v>0.68200000000000005</v>
      </c>
      <c r="DP78" s="157">
        <v>145</v>
      </c>
      <c r="DQ78" s="158">
        <v>0.79700000000000004</v>
      </c>
      <c r="DR78" s="157">
        <v>130</v>
      </c>
      <c r="DS78" s="158">
        <v>0.73399999999999999</v>
      </c>
      <c r="DT78" s="157">
        <v>144</v>
      </c>
      <c r="DU78" s="158">
        <v>0.77800000000000002</v>
      </c>
      <c r="DV78" s="157">
        <v>156</v>
      </c>
      <c r="DW78" s="158">
        <v>0.76100000000000001</v>
      </c>
      <c r="DX78" s="157">
        <v>158</v>
      </c>
      <c r="DY78" s="158">
        <v>0.77500000000000002</v>
      </c>
      <c r="DZ78" s="157">
        <v>166</v>
      </c>
      <c r="EA78" s="158">
        <v>0.81</v>
      </c>
      <c r="EB78" s="157">
        <v>141</v>
      </c>
      <c r="EC78" s="158">
        <v>0.68100000000000005</v>
      </c>
      <c r="ED78" s="157">
        <v>141</v>
      </c>
      <c r="EE78" s="158">
        <v>0.75800000000000001</v>
      </c>
      <c r="EF78" s="157">
        <v>157</v>
      </c>
      <c r="EG78" s="158">
        <v>0.78500000000000003</v>
      </c>
      <c r="EH78" s="157">
        <v>132</v>
      </c>
      <c r="EI78" s="158">
        <v>0.72099999999999997</v>
      </c>
      <c r="EJ78" s="157">
        <v>144</v>
      </c>
      <c r="EK78" s="159">
        <v>0.68600000000000005</v>
      </c>
      <c r="EL78" s="157">
        <v>136</v>
      </c>
      <c r="EM78" s="158">
        <v>0.73499999999999999</v>
      </c>
      <c r="EN78" s="157">
        <v>140</v>
      </c>
      <c r="EO78" s="158">
        <v>0.72899999999999998</v>
      </c>
      <c r="EP78" s="157">
        <v>117</v>
      </c>
      <c r="EQ78" s="158">
        <v>0.75</v>
      </c>
      <c r="ER78" s="157">
        <v>112</v>
      </c>
      <c r="ES78" s="158">
        <v>0.63300000000000001</v>
      </c>
      <c r="ET78" s="157">
        <v>116</v>
      </c>
      <c r="EU78" s="158">
        <v>0.67100000000000004</v>
      </c>
      <c r="EV78" s="157">
        <v>117</v>
      </c>
      <c r="EW78" s="158">
        <v>0.66500000000000004</v>
      </c>
      <c r="EX78" s="157">
        <v>92</v>
      </c>
      <c r="EY78" s="158">
        <v>0.65700000000000003</v>
      </c>
      <c r="EZ78" s="157">
        <v>105</v>
      </c>
      <c r="FA78" s="158">
        <v>0.53600000000000003</v>
      </c>
      <c r="FB78" s="157">
        <v>99</v>
      </c>
      <c r="FC78" s="158">
        <v>0.53500000000000003</v>
      </c>
      <c r="FD78" s="157">
        <v>99</v>
      </c>
      <c r="FE78" s="158">
        <v>0.57899999999999996</v>
      </c>
      <c r="FF78" s="156">
        <v>91</v>
      </c>
      <c r="FG78" s="158">
        <v>0.53200000000000003</v>
      </c>
      <c r="FH78" s="156">
        <v>102</v>
      </c>
      <c r="FI78" s="158">
        <v>0.52300000000000002</v>
      </c>
      <c r="FJ78" s="156">
        <v>88</v>
      </c>
      <c r="FK78" s="158">
        <v>0.51800000000000002</v>
      </c>
      <c r="FL78" s="156">
        <v>97</v>
      </c>
      <c r="FM78" s="158">
        <v>0.57399999999999995</v>
      </c>
      <c r="FN78" s="156">
        <v>73</v>
      </c>
      <c r="FO78" s="158">
        <v>0.47099999999999997</v>
      </c>
      <c r="FP78" s="156">
        <v>59</v>
      </c>
      <c r="FQ78" s="158">
        <v>0.36899999999999999</v>
      </c>
      <c r="FR78" s="156">
        <v>45</v>
      </c>
      <c r="FS78" s="158">
        <v>0.31</v>
      </c>
      <c r="FT78" s="156">
        <v>47</v>
      </c>
      <c r="FU78" s="158">
        <v>0.38200000000000001</v>
      </c>
      <c r="FV78" s="156">
        <v>41</v>
      </c>
      <c r="FW78" s="158">
        <v>0.27900000000000003</v>
      </c>
      <c r="FX78" s="156">
        <v>34</v>
      </c>
      <c r="FY78" s="158">
        <v>0.20699999999999999</v>
      </c>
      <c r="FZ78" s="156">
        <v>30</v>
      </c>
      <c r="GA78" s="158">
        <v>0.216</v>
      </c>
      <c r="GB78" s="156">
        <v>37</v>
      </c>
      <c r="GC78" s="158">
        <v>0.253</v>
      </c>
      <c r="GD78" s="156">
        <v>32</v>
      </c>
      <c r="GE78" s="158">
        <v>0.22700000000000001</v>
      </c>
      <c r="GF78" s="156">
        <v>32</v>
      </c>
      <c r="GG78" s="158">
        <v>0.20799999999999999</v>
      </c>
      <c r="GH78" s="156">
        <v>45</v>
      </c>
      <c r="GI78" s="158">
        <v>0.26900000000000002</v>
      </c>
      <c r="GJ78" s="156">
        <v>55</v>
      </c>
      <c r="GK78" s="158">
        <v>0.34</v>
      </c>
      <c r="GL78" s="156">
        <v>86</v>
      </c>
      <c r="GM78" s="158">
        <v>0.49399999999999999</v>
      </c>
      <c r="GN78" s="156">
        <v>58</v>
      </c>
      <c r="GO78" s="158">
        <v>0.38200000000000001</v>
      </c>
      <c r="GP78" s="156">
        <v>37</v>
      </c>
      <c r="GQ78" s="158">
        <v>0.308</v>
      </c>
      <c r="GR78" s="160"/>
      <c r="GS78" s="162"/>
    </row>
    <row r="79" spans="3:201" hidden="1" x14ac:dyDescent="0.25">
      <c r="C79" s="156" t="s">
        <v>1690</v>
      </c>
      <c r="D79" s="157">
        <v>269</v>
      </c>
      <c r="E79" s="158">
        <v>0.72499999999999998</v>
      </c>
      <c r="F79" s="157">
        <v>155</v>
      </c>
      <c r="G79" s="158">
        <v>0.62</v>
      </c>
      <c r="H79" s="157">
        <v>196</v>
      </c>
      <c r="I79" s="158">
        <v>0.77500000000000002</v>
      </c>
      <c r="J79" s="157">
        <v>211</v>
      </c>
      <c r="K79" s="158">
        <v>0.81799999999999995</v>
      </c>
      <c r="L79" s="157">
        <v>241</v>
      </c>
      <c r="M79" s="158">
        <v>0.79</v>
      </c>
      <c r="N79" s="157">
        <v>204</v>
      </c>
      <c r="O79" s="158">
        <v>0.76400000000000001</v>
      </c>
      <c r="P79" s="157">
        <v>224</v>
      </c>
      <c r="Q79" s="158">
        <v>0.86799999999999999</v>
      </c>
      <c r="R79" s="157">
        <v>221</v>
      </c>
      <c r="S79" s="158">
        <v>0.88400000000000001</v>
      </c>
      <c r="T79" s="157">
        <v>252</v>
      </c>
      <c r="U79" s="158">
        <v>0.78300000000000003</v>
      </c>
      <c r="V79" s="157">
        <v>174</v>
      </c>
      <c r="W79" s="158">
        <v>0.78400000000000003</v>
      </c>
      <c r="X79" s="157">
        <v>210</v>
      </c>
      <c r="Y79" s="158">
        <v>0.74199999999999999</v>
      </c>
      <c r="Z79" s="157">
        <v>208</v>
      </c>
      <c r="AA79" s="158">
        <v>0.69099999999999995</v>
      </c>
      <c r="AB79" s="157">
        <v>251</v>
      </c>
      <c r="AC79" s="158">
        <v>0.71099999999999997</v>
      </c>
      <c r="AD79" s="157">
        <v>153</v>
      </c>
      <c r="AE79" s="158">
        <v>0.68</v>
      </c>
      <c r="AF79" s="157">
        <v>189</v>
      </c>
      <c r="AG79" s="158">
        <v>0.68</v>
      </c>
      <c r="AH79" s="157">
        <v>172</v>
      </c>
      <c r="AI79" s="158">
        <v>0.61</v>
      </c>
      <c r="AJ79" s="157">
        <v>229</v>
      </c>
      <c r="AK79" s="158">
        <v>0.63300000000000001</v>
      </c>
      <c r="AL79" s="157">
        <v>162</v>
      </c>
      <c r="AM79" s="158">
        <v>0.625</v>
      </c>
      <c r="AN79" s="157">
        <v>148</v>
      </c>
      <c r="AO79" s="158">
        <v>0.53800000000000003</v>
      </c>
      <c r="AP79" s="157">
        <v>149</v>
      </c>
      <c r="AQ79" s="158">
        <v>0.54600000000000004</v>
      </c>
      <c r="AR79" s="157">
        <v>214</v>
      </c>
      <c r="AS79" s="158">
        <v>0.59299999999999997</v>
      </c>
      <c r="AT79" s="157">
        <v>140</v>
      </c>
      <c r="AU79" s="158">
        <v>0.52800000000000002</v>
      </c>
      <c r="AV79" s="157">
        <v>155</v>
      </c>
      <c r="AW79" s="158">
        <v>0.60099999999999998</v>
      </c>
      <c r="AX79" s="157">
        <v>171</v>
      </c>
      <c r="AY79" s="158">
        <v>0.57599999999999996</v>
      </c>
      <c r="AZ79" s="157">
        <v>198</v>
      </c>
      <c r="BA79" s="158">
        <v>0.53700000000000003</v>
      </c>
      <c r="BB79" s="157">
        <v>153</v>
      </c>
      <c r="BC79" s="158">
        <v>0.627</v>
      </c>
      <c r="BD79" s="157">
        <v>150</v>
      </c>
      <c r="BE79" s="158">
        <v>0.54500000000000004</v>
      </c>
      <c r="BF79" s="157">
        <v>158</v>
      </c>
      <c r="BG79" s="158">
        <v>0.54100000000000004</v>
      </c>
      <c r="BH79" s="157">
        <v>188</v>
      </c>
      <c r="BI79" s="158">
        <v>0.55500000000000005</v>
      </c>
      <c r="BJ79" s="157">
        <v>165</v>
      </c>
      <c r="BK79" s="158">
        <v>0.61099999999999999</v>
      </c>
      <c r="BL79" s="157">
        <v>163</v>
      </c>
      <c r="BM79" s="158">
        <v>0.60399999999999998</v>
      </c>
      <c r="BN79" s="157">
        <v>183</v>
      </c>
      <c r="BO79" s="158">
        <v>0.59599999999999997</v>
      </c>
      <c r="BP79" s="157">
        <v>199</v>
      </c>
      <c r="BQ79" s="158">
        <v>0.52</v>
      </c>
      <c r="BR79" s="157">
        <v>155</v>
      </c>
      <c r="BS79" s="158">
        <v>0.52400000000000002</v>
      </c>
      <c r="BT79" s="157">
        <v>160</v>
      </c>
      <c r="BU79" s="158">
        <v>0.54100000000000004</v>
      </c>
      <c r="BV79" s="157">
        <v>173</v>
      </c>
      <c r="BW79" s="158">
        <v>0.54100000000000004</v>
      </c>
      <c r="BX79" s="157">
        <v>181</v>
      </c>
      <c r="BY79" s="158">
        <v>0.54700000000000004</v>
      </c>
      <c r="BZ79" s="157">
        <v>150</v>
      </c>
      <c r="CA79" s="158">
        <v>0.503</v>
      </c>
      <c r="CB79" s="157">
        <v>128</v>
      </c>
      <c r="CC79" s="158">
        <v>0.42399999999999999</v>
      </c>
      <c r="CD79" s="157">
        <v>90</v>
      </c>
      <c r="CE79" s="158">
        <v>0.36099999999999999</v>
      </c>
      <c r="CF79" s="157">
        <v>93</v>
      </c>
      <c r="CG79" s="158">
        <v>0.316</v>
      </c>
      <c r="CH79" s="157">
        <v>96</v>
      </c>
      <c r="CI79" s="158">
        <v>0.35699999999999998</v>
      </c>
      <c r="CJ79" s="157">
        <v>84</v>
      </c>
      <c r="CK79" s="158">
        <v>0.318</v>
      </c>
      <c r="CL79" s="157">
        <v>103</v>
      </c>
      <c r="CM79" s="158">
        <v>0.307</v>
      </c>
      <c r="CN79" s="157">
        <v>97</v>
      </c>
      <c r="CO79" s="158">
        <v>0.29499999999999998</v>
      </c>
      <c r="CP79" s="157">
        <v>89</v>
      </c>
      <c r="CQ79" s="158">
        <v>0.29599999999999999</v>
      </c>
      <c r="CR79" s="157">
        <v>93</v>
      </c>
      <c r="CS79" s="158">
        <v>0.28599999999999998</v>
      </c>
      <c r="CT79" s="157">
        <v>106</v>
      </c>
      <c r="CU79" s="158">
        <v>0.32300000000000001</v>
      </c>
      <c r="CV79" s="157">
        <v>126</v>
      </c>
      <c r="CW79" s="158">
        <v>0.33100000000000002</v>
      </c>
      <c r="CX79" s="157">
        <v>122</v>
      </c>
      <c r="CY79" s="158">
        <v>0.32600000000000001</v>
      </c>
      <c r="CZ79" s="157">
        <v>148</v>
      </c>
      <c r="DA79" s="158">
        <v>0.41199999999999998</v>
      </c>
      <c r="DB79" s="157">
        <v>135</v>
      </c>
      <c r="DC79" s="158">
        <v>0.373</v>
      </c>
      <c r="DD79" s="157">
        <v>144</v>
      </c>
      <c r="DE79" s="158">
        <v>0.36899999999999999</v>
      </c>
      <c r="DF79" s="157">
        <v>148</v>
      </c>
      <c r="DG79" s="158">
        <v>0.39700000000000002</v>
      </c>
      <c r="DH79" s="156">
        <v>148</v>
      </c>
      <c r="DI79" s="158">
        <v>0.43099999999999999</v>
      </c>
      <c r="DJ79" s="157">
        <v>161</v>
      </c>
      <c r="DK79" s="158">
        <v>0.41799999999999998</v>
      </c>
      <c r="DL79" s="157">
        <v>176</v>
      </c>
      <c r="DM79" s="158">
        <v>0.40400000000000003</v>
      </c>
      <c r="DN79" s="157">
        <v>149</v>
      </c>
      <c r="DO79" s="158">
        <v>0.46600000000000003</v>
      </c>
      <c r="DP79" s="157">
        <v>184</v>
      </c>
      <c r="DQ79" s="158">
        <v>0.51300000000000001</v>
      </c>
      <c r="DR79" s="157">
        <v>196</v>
      </c>
      <c r="DS79" s="158">
        <v>0.51700000000000002</v>
      </c>
      <c r="DT79" s="157">
        <v>149</v>
      </c>
      <c r="DU79" s="158">
        <v>0.432</v>
      </c>
      <c r="DV79" s="157">
        <v>144</v>
      </c>
      <c r="DW79" s="158">
        <v>0.46600000000000003</v>
      </c>
      <c r="DX79" s="157">
        <v>186</v>
      </c>
      <c r="DY79" s="158">
        <v>0.50800000000000001</v>
      </c>
      <c r="DZ79" s="157">
        <v>169</v>
      </c>
      <c r="EA79" s="158">
        <v>0.499</v>
      </c>
      <c r="EB79" s="157">
        <v>172</v>
      </c>
      <c r="EC79" s="158">
        <v>0.438</v>
      </c>
      <c r="ED79" s="157">
        <v>147</v>
      </c>
      <c r="EE79" s="158">
        <v>0.45700000000000002</v>
      </c>
      <c r="EF79" s="157">
        <v>170</v>
      </c>
      <c r="EG79" s="158">
        <v>0.48299999999999998</v>
      </c>
      <c r="EH79" s="157">
        <v>144</v>
      </c>
      <c r="EI79" s="158">
        <v>0.42</v>
      </c>
      <c r="EJ79" s="157">
        <v>168</v>
      </c>
      <c r="EK79" s="159">
        <v>0.442</v>
      </c>
      <c r="EL79" s="157">
        <v>132</v>
      </c>
      <c r="EM79" s="158">
        <v>0.46500000000000002</v>
      </c>
      <c r="EN79" s="157">
        <v>129</v>
      </c>
      <c r="EO79" s="158">
        <v>0.433</v>
      </c>
      <c r="EP79" s="157">
        <v>143</v>
      </c>
      <c r="EQ79" s="158">
        <v>0.48099999999999998</v>
      </c>
      <c r="ER79" s="157">
        <v>131</v>
      </c>
      <c r="ES79" s="158">
        <v>0.379</v>
      </c>
      <c r="ET79" s="157">
        <v>135</v>
      </c>
      <c r="EU79" s="158">
        <v>0.45900000000000002</v>
      </c>
      <c r="EV79" s="157">
        <v>112</v>
      </c>
      <c r="EW79" s="158">
        <v>0.40699999999999997</v>
      </c>
      <c r="EX79" s="157">
        <v>86</v>
      </c>
      <c r="EY79" s="158">
        <v>0.33700000000000002</v>
      </c>
      <c r="EZ79" s="157">
        <v>69</v>
      </c>
      <c r="FA79" s="158">
        <v>0.24299999999999999</v>
      </c>
      <c r="FB79" s="157">
        <v>80</v>
      </c>
      <c r="FC79" s="158">
        <v>0.28699999999999998</v>
      </c>
      <c r="FD79" s="157">
        <v>79</v>
      </c>
      <c r="FE79" s="158">
        <v>0.33100000000000002</v>
      </c>
      <c r="FF79" s="156">
        <v>69</v>
      </c>
      <c r="FG79" s="158">
        <v>0.28799999999999998</v>
      </c>
      <c r="FH79" s="156">
        <v>69</v>
      </c>
      <c r="FI79" s="158">
        <v>0.24099999999999999</v>
      </c>
      <c r="FJ79" s="156">
        <v>61</v>
      </c>
      <c r="FK79" s="158">
        <v>0.27200000000000002</v>
      </c>
      <c r="FL79" s="156">
        <v>64</v>
      </c>
      <c r="FM79" s="158">
        <v>0.27400000000000002</v>
      </c>
      <c r="FN79" s="156">
        <v>43</v>
      </c>
      <c r="FO79" s="158">
        <v>0.21299999999999999</v>
      </c>
      <c r="FP79" s="156">
        <v>33</v>
      </c>
      <c r="FQ79" s="158">
        <v>0.151</v>
      </c>
      <c r="FR79" s="156">
        <v>30</v>
      </c>
      <c r="FS79" s="158">
        <v>0.13800000000000001</v>
      </c>
      <c r="FT79" s="156">
        <v>43</v>
      </c>
      <c r="FU79" s="158">
        <v>0.19500000000000001</v>
      </c>
      <c r="FV79" s="156">
        <v>31</v>
      </c>
      <c r="FW79" s="158">
        <v>0.14299999999999999</v>
      </c>
      <c r="FX79" s="156">
        <v>22</v>
      </c>
      <c r="FY79" s="158">
        <v>0.108</v>
      </c>
      <c r="FZ79" s="156">
        <v>18</v>
      </c>
      <c r="GA79" s="158">
        <v>8.5999999999999993E-2</v>
      </c>
      <c r="GB79" s="156">
        <v>27</v>
      </c>
      <c r="GC79" s="158">
        <v>0.11</v>
      </c>
      <c r="GD79" s="156">
        <v>23</v>
      </c>
      <c r="GE79" s="158">
        <v>0.111</v>
      </c>
      <c r="GF79" s="156">
        <v>9</v>
      </c>
      <c r="GG79" s="158">
        <v>0.04</v>
      </c>
      <c r="GH79" s="156">
        <v>12</v>
      </c>
      <c r="GI79" s="158">
        <v>6.3E-2</v>
      </c>
      <c r="GJ79" s="156">
        <v>22</v>
      </c>
      <c r="GK79" s="158">
        <v>9.5000000000000001E-2</v>
      </c>
      <c r="GL79" s="156">
        <v>19</v>
      </c>
      <c r="GM79" s="158">
        <v>9.2999999999999999E-2</v>
      </c>
      <c r="GN79" s="156">
        <v>29</v>
      </c>
      <c r="GO79" s="158">
        <v>0.123</v>
      </c>
      <c r="GP79" s="156">
        <v>27</v>
      </c>
      <c r="GQ79" s="158">
        <v>0.14099999999999999</v>
      </c>
      <c r="GR79" s="160"/>
      <c r="GS79" s="162"/>
    </row>
    <row r="80" spans="3:201" hidden="1" x14ac:dyDescent="0.25">
      <c r="C80" s="156" t="s">
        <v>1691</v>
      </c>
      <c r="D80" s="157">
        <v>328</v>
      </c>
      <c r="E80" s="158">
        <v>0.91400000000000003</v>
      </c>
      <c r="F80" s="157">
        <v>240</v>
      </c>
      <c r="G80" s="158">
        <v>0.91600000000000004</v>
      </c>
      <c r="H80" s="157">
        <v>239</v>
      </c>
      <c r="I80" s="158">
        <v>0.90200000000000002</v>
      </c>
      <c r="J80" s="157">
        <v>242</v>
      </c>
      <c r="K80" s="158">
        <v>0.93100000000000005</v>
      </c>
      <c r="L80" s="157">
        <v>254</v>
      </c>
      <c r="M80" s="158">
        <v>0.93700000000000006</v>
      </c>
      <c r="N80" s="157">
        <v>248</v>
      </c>
      <c r="O80" s="158">
        <v>0.95</v>
      </c>
      <c r="P80" s="157">
        <v>239</v>
      </c>
      <c r="Q80" s="158">
        <v>0.98399999999999999</v>
      </c>
      <c r="R80" s="157">
        <v>234</v>
      </c>
      <c r="S80" s="158">
        <v>0.95899999999999996</v>
      </c>
      <c r="T80" s="157">
        <v>268</v>
      </c>
      <c r="U80" s="158">
        <v>0.90800000000000003</v>
      </c>
      <c r="V80" s="157">
        <v>226</v>
      </c>
      <c r="W80" s="158">
        <v>0.92600000000000005</v>
      </c>
      <c r="X80" s="157">
        <v>215</v>
      </c>
      <c r="Y80" s="158">
        <v>0.90700000000000003</v>
      </c>
      <c r="Z80" s="157">
        <v>233</v>
      </c>
      <c r="AA80" s="158">
        <v>0.91700000000000004</v>
      </c>
      <c r="AB80" s="157">
        <v>226</v>
      </c>
      <c r="AC80" s="158">
        <v>0.9</v>
      </c>
      <c r="AD80" s="157">
        <v>209</v>
      </c>
      <c r="AE80" s="158">
        <v>0.88200000000000001</v>
      </c>
      <c r="AF80" s="157">
        <v>216</v>
      </c>
      <c r="AG80" s="158">
        <v>0.91100000000000003</v>
      </c>
      <c r="AH80" s="157">
        <v>237</v>
      </c>
      <c r="AI80" s="158">
        <v>0.89100000000000001</v>
      </c>
      <c r="AJ80" s="157">
        <v>212</v>
      </c>
      <c r="AK80" s="158">
        <v>0.872</v>
      </c>
      <c r="AL80" s="157">
        <v>204</v>
      </c>
      <c r="AM80" s="158">
        <v>0.91100000000000003</v>
      </c>
      <c r="AN80" s="157">
        <v>231</v>
      </c>
      <c r="AO80" s="158">
        <v>0.84899999999999998</v>
      </c>
      <c r="AP80" s="157">
        <v>228</v>
      </c>
      <c r="AQ80" s="158">
        <v>0.89400000000000002</v>
      </c>
      <c r="AR80" s="157">
        <v>234</v>
      </c>
      <c r="AS80" s="158">
        <v>0.9</v>
      </c>
      <c r="AT80" s="157">
        <v>241</v>
      </c>
      <c r="AU80" s="158">
        <v>0.89300000000000002</v>
      </c>
      <c r="AV80" s="157">
        <v>227</v>
      </c>
      <c r="AW80" s="158">
        <v>0.89400000000000002</v>
      </c>
      <c r="AX80" s="157">
        <v>187</v>
      </c>
      <c r="AY80" s="158">
        <v>0.86599999999999999</v>
      </c>
      <c r="AZ80" s="157">
        <v>263</v>
      </c>
      <c r="BA80" s="158">
        <v>0.90100000000000002</v>
      </c>
      <c r="BB80" s="157">
        <v>213</v>
      </c>
      <c r="BC80" s="158">
        <v>0.89500000000000002</v>
      </c>
      <c r="BD80" s="157">
        <v>200</v>
      </c>
      <c r="BE80" s="158">
        <v>0.88100000000000001</v>
      </c>
      <c r="BF80" s="157">
        <v>194</v>
      </c>
      <c r="BG80" s="158">
        <v>0.86199999999999999</v>
      </c>
      <c r="BH80" s="157">
        <v>212</v>
      </c>
      <c r="BI80" s="158">
        <v>0.78200000000000003</v>
      </c>
      <c r="BJ80" s="157">
        <v>237</v>
      </c>
      <c r="BK80" s="158">
        <v>0.89400000000000002</v>
      </c>
      <c r="BL80" s="157">
        <v>235</v>
      </c>
      <c r="BM80" s="158">
        <v>0.86699999999999999</v>
      </c>
      <c r="BN80" s="157">
        <v>194</v>
      </c>
      <c r="BO80" s="158">
        <v>0.83599999999999997</v>
      </c>
      <c r="BP80" s="157">
        <v>197</v>
      </c>
      <c r="BQ80" s="158">
        <v>0.75800000000000001</v>
      </c>
      <c r="BR80" s="157">
        <v>231</v>
      </c>
      <c r="BS80" s="158">
        <v>0.85199999999999998</v>
      </c>
      <c r="BT80" s="157">
        <v>222</v>
      </c>
      <c r="BU80" s="158">
        <v>0.78700000000000003</v>
      </c>
      <c r="BV80" s="157">
        <v>176</v>
      </c>
      <c r="BW80" s="158">
        <v>0.749</v>
      </c>
      <c r="BX80" s="157">
        <v>265</v>
      </c>
      <c r="BY80" s="158">
        <v>0.82</v>
      </c>
      <c r="BZ80" s="157">
        <v>198</v>
      </c>
      <c r="CA80" s="158">
        <v>0.73299999999999998</v>
      </c>
      <c r="CB80" s="157">
        <v>193</v>
      </c>
      <c r="CC80" s="158">
        <v>0.78100000000000003</v>
      </c>
      <c r="CD80" s="157">
        <v>202</v>
      </c>
      <c r="CE80" s="158">
        <v>0.73199999999999998</v>
      </c>
      <c r="CF80" s="157">
        <v>207</v>
      </c>
      <c r="CG80" s="158">
        <v>0.745</v>
      </c>
      <c r="CH80" s="157">
        <v>180</v>
      </c>
      <c r="CI80" s="158">
        <v>0.75</v>
      </c>
      <c r="CJ80" s="157">
        <v>201</v>
      </c>
      <c r="CK80" s="158">
        <v>0.73099999999999998</v>
      </c>
      <c r="CL80" s="157">
        <v>186</v>
      </c>
      <c r="CM80" s="158">
        <v>0.69899999999999995</v>
      </c>
      <c r="CN80" s="157">
        <v>217</v>
      </c>
      <c r="CO80" s="158">
        <v>0.69599999999999995</v>
      </c>
      <c r="CP80" s="157">
        <v>181</v>
      </c>
      <c r="CQ80" s="158">
        <v>0.69899999999999995</v>
      </c>
      <c r="CR80" s="157">
        <v>205</v>
      </c>
      <c r="CS80" s="158">
        <v>0.67900000000000005</v>
      </c>
      <c r="CT80" s="157">
        <v>180</v>
      </c>
      <c r="CU80" s="158">
        <v>0.72899999999999998</v>
      </c>
      <c r="CV80" s="157">
        <v>214</v>
      </c>
      <c r="CW80" s="158">
        <v>0.66900000000000004</v>
      </c>
      <c r="CX80" s="157">
        <v>203</v>
      </c>
      <c r="CY80" s="158">
        <v>0.76</v>
      </c>
      <c r="CZ80" s="157">
        <v>220</v>
      </c>
      <c r="DA80" s="158">
        <v>0.746</v>
      </c>
      <c r="DB80" s="157">
        <v>224</v>
      </c>
      <c r="DC80" s="158">
        <v>0.75700000000000001</v>
      </c>
      <c r="DD80" s="157">
        <v>201</v>
      </c>
      <c r="DE80" s="158">
        <v>0.68100000000000005</v>
      </c>
      <c r="DF80" s="157">
        <v>216</v>
      </c>
      <c r="DG80" s="158">
        <v>0.71499999999999997</v>
      </c>
      <c r="DH80" s="156">
        <v>190</v>
      </c>
      <c r="DI80" s="158">
        <v>0.76300000000000001</v>
      </c>
      <c r="DJ80" s="157">
        <v>191</v>
      </c>
      <c r="DK80" s="158">
        <v>0.71</v>
      </c>
      <c r="DL80" s="157">
        <v>234</v>
      </c>
      <c r="DM80" s="158">
        <v>0.71799999999999997</v>
      </c>
      <c r="DN80" s="157">
        <v>219</v>
      </c>
      <c r="DO80" s="158">
        <v>0.71799999999999997</v>
      </c>
      <c r="DP80" s="157">
        <v>229</v>
      </c>
      <c r="DQ80" s="158">
        <v>0.753</v>
      </c>
      <c r="DR80" s="157">
        <v>200</v>
      </c>
      <c r="DS80" s="158">
        <v>0.69699999999999995</v>
      </c>
      <c r="DT80" s="157">
        <v>180</v>
      </c>
      <c r="DU80" s="158">
        <v>0.53900000000000003</v>
      </c>
      <c r="DV80" s="157">
        <v>233</v>
      </c>
      <c r="DW80" s="158">
        <v>0.65600000000000003</v>
      </c>
      <c r="DX80" s="157">
        <v>191</v>
      </c>
      <c r="DY80" s="158">
        <v>0.59699999999999998</v>
      </c>
      <c r="DZ80" s="157">
        <v>207</v>
      </c>
      <c r="EA80" s="158">
        <v>0.72099999999999997</v>
      </c>
      <c r="EB80" s="157">
        <v>204</v>
      </c>
      <c r="EC80" s="158">
        <v>0.62</v>
      </c>
      <c r="ED80" s="157">
        <v>195</v>
      </c>
      <c r="EE80" s="158">
        <v>0.64400000000000002</v>
      </c>
      <c r="EF80" s="157">
        <v>263</v>
      </c>
      <c r="EG80" s="158">
        <v>0.72699999999999998</v>
      </c>
      <c r="EH80" s="157">
        <v>236</v>
      </c>
      <c r="EI80" s="158">
        <v>0.71499999999999997</v>
      </c>
      <c r="EJ80" s="157">
        <v>289</v>
      </c>
      <c r="EK80" s="159">
        <v>0.69499999999999995</v>
      </c>
      <c r="EL80" s="157">
        <v>237</v>
      </c>
      <c r="EM80" s="158">
        <v>0.73099999999999998</v>
      </c>
      <c r="EN80" s="157">
        <v>239</v>
      </c>
      <c r="EO80" s="158">
        <v>0.73099999999999998</v>
      </c>
      <c r="EP80" s="157">
        <v>238</v>
      </c>
      <c r="EQ80" s="158">
        <v>0.74099999999999999</v>
      </c>
      <c r="ER80" s="157">
        <v>294</v>
      </c>
      <c r="ES80" s="158">
        <v>0.73299999999999998</v>
      </c>
      <c r="ET80" s="157">
        <v>253</v>
      </c>
      <c r="EU80" s="158">
        <v>0.751</v>
      </c>
      <c r="EV80" s="157">
        <v>254</v>
      </c>
      <c r="EW80" s="158">
        <v>0.77700000000000002</v>
      </c>
      <c r="EX80" s="157">
        <v>234</v>
      </c>
      <c r="EY80" s="158">
        <v>0.78500000000000003</v>
      </c>
      <c r="EZ80" s="157">
        <v>223</v>
      </c>
      <c r="FA80" s="158">
        <v>0.69299999999999995</v>
      </c>
      <c r="FB80" s="157">
        <v>193</v>
      </c>
      <c r="FC80" s="158">
        <v>0.67500000000000004</v>
      </c>
      <c r="FD80" s="157">
        <v>181</v>
      </c>
      <c r="FE80" s="158">
        <v>0.66500000000000004</v>
      </c>
      <c r="FF80" s="156">
        <v>183</v>
      </c>
      <c r="FG80" s="158">
        <v>0.68</v>
      </c>
      <c r="FH80" s="156">
        <v>174</v>
      </c>
      <c r="FI80" s="158">
        <v>0.626</v>
      </c>
      <c r="FJ80" s="156">
        <v>143</v>
      </c>
      <c r="FK80" s="158">
        <v>0.60899999999999999</v>
      </c>
      <c r="FL80" s="156">
        <v>134</v>
      </c>
      <c r="FM80" s="158">
        <v>0.54700000000000004</v>
      </c>
      <c r="FN80" s="156">
        <v>119</v>
      </c>
      <c r="FO80" s="158">
        <v>0.50600000000000001</v>
      </c>
      <c r="FP80" s="156">
        <v>128</v>
      </c>
      <c r="FQ80" s="158">
        <v>0.44900000000000001</v>
      </c>
      <c r="FR80" s="156">
        <v>90</v>
      </c>
      <c r="FS80" s="158">
        <v>0.41499999999999998</v>
      </c>
      <c r="FT80" s="156">
        <v>112</v>
      </c>
      <c r="FU80" s="158">
        <v>0.45900000000000002</v>
      </c>
      <c r="FV80" s="156">
        <v>73</v>
      </c>
      <c r="FW80" s="158">
        <v>0.32</v>
      </c>
      <c r="FX80" s="156">
        <v>66</v>
      </c>
      <c r="FY80" s="158">
        <v>0.26400000000000001</v>
      </c>
      <c r="FZ80" s="156">
        <v>65</v>
      </c>
      <c r="GA80" s="158">
        <v>0.25800000000000001</v>
      </c>
      <c r="GB80" s="156">
        <v>66</v>
      </c>
      <c r="GC80" s="158">
        <v>0.28799999999999998</v>
      </c>
      <c r="GD80" s="156">
        <v>72</v>
      </c>
      <c r="GE80" s="158">
        <v>0.30099999999999999</v>
      </c>
      <c r="GF80" s="156">
        <v>69</v>
      </c>
      <c r="GG80" s="158">
        <v>0.24299999999999999</v>
      </c>
      <c r="GH80" s="156">
        <v>70</v>
      </c>
      <c r="GI80" s="158">
        <v>0.29399999999999998</v>
      </c>
      <c r="GJ80" s="156">
        <v>84</v>
      </c>
      <c r="GK80" s="158">
        <v>0.36099999999999999</v>
      </c>
      <c r="GL80" s="156">
        <v>97</v>
      </c>
      <c r="GM80" s="158">
        <v>0.439</v>
      </c>
      <c r="GN80" s="156">
        <v>104</v>
      </c>
      <c r="GO80" s="158">
        <v>0.432</v>
      </c>
      <c r="GP80" s="156">
        <v>107</v>
      </c>
      <c r="GQ80" s="158">
        <v>0.46700000000000003</v>
      </c>
      <c r="GR80" s="160"/>
      <c r="GS80" s="162"/>
    </row>
    <row r="81" spans="1:201" hidden="1" x14ac:dyDescent="0.25">
      <c r="C81" s="156" t="s">
        <v>1451</v>
      </c>
      <c r="D81" s="157">
        <v>12</v>
      </c>
      <c r="E81" s="158">
        <v>0.92300000000000004</v>
      </c>
      <c r="F81" s="157">
        <v>11</v>
      </c>
      <c r="G81" s="158">
        <v>1</v>
      </c>
      <c r="H81" s="157">
        <v>8</v>
      </c>
      <c r="I81" s="158">
        <v>1</v>
      </c>
      <c r="J81" s="157">
        <v>7</v>
      </c>
      <c r="K81" s="158">
        <v>1</v>
      </c>
      <c r="L81" s="157">
        <v>6</v>
      </c>
      <c r="M81" s="158">
        <v>1</v>
      </c>
      <c r="N81" s="157">
        <v>2</v>
      </c>
      <c r="O81" s="158">
        <v>1</v>
      </c>
      <c r="P81" s="157">
        <v>7</v>
      </c>
      <c r="Q81" s="158">
        <v>1</v>
      </c>
      <c r="R81" s="157">
        <v>8</v>
      </c>
      <c r="S81" s="158">
        <v>1</v>
      </c>
      <c r="T81" s="157">
        <v>8</v>
      </c>
      <c r="U81" s="158">
        <v>1</v>
      </c>
      <c r="V81" s="157">
        <v>5</v>
      </c>
      <c r="W81" s="158">
        <v>1</v>
      </c>
      <c r="X81" s="157">
        <v>7</v>
      </c>
      <c r="Y81" s="158">
        <v>1</v>
      </c>
      <c r="Z81" s="157">
        <v>8</v>
      </c>
      <c r="AA81" s="158">
        <v>1</v>
      </c>
      <c r="AB81" s="157">
        <v>9</v>
      </c>
      <c r="AC81" s="158">
        <v>1</v>
      </c>
      <c r="AD81" s="157">
        <v>9</v>
      </c>
      <c r="AE81" s="158">
        <v>1</v>
      </c>
      <c r="AF81" s="157">
        <v>5</v>
      </c>
      <c r="AG81" s="158">
        <v>1</v>
      </c>
      <c r="AH81" s="157">
        <v>4</v>
      </c>
      <c r="AI81" s="158">
        <v>1</v>
      </c>
      <c r="AJ81" s="157">
        <v>3</v>
      </c>
      <c r="AK81" s="158">
        <v>1</v>
      </c>
      <c r="AL81" s="157">
        <v>2</v>
      </c>
      <c r="AM81" s="158">
        <v>1</v>
      </c>
      <c r="AN81" s="157">
        <v>7</v>
      </c>
      <c r="AO81" s="158">
        <v>1</v>
      </c>
      <c r="AP81" s="157">
        <v>7</v>
      </c>
      <c r="AQ81" s="158">
        <v>1</v>
      </c>
      <c r="AR81" s="157">
        <v>8</v>
      </c>
      <c r="AS81" s="158">
        <v>1</v>
      </c>
      <c r="AT81" s="157">
        <v>7</v>
      </c>
      <c r="AU81" s="158">
        <v>1</v>
      </c>
      <c r="AV81" s="157">
        <v>5</v>
      </c>
      <c r="AW81" s="158">
        <v>1</v>
      </c>
      <c r="AX81" s="157">
        <v>5</v>
      </c>
      <c r="AY81" s="158">
        <v>1</v>
      </c>
      <c r="AZ81" s="157">
        <v>5</v>
      </c>
      <c r="BA81" s="158">
        <v>1</v>
      </c>
      <c r="BB81" s="157">
        <v>7</v>
      </c>
      <c r="BC81" s="158">
        <v>1</v>
      </c>
      <c r="BD81" s="157">
        <v>7</v>
      </c>
      <c r="BE81" s="158">
        <v>1</v>
      </c>
      <c r="BF81" s="157">
        <v>7</v>
      </c>
      <c r="BG81" s="158">
        <v>1</v>
      </c>
      <c r="BH81" s="157">
        <v>9</v>
      </c>
      <c r="BI81" s="158">
        <v>1</v>
      </c>
      <c r="BJ81" s="157">
        <v>8</v>
      </c>
      <c r="BK81" s="158">
        <v>1</v>
      </c>
      <c r="BL81" s="157">
        <v>6</v>
      </c>
      <c r="BM81" s="158">
        <v>1</v>
      </c>
      <c r="BN81" s="157">
        <v>9</v>
      </c>
      <c r="BO81" s="158">
        <v>1</v>
      </c>
      <c r="BP81" s="157">
        <v>6</v>
      </c>
      <c r="BQ81" s="158">
        <v>1</v>
      </c>
      <c r="BR81" s="157">
        <v>5</v>
      </c>
      <c r="BS81" s="158">
        <v>1</v>
      </c>
      <c r="BT81" s="157">
        <v>8</v>
      </c>
      <c r="BU81" s="158">
        <v>1</v>
      </c>
      <c r="BV81" s="157">
        <v>5</v>
      </c>
      <c r="BW81" s="158">
        <v>1</v>
      </c>
      <c r="BX81" s="157">
        <v>5</v>
      </c>
      <c r="BY81" s="158">
        <v>1</v>
      </c>
      <c r="BZ81" s="157">
        <v>4</v>
      </c>
      <c r="CA81" s="158">
        <v>1</v>
      </c>
      <c r="CB81" s="157">
        <v>2</v>
      </c>
      <c r="CC81" s="158">
        <v>1</v>
      </c>
      <c r="CD81" s="157">
        <v>5</v>
      </c>
      <c r="CE81" s="158">
        <v>1</v>
      </c>
      <c r="CF81" s="157">
        <v>5</v>
      </c>
      <c r="CG81" s="158">
        <v>1</v>
      </c>
      <c r="CH81" s="157">
        <v>4</v>
      </c>
      <c r="CI81" s="158">
        <v>1</v>
      </c>
      <c r="CJ81" s="157">
        <v>3</v>
      </c>
      <c r="CK81" s="158">
        <v>1</v>
      </c>
      <c r="CL81" s="157">
        <v>10</v>
      </c>
      <c r="CM81" s="158">
        <v>1</v>
      </c>
      <c r="CN81" s="157">
        <v>8</v>
      </c>
      <c r="CO81" s="158">
        <v>1</v>
      </c>
      <c r="CP81" s="157">
        <v>5</v>
      </c>
      <c r="CQ81" s="158">
        <v>1</v>
      </c>
      <c r="CR81" s="157">
        <v>10</v>
      </c>
      <c r="CS81" s="158">
        <v>1</v>
      </c>
      <c r="CT81" s="157">
        <v>7</v>
      </c>
      <c r="CU81" s="158">
        <v>1</v>
      </c>
      <c r="CV81" s="157">
        <v>3</v>
      </c>
      <c r="CW81" s="158">
        <v>0.75</v>
      </c>
      <c r="CX81" s="157">
        <v>3</v>
      </c>
      <c r="CY81" s="158">
        <v>1</v>
      </c>
      <c r="CZ81" s="157">
        <v>3</v>
      </c>
      <c r="DA81" s="158">
        <v>1</v>
      </c>
      <c r="DB81" s="157">
        <v>5</v>
      </c>
      <c r="DC81" s="158">
        <v>1</v>
      </c>
      <c r="DD81" s="157">
        <v>3</v>
      </c>
      <c r="DE81" s="158">
        <v>1</v>
      </c>
      <c r="DF81" s="157">
        <v>4</v>
      </c>
      <c r="DG81" s="158">
        <v>1</v>
      </c>
      <c r="DH81" s="156">
        <v>2</v>
      </c>
      <c r="DI81" s="158">
        <v>0.66700000000000004</v>
      </c>
      <c r="DJ81" s="157">
        <v>7</v>
      </c>
      <c r="DK81" s="158">
        <v>1</v>
      </c>
      <c r="DL81" s="157">
        <v>5</v>
      </c>
      <c r="DM81" s="158">
        <v>0.83299999999999996</v>
      </c>
      <c r="DN81" s="157">
        <v>6</v>
      </c>
      <c r="DO81" s="158">
        <v>1</v>
      </c>
      <c r="DP81" s="157">
        <v>7</v>
      </c>
      <c r="DQ81" s="158">
        <v>0.875</v>
      </c>
      <c r="DR81" s="157">
        <v>8</v>
      </c>
      <c r="DS81" s="158">
        <v>1</v>
      </c>
      <c r="DT81" s="157">
        <v>7</v>
      </c>
      <c r="DU81" s="158">
        <v>1</v>
      </c>
      <c r="DV81" s="157">
        <v>5</v>
      </c>
      <c r="DW81" s="158">
        <v>1</v>
      </c>
      <c r="DX81" s="157">
        <v>4</v>
      </c>
      <c r="DY81" s="158">
        <v>1</v>
      </c>
      <c r="DZ81" s="157">
        <v>6</v>
      </c>
      <c r="EA81" s="158">
        <v>1</v>
      </c>
      <c r="EB81" s="157">
        <v>8</v>
      </c>
      <c r="EC81" s="158">
        <v>1</v>
      </c>
      <c r="ED81" s="157">
        <v>5</v>
      </c>
      <c r="EE81" s="158">
        <v>1</v>
      </c>
      <c r="EF81" s="157">
        <v>9</v>
      </c>
      <c r="EG81" s="158">
        <v>1</v>
      </c>
      <c r="EH81" s="157">
        <v>2</v>
      </c>
      <c r="EI81" s="158">
        <v>0.66700000000000004</v>
      </c>
      <c r="EJ81" s="157">
        <v>12</v>
      </c>
      <c r="EK81" s="159">
        <v>1</v>
      </c>
      <c r="EL81" s="157">
        <v>11</v>
      </c>
      <c r="EM81" s="158">
        <v>1</v>
      </c>
      <c r="EN81" s="157">
        <v>6</v>
      </c>
      <c r="EO81" s="158">
        <v>1</v>
      </c>
      <c r="EP81" s="157">
        <v>6</v>
      </c>
      <c r="EQ81" s="158">
        <v>1</v>
      </c>
      <c r="ER81" s="157">
        <v>13</v>
      </c>
      <c r="ES81" s="158">
        <v>1</v>
      </c>
      <c r="ET81" s="157">
        <v>9</v>
      </c>
      <c r="EU81" s="158">
        <v>0.9</v>
      </c>
      <c r="EV81" s="157">
        <v>7</v>
      </c>
      <c r="EW81" s="158">
        <v>1</v>
      </c>
      <c r="EX81" s="157">
        <v>4</v>
      </c>
      <c r="EY81" s="158">
        <v>1</v>
      </c>
      <c r="EZ81" s="157">
        <v>9</v>
      </c>
      <c r="FA81" s="158">
        <v>1</v>
      </c>
      <c r="FB81" s="157">
        <v>12</v>
      </c>
      <c r="FC81" s="158">
        <v>1</v>
      </c>
      <c r="FD81" s="157">
        <v>4</v>
      </c>
      <c r="FE81" s="158">
        <v>1</v>
      </c>
      <c r="FF81" s="156">
        <v>3</v>
      </c>
      <c r="FG81" s="158">
        <v>1</v>
      </c>
      <c r="FH81" s="156">
        <v>15</v>
      </c>
      <c r="FI81" s="158">
        <v>1</v>
      </c>
      <c r="FJ81" s="156">
        <v>8</v>
      </c>
      <c r="FK81" s="158">
        <v>1</v>
      </c>
      <c r="FL81" s="156">
        <v>10</v>
      </c>
      <c r="FM81" s="158">
        <v>1</v>
      </c>
      <c r="FN81" s="156">
        <v>8</v>
      </c>
      <c r="FO81" s="158">
        <v>1</v>
      </c>
      <c r="FP81" s="156">
        <v>10</v>
      </c>
      <c r="FQ81" s="158">
        <v>0.83299999999999996</v>
      </c>
      <c r="FR81" s="156">
        <v>11</v>
      </c>
      <c r="FS81" s="158">
        <v>0.91700000000000004</v>
      </c>
      <c r="FT81" s="156">
        <v>9</v>
      </c>
      <c r="FU81" s="158">
        <v>1</v>
      </c>
      <c r="FV81" s="156">
        <v>10</v>
      </c>
      <c r="FW81" s="158">
        <v>1</v>
      </c>
      <c r="FX81" s="156">
        <v>5</v>
      </c>
      <c r="FY81" s="158">
        <v>1</v>
      </c>
      <c r="FZ81" s="156">
        <v>6</v>
      </c>
      <c r="GA81" s="158">
        <v>0.85699999999999998</v>
      </c>
      <c r="GB81" s="156">
        <v>8</v>
      </c>
      <c r="GC81" s="158">
        <v>1</v>
      </c>
      <c r="GD81" s="156">
        <v>7</v>
      </c>
      <c r="GE81" s="158">
        <v>0.875</v>
      </c>
      <c r="GF81" s="156">
        <v>8</v>
      </c>
      <c r="GG81" s="158">
        <v>0.88900000000000001</v>
      </c>
      <c r="GH81" s="156">
        <v>10</v>
      </c>
      <c r="GI81" s="158">
        <v>0.90900000000000003</v>
      </c>
      <c r="GJ81" s="156">
        <v>10</v>
      </c>
      <c r="GK81" s="158">
        <v>1</v>
      </c>
      <c r="GL81" s="156">
        <v>7</v>
      </c>
      <c r="GM81" s="158">
        <v>1</v>
      </c>
      <c r="GN81" s="156">
        <v>10</v>
      </c>
      <c r="GO81" s="158">
        <v>1</v>
      </c>
      <c r="GP81" s="156">
        <v>6</v>
      </c>
      <c r="GQ81" s="158">
        <v>1</v>
      </c>
      <c r="GR81" s="160"/>
      <c r="GS81" s="162"/>
    </row>
    <row r="82" spans="1:201" hidden="1" x14ac:dyDescent="0.25">
      <c r="C82" s="156" t="s">
        <v>819</v>
      </c>
      <c r="D82" s="157">
        <v>75</v>
      </c>
      <c r="E82" s="158">
        <v>6.4000000000000001E-2</v>
      </c>
      <c r="F82" s="157">
        <v>40</v>
      </c>
      <c r="G82" s="158">
        <v>4.2999999999999997E-2</v>
      </c>
      <c r="H82" s="157">
        <v>94</v>
      </c>
      <c r="I82" s="158">
        <v>9.8000000000000004E-2</v>
      </c>
      <c r="J82" s="157">
        <v>105</v>
      </c>
      <c r="K82" s="158">
        <v>0.11700000000000001</v>
      </c>
      <c r="L82" s="157">
        <v>91</v>
      </c>
      <c r="M82" s="158">
        <v>8.5000000000000006E-2</v>
      </c>
      <c r="N82" s="157">
        <v>67</v>
      </c>
      <c r="O82" s="158">
        <v>7.8E-2</v>
      </c>
      <c r="P82" s="157">
        <v>198</v>
      </c>
      <c r="Q82" s="158">
        <v>0.22</v>
      </c>
      <c r="R82" s="157">
        <v>144</v>
      </c>
      <c r="S82" s="158">
        <v>0.158</v>
      </c>
      <c r="T82" s="157">
        <v>163</v>
      </c>
      <c r="U82" s="158">
        <v>0.14299999999999999</v>
      </c>
      <c r="V82" s="157">
        <v>137</v>
      </c>
      <c r="W82" s="158">
        <v>0.157</v>
      </c>
      <c r="X82" s="157">
        <v>169</v>
      </c>
      <c r="Y82" s="158">
        <v>0.182</v>
      </c>
      <c r="Z82" s="157">
        <v>154</v>
      </c>
      <c r="AA82" s="158">
        <v>0.17100000000000001</v>
      </c>
      <c r="AB82" s="157">
        <v>165</v>
      </c>
      <c r="AC82" s="158">
        <v>0.13900000000000001</v>
      </c>
      <c r="AD82" s="157">
        <v>167</v>
      </c>
      <c r="AE82" s="158">
        <v>0.182</v>
      </c>
      <c r="AF82" s="157">
        <v>148</v>
      </c>
      <c r="AG82" s="158">
        <v>0.159</v>
      </c>
      <c r="AH82" s="157">
        <v>168</v>
      </c>
      <c r="AI82" s="158">
        <v>0.17199999999999999</v>
      </c>
      <c r="AJ82" s="157">
        <v>183</v>
      </c>
      <c r="AK82" s="158">
        <v>0.14899999999999999</v>
      </c>
      <c r="AL82" s="157">
        <v>128</v>
      </c>
      <c r="AM82" s="158">
        <v>0.16500000000000001</v>
      </c>
      <c r="AN82" s="157">
        <v>119</v>
      </c>
      <c r="AO82" s="158">
        <v>0.13</v>
      </c>
      <c r="AP82" s="157">
        <v>140</v>
      </c>
      <c r="AQ82" s="158">
        <v>0.154</v>
      </c>
      <c r="AR82" s="157">
        <v>118</v>
      </c>
      <c r="AS82" s="158">
        <v>0.109</v>
      </c>
      <c r="AT82" s="157">
        <v>124</v>
      </c>
      <c r="AU82" s="158">
        <v>0.14699999999999999</v>
      </c>
      <c r="AV82" s="157">
        <v>178</v>
      </c>
      <c r="AW82" s="158">
        <v>0.189</v>
      </c>
      <c r="AX82" s="157">
        <v>133</v>
      </c>
      <c r="AY82" s="158">
        <v>0.152</v>
      </c>
      <c r="AZ82" s="157">
        <v>115</v>
      </c>
      <c r="BA82" s="158">
        <v>0.115</v>
      </c>
      <c r="BB82" s="157">
        <v>97</v>
      </c>
      <c r="BC82" s="158">
        <v>0.121</v>
      </c>
      <c r="BD82" s="157">
        <v>122</v>
      </c>
      <c r="BE82" s="158">
        <v>0.14299999999999999</v>
      </c>
      <c r="BF82" s="157">
        <v>94</v>
      </c>
      <c r="BG82" s="158">
        <v>0.11600000000000001</v>
      </c>
      <c r="BH82" s="157">
        <v>118</v>
      </c>
      <c r="BI82" s="158">
        <v>0.107</v>
      </c>
      <c r="BJ82" s="157">
        <v>67</v>
      </c>
      <c r="BK82" s="158">
        <v>8.4000000000000005E-2</v>
      </c>
      <c r="BL82" s="157">
        <v>79</v>
      </c>
      <c r="BM82" s="158">
        <v>8.8999999999999996E-2</v>
      </c>
      <c r="BN82" s="157">
        <v>37</v>
      </c>
      <c r="BO82" s="158">
        <v>4.3999999999999997E-2</v>
      </c>
      <c r="BP82" s="157">
        <v>62</v>
      </c>
      <c r="BQ82" s="158">
        <v>5.5E-2</v>
      </c>
      <c r="BR82" s="157">
        <v>34</v>
      </c>
      <c r="BS82" s="158">
        <v>3.9E-2</v>
      </c>
      <c r="BT82" s="157">
        <v>49</v>
      </c>
      <c r="BU82" s="158">
        <v>5.3999999999999999E-2</v>
      </c>
      <c r="BV82" s="157">
        <v>29</v>
      </c>
      <c r="BW82" s="158">
        <v>3.3000000000000002E-2</v>
      </c>
      <c r="BX82" s="157">
        <v>69</v>
      </c>
      <c r="BY82" s="158">
        <v>5.8000000000000003E-2</v>
      </c>
      <c r="BZ82" s="157">
        <v>27</v>
      </c>
      <c r="CA82" s="158">
        <v>2.7E-2</v>
      </c>
      <c r="CB82" s="157">
        <v>20</v>
      </c>
      <c r="CC82" s="158">
        <v>0.02</v>
      </c>
      <c r="CD82" s="157">
        <v>27</v>
      </c>
      <c r="CE82" s="158">
        <v>2.7E-2</v>
      </c>
      <c r="CF82" s="157">
        <v>47</v>
      </c>
      <c r="CG82" s="158">
        <v>3.6999999999999998E-2</v>
      </c>
      <c r="CH82" s="157">
        <v>22</v>
      </c>
      <c r="CI82" s="158">
        <v>2.3E-2</v>
      </c>
      <c r="CJ82" s="157">
        <v>29</v>
      </c>
      <c r="CK82" s="158">
        <v>2.5999999999999999E-2</v>
      </c>
      <c r="CL82" s="157">
        <v>19</v>
      </c>
      <c r="CM82" s="158">
        <v>1.7999999999999999E-2</v>
      </c>
      <c r="CN82" s="157">
        <v>59</v>
      </c>
      <c r="CO82" s="158">
        <v>4.2000000000000003E-2</v>
      </c>
      <c r="CP82" s="157">
        <v>29</v>
      </c>
      <c r="CQ82" s="158">
        <v>2.8000000000000001E-2</v>
      </c>
      <c r="CR82" s="157">
        <v>23</v>
      </c>
      <c r="CS82" s="158">
        <v>1.9E-2</v>
      </c>
      <c r="CT82" s="157">
        <v>24</v>
      </c>
      <c r="CU82" s="158">
        <v>2.1999999999999999E-2</v>
      </c>
      <c r="CV82" s="157">
        <v>65</v>
      </c>
      <c r="CW82" s="158">
        <v>4.2999999999999997E-2</v>
      </c>
      <c r="CX82" s="157">
        <v>27</v>
      </c>
      <c r="CY82" s="158">
        <v>2.5000000000000001E-2</v>
      </c>
      <c r="CZ82" s="157">
        <v>36</v>
      </c>
      <c r="DA82" s="158">
        <v>3.2000000000000001E-2</v>
      </c>
      <c r="DB82" s="157">
        <v>26</v>
      </c>
      <c r="DC82" s="158">
        <v>2.1999999999999999E-2</v>
      </c>
      <c r="DD82" s="157">
        <v>33</v>
      </c>
      <c r="DE82" s="158">
        <v>2.1000000000000001E-2</v>
      </c>
      <c r="DF82" s="157">
        <v>28</v>
      </c>
      <c r="DG82" s="158">
        <v>2.3E-2</v>
      </c>
      <c r="DH82" s="156">
        <v>22</v>
      </c>
      <c r="DI82" s="158">
        <v>1.9E-2</v>
      </c>
      <c r="DJ82" s="157">
        <v>26</v>
      </c>
      <c r="DK82" s="158">
        <v>2.1999999999999999E-2</v>
      </c>
      <c r="DL82" s="157">
        <v>55</v>
      </c>
      <c r="DM82" s="158">
        <v>3.3000000000000002E-2</v>
      </c>
      <c r="DN82" s="157">
        <v>50</v>
      </c>
      <c r="DO82" s="158">
        <v>4.2000000000000003E-2</v>
      </c>
      <c r="DP82" s="157">
        <v>20</v>
      </c>
      <c r="DQ82" s="158">
        <v>1.4999999999999999E-2</v>
      </c>
      <c r="DR82" s="157">
        <v>42</v>
      </c>
      <c r="DS82" s="158">
        <v>3.4000000000000002E-2</v>
      </c>
      <c r="DT82" s="157">
        <v>37</v>
      </c>
      <c r="DU82" s="158">
        <v>2.5000000000000001E-2</v>
      </c>
      <c r="DV82" s="157">
        <v>36</v>
      </c>
      <c r="DW82" s="158">
        <v>2.9000000000000001E-2</v>
      </c>
      <c r="DX82" s="157">
        <v>35</v>
      </c>
      <c r="DY82" s="158">
        <v>2.5000000000000001E-2</v>
      </c>
      <c r="DZ82" s="157">
        <v>61</v>
      </c>
      <c r="EA82" s="158">
        <v>4.3999999999999997E-2</v>
      </c>
      <c r="EB82" s="157">
        <v>37</v>
      </c>
      <c r="EC82" s="158">
        <v>2.1999999999999999E-2</v>
      </c>
      <c r="ED82" s="157">
        <v>29</v>
      </c>
      <c r="EE82" s="158">
        <v>2.1000000000000001E-2</v>
      </c>
      <c r="EF82" s="157">
        <v>24</v>
      </c>
      <c r="EG82" s="158">
        <v>1.6E-2</v>
      </c>
      <c r="EH82" s="157">
        <v>26</v>
      </c>
      <c r="EI82" s="158">
        <v>1.7000000000000001E-2</v>
      </c>
      <c r="EJ82" s="157">
        <v>24</v>
      </c>
      <c r="EK82" s="159">
        <v>1.4E-2</v>
      </c>
      <c r="EL82" s="157">
        <v>24</v>
      </c>
      <c r="EM82" s="158">
        <v>1.7000000000000001E-2</v>
      </c>
      <c r="EN82" s="157">
        <v>35</v>
      </c>
      <c r="EO82" s="158">
        <v>2.1999999999999999E-2</v>
      </c>
      <c r="EP82" s="157">
        <v>19</v>
      </c>
      <c r="EQ82" s="158">
        <v>1.2E-2</v>
      </c>
      <c r="ER82" s="157">
        <v>32</v>
      </c>
      <c r="ES82" s="158">
        <v>1.4999999999999999E-2</v>
      </c>
      <c r="ET82" s="157">
        <v>23</v>
      </c>
      <c r="EU82" s="158">
        <v>1.6E-2</v>
      </c>
      <c r="EV82" s="157">
        <v>24</v>
      </c>
      <c r="EW82" s="158">
        <v>1.6E-2</v>
      </c>
      <c r="EX82" s="157">
        <v>32</v>
      </c>
      <c r="EY82" s="158">
        <v>2.1000000000000001E-2</v>
      </c>
      <c r="EZ82" s="157">
        <v>39</v>
      </c>
      <c r="FA82" s="158">
        <v>0.02</v>
      </c>
      <c r="FB82" s="157">
        <v>32</v>
      </c>
      <c r="FC82" s="158">
        <v>2.1999999999999999E-2</v>
      </c>
      <c r="FD82" s="157">
        <v>35</v>
      </c>
      <c r="FE82" s="158">
        <v>2.1000000000000001E-2</v>
      </c>
      <c r="FF82" s="156">
        <v>45</v>
      </c>
      <c r="FG82" s="158">
        <v>2.7E-2</v>
      </c>
      <c r="FH82" s="156">
        <v>40</v>
      </c>
      <c r="FI82" s="158">
        <v>0.02</v>
      </c>
      <c r="FJ82" s="156">
        <v>34</v>
      </c>
      <c r="FK82" s="158">
        <v>2.5999999999999999E-2</v>
      </c>
      <c r="FL82" s="156">
        <v>38</v>
      </c>
      <c r="FM82" s="158">
        <v>2.8000000000000001E-2</v>
      </c>
      <c r="FN82" s="156">
        <v>30</v>
      </c>
      <c r="FO82" s="158">
        <v>1.7999999999999999E-2</v>
      </c>
      <c r="FP82" s="156">
        <v>39</v>
      </c>
      <c r="FQ82" s="158">
        <v>1.7999999999999999E-2</v>
      </c>
      <c r="FR82" s="156">
        <v>34</v>
      </c>
      <c r="FS82" s="158">
        <v>1.9E-2</v>
      </c>
      <c r="FT82" s="156">
        <v>57</v>
      </c>
      <c r="FU82" s="158">
        <v>3.4000000000000002E-2</v>
      </c>
      <c r="FV82" s="156">
        <v>50</v>
      </c>
      <c r="FW82" s="158">
        <v>2.7E-2</v>
      </c>
      <c r="FX82" s="156">
        <v>43</v>
      </c>
      <c r="FY82" s="158">
        <v>0.02</v>
      </c>
      <c r="FZ82" s="156">
        <v>41</v>
      </c>
      <c r="GA82" s="158">
        <v>2.4E-2</v>
      </c>
      <c r="GB82" s="156">
        <v>41</v>
      </c>
      <c r="GC82" s="158">
        <v>2.3E-2</v>
      </c>
      <c r="GD82" s="156">
        <v>38</v>
      </c>
      <c r="GE82" s="158">
        <v>2.4E-2</v>
      </c>
      <c r="GF82" s="156">
        <v>36</v>
      </c>
      <c r="GG82" s="158">
        <v>2.1000000000000001E-2</v>
      </c>
      <c r="GH82" s="156">
        <v>17</v>
      </c>
      <c r="GI82" s="158">
        <v>1.2E-2</v>
      </c>
      <c r="GJ82" s="156">
        <v>20</v>
      </c>
      <c r="GK82" s="158">
        <v>1.2E-2</v>
      </c>
      <c r="GL82" s="156">
        <v>38</v>
      </c>
      <c r="GM82" s="158">
        <v>2.5999999999999999E-2</v>
      </c>
      <c r="GN82" s="156">
        <v>39</v>
      </c>
      <c r="GO82" s="158">
        <v>2.3E-2</v>
      </c>
      <c r="GP82" s="156">
        <v>22</v>
      </c>
      <c r="GQ82" s="158">
        <v>1.6E-2</v>
      </c>
      <c r="GR82" s="160"/>
      <c r="GS82" s="162"/>
    </row>
    <row r="83" spans="1:201" hidden="1" x14ac:dyDescent="0.25">
      <c r="C83" s="156" t="s">
        <v>820</v>
      </c>
      <c r="D83" s="157">
        <v>178</v>
      </c>
      <c r="E83" s="158">
        <v>0.33800000000000002</v>
      </c>
      <c r="F83" s="157">
        <v>140</v>
      </c>
      <c r="G83" s="158">
        <v>0.28999999999999998</v>
      </c>
      <c r="H83" s="157">
        <v>276</v>
      </c>
      <c r="I83" s="158">
        <v>0.47899999999999998</v>
      </c>
      <c r="J83" s="157">
        <v>199</v>
      </c>
      <c r="K83" s="158">
        <v>0.432</v>
      </c>
      <c r="L83" s="157">
        <v>235</v>
      </c>
      <c r="M83" s="158">
        <v>0.45500000000000002</v>
      </c>
      <c r="N83" s="157">
        <v>208</v>
      </c>
      <c r="O83" s="158">
        <v>0.43</v>
      </c>
      <c r="P83" s="157">
        <v>336</v>
      </c>
      <c r="Q83" s="158">
        <v>0.66900000000000004</v>
      </c>
      <c r="R83" s="157">
        <v>288</v>
      </c>
      <c r="S83" s="158">
        <v>0.58199999999999996</v>
      </c>
      <c r="T83" s="157">
        <v>293</v>
      </c>
      <c r="U83" s="158">
        <v>0.56299999999999994</v>
      </c>
      <c r="V83" s="157">
        <v>300</v>
      </c>
      <c r="W83" s="158">
        <v>0.58599999999999997</v>
      </c>
      <c r="X83" s="157">
        <v>340</v>
      </c>
      <c r="Y83" s="158">
        <v>0.61299999999999999</v>
      </c>
      <c r="Z83" s="157">
        <v>291</v>
      </c>
      <c r="AA83" s="158">
        <v>0.56100000000000005</v>
      </c>
      <c r="AB83" s="157">
        <v>286</v>
      </c>
      <c r="AC83" s="158">
        <v>0.52200000000000002</v>
      </c>
      <c r="AD83" s="157">
        <v>346</v>
      </c>
      <c r="AE83" s="158">
        <v>0.60599999999999998</v>
      </c>
      <c r="AF83" s="157">
        <v>319</v>
      </c>
      <c r="AG83" s="158">
        <v>0.55500000000000005</v>
      </c>
      <c r="AH83" s="157">
        <v>356</v>
      </c>
      <c r="AI83" s="158">
        <v>0.60499999999999998</v>
      </c>
      <c r="AJ83" s="157">
        <v>388</v>
      </c>
      <c r="AK83" s="158">
        <v>0.58899999999999997</v>
      </c>
      <c r="AL83" s="157">
        <v>326</v>
      </c>
      <c r="AM83" s="158">
        <v>0.60699999999999998</v>
      </c>
      <c r="AN83" s="157">
        <v>362</v>
      </c>
      <c r="AO83" s="158">
        <v>0.57599999999999996</v>
      </c>
      <c r="AP83" s="157">
        <v>348</v>
      </c>
      <c r="AQ83" s="158">
        <v>0.60199999999999998</v>
      </c>
      <c r="AR83" s="157">
        <v>359</v>
      </c>
      <c r="AS83" s="158">
        <v>0.57299999999999995</v>
      </c>
      <c r="AT83" s="157">
        <v>346</v>
      </c>
      <c r="AU83" s="158">
        <v>0.57199999999999995</v>
      </c>
      <c r="AV83" s="157">
        <v>411</v>
      </c>
      <c r="AW83" s="158">
        <v>0.64800000000000002</v>
      </c>
      <c r="AX83" s="157">
        <v>329</v>
      </c>
      <c r="AY83" s="158">
        <v>0.6</v>
      </c>
      <c r="AZ83" s="157">
        <v>371</v>
      </c>
      <c r="BA83" s="158">
        <v>0.60699999999999998</v>
      </c>
      <c r="BB83" s="157">
        <v>323</v>
      </c>
      <c r="BC83" s="158">
        <v>0.624</v>
      </c>
      <c r="BD83" s="157">
        <v>327</v>
      </c>
      <c r="BE83" s="158">
        <v>0.61599999999999999</v>
      </c>
      <c r="BF83" s="157">
        <v>307</v>
      </c>
      <c r="BG83" s="158">
        <v>0.60199999999999998</v>
      </c>
      <c r="BH83" s="157">
        <v>325</v>
      </c>
      <c r="BI83" s="158">
        <v>0.51900000000000002</v>
      </c>
      <c r="BJ83" s="157">
        <v>304</v>
      </c>
      <c r="BK83" s="158">
        <v>0.54900000000000004</v>
      </c>
      <c r="BL83" s="157">
        <v>264</v>
      </c>
      <c r="BM83" s="158">
        <v>0.48</v>
      </c>
      <c r="BN83" s="157">
        <v>209</v>
      </c>
      <c r="BO83" s="158">
        <v>0.38100000000000001</v>
      </c>
      <c r="BP83" s="157">
        <v>163</v>
      </c>
      <c r="BQ83" s="158">
        <v>0.30499999999999999</v>
      </c>
      <c r="BR83" s="157">
        <v>118</v>
      </c>
      <c r="BS83" s="158">
        <v>0.219</v>
      </c>
      <c r="BT83" s="157">
        <v>116</v>
      </c>
      <c r="BU83" s="158">
        <v>0.19900000000000001</v>
      </c>
      <c r="BV83" s="157">
        <v>100</v>
      </c>
      <c r="BW83" s="158">
        <v>0.17199999999999999</v>
      </c>
      <c r="BX83" s="157">
        <v>98</v>
      </c>
      <c r="BY83" s="158">
        <v>0.14199999999999999</v>
      </c>
      <c r="BZ83" s="157">
        <v>70</v>
      </c>
      <c r="CA83" s="158">
        <v>0.124</v>
      </c>
      <c r="CB83" s="157">
        <v>88</v>
      </c>
      <c r="CC83" s="158">
        <v>0.13900000000000001</v>
      </c>
      <c r="CD83" s="157">
        <v>74</v>
      </c>
      <c r="CE83" s="158">
        <v>0.121</v>
      </c>
      <c r="CF83" s="157">
        <v>54</v>
      </c>
      <c r="CG83" s="158">
        <v>8.2000000000000003E-2</v>
      </c>
      <c r="CH83" s="157">
        <v>52</v>
      </c>
      <c r="CI83" s="158">
        <v>7.6999999999999999E-2</v>
      </c>
      <c r="CJ83" s="157">
        <v>48</v>
      </c>
      <c r="CK83" s="158">
        <v>6.2E-2</v>
      </c>
      <c r="CL83" s="157">
        <v>90</v>
      </c>
      <c r="CM83" s="158">
        <v>0.114</v>
      </c>
      <c r="CN83" s="157">
        <v>55</v>
      </c>
      <c r="CO83" s="158">
        <v>7.1999999999999995E-2</v>
      </c>
      <c r="CP83" s="157">
        <v>47</v>
      </c>
      <c r="CQ83" s="158">
        <v>6.6000000000000003E-2</v>
      </c>
      <c r="CR83" s="157">
        <v>111</v>
      </c>
      <c r="CS83" s="158">
        <v>0.11600000000000001</v>
      </c>
      <c r="CT83" s="157">
        <v>86</v>
      </c>
      <c r="CU83" s="158">
        <v>0.10100000000000001</v>
      </c>
      <c r="CV83" s="157">
        <v>122</v>
      </c>
      <c r="CW83" s="158">
        <v>0.13</v>
      </c>
      <c r="CX83" s="157">
        <v>132</v>
      </c>
      <c r="CY83" s="158">
        <v>0.14299999999999999</v>
      </c>
      <c r="CZ83" s="157">
        <v>239</v>
      </c>
      <c r="DA83" s="158">
        <v>0.22600000000000001</v>
      </c>
      <c r="DB83" s="157">
        <v>177</v>
      </c>
      <c r="DC83" s="158">
        <v>0.192</v>
      </c>
      <c r="DD83" s="157">
        <v>170</v>
      </c>
      <c r="DE83" s="158">
        <v>0.17799999999999999</v>
      </c>
      <c r="DF83" s="157">
        <v>188</v>
      </c>
      <c r="DG83" s="158">
        <v>0.17899999999999999</v>
      </c>
      <c r="DH83" s="156">
        <v>176</v>
      </c>
      <c r="DI83" s="158">
        <v>0.152</v>
      </c>
      <c r="DJ83" s="157">
        <v>156</v>
      </c>
      <c r="DK83" s="158">
        <v>0.16500000000000001</v>
      </c>
      <c r="DL83" s="157">
        <v>163</v>
      </c>
      <c r="DM83" s="158">
        <v>0.16500000000000001</v>
      </c>
      <c r="DN83" s="157">
        <v>212</v>
      </c>
      <c r="DO83" s="158">
        <v>0.217</v>
      </c>
      <c r="DP83" s="157">
        <v>219</v>
      </c>
      <c r="DQ83" s="158">
        <v>0.19700000000000001</v>
      </c>
      <c r="DR83" s="157">
        <v>223</v>
      </c>
      <c r="DS83" s="158">
        <v>0.224</v>
      </c>
      <c r="DT83" s="157">
        <v>209</v>
      </c>
      <c r="DU83" s="158">
        <v>0.20300000000000001</v>
      </c>
      <c r="DV83" s="157">
        <v>203</v>
      </c>
      <c r="DW83" s="158">
        <v>0.19500000000000001</v>
      </c>
      <c r="DX83" s="157">
        <v>214</v>
      </c>
      <c r="DY83" s="158">
        <v>0.189</v>
      </c>
      <c r="DZ83" s="157">
        <v>217</v>
      </c>
      <c r="EA83" s="158">
        <v>0.187</v>
      </c>
      <c r="EB83" s="157">
        <v>172</v>
      </c>
      <c r="EC83" s="158">
        <v>0.151</v>
      </c>
      <c r="ED83" s="157">
        <v>194</v>
      </c>
      <c r="EE83" s="158">
        <v>0.17299999999999999</v>
      </c>
      <c r="EF83" s="157">
        <v>255</v>
      </c>
      <c r="EG83" s="158">
        <v>0.20899999999999999</v>
      </c>
      <c r="EH83" s="157">
        <v>213</v>
      </c>
      <c r="EI83" s="158">
        <v>0.187</v>
      </c>
      <c r="EJ83" s="157">
        <v>188</v>
      </c>
      <c r="EK83" s="159">
        <v>0.159</v>
      </c>
      <c r="EL83" s="157">
        <v>140</v>
      </c>
      <c r="EM83" s="158">
        <v>0.123</v>
      </c>
      <c r="EN83" s="157">
        <v>133</v>
      </c>
      <c r="EO83" s="158">
        <v>0.115</v>
      </c>
      <c r="EP83" s="157">
        <v>117</v>
      </c>
      <c r="EQ83" s="158">
        <v>0.104</v>
      </c>
      <c r="ER83" s="157">
        <v>115</v>
      </c>
      <c r="ES83" s="158">
        <v>0.10100000000000001</v>
      </c>
      <c r="ET83" s="157">
        <v>106</v>
      </c>
      <c r="EU83" s="158">
        <v>9.7000000000000003E-2</v>
      </c>
      <c r="EV83" s="157">
        <v>82</v>
      </c>
      <c r="EW83" s="158">
        <v>7.6999999999999999E-2</v>
      </c>
      <c r="EX83" s="157">
        <v>102</v>
      </c>
      <c r="EY83" s="158">
        <v>9.4E-2</v>
      </c>
      <c r="EZ83" s="157">
        <v>112</v>
      </c>
      <c r="FA83" s="158">
        <v>9.1999999999999998E-2</v>
      </c>
      <c r="FB83" s="157">
        <v>70</v>
      </c>
      <c r="FC83" s="158">
        <v>6.4000000000000001E-2</v>
      </c>
      <c r="FD83" s="157">
        <v>163</v>
      </c>
      <c r="FE83" s="158">
        <v>0.129</v>
      </c>
      <c r="FF83" s="156">
        <v>163</v>
      </c>
      <c r="FG83" s="158">
        <v>0.13200000000000001</v>
      </c>
      <c r="FH83" s="156">
        <v>148</v>
      </c>
      <c r="FI83" s="158">
        <v>0.113</v>
      </c>
      <c r="FJ83" s="156">
        <v>170</v>
      </c>
      <c r="FK83" s="158">
        <v>0.14599999999999999</v>
      </c>
      <c r="FL83" s="156">
        <v>117</v>
      </c>
      <c r="FM83" s="158">
        <v>0.11799999999999999</v>
      </c>
      <c r="FN83" s="156">
        <v>150</v>
      </c>
      <c r="FO83" s="158">
        <v>0.13300000000000001</v>
      </c>
      <c r="FP83" s="156">
        <v>134</v>
      </c>
      <c r="FQ83" s="158">
        <v>0.107</v>
      </c>
      <c r="FR83" s="156">
        <v>224</v>
      </c>
      <c r="FS83" s="158">
        <v>0.17699999999999999</v>
      </c>
      <c r="FT83" s="156">
        <v>227</v>
      </c>
      <c r="FU83" s="158">
        <v>0.19400000000000001</v>
      </c>
      <c r="FV83" s="156">
        <v>241</v>
      </c>
      <c r="FW83" s="158">
        <v>0.19800000000000001</v>
      </c>
      <c r="FX83" s="156">
        <v>245</v>
      </c>
      <c r="FY83" s="158">
        <v>0.187</v>
      </c>
      <c r="FZ83" s="156">
        <v>161</v>
      </c>
      <c r="GA83" s="158">
        <v>0.13400000000000001</v>
      </c>
      <c r="GB83" s="156">
        <v>160</v>
      </c>
      <c r="GC83" s="158">
        <v>0.13</v>
      </c>
      <c r="GD83" s="156">
        <v>198</v>
      </c>
      <c r="GE83" s="158">
        <v>0.16200000000000001</v>
      </c>
      <c r="GF83" s="156">
        <v>227</v>
      </c>
      <c r="GG83" s="158">
        <v>0.17699999999999999</v>
      </c>
      <c r="GH83" s="156">
        <v>122</v>
      </c>
      <c r="GI83" s="158">
        <v>0.107</v>
      </c>
      <c r="GJ83" s="156">
        <v>82</v>
      </c>
      <c r="GK83" s="158">
        <v>7.1999999999999995E-2</v>
      </c>
      <c r="GL83" s="156">
        <v>160</v>
      </c>
      <c r="GM83" s="158">
        <v>0.15</v>
      </c>
      <c r="GN83" s="156">
        <v>96</v>
      </c>
      <c r="GO83" s="158">
        <v>8.7999999999999995E-2</v>
      </c>
      <c r="GP83" s="156">
        <v>74</v>
      </c>
      <c r="GQ83" s="158">
        <v>6.8000000000000005E-2</v>
      </c>
      <c r="GR83" s="160"/>
      <c r="GS83" s="162"/>
    </row>
    <row r="84" spans="1:201" hidden="1" x14ac:dyDescent="0.25">
      <c r="C84" s="156" t="s">
        <v>1135</v>
      </c>
      <c r="D84" s="157">
        <v>245</v>
      </c>
      <c r="E84" s="158">
        <v>0.52500000000000002</v>
      </c>
      <c r="F84" s="157">
        <v>181</v>
      </c>
      <c r="G84" s="158">
        <v>0.55900000000000005</v>
      </c>
      <c r="H84" s="157">
        <v>242</v>
      </c>
      <c r="I84" s="158">
        <v>0.68899999999999995</v>
      </c>
      <c r="J84" s="157">
        <v>249</v>
      </c>
      <c r="K84" s="158">
        <v>0.76900000000000002</v>
      </c>
      <c r="L84" s="157">
        <v>328</v>
      </c>
      <c r="M84" s="158">
        <v>0.78100000000000003</v>
      </c>
      <c r="N84" s="157">
        <v>205</v>
      </c>
      <c r="O84" s="158">
        <v>0.73</v>
      </c>
      <c r="P84" s="157">
        <v>278</v>
      </c>
      <c r="Q84" s="158">
        <v>0.88300000000000001</v>
      </c>
      <c r="R84" s="157">
        <v>250</v>
      </c>
      <c r="S84" s="158">
        <v>0.82799999999999996</v>
      </c>
      <c r="T84" s="157">
        <v>326</v>
      </c>
      <c r="U84" s="158">
        <v>0.79100000000000004</v>
      </c>
      <c r="V84" s="157">
        <v>244</v>
      </c>
      <c r="W84" s="158">
        <v>0.83299999999999996</v>
      </c>
      <c r="X84" s="157">
        <v>270</v>
      </c>
      <c r="Y84" s="158">
        <v>0.83899999999999997</v>
      </c>
      <c r="Z84" s="157">
        <v>244</v>
      </c>
      <c r="AA84" s="158">
        <v>0.80300000000000005</v>
      </c>
      <c r="AB84" s="157">
        <v>256</v>
      </c>
      <c r="AC84" s="158">
        <v>0.71499999999999997</v>
      </c>
      <c r="AD84" s="157">
        <v>206</v>
      </c>
      <c r="AE84" s="158">
        <v>0.73799999999999999</v>
      </c>
      <c r="AF84" s="157">
        <v>214</v>
      </c>
      <c r="AG84" s="158">
        <v>0.66700000000000004</v>
      </c>
      <c r="AH84" s="157">
        <v>223</v>
      </c>
      <c r="AI84" s="158">
        <v>0.65</v>
      </c>
      <c r="AJ84" s="157">
        <v>258</v>
      </c>
      <c r="AK84" s="158">
        <v>0.65800000000000003</v>
      </c>
      <c r="AL84" s="157">
        <v>191</v>
      </c>
      <c r="AM84" s="158">
        <v>0.68700000000000006</v>
      </c>
      <c r="AN84" s="157">
        <v>175</v>
      </c>
      <c r="AO84" s="158">
        <v>0.60599999999999998</v>
      </c>
      <c r="AP84" s="157">
        <v>192</v>
      </c>
      <c r="AQ84" s="158">
        <v>0.6</v>
      </c>
      <c r="AR84" s="157">
        <v>231</v>
      </c>
      <c r="AS84" s="158">
        <v>0.60299999999999998</v>
      </c>
      <c r="AT84" s="157">
        <v>195</v>
      </c>
      <c r="AU84" s="158">
        <v>0.63900000000000001</v>
      </c>
      <c r="AV84" s="157">
        <v>242</v>
      </c>
      <c r="AW84" s="158">
        <v>0.71599999999999997</v>
      </c>
      <c r="AX84" s="157">
        <v>163</v>
      </c>
      <c r="AY84" s="158">
        <v>0.59699999999999998</v>
      </c>
      <c r="AZ84" s="157">
        <v>196</v>
      </c>
      <c r="BA84" s="158">
        <v>0.58699999999999997</v>
      </c>
      <c r="BB84" s="157">
        <v>160</v>
      </c>
      <c r="BC84" s="158">
        <v>0.60399999999999998</v>
      </c>
      <c r="BD84" s="157">
        <v>193</v>
      </c>
      <c r="BE84" s="158">
        <v>0.627</v>
      </c>
      <c r="BF84" s="157">
        <v>180</v>
      </c>
      <c r="BG84" s="158">
        <v>0.61</v>
      </c>
      <c r="BH84" s="157">
        <v>242</v>
      </c>
      <c r="BI84" s="158">
        <v>0.621</v>
      </c>
      <c r="BJ84" s="157">
        <v>198</v>
      </c>
      <c r="BK84" s="158">
        <v>0.623</v>
      </c>
      <c r="BL84" s="157">
        <v>201</v>
      </c>
      <c r="BM84" s="158">
        <v>0.66100000000000003</v>
      </c>
      <c r="BN84" s="157">
        <v>226</v>
      </c>
      <c r="BO84" s="158">
        <v>0.64400000000000002</v>
      </c>
      <c r="BP84" s="157">
        <v>266</v>
      </c>
      <c r="BQ84" s="158">
        <v>0.63800000000000001</v>
      </c>
      <c r="BR84" s="157">
        <v>239</v>
      </c>
      <c r="BS84" s="158">
        <v>0.68700000000000006</v>
      </c>
      <c r="BT84" s="157">
        <v>236</v>
      </c>
      <c r="BU84" s="158">
        <v>0.68</v>
      </c>
      <c r="BV84" s="157">
        <v>225</v>
      </c>
      <c r="BW84" s="158">
        <v>0.69</v>
      </c>
      <c r="BX84" s="157">
        <v>241</v>
      </c>
      <c r="BY84" s="158">
        <v>0.67100000000000004</v>
      </c>
      <c r="BZ84" s="157">
        <v>223</v>
      </c>
      <c r="CA84" s="158">
        <v>0.64500000000000002</v>
      </c>
      <c r="CB84" s="157">
        <v>215</v>
      </c>
      <c r="CC84" s="158">
        <v>0.64200000000000002</v>
      </c>
      <c r="CD84" s="157">
        <v>187</v>
      </c>
      <c r="CE84" s="158">
        <v>0.621</v>
      </c>
      <c r="CF84" s="157">
        <v>229</v>
      </c>
      <c r="CG84" s="158">
        <v>0.63800000000000001</v>
      </c>
      <c r="CH84" s="157">
        <v>248</v>
      </c>
      <c r="CI84" s="158">
        <v>0.69299999999999995</v>
      </c>
      <c r="CJ84" s="157">
        <v>192</v>
      </c>
      <c r="CK84" s="158">
        <v>0.55700000000000005</v>
      </c>
      <c r="CL84" s="157">
        <v>204</v>
      </c>
      <c r="CM84" s="158">
        <v>0.59</v>
      </c>
      <c r="CN84" s="157">
        <v>219</v>
      </c>
      <c r="CO84" s="158">
        <v>0.55600000000000005</v>
      </c>
      <c r="CP84" s="157">
        <v>242</v>
      </c>
      <c r="CQ84" s="158">
        <v>0.65600000000000003</v>
      </c>
      <c r="CR84" s="157">
        <v>246</v>
      </c>
      <c r="CS84" s="158">
        <v>0.64600000000000002</v>
      </c>
      <c r="CT84" s="157">
        <v>241</v>
      </c>
      <c r="CU84" s="158">
        <v>0.64600000000000002</v>
      </c>
      <c r="CV84" s="157">
        <v>246</v>
      </c>
      <c r="CW84" s="158">
        <v>0.56599999999999995</v>
      </c>
      <c r="CX84" s="157">
        <v>215</v>
      </c>
      <c r="CY84" s="158">
        <v>0.57499999999999996</v>
      </c>
      <c r="CZ84" s="157">
        <v>267</v>
      </c>
      <c r="DA84" s="158">
        <v>0.66800000000000004</v>
      </c>
      <c r="DB84" s="157">
        <v>223</v>
      </c>
      <c r="DC84" s="158">
        <v>0.57499999999999996</v>
      </c>
      <c r="DD84" s="157">
        <v>269</v>
      </c>
      <c r="DE84" s="158">
        <v>0.56399999999999995</v>
      </c>
      <c r="DF84" s="157">
        <v>236</v>
      </c>
      <c r="DG84" s="158">
        <v>0.64100000000000001</v>
      </c>
      <c r="DH84" s="156">
        <v>217</v>
      </c>
      <c r="DI84" s="158">
        <v>0.59299999999999997</v>
      </c>
      <c r="DJ84" s="157">
        <v>222</v>
      </c>
      <c r="DK84" s="158">
        <v>0.55200000000000005</v>
      </c>
      <c r="DL84" s="157">
        <v>232</v>
      </c>
      <c r="DM84" s="158">
        <v>0.54300000000000004</v>
      </c>
      <c r="DN84" s="157">
        <v>215</v>
      </c>
      <c r="DO84" s="158">
        <v>0.56599999999999995</v>
      </c>
      <c r="DP84" s="157">
        <v>252</v>
      </c>
      <c r="DQ84" s="158">
        <v>0.59199999999999997</v>
      </c>
      <c r="DR84" s="157">
        <v>251</v>
      </c>
      <c r="DS84" s="158">
        <v>0.56999999999999995</v>
      </c>
      <c r="DT84" s="157">
        <v>233</v>
      </c>
      <c r="DU84" s="158">
        <v>0.56299999999999994</v>
      </c>
      <c r="DV84" s="157">
        <v>220</v>
      </c>
      <c r="DW84" s="158">
        <v>0.59099999999999997</v>
      </c>
      <c r="DX84" s="157">
        <v>219</v>
      </c>
      <c r="DY84" s="158">
        <v>0.59499999999999997</v>
      </c>
      <c r="DZ84" s="157">
        <v>244</v>
      </c>
      <c r="EA84" s="158">
        <v>0.57299999999999995</v>
      </c>
      <c r="EB84" s="157">
        <v>235</v>
      </c>
      <c r="EC84" s="158">
        <v>0.51500000000000001</v>
      </c>
      <c r="ED84" s="157">
        <v>243</v>
      </c>
      <c r="EE84" s="158">
        <v>0.58399999999999996</v>
      </c>
      <c r="EF84" s="157">
        <v>247</v>
      </c>
      <c r="EG84" s="158">
        <v>0.60399999999999998</v>
      </c>
      <c r="EH84" s="157">
        <v>215</v>
      </c>
      <c r="EI84" s="158">
        <v>0.55800000000000005</v>
      </c>
      <c r="EJ84" s="157">
        <v>236</v>
      </c>
      <c r="EK84" s="159">
        <v>0.55300000000000005</v>
      </c>
      <c r="EL84" s="157">
        <v>224</v>
      </c>
      <c r="EM84" s="158">
        <v>0.58299999999999996</v>
      </c>
      <c r="EN84" s="157">
        <v>228</v>
      </c>
      <c r="EO84" s="158">
        <v>0.57899999999999996</v>
      </c>
      <c r="EP84" s="157">
        <v>187</v>
      </c>
      <c r="EQ84" s="158">
        <v>0.52800000000000002</v>
      </c>
      <c r="ER84" s="157">
        <v>218</v>
      </c>
      <c r="ES84" s="158">
        <v>0.50700000000000001</v>
      </c>
      <c r="ET84" s="157">
        <v>212</v>
      </c>
      <c r="EU84" s="158">
        <v>0.59399999999999997</v>
      </c>
      <c r="EV84" s="157">
        <v>224</v>
      </c>
      <c r="EW84" s="158">
        <v>0.56699999999999995</v>
      </c>
      <c r="EX84" s="157">
        <v>182</v>
      </c>
      <c r="EY84" s="158">
        <v>0.46400000000000002</v>
      </c>
      <c r="EZ84" s="157">
        <v>181</v>
      </c>
      <c r="FA84" s="158">
        <v>0.46400000000000002</v>
      </c>
      <c r="FB84" s="157">
        <v>157</v>
      </c>
      <c r="FC84" s="158">
        <v>0.44700000000000001</v>
      </c>
      <c r="FD84" s="157">
        <v>199</v>
      </c>
      <c r="FE84" s="158">
        <v>0.55100000000000005</v>
      </c>
      <c r="FF84" s="156">
        <v>174</v>
      </c>
      <c r="FG84" s="158">
        <v>0.45500000000000002</v>
      </c>
      <c r="FH84" s="156">
        <v>177</v>
      </c>
      <c r="FI84" s="158">
        <v>0.44900000000000001</v>
      </c>
      <c r="FJ84" s="156">
        <v>151</v>
      </c>
      <c r="FK84" s="158">
        <v>0.45100000000000001</v>
      </c>
      <c r="FL84" s="156">
        <v>137</v>
      </c>
      <c r="FM84" s="158">
        <v>0.436</v>
      </c>
      <c r="FN84" s="156">
        <v>111</v>
      </c>
      <c r="FO84" s="158">
        <v>0.313</v>
      </c>
      <c r="FP84" s="156">
        <v>101</v>
      </c>
      <c r="FQ84" s="158">
        <v>0.30299999999999999</v>
      </c>
      <c r="FR84" s="156">
        <v>80</v>
      </c>
      <c r="FS84" s="158">
        <v>0.26800000000000002</v>
      </c>
      <c r="FT84" s="156">
        <v>108</v>
      </c>
      <c r="FU84" s="158">
        <v>0.30299999999999999</v>
      </c>
      <c r="FV84" s="156">
        <v>83</v>
      </c>
      <c r="FW84" s="158">
        <v>0.217</v>
      </c>
      <c r="FX84" s="156">
        <v>66</v>
      </c>
      <c r="FY84" s="158">
        <v>0.20200000000000001</v>
      </c>
      <c r="FZ84" s="156">
        <v>38</v>
      </c>
      <c r="GA84" s="158">
        <v>0.115</v>
      </c>
      <c r="GB84" s="156">
        <v>58</v>
      </c>
      <c r="GC84" s="158">
        <v>0.17100000000000001</v>
      </c>
      <c r="GD84" s="156">
        <v>37</v>
      </c>
      <c r="GE84" s="158">
        <v>0.113</v>
      </c>
      <c r="GF84" s="156">
        <v>33</v>
      </c>
      <c r="GG84" s="158">
        <v>9.6000000000000002E-2</v>
      </c>
      <c r="GH84" s="156">
        <v>43</v>
      </c>
      <c r="GI84" s="158">
        <v>0.13400000000000001</v>
      </c>
      <c r="GJ84" s="156">
        <v>62</v>
      </c>
      <c r="GK84" s="158">
        <v>0.191</v>
      </c>
      <c r="GL84" s="156">
        <v>78</v>
      </c>
      <c r="GM84" s="158">
        <v>0.25</v>
      </c>
      <c r="GN84" s="156">
        <v>75</v>
      </c>
      <c r="GO84" s="158">
        <v>0.217</v>
      </c>
      <c r="GP84" s="156">
        <v>53</v>
      </c>
      <c r="GQ84" s="158">
        <v>0.16900000000000001</v>
      </c>
      <c r="GR84" s="160"/>
      <c r="GS84" s="162"/>
    </row>
    <row r="85" spans="1:201" hidden="1" x14ac:dyDescent="0.25">
      <c r="C85" s="156" t="s">
        <v>821</v>
      </c>
      <c r="D85" s="157">
        <v>228</v>
      </c>
      <c r="E85" s="158">
        <v>0.499</v>
      </c>
      <c r="F85" s="157">
        <v>209</v>
      </c>
      <c r="G85" s="158">
        <v>0.45900000000000002</v>
      </c>
      <c r="H85" s="157">
        <v>246</v>
      </c>
      <c r="I85" s="158">
        <v>0.57999999999999996</v>
      </c>
      <c r="J85" s="157">
        <v>253</v>
      </c>
      <c r="K85" s="158">
        <v>0.58799999999999997</v>
      </c>
      <c r="L85" s="157">
        <v>302</v>
      </c>
      <c r="M85" s="158">
        <v>0.63</v>
      </c>
      <c r="N85" s="157">
        <v>275</v>
      </c>
      <c r="O85" s="158">
        <v>0.622</v>
      </c>
      <c r="P85" s="157">
        <v>364</v>
      </c>
      <c r="Q85" s="158">
        <v>0.73799999999999999</v>
      </c>
      <c r="R85" s="157">
        <v>292</v>
      </c>
      <c r="S85" s="158">
        <v>0.73599999999999999</v>
      </c>
      <c r="T85" s="157">
        <v>352</v>
      </c>
      <c r="U85" s="158">
        <v>0.73</v>
      </c>
      <c r="V85" s="157">
        <v>354</v>
      </c>
      <c r="W85" s="158">
        <v>0.76</v>
      </c>
      <c r="X85" s="157">
        <v>387</v>
      </c>
      <c r="Y85" s="158">
        <v>0.751</v>
      </c>
      <c r="Z85" s="157">
        <v>310</v>
      </c>
      <c r="AA85" s="158">
        <v>0.68300000000000005</v>
      </c>
      <c r="AB85" s="157">
        <v>405</v>
      </c>
      <c r="AC85" s="158">
        <v>0.73099999999999998</v>
      </c>
      <c r="AD85" s="157">
        <v>400</v>
      </c>
      <c r="AE85" s="158">
        <v>0.75900000000000001</v>
      </c>
      <c r="AF85" s="157">
        <v>458</v>
      </c>
      <c r="AG85" s="158">
        <v>0.75800000000000001</v>
      </c>
      <c r="AH85" s="157">
        <v>487</v>
      </c>
      <c r="AI85" s="158">
        <v>0.78300000000000003</v>
      </c>
      <c r="AJ85" s="157">
        <v>512</v>
      </c>
      <c r="AK85" s="158">
        <v>0.72899999999999998</v>
      </c>
      <c r="AL85" s="157">
        <v>446</v>
      </c>
      <c r="AM85" s="158">
        <v>0.755</v>
      </c>
      <c r="AN85" s="157">
        <v>469</v>
      </c>
      <c r="AO85" s="158">
        <v>0.70099999999999996</v>
      </c>
      <c r="AP85" s="157">
        <v>503</v>
      </c>
      <c r="AQ85" s="158">
        <v>0.71399999999999997</v>
      </c>
      <c r="AR85" s="157">
        <v>517</v>
      </c>
      <c r="AS85" s="158">
        <v>0.73099999999999998</v>
      </c>
      <c r="AT85" s="157">
        <v>477</v>
      </c>
      <c r="AU85" s="158">
        <v>0.64200000000000002</v>
      </c>
      <c r="AV85" s="157">
        <v>541</v>
      </c>
      <c r="AW85" s="158">
        <v>0.73499999999999999</v>
      </c>
      <c r="AX85" s="157">
        <v>477</v>
      </c>
      <c r="AY85" s="158">
        <v>0.72899999999999998</v>
      </c>
      <c r="AZ85" s="157">
        <v>536</v>
      </c>
      <c r="BA85" s="158">
        <v>0.70199999999999996</v>
      </c>
      <c r="BB85" s="157">
        <v>574</v>
      </c>
      <c r="BC85" s="158">
        <v>0.75600000000000001</v>
      </c>
      <c r="BD85" s="157">
        <v>563</v>
      </c>
      <c r="BE85" s="158">
        <v>0.72599999999999998</v>
      </c>
      <c r="BF85" s="157">
        <v>538</v>
      </c>
      <c r="BG85" s="158">
        <v>0.70299999999999996</v>
      </c>
      <c r="BH85" s="157">
        <v>574</v>
      </c>
      <c r="BI85" s="158">
        <v>0.66200000000000003</v>
      </c>
      <c r="BJ85" s="157">
        <v>595</v>
      </c>
      <c r="BK85" s="158">
        <v>0.747</v>
      </c>
      <c r="BL85" s="157">
        <v>571</v>
      </c>
      <c r="BM85" s="158">
        <v>0.65</v>
      </c>
      <c r="BN85" s="157">
        <v>518</v>
      </c>
      <c r="BO85" s="158">
        <v>0.60499999999999998</v>
      </c>
      <c r="BP85" s="157">
        <v>481</v>
      </c>
      <c r="BQ85" s="158">
        <v>0.56000000000000005</v>
      </c>
      <c r="BR85" s="157">
        <v>457</v>
      </c>
      <c r="BS85" s="158">
        <v>0.502</v>
      </c>
      <c r="BT85" s="157">
        <v>510</v>
      </c>
      <c r="BU85" s="158">
        <v>0.46899999999999997</v>
      </c>
      <c r="BV85" s="157">
        <v>546</v>
      </c>
      <c r="BW85" s="158">
        <v>0.53100000000000003</v>
      </c>
      <c r="BX85" s="157">
        <v>486</v>
      </c>
      <c r="BY85" s="158">
        <v>0.49</v>
      </c>
      <c r="BZ85" s="157">
        <v>558</v>
      </c>
      <c r="CA85" s="158">
        <v>0.53200000000000003</v>
      </c>
      <c r="CB85" s="157">
        <v>627</v>
      </c>
      <c r="CC85" s="158">
        <v>0.51500000000000001</v>
      </c>
      <c r="CD85" s="157">
        <v>687</v>
      </c>
      <c r="CE85" s="158">
        <v>0.53600000000000003</v>
      </c>
      <c r="CF85" s="157">
        <v>579</v>
      </c>
      <c r="CG85" s="158">
        <v>0.46899999999999997</v>
      </c>
      <c r="CH85" s="157">
        <v>575</v>
      </c>
      <c r="CI85" s="158">
        <v>0.46300000000000002</v>
      </c>
      <c r="CJ85" s="157">
        <v>669</v>
      </c>
      <c r="CK85" s="158">
        <v>0.47399999999999998</v>
      </c>
      <c r="CL85" s="157">
        <v>623</v>
      </c>
      <c r="CM85" s="158">
        <v>0.443</v>
      </c>
      <c r="CN85" s="157">
        <v>558</v>
      </c>
      <c r="CO85" s="158">
        <v>0.41499999999999998</v>
      </c>
      <c r="CP85" s="157">
        <v>687</v>
      </c>
      <c r="CQ85" s="158">
        <v>0.48699999999999999</v>
      </c>
      <c r="CR85" s="157">
        <v>898</v>
      </c>
      <c r="CS85" s="158">
        <v>0.51800000000000002</v>
      </c>
      <c r="CT85" s="157">
        <v>883</v>
      </c>
      <c r="CU85" s="158">
        <v>0.54900000000000004</v>
      </c>
      <c r="CV85" s="157">
        <v>1184</v>
      </c>
      <c r="CW85" s="158">
        <v>0.57199999999999995</v>
      </c>
      <c r="CX85" s="157">
        <v>872</v>
      </c>
      <c r="CY85" s="158">
        <v>0.54800000000000004</v>
      </c>
      <c r="CZ85" s="157">
        <v>1035</v>
      </c>
      <c r="DA85" s="158">
        <v>0.58899999999999997</v>
      </c>
      <c r="DB85" s="157">
        <v>902</v>
      </c>
      <c r="DC85" s="158">
        <v>0.55900000000000005</v>
      </c>
      <c r="DD85" s="157">
        <v>883</v>
      </c>
      <c r="DE85" s="158">
        <v>0.54500000000000004</v>
      </c>
      <c r="DF85" s="157">
        <v>851</v>
      </c>
      <c r="DG85" s="158">
        <v>0.54400000000000004</v>
      </c>
      <c r="DH85" s="156">
        <v>888</v>
      </c>
      <c r="DI85" s="158">
        <v>0.54</v>
      </c>
      <c r="DJ85" s="157">
        <v>748</v>
      </c>
      <c r="DK85" s="158">
        <v>0.51100000000000001</v>
      </c>
      <c r="DL85" s="157">
        <v>726</v>
      </c>
      <c r="DM85" s="158">
        <v>0.47599999999999998</v>
      </c>
      <c r="DN85" s="157">
        <v>765</v>
      </c>
      <c r="DO85" s="158">
        <v>0.52500000000000002</v>
      </c>
      <c r="DP85" s="157">
        <v>759</v>
      </c>
      <c r="DQ85" s="158">
        <v>0.47899999999999998</v>
      </c>
      <c r="DR85" s="157">
        <v>820</v>
      </c>
      <c r="DS85" s="158">
        <v>0.51100000000000001</v>
      </c>
      <c r="DT85" s="157">
        <v>809</v>
      </c>
      <c r="DU85" s="158">
        <v>0.49199999999999999</v>
      </c>
      <c r="DV85" s="157">
        <v>768</v>
      </c>
      <c r="DW85" s="158">
        <v>0.48499999999999999</v>
      </c>
      <c r="DX85" s="157">
        <v>731</v>
      </c>
      <c r="DY85" s="158">
        <v>0.42899999999999999</v>
      </c>
      <c r="DZ85" s="157">
        <v>699</v>
      </c>
      <c r="EA85" s="158">
        <v>0.42099999999999999</v>
      </c>
      <c r="EB85" s="157">
        <v>605</v>
      </c>
      <c r="EC85" s="158">
        <v>0.36799999999999999</v>
      </c>
      <c r="ED85" s="157">
        <v>629</v>
      </c>
      <c r="EE85" s="158">
        <v>0.38400000000000001</v>
      </c>
      <c r="EF85" s="157">
        <v>727</v>
      </c>
      <c r="EG85" s="158">
        <v>0.36699999999999999</v>
      </c>
      <c r="EH85" s="157">
        <v>683</v>
      </c>
      <c r="EI85" s="158">
        <v>0.35199999999999998</v>
      </c>
      <c r="EJ85" s="157">
        <v>628</v>
      </c>
      <c r="EK85" s="159">
        <v>0.31900000000000001</v>
      </c>
      <c r="EL85" s="157">
        <v>537</v>
      </c>
      <c r="EM85" s="158">
        <v>0.28100000000000003</v>
      </c>
      <c r="EN85" s="157">
        <v>562</v>
      </c>
      <c r="EO85" s="158">
        <v>0.26200000000000001</v>
      </c>
      <c r="EP85" s="157">
        <v>543</v>
      </c>
      <c r="EQ85" s="158">
        <v>0.27100000000000002</v>
      </c>
      <c r="ER85" s="157">
        <v>482</v>
      </c>
      <c r="ES85" s="158">
        <v>0.22800000000000001</v>
      </c>
      <c r="ET85" s="157">
        <v>514</v>
      </c>
      <c r="EU85" s="158">
        <v>0.23400000000000001</v>
      </c>
      <c r="EV85" s="157">
        <v>503</v>
      </c>
      <c r="EW85" s="158">
        <v>0.222</v>
      </c>
      <c r="EX85" s="157">
        <v>481</v>
      </c>
      <c r="EY85" s="158">
        <v>0.222</v>
      </c>
      <c r="EZ85" s="157">
        <v>623</v>
      </c>
      <c r="FA85" s="158">
        <v>0.26300000000000001</v>
      </c>
      <c r="FB85" s="157">
        <v>597</v>
      </c>
      <c r="FC85" s="158">
        <v>0.253</v>
      </c>
      <c r="FD85" s="157">
        <v>920</v>
      </c>
      <c r="FE85" s="158">
        <v>0.34799999999999998</v>
      </c>
      <c r="FF85" s="156">
        <v>813</v>
      </c>
      <c r="FG85" s="158">
        <v>0.33900000000000002</v>
      </c>
      <c r="FH85" s="156">
        <v>873</v>
      </c>
      <c r="FI85" s="158">
        <v>0.33700000000000002</v>
      </c>
      <c r="FJ85" s="156">
        <v>1043</v>
      </c>
      <c r="FK85" s="158">
        <v>0.41599999999999998</v>
      </c>
      <c r="FL85" s="156">
        <v>1015</v>
      </c>
      <c r="FM85" s="158">
        <v>0.441</v>
      </c>
      <c r="FN85" s="156">
        <v>1084</v>
      </c>
      <c r="FO85" s="158">
        <v>0.435</v>
      </c>
      <c r="FP85" s="156">
        <v>1178</v>
      </c>
      <c r="FQ85" s="158">
        <v>0.42599999999999999</v>
      </c>
      <c r="FR85" s="156">
        <v>1488</v>
      </c>
      <c r="FS85" s="158">
        <v>0.55600000000000005</v>
      </c>
      <c r="FT85" s="156">
        <v>1610</v>
      </c>
      <c r="FU85" s="158">
        <v>0.59799999999999998</v>
      </c>
      <c r="FV85" s="156">
        <v>1776</v>
      </c>
      <c r="FW85" s="158">
        <v>0.60099999999999998</v>
      </c>
      <c r="FX85" s="156">
        <v>1587</v>
      </c>
      <c r="FY85" s="158">
        <v>0.54400000000000004</v>
      </c>
      <c r="FZ85" s="156">
        <v>1347</v>
      </c>
      <c r="GA85" s="158">
        <v>0.49099999999999999</v>
      </c>
      <c r="GB85" s="156">
        <v>1319</v>
      </c>
      <c r="GC85" s="158">
        <v>0.47699999999999998</v>
      </c>
      <c r="GD85" s="156">
        <v>1254</v>
      </c>
      <c r="GE85" s="158">
        <v>0.48899999999999999</v>
      </c>
      <c r="GF85" s="156">
        <v>1043</v>
      </c>
      <c r="GG85" s="158">
        <v>0.39700000000000002</v>
      </c>
      <c r="GH85" s="156">
        <v>792</v>
      </c>
      <c r="GI85" s="158">
        <v>0.32</v>
      </c>
      <c r="GJ85" s="156">
        <v>577</v>
      </c>
      <c r="GK85" s="158">
        <v>0.24199999999999999</v>
      </c>
      <c r="GL85" s="156">
        <v>879</v>
      </c>
      <c r="GM85" s="158">
        <v>0.36899999999999999</v>
      </c>
      <c r="GN85" s="156">
        <v>759</v>
      </c>
      <c r="GO85" s="158">
        <v>0.309</v>
      </c>
      <c r="GP85" s="156">
        <v>675</v>
      </c>
      <c r="GQ85" s="158">
        <v>0.26300000000000001</v>
      </c>
      <c r="GR85" s="160"/>
      <c r="GS85" s="162"/>
    </row>
    <row r="86" spans="1:201" s="34" customFormat="1" x14ac:dyDescent="0.25">
      <c r="A86"/>
      <c r="B86"/>
      <c r="C86" s="160" t="s">
        <v>28</v>
      </c>
      <c r="D86" s="161">
        <v>30</v>
      </c>
      <c r="E86" s="162">
        <v>1.7999999999999999E-2</v>
      </c>
      <c r="F86" s="161">
        <v>19</v>
      </c>
      <c r="G86" s="162">
        <v>1.6E-2</v>
      </c>
      <c r="H86" s="161">
        <v>21</v>
      </c>
      <c r="I86" s="162">
        <v>1.6E-2</v>
      </c>
      <c r="J86" s="161">
        <v>33</v>
      </c>
      <c r="K86" s="162">
        <v>2.9000000000000001E-2</v>
      </c>
      <c r="L86" s="161">
        <v>30</v>
      </c>
      <c r="M86" s="162">
        <v>1.7999999999999999E-2</v>
      </c>
      <c r="N86" s="161">
        <v>22</v>
      </c>
      <c r="O86" s="162">
        <v>0.02</v>
      </c>
      <c r="P86" s="161">
        <v>19</v>
      </c>
      <c r="Q86" s="162">
        <v>1.4999999999999999E-2</v>
      </c>
      <c r="R86" s="161">
        <v>23</v>
      </c>
      <c r="S86" s="162">
        <v>0.02</v>
      </c>
      <c r="T86" s="161">
        <v>29</v>
      </c>
      <c r="U86" s="162">
        <v>1.7999999999999999E-2</v>
      </c>
      <c r="V86" s="161">
        <v>16</v>
      </c>
      <c r="W86" s="162">
        <v>1.4E-2</v>
      </c>
      <c r="X86" s="161">
        <v>22</v>
      </c>
      <c r="Y86" s="162">
        <v>1.7000000000000001E-2</v>
      </c>
      <c r="Z86" s="161">
        <v>17</v>
      </c>
      <c r="AA86" s="162">
        <v>1.4999999999999999E-2</v>
      </c>
      <c r="AB86" s="161">
        <v>26</v>
      </c>
      <c r="AC86" s="162">
        <v>1.4999999999999999E-2</v>
      </c>
      <c r="AD86" s="161">
        <v>19</v>
      </c>
      <c r="AE86" s="162">
        <v>1.7000000000000001E-2</v>
      </c>
      <c r="AF86" s="161">
        <v>26</v>
      </c>
      <c r="AG86" s="162">
        <v>0.02</v>
      </c>
      <c r="AH86" s="161">
        <v>21</v>
      </c>
      <c r="AI86" s="162">
        <v>1.7999999999999999E-2</v>
      </c>
      <c r="AJ86" s="161">
        <v>19</v>
      </c>
      <c r="AK86" s="162">
        <v>1.2E-2</v>
      </c>
      <c r="AL86" s="161">
        <v>13</v>
      </c>
      <c r="AM86" s="162">
        <v>1.2E-2</v>
      </c>
      <c r="AN86" s="161">
        <v>19</v>
      </c>
      <c r="AO86" s="162">
        <v>1.6E-2</v>
      </c>
      <c r="AP86" s="161">
        <v>15</v>
      </c>
      <c r="AQ86" s="162">
        <v>1.2E-2</v>
      </c>
      <c r="AR86" s="161">
        <v>26</v>
      </c>
      <c r="AS86" s="162">
        <v>1.7000000000000001E-2</v>
      </c>
      <c r="AT86" s="161">
        <v>14</v>
      </c>
      <c r="AU86" s="162">
        <v>1.2E-2</v>
      </c>
      <c r="AV86" s="161">
        <v>26</v>
      </c>
      <c r="AW86" s="162">
        <v>0.02</v>
      </c>
      <c r="AX86" s="161">
        <v>20</v>
      </c>
      <c r="AY86" s="162">
        <v>1.7999999999999999E-2</v>
      </c>
      <c r="AZ86" s="161">
        <v>24</v>
      </c>
      <c r="BA86" s="162">
        <v>1.6E-2</v>
      </c>
      <c r="BB86" s="161">
        <v>17</v>
      </c>
      <c r="BC86" s="162">
        <v>1.7000000000000001E-2</v>
      </c>
      <c r="BD86" s="161">
        <v>23</v>
      </c>
      <c r="BE86" s="162">
        <v>0.02</v>
      </c>
      <c r="BF86" s="161">
        <v>8</v>
      </c>
      <c r="BG86" s="162">
        <v>8.0000000000000002E-3</v>
      </c>
      <c r="BH86" s="161">
        <v>19</v>
      </c>
      <c r="BI86" s="162">
        <v>1.4999999999999999E-2</v>
      </c>
      <c r="BJ86" s="161">
        <v>14</v>
      </c>
      <c r="BK86" s="162">
        <v>1.4999999999999999E-2</v>
      </c>
      <c r="BL86" s="161">
        <v>9</v>
      </c>
      <c r="BM86" s="162">
        <v>8.9999999999999993E-3</v>
      </c>
      <c r="BN86" s="161">
        <v>19</v>
      </c>
      <c r="BO86" s="162">
        <v>1.9E-2</v>
      </c>
      <c r="BP86" s="161">
        <v>17</v>
      </c>
      <c r="BQ86" s="162">
        <v>1.2E-2</v>
      </c>
      <c r="BR86" s="161">
        <v>9</v>
      </c>
      <c r="BS86" s="162">
        <v>8.0000000000000002E-3</v>
      </c>
      <c r="BT86" s="161">
        <v>12</v>
      </c>
      <c r="BU86" s="162">
        <v>1.0999999999999999E-2</v>
      </c>
      <c r="BV86" s="161">
        <v>9</v>
      </c>
      <c r="BW86" s="162">
        <v>8.9999999999999993E-3</v>
      </c>
      <c r="BX86" s="161">
        <v>16</v>
      </c>
      <c r="BY86" s="162">
        <v>1.4E-2</v>
      </c>
      <c r="BZ86" s="161">
        <v>5</v>
      </c>
      <c r="CA86" s="162">
        <v>5.0000000000000001E-3</v>
      </c>
      <c r="CB86" s="161">
        <v>3</v>
      </c>
      <c r="CC86" s="162">
        <v>3.0000000000000001E-3</v>
      </c>
      <c r="CD86" s="161">
        <v>8</v>
      </c>
      <c r="CE86" s="162">
        <v>8.0000000000000002E-3</v>
      </c>
      <c r="CF86" s="161">
        <v>18</v>
      </c>
      <c r="CG86" s="162">
        <v>1.2999999999999999E-2</v>
      </c>
      <c r="CH86" s="161">
        <v>8</v>
      </c>
      <c r="CI86" s="162">
        <v>7.0000000000000001E-3</v>
      </c>
      <c r="CJ86" s="161">
        <v>10</v>
      </c>
      <c r="CK86" s="162">
        <v>8.0000000000000002E-3</v>
      </c>
      <c r="CL86" s="161">
        <v>10</v>
      </c>
      <c r="CM86" s="162">
        <v>8.9999999999999993E-3</v>
      </c>
      <c r="CN86" s="161">
        <v>28</v>
      </c>
      <c r="CO86" s="162">
        <v>0.02</v>
      </c>
      <c r="CP86" s="161">
        <v>8</v>
      </c>
      <c r="CQ86" s="162">
        <v>8.0000000000000002E-3</v>
      </c>
      <c r="CR86" s="161">
        <v>16</v>
      </c>
      <c r="CS86" s="162">
        <v>1.2999999999999999E-2</v>
      </c>
      <c r="CT86" s="161">
        <v>9</v>
      </c>
      <c r="CU86" s="162">
        <v>7.0000000000000001E-3</v>
      </c>
      <c r="CV86" s="161">
        <v>14</v>
      </c>
      <c r="CW86" s="162">
        <v>8.9999999999999993E-3</v>
      </c>
      <c r="CX86" s="161">
        <v>8</v>
      </c>
      <c r="CY86" s="162">
        <v>6.0000000000000001E-3</v>
      </c>
      <c r="CZ86" s="161">
        <v>24</v>
      </c>
      <c r="DA86" s="162">
        <v>1.7000000000000001E-2</v>
      </c>
      <c r="DB86" s="161">
        <v>16</v>
      </c>
      <c r="DC86" s="162">
        <v>1.2999999999999999E-2</v>
      </c>
      <c r="DD86" s="161">
        <v>9</v>
      </c>
      <c r="DE86" s="162">
        <v>6.0000000000000001E-3</v>
      </c>
      <c r="DF86" s="161">
        <v>15</v>
      </c>
      <c r="DG86" s="162">
        <v>1.0999999999999999E-2</v>
      </c>
      <c r="DH86" s="160">
        <v>20</v>
      </c>
      <c r="DI86" s="162">
        <v>1.2999999999999999E-2</v>
      </c>
      <c r="DJ86" s="161">
        <v>15</v>
      </c>
      <c r="DK86" s="162">
        <v>0.01</v>
      </c>
      <c r="DL86" s="161">
        <v>27</v>
      </c>
      <c r="DM86" s="162">
        <v>1.4E-2</v>
      </c>
      <c r="DN86" s="161">
        <v>26</v>
      </c>
      <c r="DO86" s="162">
        <v>1.7999999999999999E-2</v>
      </c>
      <c r="DP86" s="161">
        <v>20</v>
      </c>
      <c r="DQ86" s="162">
        <v>1.0999999999999999E-2</v>
      </c>
      <c r="DR86" s="161">
        <v>15</v>
      </c>
      <c r="DS86" s="162">
        <v>0.01</v>
      </c>
      <c r="DT86" s="161">
        <v>18</v>
      </c>
      <c r="DU86" s="162">
        <v>0.01</v>
      </c>
      <c r="DV86" s="161">
        <v>15</v>
      </c>
      <c r="DW86" s="162">
        <v>0.01</v>
      </c>
      <c r="DX86" s="161">
        <v>18</v>
      </c>
      <c r="DY86" s="162">
        <v>8.9999999999999993E-3</v>
      </c>
      <c r="DZ86" s="161">
        <v>40</v>
      </c>
      <c r="EA86" s="162">
        <v>2.4E-2</v>
      </c>
      <c r="EB86" s="161">
        <v>19</v>
      </c>
      <c r="EC86" s="162">
        <v>8.9999999999999993E-3</v>
      </c>
      <c r="ED86" s="161">
        <v>8</v>
      </c>
      <c r="EE86" s="162">
        <v>5.0000000000000001E-3</v>
      </c>
      <c r="EF86" s="161">
        <v>15</v>
      </c>
      <c r="EG86" s="162">
        <v>8.0000000000000002E-3</v>
      </c>
      <c r="EH86" s="161">
        <v>11</v>
      </c>
      <c r="EI86" s="162">
        <v>6.0000000000000001E-3</v>
      </c>
      <c r="EJ86" s="161">
        <v>15</v>
      </c>
      <c r="EK86" s="163">
        <v>7.0000000000000001E-3</v>
      </c>
      <c r="EL86" s="161">
        <v>9</v>
      </c>
      <c r="EM86" s="162">
        <v>6.0000000000000001E-3</v>
      </c>
      <c r="EN86" s="161">
        <v>13</v>
      </c>
      <c r="EO86" s="162">
        <v>8.0000000000000002E-3</v>
      </c>
      <c r="EP86" s="161">
        <v>16</v>
      </c>
      <c r="EQ86" s="162">
        <v>0.01</v>
      </c>
      <c r="ER86" s="161">
        <v>19</v>
      </c>
      <c r="ES86" s="162">
        <v>0.01</v>
      </c>
      <c r="ET86" s="161">
        <v>16</v>
      </c>
      <c r="EU86" s="162">
        <v>0.01</v>
      </c>
      <c r="EV86" s="161">
        <v>15</v>
      </c>
      <c r="EW86" s="162">
        <v>8.9999999999999993E-3</v>
      </c>
      <c r="EX86" s="161">
        <v>12</v>
      </c>
      <c r="EY86" s="162">
        <v>7.0000000000000001E-3</v>
      </c>
      <c r="EZ86" s="161">
        <v>15</v>
      </c>
      <c r="FA86" s="162">
        <v>7.0000000000000001E-3</v>
      </c>
      <c r="FB86" s="161">
        <v>9</v>
      </c>
      <c r="FC86" s="162">
        <v>6.0000000000000001E-3</v>
      </c>
      <c r="FD86" s="161">
        <v>12</v>
      </c>
      <c r="FE86" s="162">
        <v>6.0000000000000001E-3</v>
      </c>
      <c r="FF86" s="160">
        <v>16</v>
      </c>
      <c r="FG86" s="162">
        <v>8.9999999999999993E-3</v>
      </c>
      <c r="FH86" s="160">
        <v>14</v>
      </c>
      <c r="FI86" s="162">
        <v>7.0000000000000001E-3</v>
      </c>
      <c r="FJ86" s="160">
        <v>16</v>
      </c>
      <c r="FK86" s="162">
        <v>0.01</v>
      </c>
      <c r="FL86" s="160">
        <v>5</v>
      </c>
      <c r="FM86" s="162">
        <v>3.0000000000000001E-3</v>
      </c>
      <c r="FN86" s="160">
        <v>17</v>
      </c>
      <c r="FO86" s="162">
        <v>8.0000000000000002E-3</v>
      </c>
      <c r="FP86" s="160">
        <v>18</v>
      </c>
      <c r="FQ86" s="162">
        <v>7.0000000000000001E-3</v>
      </c>
      <c r="FR86" s="160">
        <v>38</v>
      </c>
      <c r="FS86" s="162">
        <v>1.7999999999999999E-2</v>
      </c>
      <c r="FT86" s="160">
        <v>27</v>
      </c>
      <c r="FU86" s="162">
        <v>1.4999999999999999E-2</v>
      </c>
      <c r="FV86" s="160">
        <v>22</v>
      </c>
      <c r="FW86" s="162">
        <v>1.0999999999999999E-2</v>
      </c>
      <c r="FX86" s="160">
        <v>19</v>
      </c>
      <c r="FY86" s="162">
        <v>8.0000000000000002E-3</v>
      </c>
      <c r="FZ86" s="160">
        <v>20</v>
      </c>
      <c r="GA86" s="162">
        <v>0.01</v>
      </c>
      <c r="GB86" s="160">
        <v>13</v>
      </c>
      <c r="GC86" s="162">
        <v>6.0000000000000001E-3</v>
      </c>
      <c r="GD86" s="160">
        <v>23</v>
      </c>
      <c r="GE86" s="162">
        <v>1.2999999999999999E-2</v>
      </c>
      <c r="GF86" s="160">
        <v>19</v>
      </c>
      <c r="GG86" s="162">
        <v>0.01</v>
      </c>
      <c r="GH86" s="160">
        <v>17</v>
      </c>
      <c r="GI86" s="162">
        <v>1.0999999999999999E-2</v>
      </c>
      <c r="GJ86" s="160">
        <v>11</v>
      </c>
      <c r="GK86" s="162">
        <v>7.0000000000000001E-3</v>
      </c>
      <c r="GL86" s="160">
        <v>8</v>
      </c>
      <c r="GM86" s="162">
        <v>6.0000000000000001E-3</v>
      </c>
      <c r="GN86" s="160">
        <v>9</v>
      </c>
      <c r="GO86" s="162">
        <v>6.0000000000000001E-3</v>
      </c>
      <c r="GP86" s="160">
        <v>5</v>
      </c>
      <c r="GQ86" s="162">
        <v>4.0000000000000001E-3</v>
      </c>
      <c r="GR86" s="160">
        <v>10</v>
      </c>
      <c r="GS86" s="162">
        <v>7.0000000000000001E-3</v>
      </c>
    </row>
    <row r="87" spans="1:201" hidden="1" x14ac:dyDescent="0.25">
      <c r="C87" s="156" t="s">
        <v>822</v>
      </c>
      <c r="D87" s="157">
        <v>200</v>
      </c>
      <c r="E87" s="158">
        <v>0.39400000000000002</v>
      </c>
      <c r="F87" s="157">
        <v>172</v>
      </c>
      <c r="G87" s="158">
        <v>0.33800000000000002</v>
      </c>
      <c r="H87" s="157">
        <v>261</v>
      </c>
      <c r="I87" s="158">
        <v>0.501</v>
      </c>
      <c r="J87" s="157">
        <v>235</v>
      </c>
      <c r="K87" s="158">
        <v>0.496</v>
      </c>
      <c r="L87" s="157">
        <v>270</v>
      </c>
      <c r="M87" s="158">
        <v>0.54400000000000004</v>
      </c>
      <c r="N87" s="157">
        <v>252</v>
      </c>
      <c r="O87" s="158">
        <v>0.50900000000000001</v>
      </c>
      <c r="P87" s="157">
        <v>334</v>
      </c>
      <c r="Q87" s="158">
        <v>0.61199999999999999</v>
      </c>
      <c r="R87" s="157">
        <v>325</v>
      </c>
      <c r="S87" s="158">
        <v>0.68899999999999995</v>
      </c>
      <c r="T87" s="157">
        <v>302</v>
      </c>
      <c r="U87" s="158">
        <v>0.61</v>
      </c>
      <c r="V87" s="157">
        <v>321</v>
      </c>
      <c r="W87" s="158">
        <v>0.58399999999999996</v>
      </c>
      <c r="X87" s="157">
        <v>310</v>
      </c>
      <c r="Y87" s="158">
        <v>0.58299999999999996</v>
      </c>
      <c r="Z87" s="157">
        <v>317</v>
      </c>
      <c r="AA87" s="158">
        <v>0.58299999999999996</v>
      </c>
      <c r="AB87" s="157">
        <v>331</v>
      </c>
      <c r="AC87" s="158">
        <v>0.58499999999999996</v>
      </c>
      <c r="AD87" s="157">
        <v>305</v>
      </c>
      <c r="AE87" s="158">
        <v>0.56999999999999995</v>
      </c>
      <c r="AF87" s="157">
        <v>338</v>
      </c>
      <c r="AG87" s="158">
        <v>0.57799999999999996</v>
      </c>
      <c r="AH87" s="157">
        <v>345</v>
      </c>
      <c r="AI87" s="158">
        <v>0.60299999999999998</v>
      </c>
      <c r="AJ87" s="157">
        <v>289</v>
      </c>
      <c r="AK87" s="158">
        <v>0.54200000000000004</v>
      </c>
      <c r="AL87" s="157">
        <v>281</v>
      </c>
      <c r="AM87" s="158">
        <v>0.56899999999999995</v>
      </c>
      <c r="AN87" s="157">
        <v>313</v>
      </c>
      <c r="AO87" s="158">
        <v>0.54900000000000004</v>
      </c>
      <c r="AP87" s="157">
        <v>255</v>
      </c>
      <c r="AQ87" s="158">
        <v>0.52700000000000002</v>
      </c>
      <c r="AR87" s="157">
        <v>294</v>
      </c>
      <c r="AS87" s="158">
        <v>0.55200000000000005</v>
      </c>
      <c r="AT87" s="157">
        <v>278</v>
      </c>
      <c r="AU87" s="158">
        <v>0.53300000000000003</v>
      </c>
      <c r="AV87" s="157">
        <v>305</v>
      </c>
      <c r="AW87" s="158">
        <v>0.57499999999999996</v>
      </c>
      <c r="AX87" s="157">
        <v>238</v>
      </c>
      <c r="AY87" s="158">
        <v>0.53500000000000003</v>
      </c>
      <c r="AZ87" s="157">
        <v>255</v>
      </c>
      <c r="BA87" s="158">
        <v>0.51600000000000001</v>
      </c>
      <c r="BB87" s="157">
        <v>295</v>
      </c>
      <c r="BC87" s="158">
        <v>0.61</v>
      </c>
      <c r="BD87" s="157">
        <v>300</v>
      </c>
      <c r="BE87" s="158">
        <v>0.56399999999999995</v>
      </c>
      <c r="BF87" s="157">
        <v>266</v>
      </c>
      <c r="BG87" s="158">
        <v>0.56699999999999995</v>
      </c>
      <c r="BH87" s="157">
        <v>245</v>
      </c>
      <c r="BI87" s="158">
        <v>0.46600000000000003</v>
      </c>
      <c r="BJ87" s="157">
        <v>235</v>
      </c>
      <c r="BK87" s="158">
        <v>0.46899999999999997</v>
      </c>
      <c r="BL87" s="157">
        <v>222</v>
      </c>
      <c r="BM87" s="158">
        <v>0.439</v>
      </c>
      <c r="BN87" s="157">
        <v>147</v>
      </c>
      <c r="BO87" s="158">
        <v>0.318</v>
      </c>
      <c r="BP87" s="157">
        <v>164</v>
      </c>
      <c r="BQ87" s="158">
        <v>0.32</v>
      </c>
      <c r="BR87" s="157">
        <v>132</v>
      </c>
      <c r="BS87" s="158">
        <v>0.26500000000000001</v>
      </c>
      <c r="BT87" s="157">
        <v>125</v>
      </c>
      <c r="BU87" s="158">
        <v>0.26200000000000001</v>
      </c>
      <c r="BV87" s="157">
        <v>116</v>
      </c>
      <c r="BW87" s="158">
        <v>0.24099999999999999</v>
      </c>
      <c r="BX87" s="157">
        <v>113</v>
      </c>
      <c r="BY87" s="158">
        <v>0.216</v>
      </c>
      <c r="BZ87" s="157">
        <v>94</v>
      </c>
      <c r="CA87" s="158">
        <v>0.188</v>
      </c>
      <c r="CB87" s="157">
        <v>95</v>
      </c>
      <c r="CC87" s="158">
        <v>0.187</v>
      </c>
      <c r="CD87" s="157">
        <v>71</v>
      </c>
      <c r="CE87" s="158">
        <v>0.13900000000000001</v>
      </c>
      <c r="CF87" s="157">
        <v>72</v>
      </c>
      <c r="CG87" s="158">
        <v>0.13500000000000001</v>
      </c>
      <c r="CH87" s="157">
        <v>61</v>
      </c>
      <c r="CI87" s="158">
        <v>0.115</v>
      </c>
      <c r="CJ87" s="157">
        <v>78</v>
      </c>
      <c r="CK87" s="158">
        <v>0.14499999999999999</v>
      </c>
      <c r="CL87" s="157">
        <v>50</v>
      </c>
      <c r="CM87" s="158">
        <v>9.5000000000000001E-2</v>
      </c>
      <c r="CN87" s="157">
        <v>45</v>
      </c>
      <c r="CO87" s="158">
        <v>9.0999999999999998E-2</v>
      </c>
      <c r="CP87" s="157">
        <v>61</v>
      </c>
      <c r="CQ87" s="158">
        <v>0.114</v>
      </c>
      <c r="CR87" s="157">
        <v>60</v>
      </c>
      <c r="CS87" s="158">
        <v>0.107</v>
      </c>
      <c r="CT87" s="157">
        <v>51</v>
      </c>
      <c r="CU87" s="158">
        <v>9.4E-2</v>
      </c>
      <c r="CV87" s="157">
        <v>84</v>
      </c>
      <c r="CW87" s="158">
        <v>0.13600000000000001</v>
      </c>
      <c r="CX87" s="157">
        <v>59</v>
      </c>
      <c r="CY87" s="158">
        <v>0.108</v>
      </c>
      <c r="CZ87" s="157">
        <v>66</v>
      </c>
      <c r="DA87" s="158">
        <v>0.108</v>
      </c>
      <c r="DB87" s="157">
        <v>52</v>
      </c>
      <c r="DC87" s="158">
        <v>9.6000000000000002E-2</v>
      </c>
      <c r="DD87" s="157">
        <v>51</v>
      </c>
      <c r="DE87" s="158">
        <v>9.5000000000000001E-2</v>
      </c>
      <c r="DF87" s="157">
        <v>57</v>
      </c>
      <c r="DG87" s="158">
        <v>0.10199999999999999</v>
      </c>
      <c r="DH87" s="156">
        <v>55</v>
      </c>
      <c r="DI87" s="158">
        <v>9.4E-2</v>
      </c>
      <c r="DJ87" s="157">
        <v>60</v>
      </c>
      <c r="DK87" s="158">
        <v>0.10299999999999999</v>
      </c>
      <c r="DL87" s="157">
        <v>44</v>
      </c>
      <c r="DM87" s="158">
        <v>8.3000000000000004E-2</v>
      </c>
      <c r="DN87" s="157">
        <v>74</v>
      </c>
      <c r="DO87" s="158">
        <v>0.13800000000000001</v>
      </c>
      <c r="DP87" s="157">
        <v>64</v>
      </c>
      <c r="DQ87" s="158">
        <v>0.115</v>
      </c>
      <c r="DR87" s="157">
        <v>73</v>
      </c>
      <c r="DS87" s="158">
        <v>0.128</v>
      </c>
      <c r="DT87" s="157">
        <v>52</v>
      </c>
      <c r="DU87" s="158">
        <v>9.9000000000000005E-2</v>
      </c>
      <c r="DV87" s="157">
        <v>57</v>
      </c>
      <c r="DW87" s="158">
        <v>0.105</v>
      </c>
      <c r="DX87" s="157">
        <v>53</v>
      </c>
      <c r="DY87" s="158">
        <v>0.09</v>
      </c>
      <c r="DZ87" s="157">
        <v>35</v>
      </c>
      <c r="EA87" s="158">
        <v>6.5000000000000002E-2</v>
      </c>
      <c r="EB87" s="157">
        <v>51</v>
      </c>
      <c r="EC87" s="158">
        <v>0.09</v>
      </c>
      <c r="ED87" s="157">
        <v>36</v>
      </c>
      <c r="EE87" s="158">
        <v>6.6000000000000003E-2</v>
      </c>
      <c r="EF87" s="157">
        <v>41</v>
      </c>
      <c r="EG87" s="158">
        <v>6.9000000000000006E-2</v>
      </c>
      <c r="EH87" s="157">
        <v>48</v>
      </c>
      <c r="EI87" s="158">
        <v>8.4000000000000005E-2</v>
      </c>
      <c r="EJ87" s="157">
        <v>42</v>
      </c>
      <c r="EK87" s="159">
        <v>7.0000000000000007E-2</v>
      </c>
      <c r="EL87" s="157">
        <v>35</v>
      </c>
      <c r="EM87" s="158">
        <v>5.7000000000000002E-2</v>
      </c>
      <c r="EN87" s="157">
        <v>42</v>
      </c>
      <c r="EO87" s="158">
        <v>7.4999999999999997E-2</v>
      </c>
      <c r="EP87" s="157">
        <v>30</v>
      </c>
      <c r="EQ87" s="158">
        <v>5.3999999999999999E-2</v>
      </c>
      <c r="ER87" s="157">
        <v>25</v>
      </c>
      <c r="ES87" s="158">
        <v>4.4999999999999998E-2</v>
      </c>
      <c r="ET87" s="157">
        <v>38</v>
      </c>
      <c r="EU87" s="158">
        <v>7.0000000000000007E-2</v>
      </c>
      <c r="EV87" s="157">
        <v>28</v>
      </c>
      <c r="EW87" s="158">
        <v>5.8999999999999997E-2</v>
      </c>
      <c r="EX87" s="157">
        <v>22</v>
      </c>
      <c r="EY87" s="158">
        <v>4.1000000000000002E-2</v>
      </c>
      <c r="EZ87" s="157">
        <v>19</v>
      </c>
      <c r="FA87" s="158">
        <v>3.3000000000000002E-2</v>
      </c>
      <c r="FB87" s="157">
        <v>29</v>
      </c>
      <c r="FC87" s="158">
        <v>5.2999999999999999E-2</v>
      </c>
      <c r="FD87" s="157">
        <v>13</v>
      </c>
      <c r="FE87" s="158">
        <v>2.1999999999999999E-2</v>
      </c>
      <c r="FF87" s="156">
        <v>23</v>
      </c>
      <c r="FG87" s="158">
        <v>4.2000000000000003E-2</v>
      </c>
      <c r="FH87" s="156">
        <v>12</v>
      </c>
      <c r="FI87" s="158">
        <v>2.4E-2</v>
      </c>
      <c r="FJ87" s="156">
        <v>19</v>
      </c>
      <c r="FK87" s="158">
        <v>3.9E-2</v>
      </c>
      <c r="FL87" s="156">
        <v>16</v>
      </c>
      <c r="FM87" s="158">
        <v>4.2999999999999997E-2</v>
      </c>
      <c r="FN87" s="156">
        <v>19</v>
      </c>
      <c r="FO87" s="158">
        <v>4.2999999999999997E-2</v>
      </c>
      <c r="FP87" s="156">
        <v>24</v>
      </c>
      <c r="FQ87" s="158">
        <v>5.2999999999999999E-2</v>
      </c>
      <c r="FR87" s="156">
        <v>19</v>
      </c>
      <c r="FS87" s="158">
        <v>4.7E-2</v>
      </c>
      <c r="FT87" s="156">
        <v>24</v>
      </c>
      <c r="FU87" s="158">
        <v>5.2999999999999999E-2</v>
      </c>
      <c r="FV87" s="156">
        <v>17</v>
      </c>
      <c r="FW87" s="158">
        <v>4.1000000000000002E-2</v>
      </c>
      <c r="FX87" s="156">
        <v>19</v>
      </c>
      <c r="FY87" s="158">
        <v>4.2999999999999997E-2</v>
      </c>
      <c r="FZ87" s="156">
        <v>14</v>
      </c>
      <c r="GA87" s="158">
        <v>0.03</v>
      </c>
      <c r="GB87" s="156">
        <v>10</v>
      </c>
      <c r="GC87" s="158">
        <v>2.1999999999999999E-2</v>
      </c>
      <c r="GD87" s="156">
        <v>19</v>
      </c>
      <c r="GE87" s="158">
        <v>4.2999999999999997E-2</v>
      </c>
      <c r="GF87" s="156">
        <v>15</v>
      </c>
      <c r="GG87" s="158">
        <v>3.2000000000000001E-2</v>
      </c>
      <c r="GH87" s="156">
        <v>12</v>
      </c>
      <c r="GI87" s="158">
        <v>2.5999999999999999E-2</v>
      </c>
      <c r="GJ87" s="156">
        <v>17</v>
      </c>
      <c r="GK87" s="158">
        <v>3.5999999999999997E-2</v>
      </c>
      <c r="GL87" s="156">
        <v>25</v>
      </c>
      <c r="GM87" s="158">
        <v>6.4000000000000001E-2</v>
      </c>
      <c r="GN87" s="156">
        <v>15</v>
      </c>
      <c r="GO87" s="158">
        <v>3.5999999999999997E-2</v>
      </c>
      <c r="GP87" s="156">
        <v>14</v>
      </c>
      <c r="GQ87" s="158">
        <v>3.7999999999999999E-2</v>
      </c>
    </row>
    <row r="88" spans="1:201" hidden="1" x14ac:dyDescent="0.25">
      <c r="C88" s="156" t="s">
        <v>1457</v>
      </c>
      <c r="D88" s="157">
        <v>11</v>
      </c>
      <c r="E88" s="158">
        <v>1</v>
      </c>
      <c r="F88" s="157">
        <v>15</v>
      </c>
      <c r="G88" s="158">
        <v>1</v>
      </c>
      <c r="H88" s="157">
        <v>11</v>
      </c>
      <c r="I88" s="158">
        <v>1</v>
      </c>
      <c r="J88" s="157">
        <v>13</v>
      </c>
      <c r="K88" s="158">
        <v>1</v>
      </c>
      <c r="L88" s="157">
        <v>18</v>
      </c>
      <c r="M88" s="158">
        <v>1</v>
      </c>
      <c r="N88" s="157">
        <v>13</v>
      </c>
      <c r="O88" s="158">
        <v>1</v>
      </c>
      <c r="P88" s="157">
        <v>8</v>
      </c>
      <c r="Q88" s="158">
        <v>1</v>
      </c>
      <c r="R88" s="157">
        <v>15</v>
      </c>
      <c r="S88" s="158">
        <v>1</v>
      </c>
      <c r="T88" s="157">
        <v>19</v>
      </c>
      <c r="U88" s="158">
        <v>1</v>
      </c>
      <c r="V88" s="157">
        <v>13</v>
      </c>
      <c r="W88" s="158">
        <v>1</v>
      </c>
      <c r="X88" s="157">
        <v>7</v>
      </c>
      <c r="Y88" s="158">
        <v>1</v>
      </c>
      <c r="Z88" s="157">
        <v>11</v>
      </c>
      <c r="AA88" s="158">
        <v>1</v>
      </c>
      <c r="AB88" s="157">
        <v>14</v>
      </c>
      <c r="AC88" s="158">
        <v>1</v>
      </c>
      <c r="AD88" s="157">
        <v>17</v>
      </c>
      <c r="AE88" s="158">
        <v>1</v>
      </c>
      <c r="AF88" s="157">
        <v>13</v>
      </c>
      <c r="AG88" s="158">
        <v>1</v>
      </c>
      <c r="AH88" s="157">
        <v>14</v>
      </c>
      <c r="AI88" s="158">
        <v>1</v>
      </c>
      <c r="AJ88" s="157">
        <v>20</v>
      </c>
      <c r="AK88" s="158">
        <v>1</v>
      </c>
      <c r="AL88" s="157">
        <v>16</v>
      </c>
      <c r="AM88" s="158">
        <v>1</v>
      </c>
      <c r="AN88" s="157">
        <v>11</v>
      </c>
      <c r="AO88" s="158">
        <v>1</v>
      </c>
      <c r="AP88" s="157">
        <v>20</v>
      </c>
      <c r="AQ88" s="158">
        <v>1</v>
      </c>
      <c r="AR88" s="157">
        <v>19</v>
      </c>
      <c r="AS88" s="158">
        <v>1</v>
      </c>
      <c r="AT88" s="157">
        <v>13</v>
      </c>
      <c r="AU88" s="158">
        <v>1</v>
      </c>
      <c r="AV88" s="157">
        <v>19</v>
      </c>
      <c r="AW88" s="158">
        <v>1</v>
      </c>
      <c r="AX88" s="157">
        <v>22</v>
      </c>
      <c r="AY88" s="158">
        <v>1</v>
      </c>
      <c r="AZ88" s="157">
        <v>18</v>
      </c>
      <c r="BA88" s="158">
        <v>1</v>
      </c>
      <c r="BB88" s="157">
        <v>17</v>
      </c>
      <c r="BC88" s="158">
        <v>1</v>
      </c>
      <c r="BD88" s="157">
        <v>14</v>
      </c>
      <c r="BE88" s="158">
        <v>0.93300000000000005</v>
      </c>
      <c r="BF88" s="157">
        <v>25</v>
      </c>
      <c r="BG88" s="158">
        <v>1</v>
      </c>
      <c r="BH88" s="157">
        <v>26</v>
      </c>
      <c r="BI88" s="158">
        <v>1</v>
      </c>
      <c r="BJ88" s="157">
        <v>28</v>
      </c>
      <c r="BK88" s="158">
        <v>1</v>
      </c>
      <c r="BL88" s="157">
        <v>19</v>
      </c>
      <c r="BM88" s="158">
        <v>0.95</v>
      </c>
      <c r="BN88" s="157">
        <v>24</v>
      </c>
      <c r="BO88" s="158">
        <v>1</v>
      </c>
      <c r="BP88" s="157">
        <v>35</v>
      </c>
      <c r="BQ88" s="158">
        <v>1</v>
      </c>
      <c r="BR88" s="157">
        <v>35</v>
      </c>
      <c r="BS88" s="158">
        <v>1</v>
      </c>
      <c r="BT88" s="157">
        <v>25</v>
      </c>
      <c r="BU88" s="158">
        <v>0.96199999999999997</v>
      </c>
      <c r="BV88" s="157">
        <v>28</v>
      </c>
      <c r="BW88" s="158">
        <v>1</v>
      </c>
      <c r="BX88" s="157">
        <v>27</v>
      </c>
      <c r="BY88" s="158">
        <v>0.96399999999999997</v>
      </c>
      <c r="BZ88" s="157">
        <v>24</v>
      </c>
      <c r="CA88" s="158">
        <v>1</v>
      </c>
      <c r="CB88" s="157">
        <v>30</v>
      </c>
      <c r="CC88" s="158">
        <v>0.90900000000000003</v>
      </c>
      <c r="CD88" s="157">
        <v>31</v>
      </c>
      <c r="CE88" s="158">
        <v>1</v>
      </c>
      <c r="CF88" s="157">
        <v>31</v>
      </c>
      <c r="CG88" s="158">
        <v>1</v>
      </c>
      <c r="CH88" s="157">
        <v>27</v>
      </c>
      <c r="CI88" s="158">
        <v>1</v>
      </c>
      <c r="CJ88" s="157">
        <v>27</v>
      </c>
      <c r="CK88" s="158">
        <v>0.96399999999999997</v>
      </c>
      <c r="CL88" s="157">
        <v>26</v>
      </c>
      <c r="CM88" s="158">
        <v>1</v>
      </c>
      <c r="CN88" s="157">
        <v>26</v>
      </c>
      <c r="CO88" s="158">
        <v>1</v>
      </c>
      <c r="CP88" s="157">
        <v>29</v>
      </c>
      <c r="CQ88" s="158">
        <v>1</v>
      </c>
      <c r="CR88" s="157">
        <v>35</v>
      </c>
      <c r="CS88" s="158">
        <v>0.97199999999999998</v>
      </c>
      <c r="CT88" s="157">
        <v>28</v>
      </c>
      <c r="CU88" s="158">
        <v>1</v>
      </c>
      <c r="CV88" s="157">
        <v>33</v>
      </c>
      <c r="CW88" s="158">
        <v>1</v>
      </c>
      <c r="CX88" s="157">
        <v>23</v>
      </c>
      <c r="CY88" s="158">
        <v>1</v>
      </c>
      <c r="CZ88" s="157">
        <v>31</v>
      </c>
      <c r="DA88" s="158">
        <v>1</v>
      </c>
      <c r="DB88" s="157">
        <v>22</v>
      </c>
      <c r="DC88" s="158">
        <v>1</v>
      </c>
      <c r="DD88" s="157">
        <v>22</v>
      </c>
      <c r="DE88" s="158">
        <v>1</v>
      </c>
      <c r="DF88" s="157">
        <v>15</v>
      </c>
      <c r="DG88" s="158">
        <v>1</v>
      </c>
      <c r="DH88" s="156">
        <v>29</v>
      </c>
      <c r="DI88" s="158">
        <v>1</v>
      </c>
      <c r="DJ88" s="157">
        <v>21</v>
      </c>
      <c r="DK88" s="158">
        <v>1</v>
      </c>
      <c r="DL88" s="157">
        <v>31</v>
      </c>
      <c r="DM88" s="158">
        <v>1</v>
      </c>
      <c r="DN88" s="157">
        <v>16</v>
      </c>
      <c r="DO88" s="158">
        <v>1</v>
      </c>
      <c r="DP88" s="157">
        <v>24</v>
      </c>
      <c r="DQ88" s="158">
        <v>1</v>
      </c>
      <c r="DR88" s="157">
        <v>24</v>
      </c>
      <c r="DS88" s="158">
        <v>1</v>
      </c>
      <c r="DT88" s="157">
        <v>33</v>
      </c>
      <c r="DU88" s="158">
        <v>0.97099999999999997</v>
      </c>
      <c r="DV88" s="157">
        <v>33</v>
      </c>
      <c r="DW88" s="158">
        <v>1</v>
      </c>
      <c r="DX88" s="157">
        <v>22</v>
      </c>
      <c r="DY88" s="158">
        <v>1</v>
      </c>
      <c r="DZ88" s="157">
        <v>22</v>
      </c>
      <c r="EA88" s="158">
        <v>1</v>
      </c>
      <c r="EB88" s="157">
        <v>31</v>
      </c>
      <c r="EC88" s="158">
        <v>1</v>
      </c>
      <c r="ED88" s="157">
        <v>33</v>
      </c>
      <c r="EE88" s="158">
        <v>1</v>
      </c>
      <c r="EF88" s="157">
        <v>22</v>
      </c>
      <c r="EG88" s="158">
        <v>1</v>
      </c>
      <c r="EH88" s="157">
        <v>22</v>
      </c>
      <c r="EI88" s="158">
        <v>1</v>
      </c>
      <c r="EJ88" s="157">
        <v>33</v>
      </c>
      <c r="EK88" s="159">
        <v>1</v>
      </c>
      <c r="EL88" s="157">
        <v>24</v>
      </c>
      <c r="EM88" s="158">
        <v>1</v>
      </c>
      <c r="EN88" s="157">
        <v>18</v>
      </c>
      <c r="EO88" s="158">
        <v>1</v>
      </c>
      <c r="EP88" s="157">
        <v>26</v>
      </c>
      <c r="EQ88" s="158">
        <v>1</v>
      </c>
      <c r="ER88" s="157">
        <v>27</v>
      </c>
      <c r="ES88" s="158">
        <v>1</v>
      </c>
      <c r="ET88" s="157">
        <v>26</v>
      </c>
      <c r="EU88" s="158">
        <v>1</v>
      </c>
      <c r="EV88" s="157">
        <v>29</v>
      </c>
      <c r="EW88" s="158">
        <v>1</v>
      </c>
      <c r="EX88" s="157">
        <v>15</v>
      </c>
      <c r="EY88" s="158">
        <v>1</v>
      </c>
      <c r="EZ88" s="157">
        <v>26</v>
      </c>
      <c r="FA88" s="158">
        <v>1</v>
      </c>
      <c r="FB88" s="157">
        <v>23</v>
      </c>
      <c r="FC88" s="158">
        <v>1</v>
      </c>
      <c r="FD88" s="157">
        <v>23</v>
      </c>
      <c r="FE88" s="158">
        <v>1</v>
      </c>
      <c r="FF88" s="156">
        <v>24</v>
      </c>
      <c r="FG88" s="158">
        <v>1</v>
      </c>
      <c r="FH88" s="156">
        <v>20</v>
      </c>
      <c r="FI88" s="158">
        <v>1</v>
      </c>
      <c r="FJ88" s="156">
        <v>19</v>
      </c>
      <c r="FK88" s="158">
        <v>1</v>
      </c>
      <c r="FL88" s="156">
        <v>18</v>
      </c>
      <c r="FM88" s="158">
        <v>1</v>
      </c>
      <c r="FN88" s="156">
        <v>20</v>
      </c>
      <c r="FO88" s="158">
        <v>0.95199999999999996</v>
      </c>
      <c r="FP88" s="156">
        <v>26</v>
      </c>
      <c r="FQ88" s="158">
        <v>1</v>
      </c>
      <c r="FR88" s="156">
        <v>19</v>
      </c>
      <c r="FS88" s="158">
        <v>1</v>
      </c>
      <c r="FT88" s="156">
        <v>19</v>
      </c>
      <c r="FU88" s="158">
        <v>1</v>
      </c>
      <c r="FV88" s="156">
        <v>14</v>
      </c>
      <c r="FW88" s="158">
        <v>1</v>
      </c>
      <c r="FX88" s="156">
        <v>19</v>
      </c>
      <c r="FY88" s="158">
        <v>0.95</v>
      </c>
      <c r="FZ88" s="156">
        <v>15</v>
      </c>
      <c r="GA88" s="158">
        <v>1</v>
      </c>
      <c r="GB88" s="156">
        <v>9</v>
      </c>
      <c r="GC88" s="158">
        <v>0.9</v>
      </c>
      <c r="GD88" s="156">
        <v>16</v>
      </c>
      <c r="GE88" s="158">
        <v>1</v>
      </c>
      <c r="GF88" s="156">
        <v>19</v>
      </c>
      <c r="GG88" s="158">
        <v>1</v>
      </c>
      <c r="GH88" s="156">
        <v>18</v>
      </c>
      <c r="GI88" s="158">
        <v>0.9</v>
      </c>
      <c r="GJ88" s="156">
        <v>7</v>
      </c>
      <c r="GK88" s="158">
        <v>0.875</v>
      </c>
      <c r="GL88" s="156">
        <v>9</v>
      </c>
      <c r="GM88" s="158">
        <v>1</v>
      </c>
      <c r="GN88" s="156">
        <v>14</v>
      </c>
      <c r="GO88" s="158">
        <v>1</v>
      </c>
      <c r="GP88" s="156">
        <v>15</v>
      </c>
      <c r="GQ88" s="158">
        <v>1</v>
      </c>
    </row>
    <row r="89" spans="1:201" hidden="1" x14ac:dyDescent="0.25">
      <c r="C89" s="164" t="s">
        <v>1692</v>
      </c>
      <c r="D89" s="165">
        <v>12662</v>
      </c>
      <c r="E89" s="166">
        <v>0.308</v>
      </c>
      <c r="F89" s="165">
        <v>10255</v>
      </c>
      <c r="G89" s="166">
        <v>0.30399999999999999</v>
      </c>
      <c r="H89" s="165">
        <v>13519</v>
      </c>
      <c r="I89" s="166">
        <v>0.36799999999999999</v>
      </c>
      <c r="J89" s="165">
        <v>12898</v>
      </c>
      <c r="K89" s="166">
        <v>0.38300000000000001</v>
      </c>
      <c r="L89" s="165">
        <v>14436</v>
      </c>
      <c r="M89" s="166">
        <v>0.35599999999999998</v>
      </c>
      <c r="N89" s="165">
        <v>12166</v>
      </c>
      <c r="O89" s="166">
        <v>0.36799999999999999</v>
      </c>
      <c r="P89" s="165">
        <v>15411</v>
      </c>
      <c r="Q89" s="166">
        <v>0.436</v>
      </c>
      <c r="R89" s="165">
        <v>14510</v>
      </c>
      <c r="S89" s="166">
        <v>0.42</v>
      </c>
      <c r="T89" s="165">
        <v>15282</v>
      </c>
      <c r="U89" s="166">
        <v>0.371</v>
      </c>
      <c r="V89" s="165">
        <v>14592</v>
      </c>
      <c r="W89" s="166">
        <v>0.42599999999999999</v>
      </c>
      <c r="X89" s="165">
        <v>15236</v>
      </c>
      <c r="Y89" s="166">
        <v>0.41299999999999998</v>
      </c>
      <c r="Z89" s="165">
        <v>14270</v>
      </c>
      <c r="AA89" s="166">
        <v>0.40699999999999997</v>
      </c>
      <c r="AB89" s="165">
        <v>15996</v>
      </c>
      <c r="AC89" s="166">
        <v>0.36299999999999999</v>
      </c>
      <c r="AD89" s="165">
        <v>14919</v>
      </c>
      <c r="AE89" s="166">
        <v>0.41699999999999998</v>
      </c>
      <c r="AF89" s="165">
        <v>15670</v>
      </c>
      <c r="AG89" s="166">
        <v>0.40500000000000003</v>
      </c>
      <c r="AH89" s="165">
        <v>15717</v>
      </c>
      <c r="AI89" s="166">
        <v>0.42299999999999999</v>
      </c>
      <c r="AJ89" s="165">
        <v>16487</v>
      </c>
      <c r="AK89" s="166">
        <v>0.36199999999999999</v>
      </c>
      <c r="AL89" s="165">
        <v>13382</v>
      </c>
      <c r="AM89" s="166">
        <v>0.41699999999999998</v>
      </c>
      <c r="AN89" s="165">
        <v>15427</v>
      </c>
      <c r="AO89" s="166">
        <v>0.4</v>
      </c>
      <c r="AP89" s="165">
        <v>14693</v>
      </c>
      <c r="AQ89" s="166">
        <v>0.39900000000000002</v>
      </c>
      <c r="AR89" s="165">
        <v>15518</v>
      </c>
      <c r="AS89" s="166">
        <v>0.35599999999999998</v>
      </c>
      <c r="AT89" s="165">
        <v>14763</v>
      </c>
      <c r="AU89" s="166">
        <v>0.39900000000000002</v>
      </c>
      <c r="AV89" s="165">
        <v>16669</v>
      </c>
      <c r="AW89" s="166">
        <v>0.42099999999999999</v>
      </c>
      <c r="AX89" s="165">
        <v>14328</v>
      </c>
      <c r="AY89" s="166">
        <v>0.41199999999999998</v>
      </c>
      <c r="AZ89" s="165">
        <v>15501</v>
      </c>
      <c r="BA89" s="166">
        <v>0.372</v>
      </c>
      <c r="BB89" s="165">
        <v>14282</v>
      </c>
      <c r="BC89" s="166">
        <v>0.41899999999999998</v>
      </c>
      <c r="BD89" s="165">
        <v>14787</v>
      </c>
      <c r="BE89" s="166">
        <v>0.4</v>
      </c>
      <c r="BF89" s="165">
        <v>13560</v>
      </c>
      <c r="BG89" s="166">
        <v>0.4</v>
      </c>
      <c r="BH89" s="165">
        <v>15025</v>
      </c>
      <c r="BI89" s="166">
        <v>0.35599999999999998</v>
      </c>
      <c r="BJ89" s="165">
        <v>13270</v>
      </c>
      <c r="BK89" s="166">
        <v>0.38500000000000001</v>
      </c>
      <c r="BL89" s="165">
        <v>13195</v>
      </c>
      <c r="BM89" s="166">
        <v>0.36699999999999999</v>
      </c>
      <c r="BN89" s="165">
        <v>11706</v>
      </c>
      <c r="BO89" s="166">
        <v>0.34</v>
      </c>
      <c r="BP89" s="165">
        <v>12682</v>
      </c>
      <c r="BQ89" s="166">
        <v>0.29899999999999999</v>
      </c>
      <c r="BR89" s="165">
        <v>11142</v>
      </c>
      <c r="BS89" s="166">
        <v>0.29799999999999999</v>
      </c>
      <c r="BT89" s="165">
        <v>10749</v>
      </c>
      <c r="BU89" s="166">
        <v>0.28299999999999997</v>
      </c>
      <c r="BV89" s="165">
        <v>10612</v>
      </c>
      <c r="BW89" s="166">
        <v>0.28599999999999998</v>
      </c>
      <c r="BX89" s="165">
        <v>11062</v>
      </c>
      <c r="BY89" s="166">
        <v>0.26500000000000001</v>
      </c>
      <c r="BZ89" s="165">
        <v>10260</v>
      </c>
      <c r="CA89" s="166">
        <v>0.27100000000000002</v>
      </c>
      <c r="CB89" s="165">
        <v>10081</v>
      </c>
      <c r="CC89" s="166">
        <v>0.246</v>
      </c>
      <c r="CD89" s="165">
        <v>9576</v>
      </c>
      <c r="CE89" s="166">
        <v>0.24199999999999999</v>
      </c>
      <c r="CF89" s="165">
        <v>9737</v>
      </c>
      <c r="CG89" s="166">
        <v>0.217</v>
      </c>
      <c r="CH89" s="165">
        <v>8923</v>
      </c>
      <c r="CI89" s="166">
        <v>0.224</v>
      </c>
      <c r="CJ89" s="165">
        <v>9237</v>
      </c>
      <c r="CK89" s="166">
        <v>0.21299999999999999</v>
      </c>
      <c r="CL89" s="165">
        <v>8489</v>
      </c>
      <c r="CM89" s="166">
        <v>0.20100000000000001</v>
      </c>
      <c r="CN89" s="165">
        <v>8785</v>
      </c>
      <c r="CO89" s="166">
        <v>0.183</v>
      </c>
      <c r="CP89" s="165">
        <v>8533</v>
      </c>
      <c r="CQ89" s="166">
        <v>0.20599999999999999</v>
      </c>
      <c r="CR89" s="165">
        <v>9771</v>
      </c>
      <c r="CS89" s="166">
        <v>0.20699999999999999</v>
      </c>
      <c r="CT89" s="165">
        <v>9316</v>
      </c>
      <c r="CU89" s="166">
        <v>0.20899999999999999</v>
      </c>
      <c r="CV89" s="165">
        <v>10494</v>
      </c>
      <c r="CW89" s="166">
        <v>0.19800000000000001</v>
      </c>
      <c r="CX89" s="165">
        <v>9466</v>
      </c>
      <c r="CY89" s="166">
        <v>0.21</v>
      </c>
      <c r="CZ89" s="165">
        <v>11119</v>
      </c>
      <c r="DA89" s="166">
        <v>0.22500000000000001</v>
      </c>
      <c r="DB89" s="165">
        <v>10209</v>
      </c>
      <c r="DC89" s="166">
        <v>0.216</v>
      </c>
      <c r="DD89" s="165">
        <v>10697</v>
      </c>
      <c r="DE89" s="166">
        <v>0.19500000000000001</v>
      </c>
      <c r="DF89" s="165">
        <v>10559</v>
      </c>
      <c r="DG89" s="166">
        <v>0.219</v>
      </c>
      <c r="DH89" s="164">
        <v>10839</v>
      </c>
      <c r="DI89" s="166">
        <v>0.21</v>
      </c>
      <c r="DJ89" s="165">
        <v>9951</v>
      </c>
      <c r="DK89" s="166">
        <v>0.20499999999999999</v>
      </c>
      <c r="DL89" s="165">
        <v>10552</v>
      </c>
      <c r="DM89" s="166">
        <v>0.186</v>
      </c>
      <c r="DN89" s="165">
        <v>10846</v>
      </c>
      <c r="DO89" s="166">
        <v>0.22600000000000001</v>
      </c>
      <c r="DP89" s="165">
        <v>11186</v>
      </c>
      <c r="DQ89" s="166">
        <v>0.21099999999999999</v>
      </c>
      <c r="DR89" s="165">
        <v>11229</v>
      </c>
      <c r="DS89" s="166">
        <v>0.22</v>
      </c>
      <c r="DT89" s="165">
        <v>11188</v>
      </c>
      <c r="DU89" s="166">
        <v>0.193</v>
      </c>
      <c r="DV89" s="165">
        <v>10971</v>
      </c>
      <c r="DW89" s="166">
        <v>0.219</v>
      </c>
      <c r="DX89" s="165">
        <v>10928</v>
      </c>
      <c r="DY89" s="166">
        <v>0.19900000000000001</v>
      </c>
      <c r="DZ89" s="165">
        <v>10332</v>
      </c>
      <c r="EA89" s="166">
        <v>0.19500000000000001</v>
      </c>
      <c r="EB89" s="165">
        <v>10147</v>
      </c>
      <c r="EC89" s="166">
        <v>0.16800000000000001</v>
      </c>
      <c r="ED89" s="165">
        <v>10031</v>
      </c>
      <c r="EE89" s="166">
        <v>0.193</v>
      </c>
      <c r="EF89" s="165">
        <v>10559</v>
      </c>
      <c r="EG89" s="166">
        <v>0.184</v>
      </c>
      <c r="EH89" s="165">
        <v>9308</v>
      </c>
      <c r="EI89" s="166">
        <v>0.17399999999999999</v>
      </c>
      <c r="EJ89" s="165">
        <v>9884</v>
      </c>
      <c r="EK89" s="159">
        <v>0.157</v>
      </c>
      <c r="EL89" s="165">
        <v>9121</v>
      </c>
      <c r="EM89" s="166">
        <v>0.17299999999999999</v>
      </c>
      <c r="EN89" s="165">
        <v>9110</v>
      </c>
      <c r="EO89" s="166">
        <v>0.159</v>
      </c>
      <c r="EP89" s="165">
        <v>8358</v>
      </c>
      <c r="EQ89" s="166">
        <v>0.155</v>
      </c>
      <c r="ER89" s="165">
        <v>8496</v>
      </c>
      <c r="ES89" s="166">
        <v>0.13600000000000001</v>
      </c>
      <c r="ET89" s="165">
        <v>8223</v>
      </c>
      <c r="EU89" s="166">
        <v>0.157</v>
      </c>
      <c r="EV89" s="165">
        <v>8032</v>
      </c>
      <c r="EW89" s="166">
        <v>0.14199999999999999</v>
      </c>
      <c r="EX89" s="165">
        <v>7029</v>
      </c>
      <c r="EY89" s="166">
        <v>0.13200000000000001</v>
      </c>
      <c r="EZ89" s="165">
        <v>7603</v>
      </c>
      <c r="FA89" s="166">
        <v>0.122</v>
      </c>
      <c r="FB89" s="165">
        <v>6997</v>
      </c>
      <c r="FC89" s="166">
        <v>0.13300000000000001</v>
      </c>
      <c r="FD89" s="165">
        <v>8650</v>
      </c>
      <c r="FE89" s="166">
        <v>0.14699999999999999</v>
      </c>
      <c r="FF89" s="165">
        <v>7846</v>
      </c>
      <c r="FG89" s="166">
        <v>0.14099999999999999</v>
      </c>
      <c r="FH89" s="165">
        <v>7900</v>
      </c>
      <c r="FI89" s="166">
        <v>0.123</v>
      </c>
      <c r="FJ89" s="165">
        <v>8354</v>
      </c>
      <c r="FK89" s="166">
        <v>0.16300000000000001</v>
      </c>
      <c r="FL89" s="165">
        <v>7503</v>
      </c>
      <c r="FM89" s="166">
        <v>0.14699999999999999</v>
      </c>
      <c r="FN89" s="165">
        <v>6812</v>
      </c>
      <c r="FO89" s="166">
        <v>0.11600000000000001</v>
      </c>
      <c r="FP89" s="165">
        <v>6918</v>
      </c>
      <c r="FQ89" s="166">
        <v>9.9000000000000005E-2</v>
      </c>
      <c r="FR89" s="165">
        <v>7803</v>
      </c>
      <c r="FS89" s="166">
        <v>0.129</v>
      </c>
      <c r="FT89" s="165">
        <v>8311</v>
      </c>
      <c r="FU89" s="166">
        <v>0.14699999999999999</v>
      </c>
      <c r="FV89" s="165">
        <v>8148</v>
      </c>
      <c r="FW89" s="166">
        <v>0.13500000000000001</v>
      </c>
      <c r="FX89" s="165">
        <v>7260</v>
      </c>
      <c r="FY89" s="166">
        <v>0.109</v>
      </c>
      <c r="FZ89" s="165">
        <v>6294</v>
      </c>
      <c r="GA89" s="166">
        <v>0.11</v>
      </c>
      <c r="GB89" s="165">
        <v>6569</v>
      </c>
      <c r="GC89" s="166">
        <v>0.109</v>
      </c>
      <c r="GD89" s="165">
        <v>6770</v>
      </c>
      <c r="GE89" s="166">
        <v>0.123</v>
      </c>
      <c r="GF89" s="165">
        <v>5978</v>
      </c>
      <c r="GG89" s="166">
        <v>0.1</v>
      </c>
      <c r="GH89" s="165">
        <v>5369</v>
      </c>
      <c r="GI89" s="166">
        <v>0.105</v>
      </c>
      <c r="GJ89" s="165">
        <v>5222</v>
      </c>
      <c r="GK89" s="166">
        <v>9.6000000000000002E-2</v>
      </c>
      <c r="GL89" s="165">
        <v>7539</v>
      </c>
      <c r="GM89" s="166">
        <v>0.15</v>
      </c>
      <c r="GN89" s="165">
        <v>6690</v>
      </c>
      <c r="GO89" s="166">
        <v>0.12</v>
      </c>
      <c r="GP89" s="165">
        <v>5812</v>
      </c>
      <c r="GQ89" s="166">
        <v>0.121</v>
      </c>
    </row>
    <row r="90" spans="1:201" x14ac:dyDescent="0.25">
      <c r="C90" s="156"/>
      <c r="D90" s="157"/>
      <c r="E90" s="158"/>
      <c r="F90" s="157"/>
      <c r="G90" s="158"/>
      <c r="H90" s="157"/>
      <c r="I90" s="158"/>
      <c r="J90" s="157"/>
      <c r="K90" s="158"/>
      <c r="L90" s="157"/>
      <c r="M90" s="158"/>
      <c r="N90" s="157"/>
      <c r="O90" s="158"/>
      <c r="P90" s="157"/>
      <c r="Q90" s="158"/>
      <c r="R90" s="157"/>
      <c r="S90" s="158"/>
      <c r="T90" s="157"/>
      <c r="U90" s="158"/>
      <c r="V90" s="157"/>
      <c r="W90" s="158"/>
      <c r="X90" s="157"/>
      <c r="Y90" s="158"/>
      <c r="Z90" s="157"/>
      <c r="AA90" s="158"/>
      <c r="AB90" s="157"/>
      <c r="AC90" s="158"/>
      <c r="AD90" s="157"/>
      <c r="AE90" s="158"/>
      <c r="AF90" s="157"/>
      <c r="AG90" s="158"/>
      <c r="AH90" s="157"/>
      <c r="AI90" s="158"/>
      <c r="AJ90" s="157"/>
      <c r="AK90" s="158"/>
      <c r="AL90" s="157"/>
      <c r="AM90" s="158"/>
      <c r="AN90" s="157"/>
      <c r="AO90" s="158"/>
      <c r="AP90" s="157"/>
      <c r="AQ90" s="158"/>
      <c r="AR90" s="157"/>
      <c r="AS90" s="158"/>
      <c r="AT90" s="157"/>
      <c r="AU90" s="158"/>
      <c r="AV90" s="157"/>
      <c r="AW90" s="158"/>
      <c r="AX90" s="157"/>
      <c r="AY90" s="158"/>
      <c r="AZ90" s="157"/>
      <c r="BA90" s="158"/>
      <c r="BB90" s="157"/>
      <c r="BC90" s="158"/>
      <c r="BD90" s="157"/>
      <c r="BE90" s="158"/>
      <c r="BF90" s="157"/>
      <c r="BG90" s="158"/>
      <c r="BH90" s="157"/>
      <c r="BI90" s="158"/>
      <c r="BJ90" s="157"/>
      <c r="BK90" s="158"/>
      <c r="BL90" s="157"/>
      <c r="BM90" s="158"/>
      <c r="BN90" s="157"/>
      <c r="BO90" s="158"/>
      <c r="BP90" s="157"/>
      <c r="BQ90" s="158"/>
      <c r="BR90" s="157"/>
      <c r="BS90" s="158"/>
      <c r="BT90" s="157"/>
      <c r="BU90" s="158"/>
      <c r="BV90" s="157"/>
      <c r="BW90" s="158"/>
      <c r="BX90" s="157"/>
      <c r="BY90" s="158"/>
      <c r="BZ90" s="157"/>
      <c r="CA90" s="158"/>
      <c r="CB90" s="157"/>
      <c r="CC90" s="158"/>
      <c r="CD90" s="157"/>
      <c r="CE90" s="158"/>
      <c r="CF90" s="157"/>
      <c r="CG90" s="158"/>
      <c r="CH90" s="157"/>
      <c r="CI90" s="158"/>
      <c r="CJ90" s="157"/>
      <c r="CK90" s="158"/>
      <c r="CL90" s="157"/>
      <c r="CM90" s="158"/>
      <c r="CN90" s="157"/>
      <c r="CO90" s="158"/>
      <c r="CP90" s="157"/>
      <c r="CQ90" s="158"/>
      <c r="CR90" s="157"/>
      <c r="CS90" s="158"/>
      <c r="CT90" s="157"/>
      <c r="CU90" s="158"/>
      <c r="CV90" s="157"/>
      <c r="CW90" s="158"/>
      <c r="CX90" s="157"/>
      <c r="CY90" s="158"/>
      <c r="CZ90" s="157"/>
      <c r="DA90" s="158"/>
      <c r="DB90" s="157"/>
      <c r="DC90" s="158"/>
      <c r="DD90" s="157"/>
      <c r="DE90" s="158"/>
      <c r="DF90" s="157"/>
      <c r="DG90" s="158"/>
      <c r="DH90" s="156"/>
      <c r="DI90" s="156"/>
      <c r="DJ90" s="157"/>
      <c r="DK90" s="158"/>
      <c r="DL90" s="157"/>
      <c r="DM90" s="158"/>
      <c r="DN90" s="157"/>
      <c r="DO90" s="158"/>
      <c r="DP90" s="156"/>
      <c r="DQ90" s="156"/>
      <c r="DR90" s="156"/>
      <c r="DS90" s="156"/>
      <c r="DT90" s="156"/>
      <c r="DU90" s="156"/>
      <c r="DV90" s="156"/>
      <c r="DW90" s="156"/>
      <c r="DX90" s="156"/>
      <c r="DY90" s="156"/>
      <c r="DZ90" s="157"/>
      <c r="EA90" s="156"/>
      <c r="EB90" s="156"/>
      <c r="EC90" s="156"/>
      <c r="ED90" s="156"/>
      <c r="EE90" s="156"/>
      <c r="EF90" s="156"/>
      <c r="EG90" s="156"/>
      <c r="EH90" s="156"/>
      <c r="EI90" s="156"/>
      <c r="EJ90" s="156"/>
      <c r="EK90" s="156"/>
      <c r="EL90" s="156"/>
      <c r="EM90" s="156"/>
      <c r="EN90" s="156"/>
      <c r="EO90" s="156"/>
      <c r="EP90" s="156"/>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56"/>
      <c r="FM90" s="156"/>
      <c r="FN90" s="156"/>
      <c r="FO90" s="156"/>
      <c r="FP90" s="156"/>
      <c r="FQ90" s="156"/>
      <c r="FR90" s="156"/>
      <c r="FS90" s="156"/>
      <c r="FT90" s="156"/>
      <c r="FU90" s="156"/>
      <c r="FV90" s="156"/>
      <c r="FW90" s="156"/>
      <c r="FX90" s="156"/>
      <c r="FY90" s="156"/>
      <c r="FZ90" s="156"/>
      <c r="GA90" s="156"/>
      <c r="GB90" s="156"/>
      <c r="GC90" s="156"/>
      <c r="GD90" s="156"/>
      <c r="GE90" s="156"/>
      <c r="GF90" s="156"/>
      <c r="GG90" s="156"/>
      <c r="GH90" s="156"/>
      <c r="GI90" s="156"/>
      <c r="GJ90" s="156"/>
      <c r="GK90" s="156"/>
      <c r="GL90" s="156"/>
      <c r="GM90" s="156"/>
      <c r="GN90" s="156"/>
      <c r="GO90" s="156"/>
      <c r="GP90" s="156"/>
      <c r="GQ90" s="156"/>
    </row>
    <row r="91" spans="1:201" x14ac:dyDescent="0.25">
      <c r="C91" s="164" t="s">
        <v>1693</v>
      </c>
      <c r="D91" s="165">
        <v>5055</v>
      </c>
      <c r="E91" s="166">
        <v>0.16400000000000001</v>
      </c>
      <c r="F91" s="165">
        <v>4248</v>
      </c>
      <c r="G91" s="166">
        <v>0.16700000000000001</v>
      </c>
      <c r="H91" s="165">
        <v>6412</v>
      </c>
      <c r="I91" s="166">
        <v>0.22900000000000001</v>
      </c>
      <c r="J91" s="165">
        <v>6230</v>
      </c>
      <c r="K91" s="166">
        <v>0.24199999999999999</v>
      </c>
      <c r="L91" s="165">
        <v>6621</v>
      </c>
      <c r="M91" s="166">
        <v>0.21199999999999999</v>
      </c>
      <c r="N91" s="165">
        <v>5897</v>
      </c>
      <c r="O91" s="166">
        <v>0.23200000000000001</v>
      </c>
      <c r="P91" s="165">
        <v>8307</v>
      </c>
      <c r="Q91" s="166">
        <v>0.30399999999999999</v>
      </c>
      <c r="R91" s="165">
        <v>7632</v>
      </c>
      <c r="S91" s="166">
        <v>0.28699999999999998</v>
      </c>
      <c r="T91" s="165">
        <v>7784</v>
      </c>
      <c r="U91" s="166">
        <v>0.24199999999999999</v>
      </c>
      <c r="V91" s="165">
        <v>7800</v>
      </c>
      <c r="W91" s="166">
        <v>0.29699999999999999</v>
      </c>
      <c r="X91" s="165">
        <v>8387</v>
      </c>
      <c r="Y91" s="166">
        <v>0.29199999999999998</v>
      </c>
      <c r="Z91" s="165">
        <v>7685</v>
      </c>
      <c r="AA91" s="166">
        <v>0.28399999999999997</v>
      </c>
      <c r="AB91" s="165">
        <v>8406</v>
      </c>
      <c r="AC91" s="166">
        <v>0.24399999999999999</v>
      </c>
      <c r="AD91" s="165">
        <v>8207</v>
      </c>
      <c r="AE91" s="166">
        <v>0.29799999999999999</v>
      </c>
      <c r="AF91" s="165">
        <v>8832</v>
      </c>
      <c r="AG91" s="166">
        <v>0.29399999999999998</v>
      </c>
      <c r="AH91" s="165">
        <v>8766</v>
      </c>
      <c r="AI91" s="166">
        <v>0.309</v>
      </c>
      <c r="AJ91" s="165">
        <v>8996</v>
      </c>
      <c r="AK91" s="166">
        <v>0.252</v>
      </c>
      <c r="AL91" s="165">
        <v>7416</v>
      </c>
      <c r="AM91" s="166">
        <v>0.30099999999999999</v>
      </c>
      <c r="AN91" s="165">
        <v>8610</v>
      </c>
      <c r="AO91" s="166">
        <v>0.28899999999999998</v>
      </c>
      <c r="AP91" s="165">
        <v>8137</v>
      </c>
      <c r="AQ91" s="166">
        <v>0.28799999999999998</v>
      </c>
      <c r="AR91" s="165">
        <v>8291</v>
      </c>
      <c r="AS91" s="166">
        <v>0.245</v>
      </c>
      <c r="AT91" s="165">
        <v>8104</v>
      </c>
      <c r="AU91" s="166">
        <v>0.28599999999999998</v>
      </c>
      <c r="AV91" s="165">
        <v>9407</v>
      </c>
      <c r="AW91" s="166">
        <v>0.308</v>
      </c>
      <c r="AX91" s="165">
        <v>7831</v>
      </c>
      <c r="AY91" s="166">
        <v>0.29599999999999999</v>
      </c>
      <c r="AZ91" s="165">
        <v>8042</v>
      </c>
      <c r="BA91" s="166">
        <v>0.254</v>
      </c>
      <c r="BB91" s="165">
        <v>7767</v>
      </c>
      <c r="BC91" s="166">
        <v>0.30099999999999999</v>
      </c>
      <c r="BD91" s="165">
        <v>7968</v>
      </c>
      <c r="BE91" s="166">
        <v>0.28399999999999997</v>
      </c>
      <c r="BF91" s="165">
        <v>7173</v>
      </c>
      <c r="BG91" s="166">
        <v>0.28000000000000003</v>
      </c>
      <c r="BH91" s="165">
        <v>7527</v>
      </c>
      <c r="BI91" s="166">
        <v>0.23499999999999999</v>
      </c>
      <c r="BJ91" s="165">
        <v>6590</v>
      </c>
      <c r="BK91" s="166">
        <v>0.255</v>
      </c>
      <c r="BL91" s="165">
        <v>6301</v>
      </c>
      <c r="BM91" s="166">
        <v>0.23300000000000001</v>
      </c>
      <c r="BN91" s="165">
        <v>5168</v>
      </c>
      <c r="BO91" s="166">
        <v>0.20100000000000001</v>
      </c>
      <c r="BP91" s="165">
        <v>5098</v>
      </c>
      <c r="BQ91" s="166">
        <v>0.161</v>
      </c>
      <c r="BR91" s="165">
        <v>4203</v>
      </c>
      <c r="BS91" s="166">
        <v>0.151</v>
      </c>
      <c r="BT91" s="165">
        <v>4039</v>
      </c>
      <c r="BU91" s="166">
        <v>0.14099999999999999</v>
      </c>
      <c r="BV91" s="165">
        <v>3953</v>
      </c>
      <c r="BW91" s="166">
        <v>0.14199999999999999</v>
      </c>
      <c r="BX91" s="165">
        <v>3785</v>
      </c>
      <c r="BY91" s="166">
        <v>0.121</v>
      </c>
      <c r="BZ91" s="165">
        <v>3659</v>
      </c>
      <c r="CA91" s="166">
        <v>0.129</v>
      </c>
      <c r="CB91" s="165">
        <v>3645</v>
      </c>
      <c r="CC91" s="166">
        <v>0.11600000000000001</v>
      </c>
      <c r="CD91" s="165">
        <v>3418</v>
      </c>
      <c r="CE91" s="166">
        <v>0.113</v>
      </c>
      <c r="CF91" s="165">
        <v>3235</v>
      </c>
      <c r="CG91" s="166">
        <v>9.4E-2</v>
      </c>
      <c r="CH91" s="165">
        <v>3001</v>
      </c>
      <c r="CI91" s="166">
        <v>9.9000000000000005E-2</v>
      </c>
      <c r="CJ91" s="165">
        <v>3113</v>
      </c>
      <c r="CK91" s="166">
        <v>9.2999999999999999E-2</v>
      </c>
      <c r="CL91" s="165">
        <v>2797</v>
      </c>
      <c r="CM91" s="166">
        <v>8.5999999999999993E-2</v>
      </c>
      <c r="CN91" s="165">
        <v>2905</v>
      </c>
      <c r="CO91" s="166">
        <v>7.8E-2</v>
      </c>
      <c r="CP91" s="165">
        <v>3117</v>
      </c>
      <c r="CQ91" s="166">
        <v>9.8000000000000004E-2</v>
      </c>
      <c r="CR91" s="165">
        <v>3870</v>
      </c>
      <c r="CS91" s="166">
        <v>0.105</v>
      </c>
      <c r="CT91" s="165">
        <v>3724</v>
      </c>
      <c r="CU91" s="166">
        <v>0.108</v>
      </c>
      <c r="CV91" s="165">
        <v>4201</v>
      </c>
      <c r="CW91" s="166">
        <v>0.10100000000000001</v>
      </c>
      <c r="CX91" s="165">
        <v>3670</v>
      </c>
      <c r="CY91" s="166">
        <v>0.106</v>
      </c>
      <c r="CZ91" s="165">
        <v>4762</v>
      </c>
      <c r="DA91" s="166">
        <v>0.123</v>
      </c>
      <c r="DB91" s="165">
        <v>4165</v>
      </c>
      <c r="DC91" s="166">
        <v>0.113</v>
      </c>
      <c r="DD91" s="165">
        <v>4202</v>
      </c>
      <c r="DE91" s="166">
        <v>9.7000000000000003E-2</v>
      </c>
      <c r="DF91" s="165">
        <v>4177</v>
      </c>
      <c r="DG91" s="166">
        <v>0.112</v>
      </c>
      <c r="DH91" s="165">
        <v>4144</v>
      </c>
      <c r="DI91" s="166">
        <v>0.10199999999999999</v>
      </c>
      <c r="DJ91" s="165">
        <v>3749</v>
      </c>
      <c r="DK91" s="166">
        <v>9.9000000000000005E-2</v>
      </c>
      <c r="DL91" s="165">
        <v>3832</v>
      </c>
      <c r="DM91" s="166">
        <v>8.5999999999999993E-2</v>
      </c>
      <c r="DN91" s="165">
        <v>4377</v>
      </c>
      <c r="DO91" s="166">
        <v>0.11799999999999999</v>
      </c>
      <c r="DP91" s="165">
        <v>4295</v>
      </c>
      <c r="DQ91" s="166">
        <v>0.10299999999999999</v>
      </c>
      <c r="DR91" s="165">
        <v>4385</v>
      </c>
      <c r="DS91" s="166">
        <v>0.11</v>
      </c>
      <c r="DT91" s="165">
        <v>4189</v>
      </c>
      <c r="DU91" s="166">
        <v>9.0999999999999998E-2</v>
      </c>
      <c r="DV91" s="165">
        <v>4130</v>
      </c>
      <c r="DW91" s="166">
        <v>0.105</v>
      </c>
      <c r="DX91" s="165">
        <v>3950</v>
      </c>
      <c r="DY91" s="166">
        <v>9.0999999999999998E-2</v>
      </c>
      <c r="DZ91" s="165">
        <v>3658</v>
      </c>
      <c r="EA91" s="166">
        <v>8.7999999999999995E-2</v>
      </c>
      <c r="EB91" s="165">
        <v>3369</v>
      </c>
      <c r="EC91" s="166">
        <v>7.0000000000000007E-2</v>
      </c>
      <c r="ED91" s="165">
        <v>3386</v>
      </c>
      <c r="EE91" s="166">
        <v>8.3000000000000004E-2</v>
      </c>
      <c r="EF91" s="165">
        <v>3600</v>
      </c>
      <c r="EG91" s="166">
        <v>7.9000000000000001E-2</v>
      </c>
      <c r="EH91" s="165">
        <v>3150</v>
      </c>
      <c r="EI91" s="166">
        <v>7.3999999999999996E-2</v>
      </c>
      <c r="EJ91" s="165">
        <v>3123</v>
      </c>
      <c r="EK91" s="166">
        <v>6.2E-2</v>
      </c>
      <c r="EL91" s="165">
        <v>2751</v>
      </c>
      <c r="EM91" s="166">
        <v>6.6000000000000003E-2</v>
      </c>
      <c r="EN91" s="165">
        <v>2875</v>
      </c>
      <c r="EO91" s="166">
        <v>6.2E-2</v>
      </c>
      <c r="EP91" s="165">
        <v>2607</v>
      </c>
      <c r="EQ91" s="166">
        <v>0.06</v>
      </c>
      <c r="ER91" s="165">
        <v>2507</v>
      </c>
      <c r="ES91" s="166">
        <v>0.05</v>
      </c>
      <c r="ET91" s="165">
        <v>2666</v>
      </c>
      <c r="EU91" s="166">
        <v>6.3E-2</v>
      </c>
      <c r="EV91" s="165">
        <v>2618</v>
      </c>
      <c r="EW91" s="166">
        <v>5.7000000000000002E-2</v>
      </c>
      <c r="EX91" s="165">
        <v>2359</v>
      </c>
      <c r="EY91" s="166">
        <v>5.3999999999999999E-2</v>
      </c>
      <c r="EZ91" s="165">
        <v>2690</v>
      </c>
      <c r="FA91" s="166">
        <v>5.1999999999999998E-2</v>
      </c>
      <c r="FB91" s="165">
        <v>2497</v>
      </c>
      <c r="FC91" s="166">
        <v>5.8999999999999997E-2</v>
      </c>
      <c r="FD91" s="165">
        <v>3661</v>
      </c>
      <c r="FE91" s="166">
        <v>7.5999999999999998E-2</v>
      </c>
      <c r="FF91" s="165">
        <v>3275</v>
      </c>
      <c r="FG91" s="166">
        <v>7.1999999999999995E-2</v>
      </c>
      <c r="FH91" s="165">
        <v>3294</v>
      </c>
      <c r="FI91" s="166">
        <v>6.2E-2</v>
      </c>
      <c r="FJ91" s="165">
        <v>3641</v>
      </c>
      <c r="FK91" s="166">
        <v>8.7999999999999995E-2</v>
      </c>
      <c r="FL91" s="165">
        <v>3238</v>
      </c>
      <c r="FM91" s="166">
        <v>7.9000000000000001E-2</v>
      </c>
      <c r="FN91" s="165">
        <v>3510</v>
      </c>
      <c r="FO91" s="166">
        <v>7.0999999999999994E-2</v>
      </c>
      <c r="FP91" s="165">
        <v>3736</v>
      </c>
      <c r="FQ91" s="166">
        <v>6.2E-2</v>
      </c>
      <c r="FR91" s="165">
        <v>4740</v>
      </c>
      <c r="FS91" s="166">
        <v>9.1999999999999998E-2</v>
      </c>
      <c r="FT91" s="165">
        <v>5116</v>
      </c>
      <c r="FU91" s="166">
        <v>0.108</v>
      </c>
      <c r="FV91" s="165">
        <v>5243</v>
      </c>
      <c r="FW91" s="166">
        <v>0.10299999999999999</v>
      </c>
      <c r="FX91" s="165">
        <v>4774</v>
      </c>
      <c r="FY91" s="166">
        <v>8.3000000000000004E-2</v>
      </c>
      <c r="FZ91" s="165">
        <v>4050</v>
      </c>
      <c r="GA91" s="166">
        <v>8.5000000000000006E-2</v>
      </c>
      <c r="GB91" s="165">
        <v>4027</v>
      </c>
      <c r="GC91" s="166">
        <v>0.08</v>
      </c>
      <c r="GD91" s="165">
        <v>4238</v>
      </c>
      <c r="GE91" s="166">
        <v>9.1999999999999998E-2</v>
      </c>
      <c r="GF91" s="165">
        <v>3510</v>
      </c>
      <c r="GG91" s="166">
        <v>7.0999999999999994E-2</v>
      </c>
      <c r="GH91" s="165">
        <v>2796</v>
      </c>
      <c r="GI91" s="166">
        <v>6.7000000000000004E-2</v>
      </c>
      <c r="GJ91" s="165">
        <v>2247</v>
      </c>
      <c r="GK91" s="166">
        <v>5.0999999999999997E-2</v>
      </c>
      <c r="GL91" s="165">
        <v>3497</v>
      </c>
      <c r="GM91" s="166">
        <v>8.5999999999999993E-2</v>
      </c>
      <c r="GN91" s="165">
        <v>2986</v>
      </c>
      <c r="GO91" s="166">
        <v>6.5000000000000002E-2</v>
      </c>
      <c r="GP91" s="165">
        <v>2464</v>
      </c>
      <c r="GQ91" s="166">
        <v>6.3E-2</v>
      </c>
      <c r="GR91" s="165">
        <v>2184</v>
      </c>
      <c r="GS91" s="166">
        <v>5.0999999999999997E-2</v>
      </c>
    </row>
    <row r="92" spans="1:201" x14ac:dyDescent="0.25">
      <c r="C92" s="164" t="s">
        <v>1694</v>
      </c>
      <c r="D92" s="165">
        <v>7593</v>
      </c>
      <c r="E92" s="166">
        <v>0.74</v>
      </c>
      <c r="F92" s="165">
        <v>5999</v>
      </c>
      <c r="G92" s="166">
        <v>0.73499999999999999</v>
      </c>
      <c r="H92" s="165">
        <v>7098</v>
      </c>
      <c r="I92" s="166">
        <v>0.81599999999999995</v>
      </c>
      <c r="J92" s="165">
        <v>6666</v>
      </c>
      <c r="K92" s="166">
        <v>0.83599999999999997</v>
      </c>
      <c r="L92" s="165">
        <v>7807</v>
      </c>
      <c r="M92" s="166">
        <v>0.83599999999999997</v>
      </c>
      <c r="N92" s="165">
        <v>6266</v>
      </c>
      <c r="O92" s="166">
        <v>0.82299999999999995</v>
      </c>
      <c r="P92" s="165">
        <v>7103</v>
      </c>
      <c r="Q92" s="166">
        <v>0.88300000000000001</v>
      </c>
      <c r="R92" s="165">
        <v>6875</v>
      </c>
      <c r="S92" s="166">
        <v>0.86899999999999999</v>
      </c>
      <c r="T92" s="165">
        <v>7497</v>
      </c>
      <c r="U92" s="166">
        <v>0.83</v>
      </c>
      <c r="V92" s="165">
        <v>6790</v>
      </c>
      <c r="W92" s="166">
        <v>0.85199999999999998</v>
      </c>
      <c r="X92" s="165">
        <v>6848</v>
      </c>
      <c r="Y92" s="166">
        <v>0.83799999999999997</v>
      </c>
      <c r="Z92" s="165">
        <v>6584</v>
      </c>
      <c r="AA92" s="166">
        <v>0.82199999999999995</v>
      </c>
      <c r="AB92" s="165">
        <v>7589</v>
      </c>
      <c r="AC92" s="166">
        <v>0.79200000000000004</v>
      </c>
      <c r="AD92" s="165">
        <v>6711</v>
      </c>
      <c r="AE92" s="166">
        <v>0.81599999999999995</v>
      </c>
      <c r="AF92" s="165">
        <v>6837</v>
      </c>
      <c r="AG92" s="166">
        <v>0.79500000000000004</v>
      </c>
      <c r="AH92" s="165">
        <v>6950</v>
      </c>
      <c r="AI92" s="166">
        <v>0.79600000000000004</v>
      </c>
      <c r="AJ92" s="165">
        <v>7489</v>
      </c>
      <c r="AK92" s="166">
        <v>0.76</v>
      </c>
      <c r="AL92" s="165">
        <v>5964</v>
      </c>
      <c r="AM92" s="166">
        <v>0.79800000000000004</v>
      </c>
      <c r="AN92" s="165">
        <v>6817</v>
      </c>
      <c r="AO92" s="166">
        <v>0.78</v>
      </c>
      <c r="AP92" s="165">
        <v>6555</v>
      </c>
      <c r="AQ92" s="166">
        <v>0.75700000000000001</v>
      </c>
      <c r="AR92" s="165">
        <v>7225</v>
      </c>
      <c r="AS92" s="166">
        <v>0.73499999999999999</v>
      </c>
      <c r="AT92" s="165">
        <v>6657</v>
      </c>
      <c r="AU92" s="166">
        <v>0.76800000000000002</v>
      </c>
      <c r="AV92" s="165">
        <v>7260</v>
      </c>
      <c r="AW92" s="166">
        <v>0.8</v>
      </c>
      <c r="AX92" s="165">
        <v>6497</v>
      </c>
      <c r="AY92" s="166">
        <v>0.77800000000000002</v>
      </c>
      <c r="AZ92" s="165">
        <v>7459</v>
      </c>
      <c r="BA92" s="166">
        <v>0.745</v>
      </c>
      <c r="BB92" s="165">
        <v>6515</v>
      </c>
      <c r="BC92" s="166">
        <v>0.78900000000000003</v>
      </c>
      <c r="BD92" s="165">
        <v>6819</v>
      </c>
      <c r="BE92" s="166">
        <v>0.76600000000000001</v>
      </c>
      <c r="BF92" s="165">
        <v>6387</v>
      </c>
      <c r="BG92" s="166">
        <v>0.76500000000000001</v>
      </c>
      <c r="BH92" s="165">
        <v>7497</v>
      </c>
      <c r="BI92" s="166">
        <v>0.73</v>
      </c>
      <c r="BJ92" s="165">
        <v>6679</v>
      </c>
      <c r="BK92" s="166">
        <v>0.77300000000000002</v>
      </c>
      <c r="BL92" s="165">
        <v>6894</v>
      </c>
      <c r="BM92" s="166">
        <v>0.77200000000000002</v>
      </c>
      <c r="BN92" s="165">
        <v>6538</v>
      </c>
      <c r="BO92" s="166">
        <v>0.75</v>
      </c>
      <c r="BP92" s="165">
        <v>7583</v>
      </c>
      <c r="BQ92" s="166">
        <v>0.70799999999999996</v>
      </c>
      <c r="BR92" s="165">
        <v>6939</v>
      </c>
      <c r="BS92" s="166">
        <v>0.71799999999999997</v>
      </c>
      <c r="BT92" s="165">
        <v>6710</v>
      </c>
      <c r="BU92" s="166">
        <v>0.71799999999999997</v>
      </c>
      <c r="BV92" s="165">
        <v>6659</v>
      </c>
      <c r="BW92" s="166">
        <v>0.71899999999999997</v>
      </c>
      <c r="BX92" s="165">
        <v>7277</v>
      </c>
      <c r="BY92" s="166">
        <v>0.69899999999999995</v>
      </c>
      <c r="BZ92" s="165">
        <v>6601</v>
      </c>
      <c r="CA92" s="166">
        <v>0.69299999999999995</v>
      </c>
      <c r="CB92" s="165">
        <v>6436</v>
      </c>
      <c r="CC92" s="166">
        <v>0.66900000000000004</v>
      </c>
      <c r="CD92" s="165">
        <v>6158</v>
      </c>
      <c r="CE92" s="166">
        <v>0.65300000000000002</v>
      </c>
      <c r="CF92" s="165">
        <v>6502</v>
      </c>
      <c r="CG92" s="166">
        <v>0.621</v>
      </c>
      <c r="CH92" s="165">
        <v>5922</v>
      </c>
      <c r="CI92" s="166">
        <v>0.627</v>
      </c>
      <c r="CJ92" s="165">
        <v>6124</v>
      </c>
      <c r="CK92" s="166">
        <v>0.623</v>
      </c>
      <c r="CL92" s="165">
        <v>5692</v>
      </c>
      <c r="CM92" s="166">
        <v>0.58799999999999997</v>
      </c>
      <c r="CN92" s="165">
        <v>5880</v>
      </c>
      <c r="CO92" s="166">
        <v>0.54400000000000004</v>
      </c>
      <c r="CP92" s="165">
        <v>5416</v>
      </c>
      <c r="CQ92" s="166">
        <v>0.55900000000000005</v>
      </c>
      <c r="CR92" s="165">
        <v>5900</v>
      </c>
      <c r="CS92" s="166">
        <v>0.56399999999999995</v>
      </c>
      <c r="CT92" s="165">
        <v>5592</v>
      </c>
      <c r="CU92" s="166">
        <v>0.56200000000000006</v>
      </c>
      <c r="CV92" s="165">
        <v>6293</v>
      </c>
      <c r="CW92" s="166">
        <v>0.54300000000000004</v>
      </c>
      <c r="CX92" s="165">
        <v>5796</v>
      </c>
      <c r="CY92" s="166">
        <v>0.56399999999999995</v>
      </c>
      <c r="CZ92" s="165">
        <v>6357</v>
      </c>
      <c r="DA92" s="166">
        <v>0.59499999999999997</v>
      </c>
      <c r="DB92" s="165">
        <v>6044</v>
      </c>
      <c r="DC92" s="166">
        <v>0.57599999999999996</v>
      </c>
      <c r="DD92" s="165">
        <v>6494</v>
      </c>
      <c r="DE92" s="166">
        <v>0.55500000000000005</v>
      </c>
      <c r="DF92" s="165">
        <v>6382</v>
      </c>
      <c r="DG92" s="166">
        <v>0.59399999999999997</v>
      </c>
      <c r="DH92" s="165">
        <v>6695</v>
      </c>
      <c r="DI92" s="166">
        <v>0.59699999999999998</v>
      </c>
      <c r="DJ92" s="165">
        <v>6202</v>
      </c>
      <c r="DK92" s="166">
        <v>0.57699999999999996</v>
      </c>
      <c r="DL92" s="165">
        <v>6720</v>
      </c>
      <c r="DM92" s="166">
        <v>0.55800000000000005</v>
      </c>
      <c r="DN92" s="165">
        <v>6469</v>
      </c>
      <c r="DO92" s="166">
        <v>0.60499999999999998</v>
      </c>
      <c r="DP92" s="165">
        <v>6891</v>
      </c>
      <c r="DQ92" s="166">
        <v>0.622</v>
      </c>
      <c r="DR92" s="165">
        <v>6844</v>
      </c>
      <c r="DS92" s="166">
        <v>0.61499999999999999</v>
      </c>
      <c r="DT92" s="165">
        <v>6999</v>
      </c>
      <c r="DU92" s="166">
        <v>0.58899999999999997</v>
      </c>
      <c r="DV92" s="165">
        <v>6841</v>
      </c>
      <c r="DW92" s="166">
        <v>0.623</v>
      </c>
      <c r="DX92" s="165">
        <v>6978</v>
      </c>
      <c r="DY92" s="166">
        <v>0.60399999999999998</v>
      </c>
      <c r="DZ92" s="165">
        <v>6673</v>
      </c>
      <c r="EA92" s="166">
        <v>0.59099999999999997</v>
      </c>
      <c r="EB92" s="165">
        <v>6776</v>
      </c>
      <c r="EC92" s="167">
        <v>0.55800000000000005</v>
      </c>
      <c r="ED92" s="165">
        <v>6645</v>
      </c>
      <c r="EE92" s="166">
        <v>0.59099999999999997</v>
      </c>
      <c r="EF92" s="165">
        <v>6957</v>
      </c>
      <c r="EG92" s="166">
        <v>0.59699999999999998</v>
      </c>
      <c r="EH92" s="165">
        <v>6157</v>
      </c>
      <c r="EI92" s="166">
        <v>0.56499999999999995</v>
      </c>
      <c r="EJ92" s="165">
        <v>6761</v>
      </c>
      <c r="EK92" s="166">
        <v>0.54800000000000004</v>
      </c>
      <c r="EL92" s="165">
        <v>6370</v>
      </c>
      <c r="EM92" s="166">
        <v>0.57799999999999996</v>
      </c>
      <c r="EN92" s="165">
        <v>6235</v>
      </c>
      <c r="EO92" s="166">
        <v>0.55900000000000005</v>
      </c>
      <c r="EP92" s="165">
        <v>5750</v>
      </c>
      <c r="EQ92" s="166">
        <v>0.53800000000000003</v>
      </c>
      <c r="ER92" s="165">
        <v>5988</v>
      </c>
      <c r="ES92" s="166">
        <v>0.51200000000000001</v>
      </c>
      <c r="ET92" s="165">
        <v>5557</v>
      </c>
      <c r="EU92" s="166">
        <v>0.53800000000000003</v>
      </c>
      <c r="EV92" s="165">
        <v>5414</v>
      </c>
      <c r="EW92" s="166">
        <v>0.51600000000000001</v>
      </c>
      <c r="EX92" s="165">
        <v>4670</v>
      </c>
      <c r="EY92" s="166">
        <v>0.47</v>
      </c>
      <c r="EZ92" s="165">
        <v>4913</v>
      </c>
      <c r="FA92" s="166">
        <v>0.45</v>
      </c>
      <c r="FB92" s="165">
        <v>4500</v>
      </c>
      <c r="FC92" s="166">
        <v>0.44700000000000001</v>
      </c>
      <c r="FD92" s="165">
        <v>4989</v>
      </c>
      <c r="FE92" s="166">
        <v>0.46800000000000003</v>
      </c>
      <c r="FF92" s="165">
        <v>4571</v>
      </c>
      <c r="FG92" s="166">
        <v>0.437</v>
      </c>
      <c r="FH92" s="165">
        <v>4606</v>
      </c>
      <c r="FI92" s="166">
        <v>0.40600000000000003</v>
      </c>
      <c r="FJ92" s="165">
        <v>4713</v>
      </c>
      <c r="FK92" s="166">
        <v>0.47099999999999997</v>
      </c>
      <c r="FL92" s="165">
        <v>4264</v>
      </c>
      <c r="FM92" s="166">
        <v>0.41899999999999998</v>
      </c>
      <c r="FN92" s="165">
        <v>3302</v>
      </c>
      <c r="FO92" s="166">
        <v>0.35199999999999998</v>
      </c>
      <c r="FP92" s="165">
        <v>3182</v>
      </c>
      <c r="FQ92" s="166">
        <v>0.32500000000000001</v>
      </c>
      <c r="FR92" s="165">
        <v>3063</v>
      </c>
      <c r="FS92" s="166">
        <v>0.33700000000000002</v>
      </c>
      <c r="FT92" s="165">
        <v>3195</v>
      </c>
      <c r="FU92" s="166">
        <v>0.33900000000000002</v>
      </c>
      <c r="FV92" s="165">
        <v>2905</v>
      </c>
      <c r="FW92" s="166">
        <v>0.30599999999999999</v>
      </c>
      <c r="FX92" s="165">
        <v>2485</v>
      </c>
      <c r="FY92" s="166">
        <v>0.26700000000000002</v>
      </c>
      <c r="FZ92" s="165">
        <v>2244</v>
      </c>
      <c r="GA92" s="166">
        <v>0.245</v>
      </c>
      <c r="GB92" s="165">
        <v>2542</v>
      </c>
      <c r="GC92" s="166">
        <v>0.25800000000000001</v>
      </c>
      <c r="GD92" s="165">
        <v>2532</v>
      </c>
      <c r="GE92" s="166">
        <v>0.27400000000000002</v>
      </c>
      <c r="GF92" s="165">
        <v>2467</v>
      </c>
      <c r="GG92" s="166">
        <v>0.248</v>
      </c>
      <c r="GH92" s="165">
        <v>2573</v>
      </c>
      <c r="GI92" s="166">
        <v>0.26900000000000002</v>
      </c>
      <c r="GJ92" s="165">
        <v>2975</v>
      </c>
      <c r="GK92" s="166">
        <v>0.3</v>
      </c>
      <c r="GL92" s="165">
        <v>4042</v>
      </c>
      <c r="GM92" s="166">
        <v>0.42699999999999999</v>
      </c>
      <c r="GN92" s="165">
        <v>3704</v>
      </c>
      <c r="GO92" s="166">
        <v>0.374</v>
      </c>
      <c r="GP92" s="165">
        <v>3348</v>
      </c>
      <c r="GQ92" s="166">
        <v>0.36499999999999999</v>
      </c>
      <c r="GR92" s="165">
        <v>3214</v>
      </c>
      <c r="GS92" s="166">
        <v>0.34100000000000003</v>
      </c>
    </row>
    <row r="93" spans="1:201" x14ac:dyDescent="0.25">
      <c r="C93" s="164" t="s">
        <v>1692</v>
      </c>
      <c r="D93" s="165">
        <v>12648</v>
      </c>
      <c r="E93" s="166">
        <v>0.308</v>
      </c>
      <c r="F93" s="165">
        <v>10247</v>
      </c>
      <c r="G93" s="166">
        <v>0.30399999999999999</v>
      </c>
      <c r="H93" s="165">
        <v>13510</v>
      </c>
      <c r="I93" s="166">
        <v>0.36799999999999999</v>
      </c>
      <c r="J93" s="165">
        <v>12896</v>
      </c>
      <c r="K93" s="166">
        <v>0.38300000000000001</v>
      </c>
      <c r="L93" s="165">
        <v>14428</v>
      </c>
      <c r="M93" s="166">
        <v>0.35599999999999998</v>
      </c>
      <c r="N93" s="165">
        <v>12163</v>
      </c>
      <c r="O93" s="166">
        <v>0.36799999999999999</v>
      </c>
      <c r="P93" s="165">
        <v>15410</v>
      </c>
      <c r="Q93" s="166">
        <v>0.436</v>
      </c>
      <c r="R93" s="165">
        <v>14507</v>
      </c>
      <c r="S93" s="166">
        <v>0.42</v>
      </c>
      <c r="T93" s="165">
        <v>15281</v>
      </c>
      <c r="U93" s="166">
        <v>0.371</v>
      </c>
      <c r="V93" s="165">
        <v>14590</v>
      </c>
      <c r="W93" s="166">
        <v>0.42599999999999999</v>
      </c>
      <c r="X93" s="165">
        <v>15235</v>
      </c>
      <c r="Y93" s="166">
        <v>0.41299999999999998</v>
      </c>
      <c r="Z93" s="165">
        <v>14269</v>
      </c>
      <c r="AA93" s="166">
        <v>0.40699999999999997</v>
      </c>
      <c r="AB93" s="165">
        <v>15995</v>
      </c>
      <c r="AC93" s="166">
        <v>0.36299999999999999</v>
      </c>
      <c r="AD93" s="165">
        <v>14918</v>
      </c>
      <c r="AE93" s="166">
        <v>0.41699999999999998</v>
      </c>
      <c r="AF93" s="165">
        <v>15669</v>
      </c>
      <c r="AG93" s="166">
        <v>0.40500000000000003</v>
      </c>
      <c r="AH93" s="165">
        <v>15716</v>
      </c>
      <c r="AI93" s="166">
        <v>0.42299999999999999</v>
      </c>
      <c r="AJ93" s="165">
        <v>16485</v>
      </c>
      <c r="AK93" s="166">
        <v>0.36199999999999999</v>
      </c>
      <c r="AL93" s="165">
        <v>13380</v>
      </c>
      <c r="AM93" s="166">
        <v>0.41699999999999998</v>
      </c>
      <c r="AN93" s="165">
        <v>15427</v>
      </c>
      <c r="AO93" s="166">
        <v>0.4</v>
      </c>
      <c r="AP93" s="165">
        <v>14692</v>
      </c>
      <c r="AQ93" s="166">
        <v>0.39900000000000002</v>
      </c>
      <c r="AR93" s="165">
        <v>15516</v>
      </c>
      <c r="AS93" s="166">
        <v>0.35599999999999998</v>
      </c>
      <c r="AT93" s="165">
        <v>14761</v>
      </c>
      <c r="AU93" s="166">
        <v>0.39900000000000002</v>
      </c>
      <c r="AV93" s="165">
        <v>16667</v>
      </c>
      <c r="AW93" s="166">
        <v>0.42099999999999999</v>
      </c>
      <c r="AX93" s="165">
        <v>14328</v>
      </c>
      <c r="AY93" s="166">
        <v>0.41199999999999998</v>
      </c>
      <c r="AZ93" s="165">
        <v>15501</v>
      </c>
      <c r="BA93" s="166">
        <v>0.372</v>
      </c>
      <c r="BB93" s="165">
        <v>14282</v>
      </c>
      <c r="BC93" s="166">
        <v>0.41899999999999998</v>
      </c>
      <c r="BD93" s="165">
        <v>14787</v>
      </c>
      <c r="BE93" s="166">
        <v>0.4</v>
      </c>
      <c r="BF93" s="165">
        <v>13560</v>
      </c>
      <c r="BG93" s="166">
        <v>0.4</v>
      </c>
      <c r="BH93" s="165">
        <v>15024</v>
      </c>
      <c r="BI93" s="166">
        <v>0.35599999999999998</v>
      </c>
      <c r="BJ93" s="165">
        <v>13269</v>
      </c>
      <c r="BK93" s="166">
        <v>0.38500000000000001</v>
      </c>
      <c r="BL93" s="165">
        <v>13195</v>
      </c>
      <c r="BM93" s="166">
        <v>0.36699999999999999</v>
      </c>
      <c r="BN93" s="165">
        <v>11706</v>
      </c>
      <c r="BO93" s="166">
        <v>0.34</v>
      </c>
      <c r="BP93" s="165">
        <v>12681</v>
      </c>
      <c r="BQ93" s="166">
        <v>0.29899999999999999</v>
      </c>
      <c r="BR93" s="165">
        <v>11142</v>
      </c>
      <c r="BS93" s="166">
        <v>0.29799999999999999</v>
      </c>
      <c r="BT93" s="165">
        <v>10749</v>
      </c>
      <c r="BU93" s="166">
        <v>0.28299999999999997</v>
      </c>
      <c r="BV93" s="165">
        <v>10612</v>
      </c>
      <c r="BW93" s="166">
        <v>0.28599999999999998</v>
      </c>
      <c r="BX93" s="165">
        <v>11062</v>
      </c>
      <c r="BY93" s="166">
        <v>0.26500000000000001</v>
      </c>
      <c r="BZ93" s="165">
        <v>10260</v>
      </c>
      <c r="CA93" s="166">
        <v>0.27100000000000002</v>
      </c>
      <c r="CB93" s="165">
        <v>10081</v>
      </c>
      <c r="CC93" s="166">
        <v>0.246</v>
      </c>
      <c r="CD93" s="165">
        <v>9576</v>
      </c>
      <c r="CE93" s="166">
        <v>0.24199999999999999</v>
      </c>
      <c r="CF93" s="165">
        <v>9737</v>
      </c>
      <c r="CG93" s="166">
        <v>0.217</v>
      </c>
      <c r="CH93" s="165">
        <v>8923</v>
      </c>
      <c r="CI93" s="166">
        <v>0.224</v>
      </c>
      <c r="CJ93" s="165">
        <v>9237</v>
      </c>
      <c r="CK93" s="166">
        <v>0.21299999999999999</v>
      </c>
      <c r="CL93" s="165">
        <v>8489</v>
      </c>
      <c r="CM93" s="166">
        <v>0.20100000000000001</v>
      </c>
      <c r="CN93" s="165">
        <v>8785</v>
      </c>
      <c r="CO93" s="166">
        <v>0.183</v>
      </c>
      <c r="CP93" s="165">
        <v>8533</v>
      </c>
      <c r="CQ93" s="166">
        <v>0.20599999999999999</v>
      </c>
      <c r="CR93" s="165">
        <v>9770</v>
      </c>
      <c r="CS93" s="166">
        <v>0.20699999999999999</v>
      </c>
      <c r="CT93" s="165">
        <v>9316</v>
      </c>
      <c r="CU93" s="166">
        <v>0.20899999999999999</v>
      </c>
      <c r="CV93" s="165">
        <v>10494</v>
      </c>
      <c r="CW93" s="166">
        <v>0.19800000000000001</v>
      </c>
      <c r="CX93" s="165">
        <v>9466</v>
      </c>
      <c r="CY93" s="166">
        <v>0.21</v>
      </c>
      <c r="CZ93" s="165">
        <v>11119</v>
      </c>
      <c r="DA93" s="166">
        <v>0.22500000000000001</v>
      </c>
      <c r="DB93" s="165">
        <v>10209</v>
      </c>
      <c r="DC93" s="166">
        <v>0.216</v>
      </c>
      <c r="DD93" s="165">
        <v>10696</v>
      </c>
      <c r="DE93" s="166">
        <v>0.19500000000000001</v>
      </c>
      <c r="DF93" s="165">
        <v>10559</v>
      </c>
      <c r="DG93" s="166">
        <v>0.219</v>
      </c>
      <c r="DH93" s="165">
        <v>10839</v>
      </c>
      <c r="DI93" s="166">
        <v>0.21</v>
      </c>
      <c r="DJ93" s="165">
        <v>9951</v>
      </c>
      <c r="DK93" s="166">
        <v>0.20499999999999999</v>
      </c>
      <c r="DL93" s="165">
        <v>10552</v>
      </c>
      <c r="DM93" s="166">
        <v>0.186</v>
      </c>
      <c r="DN93" s="165">
        <v>10846</v>
      </c>
      <c r="DO93" s="166">
        <v>0.22600000000000001</v>
      </c>
      <c r="DP93" s="165">
        <v>11186</v>
      </c>
      <c r="DQ93" s="166">
        <v>0.21099999999999999</v>
      </c>
      <c r="DR93" s="165">
        <v>11229</v>
      </c>
      <c r="DS93" s="166">
        <v>0.22</v>
      </c>
      <c r="DT93" s="165">
        <v>11188</v>
      </c>
      <c r="DU93" s="166">
        <v>0.193</v>
      </c>
      <c r="DV93" s="165">
        <v>10971</v>
      </c>
      <c r="DW93" s="166">
        <v>0.219</v>
      </c>
      <c r="DX93" s="165">
        <v>10928</v>
      </c>
      <c r="DY93" s="166">
        <v>0.19900000000000001</v>
      </c>
      <c r="DZ93" s="165">
        <v>10331</v>
      </c>
      <c r="EA93" s="166">
        <v>0.19500000000000001</v>
      </c>
      <c r="EB93" s="165">
        <v>10145</v>
      </c>
      <c r="EC93" s="166">
        <v>0.16800000000000001</v>
      </c>
      <c r="ED93" s="165">
        <v>10031</v>
      </c>
      <c r="EE93" s="166">
        <v>0.193</v>
      </c>
      <c r="EF93" s="165">
        <v>10557</v>
      </c>
      <c r="EG93" s="166">
        <v>0.184</v>
      </c>
      <c r="EH93" s="165">
        <v>9307</v>
      </c>
      <c r="EI93" s="166">
        <v>0.17399999999999999</v>
      </c>
      <c r="EJ93" s="165">
        <v>9884</v>
      </c>
      <c r="EK93" s="166">
        <v>0.157</v>
      </c>
      <c r="EL93" s="165">
        <v>9121</v>
      </c>
      <c r="EM93" s="166">
        <v>0.17299999999999999</v>
      </c>
      <c r="EN93" s="165">
        <v>9110</v>
      </c>
      <c r="EO93" s="166">
        <v>0.159</v>
      </c>
      <c r="EP93" s="165">
        <v>8357</v>
      </c>
      <c r="EQ93" s="166">
        <v>0.155</v>
      </c>
      <c r="ER93" s="165">
        <v>8495</v>
      </c>
      <c r="ES93" s="166">
        <v>0.13600000000000001</v>
      </c>
      <c r="ET93" s="165">
        <v>8223</v>
      </c>
      <c r="EU93" s="166">
        <v>0.157</v>
      </c>
      <c r="EV93" s="165">
        <v>8032</v>
      </c>
      <c r="EW93" s="166">
        <v>0.14199999999999999</v>
      </c>
      <c r="EX93" s="165">
        <v>7029</v>
      </c>
      <c r="EY93" s="166">
        <v>0.13200000000000001</v>
      </c>
      <c r="EZ93" s="165">
        <v>7603</v>
      </c>
      <c r="FA93" s="166">
        <v>0.122</v>
      </c>
      <c r="FB93" s="165">
        <v>6997</v>
      </c>
      <c r="FC93" s="166">
        <v>0.13300000000000001</v>
      </c>
      <c r="FD93" s="165">
        <v>8650</v>
      </c>
      <c r="FE93" s="166">
        <v>0.14699999999999999</v>
      </c>
      <c r="FF93" s="165">
        <v>7846</v>
      </c>
      <c r="FG93" s="166">
        <v>0.14099999999999999</v>
      </c>
      <c r="FH93" s="165">
        <v>7900</v>
      </c>
      <c r="FI93" s="166">
        <v>0.123</v>
      </c>
      <c r="FJ93" s="165">
        <v>8354</v>
      </c>
      <c r="FK93" s="166">
        <v>0.16300000000000001</v>
      </c>
      <c r="FL93" s="165">
        <v>7502</v>
      </c>
      <c r="FM93" s="166">
        <v>0.14699999999999999</v>
      </c>
      <c r="FN93" s="165">
        <v>6812</v>
      </c>
      <c r="FO93" s="166">
        <v>0.11600000000000001</v>
      </c>
      <c r="FP93" s="165">
        <v>6918</v>
      </c>
      <c r="FQ93" s="166">
        <v>9.9000000000000005E-2</v>
      </c>
      <c r="FR93" s="165">
        <v>7803</v>
      </c>
      <c r="FS93" s="166">
        <v>0.129</v>
      </c>
      <c r="FT93" s="165">
        <v>8311</v>
      </c>
      <c r="FU93" s="166">
        <v>0.14699999999999999</v>
      </c>
      <c r="FV93" s="165">
        <v>8148</v>
      </c>
      <c r="FW93" s="166">
        <v>0.13500000000000001</v>
      </c>
      <c r="FX93" s="165">
        <v>7259</v>
      </c>
      <c r="FY93" s="166">
        <v>0.109</v>
      </c>
      <c r="FZ93" s="165">
        <v>6294</v>
      </c>
      <c r="GA93" s="166">
        <v>0.11</v>
      </c>
      <c r="GB93" s="165">
        <v>6569</v>
      </c>
      <c r="GC93" s="166">
        <v>0.109</v>
      </c>
      <c r="GD93" s="165">
        <v>6770</v>
      </c>
      <c r="GE93" s="166">
        <v>0.123</v>
      </c>
      <c r="GF93" s="165">
        <v>5977</v>
      </c>
      <c r="GG93" s="166">
        <v>0.1</v>
      </c>
      <c r="GH93" s="165">
        <v>5369</v>
      </c>
      <c r="GI93" s="166">
        <v>0.105</v>
      </c>
      <c r="GJ93" s="165">
        <v>5222</v>
      </c>
      <c r="GK93" s="166">
        <v>9.6000000000000002E-2</v>
      </c>
      <c r="GL93" s="165">
        <v>7539</v>
      </c>
      <c r="GM93" s="166">
        <v>0.15</v>
      </c>
      <c r="GN93" s="165">
        <v>6690</v>
      </c>
      <c r="GO93" s="166">
        <v>0.12</v>
      </c>
      <c r="GP93" s="165">
        <v>5812</v>
      </c>
      <c r="GQ93" s="166">
        <v>0.121</v>
      </c>
      <c r="GR93" s="165">
        <v>5398</v>
      </c>
      <c r="GS93" s="166">
        <v>0.104</v>
      </c>
    </row>
    <row r="96" spans="1:201" x14ac:dyDescent="0.25">
      <c r="C96" s="164" t="s">
        <v>1695</v>
      </c>
      <c r="E96">
        <f>D27/E27</f>
        <v>1555.5555555555557</v>
      </c>
      <c r="F96" t="s">
        <v>1696</v>
      </c>
      <c r="G96">
        <f>F27/G27</f>
        <v>1193.2773109243699</v>
      </c>
      <c r="H96" t="s">
        <v>1696</v>
      </c>
      <c r="I96">
        <f>H27/I27</f>
        <v>1340.6113537117903</v>
      </c>
      <c r="K96">
        <f>J27/K27</f>
        <v>1209.016393442623</v>
      </c>
      <c r="M96">
        <f>L27/M27</f>
        <v>1485.981308411215</v>
      </c>
      <c r="O96">
        <f>N27/O27</f>
        <v>1192.7083333333333</v>
      </c>
      <c r="Q96">
        <f>P27/Q27</f>
        <v>1177.5362318840578</v>
      </c>
      <c r="S96">
        <f>R27/S27</f>
        <v>1173.9130434782608</v>
      </c>
      <c r="U96">
        <f>T27/U27</f>
        <v>1475.5555555555554</v>
      </c>
      <c r="W96">
        <f>V27/W27</f>
        <v>1206.4777327935224</v>
      </c>
      <c r="Y96">
        <f>X27/Y27</f>
        <v>1255.5555555555554</v>
      </c>
      <c r="AA96">
        <f>Z27/AA27</f>
        <v>1174.089068825911</v>
      </c>
      <c r="AC96">
        <f>AB27/AC27</f>
        <v>1560.3448275862067</v>
      </c>
      <c r="AE96">
        <f>AD27/AE27</f>
        <v>1154.6762589928057</v>
      </c>
      <c r="AG96">
        <f>AF27/AG27</f>
        <v>1264.367816091954</v>
      </c>
      <c r="AI96">
        <f>AH27/AI27</f>
        <v>1159.1695501730105</v>
      </c>
      <c r="AK96">
        <f>AJ27/AK27</f>
        <v>1582.6086956521738</v>
      </c>
      <c r="AM96">
        <f>AL27/AM27</f>
        <v>1003.9215686274509</v>
      </c>
      <c r="AO96">
        <f>AN27/AO27</f>
        <v>1317.8294573643411</v>
      </c>
      <c r="AQ96">
        <f>AP27/AQ27</f>
        <v>1250</v>
      </c>
      <c r="AS96">
        <f>AR27/AS27</f>
        <v>1461.9289340101523</v>
      </c>
      <c r="AU96">
        <f>AT27/AU27</f>
        <v>1187.5</v>
      </c>
      <c r="AW96">
        <f>AV27/AW27</f>
        <v>1332.1033210332102</v>
      </c>
      <c r="AY96">
        <f>AX27/AY27</f>
        <v>1069.3430656934306</v>
      </c>
      <c r="BA96">
        <f>AZ27/BA27</f>
        <v>1442.7860696517412</v>
      </c>
      <c r="BC96">
        <f>BB27/BC27</f>
        <v>1035.2941176470588</v>
      </c>
      <c r="BE96">
        <f>BD27/BE27</f>
        <v>1207.2072072072071</v>
      </c>
      <c r="BG96">
        <f>BF27/BG27</f>
        <v>1059.3607305936073</v>
      </c>
      <c r="BI96">
        <f>BH27/BI27</f>
        <v>1371.9512195121952</v>
      </c>
      <c r="BK96">
        <f>BJ27/BK27</f>
        <v>1035.9281437125749</v>
      </c>
      <c r="BM96">
        <f>BL27/BM27</f>
        <v>1108.3333333333335</v>
      </c>
      <c r="BO96">
        <f>BN27/BO27</f>
        <v>1050.8474576271187</v>
      </c>
      <c r="BQ96">
        <f>BP27/BQ27</f>
        <v>1307.6923076923076</v>
      </c>
      <c r="BS96">
        <f>BR27/BS27</f>
        <v>964.9122807017543</v>
      </c>
      <c r="BU96">
        <f>BT27/BU27</f>
        <v>1187.5</v>
      </c>
      <c r="BW96">
        <f>BV27/BW27</f>
        <v>1160</v>
      </c>
      <c r="BY96">
        <f>BX27/BY27</f>
        <v>1219.5121951219512</v>
      </c>
      <c r="CA96">
        <f>BZ27/CA27</f>
        <v>1000.0000000000001</v>
      </c>
      <c r="CC96">
        <f>CB27/CC27</f>
        <v>1159.0909090909092</v>
      </c>
      <c r="CE96">
        <f>CD27/CE27</f>
        <v>1236.8421052631579</v>
      </c>
      <c r="CG96">
        <f>CF27/CG27</f>
        <v>1371.4285714285713</v>
      </c>
      <c r="CI96">
        <f>CH27/CI27</f>
        <v>1108.1081081081081</v>
      </c>
      <c r="CK96">
        <f>CJ27/CK27</f>
        <v>1275.8620689655172</v>
      </c>
      <c r="CM96">
        <f>CL27/CM27</f>
        <v>1371.4285714285713</v>
      </c>
      <c r="CO96">
        <f>CN27/CO27</f>
        <v>1428.5714285714284</v>
      </c>
      <c r="CQ96">
        <f>CP27/CQ27</f>
        <v>1210.5263157894738</v>
      </c>
      <c r="CS96">
        <f>CR27/CS27</f>
        <v>1363.6363636363635</v>
      </c>
      <c r="CU96">
        <f>CT27/CU27</f>
        <v>1325</v>
      </c>
      <c r="CW96">
        <f>CV27/CW27</f>
        <v>1724.1379310344826</v>
      </c>
      <c r="CY96">
        <f>CX27/CY27</f>
        <v>1277.7777777777778</v>
      </c>
      <c r="DA96">
        <f>CZ27/DA27</f>
        <v>1488.8888888888889</v>
      </c>
      <c r="DC96">
        <f>DB27/DC27</f>
        <v>1463.4146341463413</v>
      </c>
      <c r="DE96">
        <f>DD27/DE27</f>
        <v>1714.2857142857142</v>
      </c>
      <c r="DG96">
        <f>DF27/DG27</f>
        <v>1387.0967741935483</v>
      </c>
      <c r="DI96">
        <f>DH27/DI27</f>
        <v>1472.2222222222224</v>
      </c>
      <c r="DK96">
        <f>DJ27/DK27</f>
        <v>1470.5882352941176</v>
      </c>
      <c r="DM96">
        <f>DL27/DM27</f>
        <v>1714.2857142857142</v>
      </c>
      <c r="DO96">
        <f>DN27/DO27</f>
        <v>1404.2553191489362</v>
      </c>
      <c r="DQ96">
        <f>DP27/DQ27</f>
        <v>1464.2857142857142</v>
      </c>
      <c r="DS96">
        <f>DR27/DS27</f>
        <v>1500</v>
      </c>
      <c r="DU96">
        <f>DT27/DU27</f>
        <v>1823.5294117647059</v>
      </c>
      <c r="DW96">
        <f>DV27/DW27</f>
        <v>1390.2439024390244</v>
      </c>
      <c r="DY96">
        <f>DX27/DY27</f>
        <v>1542.8571428571427</v>
      </c>
      <c r="EA96">
        <f>DZ27/EA27</f>
        <v>1655.1724137931033</v>
      </c>
      <c r="EC96">
        <f>EB27/EC27</f>
        <v>1920</v>
      </c>
      <c r="EE96">
        <f>ED27/EE27</f>
        <v>1583.3333333333333</v>
      </c>
      <c r="EG96">
        <f>EF27/EG27</f>
        <v>1645.1612903225807</v>
      </c>
      <c r="EI96">
        <f>EH27/EI27</f>
        <v>1606.060606060606</v>
      </c>
      <c r="EK96">
        <f>EJ27/EK27</f>
        <v>2000</v>
      </c>
      <c r="EM96">
        <f>EL27/EM27</f>
        <v>1588.2352941176468</v>
      </c>
      <c r="EO96">
        <f>EN27/EO27</f>
        <v>1761.9047619047617</v>
      </c>
      <c r="EQ96">
        <f>EP27/EQ27</f>
        <v>1571.4285714285713</v>
      </c>
      <c r="ES96">
        <f>ER27/ES27</f>
        <v>1999.9999999999998</v>
      </c>
      <c r="EU96">
        <f>ET27/EU27</f>
        <v>1578.9473684210527</v>
      </c>
      <c r="EW96">
        <f>EV27/EW27</f>
        <v>1600</v>
      </c>
      <c r="EY96">
        <f>EX27/EY27</f>
        <v>1533.3333333333335</v>
      </c>
      <c r="FA96">
        <f>EZ27/FA27</f>
        <v>1800</v>
      </c>
      <c r="FC96">
        <f>FB27/FC27</f>
        <v>1529.4117647058822</v>
      </c>
      <c r="FE96">
        <f>FD27/FE27</f>
        <v>1714.2857142857142</v>
      </c>
      <c r="FG96">
        <f>FF27/FG27</f>
        <v>1529.4117647058822</v>
      </c>
      <c r="FI96">
        <f>FH27/FI27</f>
        <v>2000</v>
      </c>
      <c r="FK96">
        <f>FJ27/FK27</f>
        <v>1304.3478260869565</v>
      </c>
      <c r="FM96">
        <f>FL27/FM27</f>
        <v>1294.1176470588234</v>
      </c>
      <c r="FO96">
        <f>FN27/FO27</f>
        <v>1714.2857142857142</v>
      </c>
      <c r="FQ96">
        <f>FP27/FQ27</f>
        <v>2083.3333333333335</v>
      </c>
      <c r="FS96">
        <f>FR27/FS27</f>
        <v>1760</v>
      </c>
      <c r="FU96">
        <f>FT27/FU27</f>
        <v>1594.5945945945946</v>
      </c>
      <c r="FW96">
        <f>FV27/FW27</f>
        <v>1805.5555555555557</v>
      </c>
      <c r="FY96">
        <f>FX27/FY27</f>
        <v>2156.25</v>
      </c>
      <c r="GA96">
        <f>FZ27/GA27</f>
        <v>1799.9999999999998</v>
      </c>
      <c r="GC96">
        <f>GB27/GC27</f>
        <v>1794.8717948717949</v>
      </c>
      <c r="GE96">
        <f>GD27/GE27</f>
        <v>1764.705882352941</v>
      </c>
      <c r="GG96">
        <f t="shared" ref="GG96:GO96" si="0">GF27/GG27</f>
        <v>1600</v>
      </c>
      <c r="GI96">
        <f t="shared" si="0"/>
        <v>1333.3333333333333</v>
      </c>
      <c r="GK96">
        <f t="shared" si="0"/>
        <v>1333.3333333333333</v>
      </c>
      <c r="GM96">
        <f t="shared" si="0"/>
        <v>1333.3333333333335</v>
      </c>
      <c r="GO96">
        <f t="shared" si="0"/>
        <v>1289.4736842105262</v>
      </c>
      <c r="GQ96">
        <f>GP27/GQ27</f>
        <v>1258.0645161290322</v>
      </c>
      <c r="GS96">
        <f>GR27/GS27</f>
        <v>1368.421052631579</v>
      </c>
    </row>
    <row r="97" spans="3:201" x14ac:dyDescent="0.25">
      <c r="C97" s="164" t="s">
        <v>1697</v>
      </c>
      <c r="E97">
        <f>D55/E55</f>
        <v>1730.7692307692307</v>
      </c>
      <c r="F97" t="s">
        <v>1696</v>
      </c>
      <c r="G97">
        <f>F55/G55</f>
        <v>1256.880733944954</v>
      </c>
      <c r="H97" t="s">
        <v>1696</v>
      </c>
      <c r="I97">
        <f>H55/I55</f>
        <v>1335.0515463917525</v>
      </c>
      <c r="K97">
        <f>J55/K55</f>
        <v>1276.4976958525347</v>
      </c>
      <c r="M97">
        <f>L55/M55</f>
        <v>1662.9834254143648</v>
      </c>
      <c r="O97">
        <f>N55/O55</f>
        <v>1198.7951807228915</v>
      </c>
      <c r="Q97">
        <f>P55/Q55</f>
        <v>1248.1751824817518</v>
      </c>
      <c r="S97">
        <f>R55/S55</f>
        <v>1299.57805907173</v>
      </c>
      <c r="U97">
        <f>T55/U55</f>
        <v>1729.5918367346937</v>
      </c>
      <c r="W97">
        <f>V55/W55</f>
        <v>1292.6829268292684</v>
      </c>
      <c r="Y97">
        <f>X55/Y55</f>
        <v>1325.3968253968253</v>
      </c>
      <c r="AA97">
        <f>Z55/AA55</f>
        <v>1235.5371900826447</v>
      </c>
      <c r="AC97">
        <f>AB55/AC55</f>
        <v>1872.4489795918366</v>
      </c>
      <c r="AE97">
        <f>AD55/AE55</f>
        <v>1273.5849056603774</v>
      </c>
      <c r="AG97">
        <f>AF55/AG55</f>
        <v>1381.35593220339</v>
      </c>
      <c r="AI97">
        <f>AH55/AI55</f>
        <v>1363.6363636363635</v>
      </c>
      <c r="AK97">
        <f>AJ55/AK55</f>
        <v>1888.2978723404256</v>
      </c>
      <c r="AM97">
        <f>AL55/AM55</f>
        <v>1159.1836734693877</v>
      </c>
      <c r="AO97">
        <f>AN55/AO55</f>
        <v>1424.1245136186769</v>
      </c>
      <c r="AQ97">
        <f>AP55/AQ55</f>
        <v>1337.4485596707818</v>
      </c>
      <c r="AS97">
        <f>AR55/AS55</f>
        <v>1680.4733727810649</v>
      </c>
      <c r="AU97">
        <f>AT55/AU55</f>
        <v>1329.1139240506329</v>
      </c>
      <c r="AW97">
        <f>AV55/AW55</f>
        <v>1441.509433962264</v>
      </c>
      <c r="AY97">
        <f>AX55/AY55</f>
        <v>1235.2941176470588</v>
      </c>
      <c r="BA97">
        <f>AZ55/BA55</f>
        <v>1539.9061032863849</v>
      </c>
      <c r="BC97">
        <f>BB55/BC55</f>
        <v>1115.2263374485597</v>
      </c>
      <c r="BE97">
        <f>BD55/BE55</f>
        <v>1257.9185520361991</v>
      </c>
      <c r="BG97">
        <f>BF55/BG55</f>
        <v>1166.6666666666667</v>
      </c>
      <c r="BI97">
        <f>BH55/BI55</f>
        <v>1466.6666666666667</v>
      </c>
      <c r="BK97">
        <f>BJ55/BK55</f>
        <v>1082.191780821918</v>
      </c>
      <c r="BM97">
        <f>BL55/BM55</f>
        <v>1100.7751937984497</v>
      </c>
      <c r="BO97">
        <f>BN55/BO55</f>
        <v>1059.5238095238094</v>
      </c>
      <c r="BQ97">
        <f>BP55/BQ55</f>
        <v>1400</v>
      </c>
      <c r="BS97">
        <f>BR55/BS55</f>
        <v>1204.0816326530612</v>
      </c>
      <c r="BU97">
        <f>BT55/BU55</f>
        <v>1267.8571428571429</v>
      </c>
      <c r="BW97">
        <f>BV55/BW55</f>
        <v>1229.1666666666667</v>
      </c>
      <c r="BY97">
        <f>BX55/BY55</f>
        <v>1352.9411764705881</v>
      </c>
      <c r="CA97">
        <f>BZ55/CA55</f>
        <v>1218.75</v>
      </c>
      <c r="CC97">
        <f>CB55/CC55</f>
        <v>1388.8888888888889</v>
      </c>
      <c r="CE97">
        <f>CD55/CE55</f>
        <v>1400</v>
      </c>
      <c r="CG97">
        <f>CF55/CG55</f>
        <v>1615.3846153846155</v>
      </c>
      <c r="CI97">
        <f>CH55/CI55</f>
        <v>1291.6666666666667</v>
      </c>
      <c r="CK97">
        <f>CJ55/CK55</f>
        <v>1517.2413793103447</v>
      </c>
      <c r="CM97">
        <f>CL55/CM55</f>
        <v>1560</v>
      </c>
      <c r="CO97">
        <f>CN55/CO55</f>
        <v>1913.0434782608695</v>
      </c>
      <c r="CQ97">
        <f>CP55/CQ55</f>
        <v>1454.5454545454547</v>
      </c>
      <c r="CS97">
        <f>CR55/CS55</f>
        <v>1772.7272727272727</v>
      </c>
      <c r="CU97">
        <f>CT55/CU55</f>
        <v>1718.75</v>
      </c>
      <c r="CW97">
        <f>CV55/CW55</f>
        <v>2080</v>
      </c>
      <c r="CY97">
        <f>CX55/CY55</f>
        <v>1590.909090909091</v>
      </c>
      <c r="DA97">
        <f>CZ55/DA55</f>
        <v>1774.1935483870968</v>
      </c>
      <c r="DC97">
        <f>DB55/DC55</f>
        <v>1781.25</v>
      </c>
      <c r="DE97">
        <f>DD55/DE55</f>
        <v>2185.1851851851852</v>
      </c>
      <c r="DG97">
        <f>DF55/DG55</f>
        <v>1800</v>
      </c>
      <c r="DI97">
        <f>DH55/DI55</f>
        <v>1933.3333333333335</v>
      </c>
      <c r="DK97">
        <f>DJ55/DK55</f>
        <v>1821.4285714285713</v>
      </c>
      <c r="DM97">
        <f>DL55/DM55</f>
        <v>2193.5483870967741</v>
      </c>
      <c r="DO97">
        <f>DN55/DO55</f>
        <v>1833.3333333333335</v>
      </c>
      <c r="DQ97">
        <f>DP55/DQ55</f>
        <v>2160</v>
      </c>
      <c r="DS97">
        <f>DR55/DS55</f>
        <v>1972.9729729729731</v>
      </c>
      <c r="DU97">
        <f>DT55/DU55</f>
        <v>2296.2962962962965</v>
      </c>
      <c r="DW97">
        <f>DV55/DW55</f>
        <v>1757.5757575757575</v>
      </c>
      <c r="DY97">
        <f>DX55/DY55</f>
        <v>1999.9999999999998</v>
      </c>
      <c r="EA97">
        <f>DZ55/EA55</f>
        <v>2083.3333333333335</v>
      </c>
      <c r="EC97">
        <f>EB55/EC55</f>
        <v>2409.090909090909</v>
      </c>
      <c r="EE97">
        <f>ED55/EE55</f>
        <v>2043.4782608695652</v>
      </c>
      <c r="EG97">
        <f>EF55/EG55</f>
        <v>2263.1578947368421</v>
      </c>
      <c r="EI97">
        <f>EH55/EI55</f>
        <v>2120</v>
      </c>
      <c r="EK97">
        <f>EJ55/EK55</f>
        <v>2380.9523809523807</v>
      </c>
      <c r="EM97">
        <f>EL55/EM55</f>
        <v>2095.238095238095</v>
      </c>
      <c r="EO97">
        <f>EN55/EO55</f>
        <v>2300</v>
      </c>
      <c r="EQ97">
        <f>EP55/EQ55</f>
        <v>2125</v>
      </c>
      <c r="ES97">
        <f>ER55/ES55</f>
        <v>2578.9473684210525</v>
      </c>
      <c r="EU97">
        <f>ET55/EU55</f>
        <v>2000</v>
      </c>
      <c r="EW97">
        <f>EV55/EW55</f>
        <v>2357.1428571428569</v>
      </c>
      <c r="EY97">
        <f>EX55/EY55</f>
        <v>2222.2222222222222</v>
      </c>
      <c r="FA97">
        <f>EZ55/FA55</f>
        <v>2578.9473684210525</v>
      </c>
      <c r="FC97">
        <f>FB55/FC55</f>
        <v>1937.5</v>
      </c>
      <c r="FE97">
        <f>FD55/FE55</f>
        <v>2181.818181818182</v>
      </c>
      <c r="FG97">
        <f>FF55/FG55</f>
        <v>2235.2941176470586</v>
      </c>
      <c r="FI97">
        <f>FH55/FI55</f>
        <v>2588.2352941176468</v>
      </c>
      <c r="FK97">
        <f>FJ55/FK55</f>
        <v>2100</v>
      </c>
      <c r="FM97">
        <f>FL55/FM55</f>
        <v>1900</v>
      </c>
      <c r="FO97">
        <f>FN55/FO55</f>
        <v>2230.7692307692309</v>
      </c>
      <c r="FQ97">
        <f>FP55/FQ55</f>
        <v>2937.5</v>
      </c>
      <c r="FS97">
        <f>FR55/FS55</f>
        <v>2677.4193548387098</v>
      </c>
      <c r="FU97">
        <f>FT55/FU55</f>
        <v>2433.3333333333335</v>
      </c>
      <c r="FW97">
        <f>FV55/FW55</f>
        <v>2580.6451612903224</v>
      </c>
      <c r="FY97">
        <f>FX55/FY55</f>
        <v>2875</v>
      </c>
      <c r="GA97">
        <f>FZ55/GA55</f>
        <v>2350</v>
      </c>
      <c r="GC97">
        <f>GB55/GC55</f>
        <v>2541.6666666666665</v>
      </c>
      <c r="GE97">
        <f>GD55/GE55</f>
        <v>2300</v>
      </c>
      <c r="GG97">
        <f t="shared" ref="GG97:GO97" si="1">GF55/GG55</f>
        <v>2318.1818181818185</v>
      </c>
      <c r="GI97">
        <f t="shared" si="1"/>
        <v>1812.5</v>
      </c>
      <c r="GK97">
        <f t="shared" si="1"/>
        <v>1944.4444444444446</v>
      </c>
      <c r="GM97">
        <f t="shared" si="1"/>
        <v>1869.5652173913045</v>
      </c>
      <c r="GO97">
        <f t="shared" si="1"/>
        <v>1894.7368421052631</v>
      </c>
      <c r="GQ97">
        <f>GP55/GQ55</f>
        <v>1666.6666666666667</v>
      </c>
      <c r="GS97">
        <f>GR55/GS55</f>
        <v>1875</v>
      </c>
    </row>
    <row r="98" spans="3:201" x14ac:dyDescent="0.25">
      <c r="C98" s="164" t="s">
        <v>1698</v>
      </c>
      <c r="E98">
        <f>D86/E86</f>
        <v>1666.6666666666667</v>
      </c>
      <c r="F98" t="s">
        <v>1696</v>
      </c>
      <c r="G98">
        <f>F86/G86</f>
        <v>1187.5</v>
      </c>
      <c r="H98" t="s">
        <v>1696</v>
      </c>
      <c r="I98">
        <f>H86/I86</f>
        <v>1312.5</v>
      </c>
      <c r="K98">
        <f>J86/K86</f>
        <v>1137.9310344827586</v>
      </c>
      <c r="M98">
        <f>L86/M86</f>
        <v>1666.6666666666667</v>
      </c>
      <c r="O98">
        <f>N86/O86</f>
        <v>1100</v>
      </c>
      <c r="Q98">
        <f>P86/Q86</f>
        <v>1266.6666666666667</v>
      </c>
      <c r="S98">
        <f>R86/S86</f>
        <v>1150</v>
      </c>
      <c r="U98">
        <f>T86/U86</f>
        <v>1611.1111111111113</v>
      </c>
      <c r="W98">
        <f>V86/W86</f>
        <v>1142.8571428571429</v>
      </c>
      <c r="Y98">
        <f>X86/Y86</f>
        <v>1294.1176470588234</v>
      </c>
      <c r="AA98">
        <f>Z86/AA86</f>
        <v>1133.3333333333335</v>
      </c>
      <c r="AC98">
        <f>AB86/AC86</f>
        <v>1733.3333333333335</v>
      </c>
      <c r="AE98">
        <f>AD86/AE86</f>
        <v>1117.6470588235293</v>
      </c>
      <c r="AG98">
        <f>AF86/AG86</f>
        <v>1300</v>
      </c>
      <c r="AI98">
        <f>AH86/AI86</f>
        <v>1166.6666666666667</v>
      </c>
      <c r="AK98">
        <f>AJ86/AK86</f>
        <v>1583.3333333333333</v>
      </c>
      <c r="AM98">
        <f>AL86/AM86</f>
        <v>1083.3333333333333</v>
      </c>
      <c r="AO98">
        <f>AN86/AO86</f>
        <v>1187.5</v>
      </c>
      <c r="AQ98">
        <f>AP86/AQ86</f>
        <v>1250</v>
      </c>
      <c r="AS98">
        <f>AR86/AS86</f>
        <v>1529.4117647058822</v>
      </c>
      <c r="AU98">
        <f>AT86/AU86</f>
        <v>1166.6666666666667</v>
      </c>
      <c r="AW98">
        <f>AV86/AW86</f>
        <v>1300</v>
      </c>
      <c r="AY98">
        <f>AX86/AY86</f>
        <v>1111.1111111111111</v>
      </c>
      <c r="BA98">
        <f>AZ86/BA86</f>
        <v>1500</v>
      </c>
      <c r="BC98">
        <f>BB86/BC86</f>
        <v>999.99999999999989</v>
      </c>
      <c r="BE98">
        <f>BD86/BE86</f>
        <v>1150</v>
      </c>
      <c r="BG98">
        <f>BF86/BG86</f>
        <v>1000</v>
      </c>
      <c r="BI98">
        <f>BH86/BI86</f>
        <v>1266.6666666666667</v>
      </c>
      <c r="BK98">
        <f>BJ86/BK86</f>
        <v>933.33333333333337</v>
      </c>
      <c r="BM98">
        <f>BL86/BM86</f>
        <v>1000.0000000000001</v>
      </c>
      <c r="BO98">
        <f>BN86/BO86</f>
        <v>1000</v>
      </c>
      <c r="BQ98">
        <f>BP86/BQ86</f>
        <v>1416.6666666666667</v>
      </c>
      <c r="BS98">
        <f>BR86/BS86</f>
        <v>1125</v>
      </c>
      <c r="BU98">
        <f>BT86/BU86</f>
        <v>1090.909090909091</v>
      </c>
      <c r="BW98">
        <f>BV86/BW86</f>
        <v>1000.0000000000001</v>
      </c>
      <c r="BY98">
        <f>BX86/BY86</f>
        <v>1142.8571428571429</v>
      </c>
      <c r="CA98">
        <f>BZ86/CA86</f>
        <v>1000</v>
      </c>
      <c r="CC98">
        <f>CB86/CC86</f>
        <v>1000</v>
      </c>
      <c r="CE98">
        <f>CD86/CE86</f>
        <v>1000</v>
      </c>
      <c r="CG98">
        <f>CF86/CG86</f>
        <v>1384.6153846153848</v>
      </c>
      <c r="CI98">
        <f>CH86/CI86</f>
        <v>1142.8571428571429</v>
      </c>
      <c r="CK98">
        <f>CJ86/CK86</f>
        <v>1250</v>
      </c>
      <c r="CM98">
        <f>CL86/CM86</f>
        <v>1111.1111111111111</v>
      </c>
      <c r="CO98">
        <f>CN86/CO86</f>
        <v>1400</v>
      </c>
      <c r="CQ98">
        <f>CP86/CQ86</f>
        <v>1000</v>
      </c>
      <c r="CS98">
        <f>CR86/CS86</f>
        <v>1230.7692307692307</v>
      </c>
      <c r="CU98">
        <f>CT86/CU86</f>
        <v>1285.7142857142858</v>
      </c>
      <c r="CW98">
        <f>CV86/CW86</f>
        <v>1555.5555555555557</v>
      </c>
      <c r="CY98">
        <f>CX86/CY86</f>
        <v>1333.3333333333333</v>
      </c>
      <c r="DA98">
        <f>CZ86/DA86</f>
        <v>1411.7647058823529</v>
      </c>
      <c r="DC98">
        <f>DB86/DC86</f>
        <v>1230.7692307692307</v>
      </c>
      <c r="DE98">
        <f>DD86/DE86</f>
        <v>1500</v>
      </c>
      <c r="DG98">
        <f>DF86/DG86</f>
        <v>1363.6363636363637</v>
      </c>
      <c r="DI98">
        <f>DH86/DI86</f>
        <v>1538.4615384615386</v>
      </c>
      <c r="DK98">
        <f>DJ86/DK86</f>
        <v>1500</v>
      </c>
      <c r="DM98">
        <f>DL86/DM86</f>
        <v>1928.5714285714284</v>
      </c>
      <c r="DO98">
        <f>DN86/DO86</f>
        <v>1444.4444444444446</v>
      </c>
      <c r="DQ98">
        <f>DP86/DQ86</f>
        <v>1818.1818181818182</v>
      </c>
      <c r="DS98">
        <f>DR86/DS86</f>
        <v>1500</v>
      </c>
      <c r="DU98">
        <f>DT86/DU86</f>
        <v>1800</v>
      </c>
      <c r="DW98">
        <f>DV86/DW86</f>
        <v>1500</v>
      </c>
      <c r="DY98">
        <f>DX86/DY86</f>
        <v>2000.0000000000002</v>
      </c>
      <c r="EA98">
        <f>DZ86/EA86</f>
        <v>1666.6666666666667</v>
      </c>
      <c r="EC98">
        <f>EB86/EC86</f>
        <v>2111.1111111111113</v>
      </c>
      <c r="EE98">
        <f>ED86/EE86</f>
        <v>1600</v>
      </c>
      <c r="EG98">
        <f>EF86/EG86</f>
        <v>1875</v>
      </c>
      <c r="EI98">
        <f>EH86/EI86</f>
        <v>1833.3333333333333</v>
      </c>
      <c r="EK98">
        <f>EJ86/EK86</f>
        <v>2142.8571428571427</v>
      </c>
      <c r="EM98">
        <f>EL86/EM86</f>
        <v>1500</v>
      </c>
      <c r="EO98">
        <f>EN86/EO86</f>
        <v>1625</v>
      </c>
      <c r="EQ98">
        <f>EP86/EQ86</f>
        <v>1600</v>
      </c>
      <c r="ES98">
        <f>ER86/ES86</f>
        <v>1900</v>
      </c>
      <c r="EU98">
        <f>ET86/EU86</f>
        <v>1600</v>
      </c>
      <c r="EW98">
        <f>EV86/EW86</f>
        <v>1666.6666666666667</v>
      </c>
      <c r="EY98">
        <f>EX86/EY86</f>
        <v>1714.2857142857142</v>
      </c>
      <c r="FA98">
        <f>EZ86/FA86</f>
        <v>2142.8571428571427</v>
      </c>
      <c r="FC98">
        <f>FB86/FC86</f>
        <v>1500</v>
      </c>
      <c r="FE98">
        <f>FD86/FE86</f>
        <v>2000</v>
      </c>
      <c r="FG98">
        <f>FF86/FG86</f>
        <v>1777.7777777777778</v>
      </c>
      <c r="FI98">
        <f>FH86/FI86</f>
        <v>2000</v>
      </c>
      <c r="FK98">
        <f>FJ86/FK86</f>
        <v>1600</v>
      </c>
      <c r="FM98">
        <f>FL86/FM86</f>
        <v>1666.6666666666667</v>
      </c>
      <c r="FO98">
        <f>FN86/FO86</f>
        <v>2125</v>
      </c>
      <c r="FQ98">
        <f>FP86/FQ86</f>
        <v>2571.4285714285716</v>
      </c>
      <c r="FS98">
        <f>FR86/FS86</f>
        <v>2111.1111111111113</v>
      </c>
      <c r="FU98">
        <f>FT86/FU86</f>
        <v>1800</v>
      </c>
      <c r="FW98">
        <f>FV86/FW86</f>
        <v>2000.0000000000002</v>
      </c>
      <c r="FY98">
        <f>FX86/FY86</f>
        <v>2375</v>
      </c>
      <c r="GA98">
        <f>FZ86/GA86</f>
        <v>2000</v>
      </c>
      <c r="GC98">
        <f>GB86/GC86</f>
        <v>2166.6666666666665</v>
      </c>
      <c r="GE98">
        <f>GD86/GE86</f>
        <v>1769.2307692307693</v>
      </c>
      <c r="GG98">
        <f t="shared" ref="GG98:GO98" si="2">GF86/GG86</f>
        <v>1900</v>
      </c>
      <c r="GI98">
        <f t="shared" si="2"/>
        <v>1545.4545454545455</v>
      </c>
      <c r="GK98">
        <f t="shared" si="2"/>
        <v>1571.4285714285713</v>
      </c>
      <c r="GM98">
        <f t="shared" si="2"/>
        <v>1333.3333333333333</v>
      </c>
      <c r="GO98">
        <f t="shared" si="2"/>
        <v>1500</v>
      </c>
      <c r="GQ98">
        <f>GP86/GQ86</f>
        <v>1250</v>
      </c>
      <c r="GS98">
        <f>GR86/GS86</f>
        <v>1428.5714285714284</v>
      </c>
    </row>
    <row r="99" spans="3:201" x14ac:dyDescent="0.25">
      <c r="F99" t="s">
        <v>1696</v>
      </c>
      <c r="H99" t="s">
        <v>1696</v>
      </c>
    </row>
    <row r="100" spans="3:201" x14ac:dyDescent="0.25">
      <c r="C100" s="164" t="s">
        <v>1699</v>
      </c>
      <c r="E100">
        <f>SUM(E96:E98)</f>
        <v>4952.9914529914531</v>
      </c>
      <c r="F100" t="s">
        <v>1696</v>
      </c>
      <c r="G100">
        <f>SUM(G96:G98)</f>
        <v>3637.6580448693239</v>
      </c>
      <c r="H100" t="s">
        <v>1696</v>
      </c>
      <c r="I100">
        <f>SUM(I96:I98)</f>
        <v>3988.1629001035426</v>
      </c>
      <c r="K100">
        <f>SUM(K96:K98)</f>
        <v>3623.4451237779163</v>
      </c>
      <c r="M100">
        <f>SUM(M96:M98)</f>
        <v>4815.6314004922469</v>
      </c>
      <c r="O100">
        <f>SUM(O96:O98)</f>
        <v>3491.503514056225</v>
      </c>
      <c r="Q100">
        <f>SUM(Q96:Q98)</f>
        <v>3692.3780810324761</v>
      </c>
      <c r="S100">
        <f>SUM(S96:S98)</f>
        <v>3623.4911025499905</v>
      </c>
      <c r="U100">
        <f>SUM(U96:U98)</f>
        <v>4816.2585034013609</v>
      </c>
      <c r="W100">
        <f>SUM(W96:W98)</f>
        <v>3642.0178024799334</v>
      </c>
      <c r="Y100">
        <f>SUM(Y96:Y98)</f>
        <v>3875.0700280112042</v>
      </c>
      <c r="AA100">
        <f>SUM(AA96:AA98)</f>
        <v>3542.9595922418889</v>
      </c>
      <c r="AC100">
        <f>SUM(AC96:AC98)</f>
        <v>5166.1271405113766</v>
      </c>
      <c r="AE100">
        <f>SUM(AE96:AE98)</f>
        <v>3545.9082234767125</v>
      </c>
      <c r="AG100">
        <f>SUM(AG96:AG98)</f>
        <v>3945.7237482953442</v>
      </c>
      <c r="AI100">
        <f>SUM(AI96:AI98)</f>
        <v>3689.472580476041</v>
      </c>
      <c r="AK100">
        <f>SUM(AK96:AK98)</f>
        <v>5054.2399013259328</v>
      </c>
      <c r="AM100">
        <f>SUM(AM96:AM98)</f>
        <v>3246.438575430172</v>
      </c>
      <c r="AO100">
        <f>SUM(AO96:AO98)</f>
        <v>3929.4539709830178</v>
      </c>
      <c r="AQ100">
        <f>SUM(AQ96:AQ98)</f>
        <v>3837.4485596707818</v>
      </c>
      <c r="AS100">
        <f>SUM(AS96:AS98)</f>
        <v>4671.8140714970996</v>
      </c>
      <c r="AU100">
        <f>SUM(AU96:AU98)</f>
        <v>3683.2805907172997</v>
      </c>
      <c r="AW100">
        <f>SUM(AW96:AW98)</f>
        <v>4073.6127549954745</v>
      </c>
      <c r="AY100">
        <f>SUM(AY96:AY98)</f>
        <v>3415.7482944516005</v>
      </c>
      <c r="BA100">
        <f>SUM(BA96:BA98)</f>
        <v>4482.6921729381265</v>
      </c>
      <c r="BC100">
        <f>SUM(BC96:BC98)</f>
        <v>3150.5204550956187</v>
      </c>
      <c r="BE100">
        <f>SUM(BE96:BE98)</f>
        <v>3615.1257592434063</v>
      </c>
      <c r="BG100">
        <f>SUM(BG96:BG98)</f>
        <v>3226.027397260274</v>
      </c>
      <c r="BI100">
        <f>SUM(BI96:BI98)</f>
        <v>4105.2845528455291</v>
      </c>
      <c r="BK100">
        <f>SUM(BK96:BK98)</f>
        <v>3051.4532578678263</v>
      </c>
      <c r="BM100">
        <f>SUM(BM96:BM98)</f>
        <v>3209.1085271317834</v>
      </c>
      <c r="BO100">
        <f>SUM(BO96:BO98)</f>
        <v>3110.3712671509284</v>
      </c>
      <c r="BQ100">
        <f>SUM(BQ96:BQ98)</f>
        <v>4124.3589743589746</v>
      </c>
      <c r="BS100">
        <f>SUM(BS96:BS98)</f>
        <v>3293.9939133548155</v>
      </c>
      <c r="BU100">
        <f>SUM(BU96:BU98)</f>
        <v>3546.2662337662341</v>
      </c>
      <c r="BW100">
        <f>SUM(BW96:BW98)</f>
        <v>3389.166666666667</v>
      </c>
      <c r="BY100">
        <f>SUM(BY96:BY98)</f>
        <v>3715.3105144496822</v>
      </c>
      <c r="CA100">
        <f>SUM(CA96:CA98)</f>
        <v>3218.75</v>
      </c>
      <c r="CC100">
        <f>SUM(CC96:CC98)</f>
        <v>3547.9797979797981</v>
      </c>
      <c r="CE100">
        <f>SUM(CE96:CE98)</f>
        <v>3636.8421052631579</v>
      </c>
      <c r="CG100">
        <f>SUM(CG96:CG98)</f>
        <v>4371.4285714285716</v>
      </c>
      <c r="CI100">
        <f>SUM(CI96:CI98)</f>
        <v>3542.6319176319175</v>
      </c>
      <c r="CK100">
        <f>SUM(CK96:CK98)</f>
        <v>4043.1034482758619</v>
      </c>
      <c r="CM100">
        <f>SUM(CM96:CM98)</f>
        <v>4042.5396825396829</v>
      </c>
      <c r="CO100">
        <f>SUM(CO96:CO98)</f>
        <v>4741.6149068322975</v>
      </c>
      <c r="CQ100">
        <f>SUM(CQ96:CQ98)</f>
        <v>3665.0717703349283</v>
      </c>
      <c r="CS100">
        <f>SUM(CS96:CS98)</f>
        <v>4367.1328671328665</v>
      </c>
      <c r="CU100">
        <f>SUM(CU96:CU98)</f>
        <v>4329.4642857142862</v>
      </c>
      <c r="CW100">
        <f>SUM(CW96:CW98)</f>
        <v>5359.6934865900384</v>
      </c>
      <c r="CY100">
        <f>SUM(CY96:CY98)</f>
        <v>4202.0202020202023</v>
      </c>
      <c r="DA100">
        <f>SUM(DA96:DA98)</f>
        <v>4674.8471431583384</v>
      </c>
      <c r="DC100">
        <f>SUM(DC96:DC98)</f>
        <v>4475.4338649155716</v>
      </c>
      <c r="DE100">
        <f>SUM(DE96:DE98)</f>
        <v>5399.4708994708999</v>
      </c>
      <c r="DG100">
        <f>SUM(DG96:DG98)</f>
        <v>4550.7331378299123</v>
      </c>
      <c r="DI100">
        <f>SUM(DI96:DI98)</f>
        <v>4944.0170940170938</v>
      </c>
      <c r="DK100">
        <f>SUM(DK96:DK98)</f>
        <v>4792.0168067226887</v>
      </c>
      <c r="DM100">
        <f>SUM(DM96:DM98)</f>
        <v>5836.4055299539168</v>
      </c>
      <c r="DO100">
        <f>SUM(DO96:DO98)</f>
        <v>4682.0330969267143</v>
      </c>
      <c r="DQ100">
        <f>SUM(DQ96:DQ98)</f>
        <v>5442.4675324675327</v>
      </c>
      <c r="DS100">
        <f>SUM(DS96:DS98)</f>
        <v>4972.9729729729734</v>
      </c>
      <c r="DU100">
        <f>SUM(DU96:DU98)</f>
        <v>5919.8257080610019</v>
      </c>
      <c r="DW100">
        <f>SUM(DW96:DW98)</f>
        <v>4647.8196600147821</v>
      </c>
      <c r="DY100">
        <f>SUM(DY96:DY98)</f>
        <v>5542.8571428571422</v>
      </c>
      <c r="EA100">
        <f>SUM(EA96:EA98)</f>
        <v>5405.1724137931033</v>
      </c>
      <c r="EC100">
        <f>SUM(EC96:EC98)</f>
        <v>6440.2020202020203</v>
      </c>
      <c r="EE100">
        <f>SUM(EE96:EE98)</f>
        <v>5226.811594202898</v>
      </c>
      <c r="EG100">
        <f>SUM(EG96:EG98)</f>
        <v>5783.319185059423</v>
      </c>
      <c r="EI100">
        <f>SUM(EI96:EI98)</f>
        <v>5559.393939393939</v>
      </c>
      <c r="EK100">
        <f>SUM(EK96:EK98)</f>
        <v>6523.8095238095229</v>
      </c>
      <c r="EM100">
        <f>SUM(EM96:EM98)</f>
        <v>5183.4733893557423</v>
      </c>
      <c r="EO100">
        <f>SUM(EO96:EO98)</f>
        <v>5686.9047619047615</v>
      </c>
      <c r="EQ100">
        <f>SUM(EQ96:EQ98)</f>
        <v>5296.4285714285716</v>
      </c>
      <c r="ES100">
        <f>SUM(ES96:ES98)</f>
        <v>6478.9473684210525</v>
      </c>
      <c r="EU100">
        <f>SUM(EU96:EU98)</f>
        <v>5178.9473684210525</v>
      </c>
      <c r="EW100">
        <f>SUM(EW96:EW98)</f>
        <v>5623.8095238095239</v>
      </c>
      <c r="EY100">
        <f>SUM(EY96:EY98)</f>
        <v>5469.8412698412703</v>
      </c>
      <c r="FA100">
        <f>SUM(FA96:FA98)</f>
        <v>6521.8045112781947</v>
      </c>
      <c r="FC100">
        <f>SUM(FC96:FC98)</f>
        <v>4966.911764705882</v>
      </c>
      <c r="FE100">
        <f>SUM(FE96:FE98)</f>
        <v>5896.1038961038957</v>
      </c>
      <c r="FG100">
        <f>SUM(FG96:FG98)</f>
        <v>5542.4836601307179</v>
      </c>
      <c r="FI100">
        <f>SUM(FI96:FI98)</f>
        <v>6588.2352941176468</v>
      </c>
      <c r="FK100">
        <f>SUM(FK96:FK98)</f>
        <v>5004.347826086956</v>
      </c>
      <c r="FM100">
        <f>SUM(FM96:FM98)</f>
        <v>4860.7843137254904</v>
      </c>
      <c r="FO100">
        <f>SUM(FO96:FO98)</f>
        <v>6070.0549450549452</v>
      </c>
      <c r="FQ100">
        <f>SUM(FQ96:FQ98)</f>
        <v>7592.2619047619055</v>
      </c>
      <c r="FS100">
        <f>SUM(FS96:FS98)</f>
        <v>6548.5304659498215</v>
      </c>
      <c r="FU100">
        <f>SUM(FU96:FU98)</f>
        <v>5827.9279279279281</v>
      </c>
      <c r="FW100">
        <f>SUM(FW96:FW98)</f>
        <v>6386.2007168458786</v>
      </c>
      <c r="FY100">
        <f>SUM(FY96:FY98)</f>
        <v>7406.25</v>
      </c>
      <c r="GA100">
        <f>SUM(GA96:GA98)</f>
        <v>6150</v>
      </c>
      <c r="GC100">
        <f>SUM(GC96:GC98)</f>
        <v>6503.205128205127</v>
      </c>
      <c r="GE100">
        <f>SUM(GE96:GE98)</f>
        <v>5833.93665158371</v>
      </c>
      <c r="GG100">
        <f t="shared" ref="GG100:GO100" si="3">SUM(GG96:GG98)</f>
        <v>5818.181818181818</v>
      </c>
      <c r="GI100">
        <f t="shared" si="3"/>
        <v>4691.2878787878781</v>
      </c>
      <c r="GK100">
        <f t="shared" si="3"/>
        <v>4849.2063492063489</v>
      </c>
      <c r="GM100">
        <f t="shared" si="3"/>
        <v>4536.231884057971</v>
      </c>
      <c r="GO100">
        <f t="shared" si="3"/>
        <v>4684.2105263157891</v>
      </c>
      <c r="GQ100">
        <f>SUM(GQ96:GQ98)</f>
        <v>4174.7311827956992</v>
      </c>
      <c r="GS100">
        <f>SUM(GS96:GS98)</f>
        <v>4671.9924812030076</v>
      </c>
    </row>
    <row r="101" spans="3:201" x14ac:dyDescent="0.25">
      <c r="F101" t="s">
        <v>1696</v>
      </c>
      <c r="H101" t="s">
        <v>1696</v>
      </c>
    </row>
    <row r="102" spans="3:201" x14ac:dyDescent="0.25">
      <c r="E102" s="168">
        <f>(D27+D55+D86)/E100</f>
        <v>9.6709232096635026E-2</v>
      </c>
      <c r="F102" t="s">
        <v>1696</v>
      </c>
      <c r="G102" s="168">
        <f>(F27+F55+F86)/G100</f>
        <v>8.1920839266436632E-2</v>
      </c>
      <c r="H102" t="s">
        <v>1696</v>
      </c>
      <c r="I102" s="168">
        <f>(H27+H55+H86)/I100</f>
        <v>0.14718556255181051</v>
      </c>
      <c r="K102" s="168">
        <f>(J27+J55+J86)/K100</f>
        <v>0.16696816961014391</v>
      </c>
      <c r="M102" s="168">
        <f>(L27+L55+L86)/M100</f>
        <v>0.13476945098697965</v>
      </c>
      <c r="O102" s="168">
        <f>(N27+N55+N86)/O100</f>
        <v>0.12888430390757827</v>
      </c>
      <c r="Q102" s="168">
        <f>(P27+P55+P86)/Q100</f>
        <v>0.18578812487376109</v>
      </c>
      <c r="S102" s="168">
        <f>(R27+R55+R86)/S100</f>
        <v>0.17331352064257924</v>
      </c>
      <c r="U102" s="168">
        <f>(T27+T55+T86)/U100</f>
        <v>0.14534103589033742</v>
      </c>
      <c r="W102" s="168">
        <f>(V27+V55+V86)/W100</f>
        <v>0.17353017867448553</v>
      </c>
      <c r="Y102" s="168">
        <f>(X27+X55+X86)/Y100</f>
        <v>0.17935159751337287</v>
      </c>
      <c r="AA102" s="168">
        <f>(Z27+Z55+Z86)/AA100</f>
        <v>0.17104344100536004</v>
      </c>
      <c r="AC102" s="168">
        <f>(AB27+AB55+AB86)/AC100</f>
        <v>0.14614429329071163</v>
      </c>
      <c r="AE102" s="168">
        <f>(AD27+AD55+AD86)/AE100</f>
        <v>0.17202926910553362</v>
      </c>
      <c r="AG102" s="168">
        <f>(AF27+AF55+AF86)/AG100</f>
        <v>0.17284534942281293</v>
      </c>
      <c r="AI102" s="168">
        <f>(AH27+AH55+AH86)/AI100</f>
        <v>0.19406567859832605</v>
      </c>
      <c r="AK102" s="168">
        <f>(AJ27+AJ55+AJ86)/AK100</f>
        <v>0.14601602108487027</v>
      </c>
      <c r="AM102" s="168">
        <f>(AL27+AL55+AL86)/AM100</f>
        <v>0.17034050919220742</v>
      </c>
      <c r="AO102" s="168">
        <f>(AN27+AN55+AN86)/AO100</f>
        <v>0.18450400624456972</v>
      </c>
      <c r="AQ102" s="168">
        <f>(AP27+AP55+AP86)/AQ100</f>
        <v>0.170686327077748</v>
      </c>
      <c r="AS102" s="168">
        <f>(AR27+AR55+AR86)/AS100</f>
        <v>0.12800166934048571</v>
      </c>
      <c r="AU102" s="168">
        <f>(AT27+AT55+AT86)/AU100</f>
        <v>0.16154077468318179</v>
      </c>
      <c r="AW102" s="168">
        <f>(AV27+AV55+AV86)/AW100</f>
        <v>0.1887759210928861</v>
      </c>
      <c r="AY102" s="168">
        <f>(AX27+AX55+AX86)/AY100</f>
        <v>0.17155830860016064</v>
      </c>
      <c r="BA102" s="168">
        <f>(AZ27+AZ55+AZ86)/BA100</f>
        <v>0.14321750752276369</v>
      </c>
      <c r="BC102" s="168">
        <f>(BB27+BB55+BB86)/BC100</f>
        <v>0.17520914651012692</v>
      </c>
      <c r="BE102" s="168">
        <f>(BD27+BD55+BD86)/BE100</f>
        <v>0.15739424791658796</v>
      </c>
      <c r="BG102" s="168">
        <f>(BF27+BF55+BF86)/BG100</f>
        <v>0.14816985138004246</v>
      </c>
      <c r="BI102" s="168">
        <f>(BH27+BH55+BH86)/BI100</f>
        <v>0.11302505198534507</v>
      </c>
      <c r="BK102" s="168">
        <f>(BJ27+BJ55+BJ86)/BK100</f>
        <v>0.11306088307610697</v>
      </c>
      <c r="BM102" s="168">
        <f>(BL27+BL55+BL86)/BM100</f>
        <v>8.8498097711214432E-2</v>
      </c>
      <c r="BO102" s="168">
        <f>(BN27+BN55+BN86)/BO100</f>
        <v>7.4589166396367174E-2</v>
      </c>
      <c r="BQ102" s="168">
        <f>(BP27+BP55+BP86)/BQ100</f>
        <v>5.4311470313957097E-2</v>
      </c>
      <c r="BS102" s="168">
        <f>(BR27+BR55+BR86)/BS100</f>
        <v>3.7340688305865413E-2</v>
      </c>
      <c r="BU102" s="168">
        <f>(BT27+BT55+BT86)/BU100</f>
        <v>3.947814145113298E-2</v>
      </c>
      <c r="BW102" s="168">
        <f>(BV27+BV55+BV86)/BW100</f>
        <v>3.7177280550774523E-2</v>
      </c>
      <c r="BY102" s="168">
        <f>(BX27+BX55+BX86)/BY100</f>
        <v>3.0145528769239257E-2</v>
      </c>
      <c r="CA102" s="168">
        <f>(BZ27+BZ55+BZ86)/CA100</f>
        <v>2.9514563106796118E-2</v>
      </c>
      <c r="CC102" s="168">
        <f>(CB27+CB55+CB86)/CC100</f>
        <v>2.9312455516014232E-2</v>
      </c>
      <c r="CE102" s="168">
        <f>(CD27+CD55+CD86)/CE100</f>
        <v>2.6671490593342981E-2</v>
      </c>
      <c r="CG102" s="168">
        <f>(CF27+CF55+CF86)/CG100</f>
        <v>2.4705882352941175E-2</v>
      </c>
      <c r="CI102" s="168">
        <f>(CH27+CH55+CH86)/CI100</f>
        <v>2.2582080741110757E-2</v>
      </c>
      <c r="CK102" s="168">
        <f>(CJ27+CJ55+CJ86)/CK100</f>
        <v>2.2507462686567167E-2</v>
      </c>
      <c r="CM102" s="168">
        <f>(CL27+CL55+CL86)/CM100</f>
        <v>2.3994817025286632E-2</v>
      </c>
      <c r="CO102" s="168">
        <f>(CN27+CN55+CN86)/CO100</f>
        <v>2.3620644485197802E-2</v>
      </c>
      <c r="CQ102" s="168">
        <f>(CP27+CP55+CP86)/CQ100</f>
        <v>2.3464751958224544E-2</v>
      </c>
      <c r="CS102" s="168">
        <f>(CR27+CR55+CR86)/CS100</f>
        <v>2.2898318654923942E-2</v>
      </c>
      <c r="CU102" s="168">
        <f>(CT27+CT55+CT86)/CU100</f>
        <v>2.7024128686327073E-2</v>
      </c>
      <c r="CW102" s="168">
        <f>(CV27+CV55+CV86)/CW100</f>
        <v>2.164302870868123E-2</v>
      </c>
      <c r="CY102" s="168">
        <f>(CX27+CX55+CX86)/CY100</f>
        <v>2.1180288461538459E-2</v>
      </c>
      <c r="DA102" s="168">
        <f>(CZ27+CZ55+CZ86)/DA100</f>
        <v>3.1230967672102757E-2</v>
      </c>
      <c r="DC102" s="168">
        <f>(DB27+DB55+DB86)/DC100</f>
        <v>2.9717789160651362E-2</v>
      </c>
      <c r="DE102" s="168">
        <f>(DD27+DD55+DD86)/DE100</f>
        <v>2.148358647721705E-2</v>
      </c>
      <c r="DG102" s="168">
        <f>(DF27+DF55+DF86)/DG100</f>
        <v>2.2633715685010953E-2</v>
      </c>
      <c r="DI102" s="168">
        <f>(DH27+DH55+DH86)/DI100</f>
        <v>2.6496672141066643E-2</v>
      </c>
      <c r="DK102" s="168">
        <f>(DJ27+DJ55+DJ86)/DK100</f>
        <v>2.4206926786497152E-2</v>
      </c>
      <c r="DM102" s="168">
        <f>(DL27+DL55+DL86)/DM100</f>
        <v>2.655744176865377E-2</v>
      </c>
      <c r="DO102" s="168">
        <f>(DN27+DN55+DN86)/DO100</f>
        <v>3.1396617015905071E-2</v>
      </c>
      <c r="DQ102" s="168">
        <f>(DP27+DP55+DP86)/DQ100</f>
        <v>2.1130121459422054E-2</v>
      </c>
      <c r="DS102" s="168">
        <f>(DR27+DR55+DR86)/DS100</f>
        <v>3.2777173913043474E-2</v>
      </c>
      <c r="DU102" s="168">
        <f>(DT27+DT55+DT86)/DU100</f>
        <v>2.3987192698365967E-2</v>
      </c>
      <c r="DW102" s="168">
        <f>(DV27+DV55+DV86)/DW100</f>
        <v>2.797010415838435E-2</v>
      </c>
      <c r="DY102" s="168">
        <f>(DX27+DX55+DX86)/DY100</f>
        <v>2.0567010309278353E-2</v>
      </c>
      <c r="EA102" s="168">
        <f>(DZ27+DZ55+DZ86)/EA100</f>
        <v>2.5531100478468901E-2</v>
      </c>
      <c r="EC102" s="168">
        <f>(EB27+EB55+EB86)/EC100</f>
        <v>1.863295586436212E-2</v>
      </c>
      <c r="EE102" s="168">
        <f>(ED27+ED55+ED86)/EE100</f>
        <v>1.7792873977540553E-2</v>
      </c>
      <c r="EG102" s="168">
        <f>(EF27+EF55+EF86)/EG100</f>
        <v>1.8847308355656671E-2</v>
      </c>
      <c r="EI102" s="168">
        <f>(EH27+EH55+EH86)/EI100</f>
        <v>2.1045459500708602E-2</v>
      </c>
      <c r="EK102" s="168">
        <f>(EJ27+EJ55+EJ86)/EK100</f>
        <v>1.6094890510948909E-2</v>
      </c>
      <c r="EM102" s="168">
        <f>(EL27+EL55+EL86)/EM100</f>
        <v>1.5433666576600918E-2</v>
      </c>
      <c r="EO102" s="168">
        <f>(EN27+EN55+EN86)/EO100</f>
        <v>1.6880887586351267E-2</v>
      </c>
      <c r="EQ102" s="168">
        <f>(EP27+EP55+EP86)/EQ100</f>
        <v>1.3594066082265677E-2</v>
      </c>
      <c r="ES102" s="168">
        <f>(ER27+ER55+ER86)/ES100</f>
        <v>1.6978066612510154E-2</v>
      </c>
      <c r="EU102" s="168">
        <f>(ET27+ET55+ET86)/EU100</f>
        <v>1.6219512195121952E-2</v>
      </c>
      <c r="EW102" s="168">
        <f>(EV27+EV55+EV86)/EW100</f>
        <v>1.2802709568162573E-2</v>
      </c>
      <c r="EY102" s="168">
        <f>(EX27+EX55+EX86)/EY100</f>
        <v>1.3711549622751014E-2</v>
      </c>
      <c r="FA102" s="168">
        <f>(EZ27+EZ55+EZ86)/FA100</f>
        <v>1.6713165782799171E-2</v>
      </c>
      <c r="FC102" s="168">
        <f>(FB27+FB55+FB86)/FC100</f>
        <v>1.3287934863064397E-2</v>
      </c>
      <c r="FE102" s="168">
        <f>(FD27+FD55+FD86)/FE100</f>
        <v>1.4246696035242291E-2</v>
      </c>
      <c r="FG102" s="168">
        <f>(FF27+FF55+FF86)/FG100</f>
        <v>1.4433962264150946E-2</v>
      </c>
      <c r="FI102" s="168">
        <f>(FH27+FH55+FH86)/FI100</f>
        <v>1.1839285714285715E-2</v>
      </c>
      <c r="FK102" s="168">
        <f>(FJ27+FJ55+FJ86)/FK100</f>
        <v>1.7584708948740226E-2</v>
      </c>
      <c r="FM102" s="168">
        <f>(FL27+FL55+FL86)/FM100</f>
        <v>1.3372327551432028E-2</v>
      </c>
      <c r="FO102" s="168">
        <f>(FN27+FN55+FN86)/FO100</f>
        <v>1.3508938673908124E-2</v>
      </c>
      <c r="FQ102" s="168">
        <f>(FP27+FP55+FP86)/FQ100</f>
        <v>1.5147001176009407E-2</v>
      </c>
      <c r="FS102" s="168">
        <f>(FR27+FR55+FR86)/FS100</f>
        <v>2.5196492687625884E-2</v>
      </c>
      <c r="FU102" s="168">
        <f>(FT27+FT55+FT86)/FU100</f>
        <v>2.7282423867676611E-2</v>
      </c>
      <c r="FW102" s="168">
        <f>(FV27+FV55+FV86)/FW100</f>
        <v>2.6150133295916932E-2</v>
      </c>
      <c r="FY102" s="168">
        <f>(FX27+FX55+FX86)/FY100</f>
        <v>2.1198312236286921E-2</v>
      </c>
      <c r="GA102" s="168">
        <f>(FZ27+FZ55+FZ86)/GA100</f>
        <v>2.113821138211382E-2</v>
      </c>
      <c r="GC102" s="168">
        <f>(GB27+GB55+GB86)/GC100</f>
        <v>2.2142927550517499E-2</v>
      </c>
      <c r="GE102" s="168">
        <f>(GD27+GD55+GD86)/GE100</f>
        <v>2.6054448150159004E-2</v>
      </c>
      <c r="GF102" s="168"/>
      <c r="GG102" s="168">
        <f t="shared" ref="GG102:GO102" si="4">(GF27+GF55+GF86)/GG100</f>
        <v>1.615625E-2</v>
      </c>
      <c r="GH102" s="168"/>
      <c r="GI102" s="168">
        <f t="shared" si="4"/>
        <v>1.7479208720226083E-2</v>
      </c>
      <c r="GJ102" s="168"/>
      <c r="GK102" s="168">
        <f t="shared" si="4"/>
        <v>1.526022913256956E-2</v>
      </c>
      <c r="GL102" s="168"/>
      <c r="GM102" s="168">
        <f t="shared" si="4"/>
        <v>1.6533546325878595E-2</v>
      </c>
      <c r="GN102" s="168"/>
      <c r="GO102" s="168">
        <f t="shared" si="4"/>
        <v>2.0067415730337081E-2</v>
      </c>
      <c r="GP102" s="168"/>
      <c r="GQ102" s="168">
        <f>(GP27+GP55+GP86)/GQ100</f>
        <v>1.7725692208628459E-2</v>
      </c>
      <c r="GR102" s="168"/>
      <c r="GS102" s="168">
        <f>(GR27+GR55+GR86)/GS100</f>
        <v>1.4126735063367531E-2</v>
      </c>
    </row>
  </sheetData>
  <autoFilter ref="C8:GQ89" xr:uid="{00000000-0001-0000-0400-000000000000}">
    <filterColumn colId="0">
      <filters>
        <filter val="Darebin"/>
        <filter val="Merri-bek"/>
        <filter val="Yarra"/>
      </filters>
    </filterColumn>
  </autoFilter>
  <pageMargins left="0.75" right="0.75" top="1" bottom="1" header="0.5" footer="0.5"/>
  <pageSetup paperSize="9" orientation="portrait" r:id="rId1"/>
  <headerFooter alignWithMargins="0">
    <oddFooter>&amp;C_x000D_&amp;1#&amp;"Arial Black"&amp;10&amp;K000000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6FA2-B827-4B4F-8478-EDFC7A39CC10}">
  <sheetPr filterMode="1"/>
  <dimension ref="B6:Y3296"/>
  <sheetViews>
    <sheetView workbookViewId="0">
      <selection activeCell="D6" sqref="D6"/>
    </sheetView>
  </sheetViews>
  <sheetFormatPr defaultRowHeight="15" x14ac:dyDescent="0.25"/>
  <cols>
    <col min="8" max="8" width="20.28515625" customWidth="1"/>
  </cols>
  <sheetData>
    <row r="6" spans="2:25" x14ac:dyDescent="0.25">
      <c r="B6" t="s">
        <v>1712</v>
      </c>
      <c r="C6" t="s">
        <v>1713</v>
      </c>
      <c r="D6" t="s">
        <v>1714</v>
      </c>
      <c r="E6" t="s">
        <v>1715</v>
      </c>
      <c r="F6" t="s">
        <v>1716</v>
      </c>
      <c r="G6" t="s">
        <v>1717</v>
      </c>
      <c r="H6" t="s">
        <v>1718</v>
      </c>
      <c r="I6" t="s">
        <v>1719</v>
      </c>
      <c r="J6" t="s">
        <v>1720</v>
      </c>
      <c r="K6" t="s">
        <v>1721</v>
      </c>
      <c r="L6" t="s">
        <v>1722</v>
      </c>
      <c r="M6" t="s">
        <v>1723</v>
      </c>
      <c r="N6" t="s">
        <v>1724</v>
      </c>
      <c r="O6" t="s">
        <v>1725</v>
      </c>
      <c r="P6" t="s">
        <v>1726</v>
      </c>
      <c r="Q6" t="s">
        <v>1727</v>
      </c>
      <c r="R6" t="s">
        <v>1728</v>
      </c>
      <c r="S6" t="s">
        <v>1729</v>
      </c>
      <c r="T6" t="s">
        <v>1730</v>
      </c>
      <c r="U6" t="s">
        <v>1731</v>
      </c>
      <c r="V6" t="s">
        <v>1732</v>
      </c>
      <c r="W6" t="s">
        <v>1733</v>
      </c>
      <c r="X6" t="s">
        <v>1734</v>
      </c>
      <c r="Y6" t="s">
        <v>1735</v>
      </c>
    </row>
    <row r="7" spans="2:25" hidden="1" x14ac:dyDescent="0.25">
      <c r="B7" t="s">
        <v>1736</v>
      </c>
      <c r="C7">
        <v>10050</v>
      </c>
      <c r="D7" t="s">
        <v>1737</v>
      </c>
      <c r="E7">
        <v>15</v>
      </c>
      <c r="F7">
        <v>90</v>
      </c>
      <c r="G7">
        <v>6905</v>
      </c>
      <c r="H7">
        <v>45</v>
      </c>
      <c r="I7">
        <v>1640</v>
      </c>
      <c r="J7">
        <v>20</v>
      </c>
      <c r="K7">
        <v>770</v>
      </c>
      <c r="L7">
        <v>4360</v>
      </c>
      <c r="M7">
        <v>1305</v>
      </c>
      <c r="N7">
        <v>2435</v>
      </c>
      <c r="O7">
        <v>3625</v>
      </c>
      <c r="P7">
        <v>2865</v>
      </c>
      <c r="Q7">
        <v>2940</v>
      </c>
      <c r="R7">
        <v>2165</v>
      </c>
      <c r="S7">
        <v>340</v>
      </c>
      <c r="T7">
        <v>100</v>
      </c>
      <c r="U7">
        <v>820</v>
      </c>
      <c r="V7">
        <v>12420</v>
      </c>
      <c r="W7">
        <v>5</v>
      </c>
      <c r="X7">
        <v>245</v>
      </c>
      <c r="Y7">
        <v>290</v>
      </c>
    </row>
    <row r="8" spans="2:25" hidden="1" x14ac:dyDescent="0.25">
      <c r="B8" t="s">
        <v>1736</v>
      </c>
      <c r="C8">
        <v>10180</v>
      </c>
      <c r="D8" t="s">
        <v>1738</v>
      </c>
      <c r="E8">
        <v>70</v>
      </c>
      <c r="F8">
        <v>125</v>
      </c>
      <c r="G8">
        <v>2875</v>
      </c>
      <c r="H8">
        <v>50</v>
      </c>
      <c r="I8">
        <v>695</v>
      </c>
      <c r="J8">
        <v>15</v>
      </c>
      <c r="K8">
        <v>375</v>
      </c>
      <c r="L8">
        <v>2760</v>
      </c>
      <c r="M8">
        <v>755</v>
      </c>
      <c r="N8">
        <v>1240</v>
      </c>
      <c r="O8">
        <v>1770</v>
      </c>
      <c r="P8">
        <v>1415</v>
      </c>
      <c r="Q8">
        <v>2365</v>
      </c>
      <c r="R8">
        <v>1440</v>
      </c>
      <c r="S8">
        <v>135</v>
      </c>
      <c r="T8">
        <v>110</v>
      </c>
      <c r="U8">
        <v>405</v>
      </c>
      <c r="V8">
        <v>5565</v>
      </c>
      <c r="W8">
        <v>5</v>
      </c>
      <c r="X8">
        <v>205</v>
      </c>
      <c r="Y8">
        <v>535</v>
      </c>
    </row>
    <row r="9" spans="2:25" hidden="1" x14ac:dyDescent="0.25">
      <c r="B9" t="s">
        <v>1736</v>
      </c>
      <c r="C9">
        <v>10250</v>
      </c>
      <c r="D9" t="s">
        <v>1739</v>
      </c>
      <c r="E9">
        <v>25</v>
      </c>
      <c r="F9">
        <v>65</v>
      </c>
      <c r="G9">
        <v>7085</v>
      </c>
      <c r="H9">
        <v>65</v>
      </c>
      <c r="I9">
        <v>1200</v>
      </c>
      <c r="J9">
        <v>10</v>
      </c>
      <c r="K9">
        <v>565</v>
      </c>
      <c r="L9">
        <v>3045</v>
      </c>
      <c r="M9">
        <v>1795</v>
      </c>
      <c r="N9">
        <v>1735</v>
      </c>
      <c r="O9">
        <v>2405</v>
      </c>
      <c r="P9">
        <v>1810</v>
      </c>
      <c r="Q9">
        <v>1875</v>
      </c>
      <c r="R9">
        <v>1420</v>
      </c>
      <c r="S9">
        <v>200</v>
      </c>
      <c r="T9">
        <v>65</v>
      </c>
      <c r="U9">
        <v>345</v>
      </c>
      <c r="V9">
        <v>10760</v>
      </c>
      <c r="W9">
        <v>5</v>
      </c>
      <c r="X9">
        <v>105</v>
      </c>
      <c r="Y9">
        <v>130</v>
      </c>
    </row>
    <row r="10" spans="2:25" hidden="1" x14ac:dyDescent="0.25">
      <c r="B10" t="s">
        <v>1736</v>
      </c>
      <c r="C10">
        <v>10300</v>
      </c>
      <c r="D10" t="s">
        <v>1740</v>
      </c>
      <c r="E10">
        <v>5</v>
      </c>
      <c r="F10">
        <v>10</v>
      </c>
      <c r="G10">
        <v>245</v>
      </c>
      <c r="H10">
        <v>5</v>
      </c>
      <c r="I10">
        <v>50</v>
      </c>
      <c r="J10">
        <v>5</v>
      </c>
      <c r="K10">
        <v>30</v>
      </c>
      <c r="L10">
        <v>100</v>
      </c>
      <c r="M10">
        <v>20</v>
      </c>
      <c r="N10">
        <v>70</v>
      </c>
      <c r="O10">
        <v>125</v>
      </c>
      <c r="P10">
        <v>90</v>
      </c>
      <c r="Q10">
        <v>95</v>
      </c>
      <c r="R10">
        <v>65</v>
      </c>
      <c r="S10">
        <v>10</v>
      </c>
      <c r="T10">
        <v>5</v>
      </c>
      <c r="U10">
        <v>30</v>
      </c>
      <c r="V10">
        <v>405</v>
      </c>
      <c r="W10">
        <v>0</v>
      </c>
      <c r="X10">
        <v>5</v>
      </c>
      <c r="Y10">
        <v>5</v>
      </c>
    </row>
    <row r="11" spans="2:25" hidden="1" x14ac:dyDescent="0.25">
      <c r="B11" t="s">
        <v>1736</v>
      </c>
      <c r="C11">
        <v>10470</v>
      </c>
      <c r="D11" t="s">
        <v>1741</v>
      </c>
      <c r="E11">
        <v>30</v>
      </c>
      <c r="F11">
        <v>65</v>
      </c>
      <c r="G11">
        <v>4765</v>
      </c>
      <c r="H11">
        <v>35</v>
      </c>
      <c r="I11">
        <v>1155</v>
      </c>
      <c r="J11">
        <v>15</v>
      </c>
      <c r="K11">
        <v>555</v>
      </c>
      <c r="L11">
        <v>2560</v>
      </c>
      <c r="M11">
        <v>990</v>
      </c>
      <c r="N11">
        <v>1750</v>
      </c>
      <c r="O11">
        <v>2575</v>
      </c>
      <c r="P11">
        <v>2025</v>
      </c>
      <c r="Q11">
        <v>1965</v>
      </c>
      <c r="R11">
        <v>1280</v>
      </c>
      <c r="S11">
        <v>155</v>
      </c>
      <c r="T11">
        <v>80</v>
      </c>
      <c r="U11">
        <v>570</v>
      </c>
      <c r="V11">
        <v>8495</v>
      </c>
      <c r="W11">
        <v>5</v>
      </c>
      <c r="X11">
        <v>170</v>
      </c>
      <c r="Y11">
        <v>260</v>
      </c>
    </row>
    <row r="12" spans="2:25" hidden="1" x14ac:dyDescent="0.25">
      <c r="B12" t="s">
        <v>1736</v>
      </c>
      <c r="C12">
        <v>10500</v>
      </c>
      <c r="D12" t="s">
        <v>1742</v>
      </c>
      <c r="E12">
        <v>20</v>
      </c>
      <c r="F12">
        <v>35</v>
      </c>
      <c r="G12">
        <v>15720</v>
      </c>
      <c r="H12">
        <v>135</v>
      </c>
      <c r="I12">
        <v>3880</v>
      </c>
      <c r="J12">
        <v>50</v>
      </c>
      <c r="K12">
        <v>1830</v>
      </c>
      <c r="L12">
        <v>6200</v>
      </c>
      <c r="M12">
        <v>2860</v>
      </c>
      <c r="N12">
        <v>3605</v>
      </c>
      <c r="O12">
        <v>6425</v>
      </c>
      <c r="P12">
        <v>4790</v>
      </c>
      <c r="Q12">
        <v>5695</v>
      </c>
      <c r="R12">
        <v>3705</v>
      </c>
      <c r="S12">
        <v>515</v>
      </c>
      <c r="T12">
        <v>295</v>
      </c>
      <c r="U12">
        <v>725</v>
      </c>
      <c r="V12">
        <v>23765</v>
      </c>
      <c r="W12">
        <v>120</v>
      </c>
      <c r="X12">
        <v>200</v>
      </c>
      <c r="Y12">
        <v>1045</v>
      </c>
    </row>
    <row r="13" spans="2:25" hidden="1" x14ac:dyDescent="0.25">
      <c r="B13" t="s">
        <v>1736</v>
      </c>
      <c r="C13">
        <v>10550</v>
      </c>
      <c r="D13" t="s">
        <v>1743</v>
      </c>
      <c r="E13">
        <v>15</v>
      </c>
      <c r="F13">
        <v>35</v>
      </c>
      <c r="G13">
        <v>6215</v>
      </c>
      <c r="H13">
        <v>25</v>
      </c>
      <c r="I13">
        <v>925</v>
      </c>
      <c r="J13">
        <v>10</v>
      </c>
      <c r="K13">
        <v>435</v>
      </c>
      <c r="L13">
        <v>2095</v>
      </c>
      <c r="M13">
        <v>1290</v>
      </c>
      <c r="N13">
        <v>1560</v>
      </c>
      <c r="O13">
        <v>2110</v>
      </c>
      <c r="P13">
        <v>1575</v>
      </c>
      <c r="Q13">
        <v>1480</v>
      </c>
      <c r="R13">
        <v>1220</v>
      </c>
      <c r="S13">
        <v>200</v>
      </c>
      <c r="T13">
        <v>100</v>
      </c>
      <c r="U13">
        <v>345</v>
      </c>
      <c r="V13">
        <v>9450</v>
      </c>
      <c r="W13">
        <v>5</v>
      </c>
      <c r="X13">
        <v>120</v>
      </c>
      <c r="Y13">
        <v>85</v>
      </c>
    </row>
    <row r="14" spans="2:25" hidden="1" x14ac:dyDescent="0.25">
      <c r="B14" t="s">
        <v>1736</v>
      </c>
      <c r="C14">
        <v>10600</v>
      </c>
      <c r="D14" t="s">
        <v>1744</v>
      </c>
      <c r="E14">
        <v>5</v>
      </c>
      <c r="F14">
        <v>5</v>
      </c>
      <c r="G14">
        <v>2100</v>
      </c>
      <c r="H14">
        <v>20</v>
      </c>
      <c r="I14">
        <v>355</v>
      </c>
      <c r="J14">
        <v>5</v>
      </c>
      <c r="K14">
        <v>195</v>
      </c>
      <c r="L14">
        <v>1040</v>
      </c>
      <c r="M14">
        <v>365</v>
      </c>
      <c r="N14">
        <v>570</v>
      </c>
      <c r="O14">
        <v>915</v>
      </c>
      <c r="P14">
        <v>710</v>
      </c>
      <c r="Q14">
        <v>715</v>
      </c>
      <c r="R14">
        <v>670</v>
      </c>
      <c r="S14">
        <v>70</v>
      </c>
      <c r="T14">
        <v>45</v>
      </c>
      <c r="U14">
        <v>145</v>
      </c>
      <c r="V14">
        <v>3475</v>
      </c>
      <c r="W14">
        <v>5</v>
      </c>
      <c r="X14">
        <v>55</v>
      </c>
      <c r="Y14">
        <v>25</v>
      </c>
    </row>
    <row r="15" spans="2:25" hidden="1" x14ac:dyDescent="0.25">
      <c r="B15" t="s">
        <v>1736</v>
      </c>
      <c r="C15">
        <v>10650</v>
      </c>
      <c r="D15" t="s">
        <v>1745</v>
      </c>
      <c r="E15">
        <v>0</v>
      </c>
      <c r="F15">
        <v>5</v>
      </c>
      <c r="G15">
        <v>1820</v>
      </c>
      <c r="H15">
        <v>5</v>
      </c>
      <c r="I15">
        <v>270</v>
      </c>
      <c r="J15">
        <v>5</v>
      </c>
      <c r="K15">
        <v>120</v>
      </c>
      <c r="L15">
        <v>560</v>
      </c>
      <c r="M15">
        <v>265</v>
      </c>
      <c r="N15">
        <v>325</v>
      </c>
      <c r="O15">
        <v>465</v>
      </c>
      <c r="P15">
        <v>340</v>
      </c>
      <c r="Q15">
        <v>385</v>
      </c>
      <c r="R15">
        <v>295</v>
      </c>
      <c r="S15">
        <v>80</v>
      </c>
      <c r="T15">
        <v>20</v>
      </c>
      <c r="U15">
        <v>70</v>
      </c>
      <c r="V15">
        <v>2560</v>
      </c>
      <c r="W15">
        <v>0</v>
      </c>
      <c r="X15">
        <v>15</v>
      </c>
      <c r="Y15">
        <v>20</v>
      </c>
    </row>
    <row r="16" spans="2:25" hidden="1" x14ac:dyDescent="0.25">
      <c r="B16" t="s">
        <v>1736</v>
      </c>
      <c r="C16">
        <v>10750</v>
      </c>
      <c r="D16" t="s">
        <v>1746</v>
      </c>
      <c r="E16">
        <v>85</v>
      </c>
      <c r="F16">
        <v>370</v>
      </c>
      <c r="G16">
        <v>28185</v>
      </c>
      <c r="H16">
        <v>280</v>
      </c>
      <c r="I16">
        <v>10875</v>
      </c>
      <c r="J16">
        <v>180</v>
      </c>
      <c r="K16">
        <v>6090</v>
      </c>
      <c r="L16">
        <v>18055</v>
      </c>
      <c r="M16">
        <v>2880</v>
      </c>
      <c r="N16">
        <v>10455</v>
      </c>
      <c r="O16">
        <v>25155</v>
      </c>
      <c r="P16">
        <v>19445</v>
      </c>
      <c r="Q16">
        <v>19810</v>
      </c>
      <c r="R16">
        <v>12395</v>
      </c>
      <c r="S16">
        <v>1335</v>
      </c>
      <c r="T16">
        <v>1280</v>
      </c>
      <c r="U16">
        <v>4325</v>
      </c>
      <c r="V16">
        <v>55985</v>
      </c>
      <c r="W16">
        <v>240</v>
      </c>
      <c r="X16">
        <v>1170</v>
      </c>
      <c r="Y16">
        <v>2655</v>
      </c>
    </row>
    <row r="17" spans="2:25" hidden="1" x14ac:dyDescent="0.25">
      <c r="B17" t="s">
        <v>1736</v>
      </c>
      <c r="C17">
        <v>10800</v>
      </c>
      <c r="D17" t="s">
        <v>1747</v>
      </c>
      <c r="E17">
        <v>5</v>
      </c>
      <c r="F17">
        <v>5</v>
      </c>
      <c r="G17">
        <v>750</v>
      </c>
      <c r="H17">
        <v>5</v>
      </c>
      <c r="I17">
        <v>110</v>
      </c>
      <c r="J17">
        <v>0</v>
      </c>
      <c r="K17">
        <v>65</v>
      </c>
      <c r="L17">
        <v>165</v>
      </c>
      <c r="M17">
        <v>145</v>
      </c>
      <c r="N17">
        <v>175</v>
      </c>
      <c r="O17">
        <v>300</v>
      </c>
      <c r="P17">
        <v>220</v>
      </c>
      <c r="Q17">
        <v>170</v>
      </c>
      <c r="R17">
        <v>150</v>
      </c>
      <c r="S17">
        <v>15</v>
      </c>
      <c r="T17">
        <v>10</v>
      </c>
      <c r="U17">
        <v>70</v>
      </c>
      <c r="V17">
        <v>1160</v>
      </c>
      <c r="W17">
        <v>5</v>
      </c>
      <c r="X17">
        <v>10</v>
      </c>
      <c r="Y17">
        <v>5</v>
      </c>
    </row>
    <row r="18" spans="2:25" hidden="1" x14ac:dyDescent="0.25">
      <c r="B18" t="s">
        <v>1736</v>
      </c>
      <c r="C18">
        <v>10850</v>
      </c>
      <c r="D18" t="s">
        <v>1748</v>
      </c>
      <c r="E18">
        <v>0</v>
      </c>
      <c r="F18">
        <v>5</v>
      </c>
      <c r="G18">
        <v>845</v>
      </c>
      <c r="H18">
        <v>10</v>
      </c>
      <c r="I18">
        <v>200</v>
      </c>
      <c r="J18">
        <v>5</v>
      </c>
      <c r="K18">
        <v>100</v>
      </c>
      <c r="L18">
        <v>345</v>
      </c>
      <c r="M18">
        <v>180</v>
      </c>
      <c r="N18">
        <v>245</v>
      </c>
      <c r="O18">
        <v>410</v>
      </c>
      <c r="P18">
        <v>310</v>
      </c>
      <c r="Q18">
        <v>270</v>
      </c>
      <c r="R18">
        <v>180</v>
      </c>
      <c r="S18">
        <v>40</v>
      </c>
      <c r="T18">
        <v>10</v>
      </c>
      <c r="U18">
        <v>85</v>
      </c>
      <c r="V18">
        <v>1395</v>
      </c>
      <c r="W18">
        <v>0</v>
      </c>
      <c r="X18">
        <v>15</v>
      </c>
      <c r="Y18">
        <v>10</v>
      </c>
    </row>
    <row r="19" spans="2:25" hidden="1" x14ac:dyDescent="0.25">
      <c r="B19" t="s">
        <v>1736</v>
      </c>
      <c r="C19">
        <v>10900</v>
      </c>
      <c r="D19" t="s">
        <v>1749</v>
      </c>
      <c r="E19">
        <v>10</v>
      </c>
      <c r="F19">
        <v>20</v>
      </c>
      <c r="G19">
        <v>9485</v>
      </c>
      <c r="H19">
        <v>85</v>
      </c>
      <c r="I19">
        <v>1700</v>
      </c>
      <c r="J19">
        <v>20</v>
      </c>
      <c r="K19">
        <v>585</v>
      </c>
      <c r="L19">
        <v>3330</v>
      </c>
      <c r="M19">
        <v>2380</v>
      </c>
      <c r="N19">
        <v>2175</v>
      </c>
      <c r="O19">
        <v>3040</v>
      </c>
      <c r="P19">
        <v>2265</v>
      </c>
      <c r="Q19">
        <v>2625</v>
      </c>
      <c r="R19">
        <v>1690</v>
      </c>
      <c r="S19">
        <v>280</v>
      </c>
      <c r="T19">
        <v>90</v>
      </c>
      <c r="U19">
        <v>410</v>
      </c>
      <c r="V19">
        <v>13890</v>
      </c>
      <c r="W19">
        <v>5</v>
      </c>
      <c r="X19">
        <v>125</v>
      </c>
      <c r="Y19">
        <v>240</v>
      </c>
    </row>
    <row r="20" spans="2:25" hidden="1" x14ac:dyDescent="0.25">
      <c r="B20" t="s">
        <v>1736</v>
      </c>
      <c r="C20">
        <v>10950</v>
      </c>
      <c r="D20" t="s">
        <v>1750</v>
      </c>
      <c r="E20">
        <v>5</v>
      </c>
      <c r="F20">
        <v>5</v>
      </c>
      <c r="G20">
        <v>295</v>
      </c>
      <c r="H20">
        <v>0</v>
      </c>
      <c r="I20">
        <v>40</v>
      </c>
      <c r="J20">
        <v>5</v>
      </c>
      <c r="K20">
        <v>25</v>
      </c>
      <c r="L20">
        <v>120</v>
      </c>
      <c r="M20">
        <v>50</v>
      </c>
      <c r="N20">
        <v>80</v>
      </c>
      <c r="O20">
        <v>185</v>
      </c>
      <c r="P20">
        <v>140</v>
      </c>
      <c r="Q20">
        <v>140</v>
      </c>
      <c r="R20">
        <v>90</v>
      </c>
      <c r="S20">
        <v>10</v>
      </c>
      <c r="T20">
        <v>5</v>
      </c>
      <c r="U20">
        <v>60</v>
      </c>
      <c r="V20">
        <v>510</v>
      </c>
      <c r="W20">
        <v>5</v>
      </c>
      <c r="X20">
        <v>20</v>
      </c>
      <c r="Y20">
        <v>5</v>
      </c>
    </row>
    <row r="21" spans="2:25" hidden="1" x14ac:dyDescent="0.25">
      <c r="B21" t="s">
        <v>1736</v>
      </c>
      <c r="C21">
        <v>11150</v>
      </c>
      <c r="D21" t="s">
        <v>1751</v>
      </c>
      <c r="E21">
        <v>5</v>
      </c>
      <c r="F21">
        <v>40</v>
      </c>
      <c r="G21">
        <v>220</v>
      </c>
      <c r="H21">
        <v>0</v>
      </c>
      <c r="I21">
        <v>70</v>
      </c>
      <c r="J21">
        <v>5</v>
      </c>
      <c r="K21">
        <v>55</v>
      </c>
      <c r="L21">
        <v>215</v>
      </c>
      <c r="M21">
        <v>25</v>
      </c>
      <c r="N21">
        <v>120</v>
      </c>
      <c r="O21">
        <v>270</v>
      </c>
      <c r="P21">
        <v>240</v>
      </c>
      <c r="Q21">
        <v>325</v>
      </c>
      <c r="R21">
        <v>285</v>
      </c>
      <c r="S21">
        <v>10</v>
      </c>
      <c r="T21">
        <v>5</v>
      </c>
      <c r="U21">
        <v>105</v>
      </c>
      <c r="V21">
        <v>595</v>
      </c>
      <c r="W21">
        <v>0</v>
      </c>
      <c r="X21">
        <v>45</v>
      </c>
      <c r="Y21">
        <v>5</v>
      </c>
    </row>
    <row r="22" spans="2:25" hidden="1" x14ac:dyDescent="0.25">
      <c r="B22" t="s">
        <v>1736</v>
      </c>
      <c r="C22">
        <v>11200</v>
      </c>
      <c r="D22" t="s">
        <v>1752</v>
      </c>
      <c r="E22">
        <v>5</v>
      </c>
      <c r="F22">
        <v>25</v>
      </c>
      <c r="G22">
        <v>110</v>
      </c>
      <c r="H22">
        <v>0</v>
      </c>
      <c r="I22">
        <v>45</v>
      </c>
      <c r="J22">
        <v>0</v>
      </c>
      <c r="K22">
        <v>35</v>
      </c>
      <c r="L22">
        <v>150</v>
      </c>
      <c r="M22">
        <v>10</v>
      </c>
      <c r="N22">
        <v>105</v>
      </c>
      <c r="O22">
        <v>150</v>
      </c>
      <c r="P22">
        <v>140</v>
      </c>
      <c r="Q22">
        <v>210</v>
      </c>
      <c r="R22">
        <v>180</v>
      </c>
      <c r="S22">
        <v>5</v>
      </c>
      <c r="T22">
        <v>5</v>
      </c>
      <c r="U22">
        <v>70</v>
      </c>
      <c r="V22">
        <v>380</v>
      </c>
      <c r="W22">
        <v>0</v>
      </c>
      <c r="X22">
        <v>30</v>
      </c>
      <c r="Y22">
        <v>5</v>
      </c>
    </row>
    <row r="23" spans="2:25" hidden="1" x14ac:dyDescent="0.25">
      <c r="B23" t="s">
        <v>1736</v>
      </c>
      <c r="C23">
        <v>11250</v>
      </c>
      <c r="D23" t="s">
        <v>1753</v>
      </c>
      <c r="E23">
        <v>10</v>
      </c>
      <c r="F23">
        <v>60</v>
      </c>
      <c r="G23">
        <v>2920</v>
      </c>
      <c r="H23">
        <v>5</v>
      </c>
      <c r="I23">
        <v>735</v>
      </c>
      <c r="J23">
        <v>10</v>
      </c>
      <c r="K23">
        <v>390</v>
      </c>
      <c r="L23">
        <v>1375</v>
      </c>
      <c r="M23">
        <v>200</v>
      </c>
      <c r="N23">
        <v>1185</v>
      </c>
      <c r="O23">
        <v>1170</v>
      </c>
      <c r="P23">
        <v>1020</v>
      </c>
      <c r="Q23">
        <v>1065</v>
      </c>
      <c r="R23">
        <v>1070</v>
      </c>
      <c r="S23">
        <v>80</v>
      </c>
      <c r="T23">
        <v>35</v>
      </c>
      <c r="U23">
        <v>340</v>
      </c>
      <c r="V23">
        <v>5495</v>
      </c>
      <c r="W23">
        <v>5</v>
      </c>
      <c r="X23">
        <v>175</v>
      </c>
      <c r="Y23">
        <v>20</v>
      </c>
    </row>
    <row r="24" spans="2:25" hidden="1" x14ac:dyDescent="0.25">
      <c r="B24" t="s">
        <v>1736</v>
      </c>
      <c r="C24">
        <v>11300</v>
      </c>
      <c r="D24" t="s">
        <v>1254</v>
      </c>
      <c r="E24">
        <v>5</v>
      </c>
      <c r="F24">
        <v>5</v>
      </c>
      <c r="G24">
        <v>3250</v>
      </c>
      <c r="H24">
        <v>75</v>
      </c>
      <c r="I24">
        <v>635</v>
      </c>
      <c r="J24">
        <v>5</v>
      </c>
      <c r="K24">
        <v>275</v>
      </c>
      <c r="L24">
        <v>1420</v>
      </c>
      <c r="M24">
        <v>785</v>
      </c>
      <c r="N24">
        <v>630</v>
      </c>
      <c r="O24">
        <v>1090</v>
      </c>
      <c r="P24">
        <v>760</v>
      </c>
      <c r="Q24">
        <v>1230</v>
      </c>
      <c r="R24">
        <v>770</v>
      </c>
      <c r="S24">
        <v>110</v>
      </c>
      <c r="T24">
        <v>45</v>
      </c>
      <c r="U24">
        <v>75</v>
      </c>
      <c r="V24">
        <v>4710</v>
      </c>
      <c r="W24">
        <v>35</v>
      </c>
      <c r="X24">
        <v>25</v>
      </c>
      <c r="Y24">
        <v>345</v>
      </c>
    </row>
    <row r="25" spans="2:25" hidden="1" x14ac:dyDescent="0.25">
      <c r="B25" t="s">
        <v>1736</v>
      </c>
      <c r="C25">
        <v>11350</v>
      </c>
      <c r="D25" t="s">
        <v>1754</v>
      </c>
      <c r="E25">
        <v>10</v>
      </c>
      <c r="F25">
        <v>10</v>
      </c>
      <c r="G25">
        <v>3275</v>
      </c>
      <c r="H25">
        <v>125</v>
      </c>
      <c r="I25">
        <v>505</v>
      </c>
      <c r="J25">
        <v>5</v>
      </c>
      <c r="K25">
        <v>250</v>
      </c>
      <c r="L25">
        <v>2725</v>
      </c>
      <c r="M25">
        <v>825</v>
      </c>
      <c r="N25">
        <v>1335</v>
      </c>
      <c r="O25">
        <v>2120</v>
      </c>
      <c r="P25">
        <v>1650</v>
      </c>
      <c r="Q25">
        <v>2000</v>
      </c>
      <c r="R25">
        <v>1910</v>
      </c>
      <c r="S25">
        <v>175</v>
      </c>
      <c r="T25">
        <v>90</v>
      </c>
      <c r="U25">
        <v>345</v>
      </c>
      <c r="V25">
        <v>6250</v>
      </c>
      <c r="W25">
        <v>5</v>
      </c>
      <c r="X25">
        <v>70</v>
      </c>
      <c r="Y25">
        <v>125</v>
      </c>
    </row>
    <row r="26" spans="2:25" hidden="1" x14ac:dyDescent="0.25">
      <c r="B26" t="s">
        <v>1736</v>
      </c>
      <c r="C26">
        <v>11400</v>
      </c>
      <c r="D26" t="s">
        <v>1755</v>
      </c>
      <c r="E26">
        <v>5</v>
      </c>
      <c r="F26">
        <v>5</v>
      </c>
      <c r="G26">
        <v>1605</v>
      </c>
      <c r="H26">
        <v>5</v>
      </c>
      <c r="I26">
        <v>300</v>
      </c>
      <c r="J26">
        <v>5</v>
      </c>
      <c r="K26">
        <v>125</v>
      </c>
      <c r="L26">
        <v>455</v>
      </c>
      <c r="M26">
        <v>330</v>
      </c>
      <c r="N26">
        <v>390</v>
      </c>
      <c r="O26">
        <v>655</v>
      </c>
      <c r="P26">
        <v>475</v>
      </c>
      <c r="Q26">
        <v>465</v>
      </c>
      <c r="R26">
        <v>295</v>
      </c>
      <c r="S26">
        <v>40</v>
      </c>
      <c r="T26">
        <v>20</v>
      </c>
      <c r="U26">
        <v>120</v>
      </c>
      <c r="V26">
        <v>2435</v>
      </c>
      <c r="W26">
        <v>5</v>
      </c>
      <c r="X26">
        <v>35</v>
      </c>
      <c r="Y26">
        <v>25</v>
      </c>
    </row>
    <row r="27" spans="2:25" hidden="1" x14ac:dyDescent="0.25">
      <c r="B27" t="s">
        <v>1736</v>
      </c>
      <c r="C27">
        <v>11450</v>
      </c>
      <c r="D27" t="s">
        <v>1756</v>
      </c>
      <c r="E27">
        <v>25</v>
      </c>
      <c r="F27">
        <v>75</v>
      </c>
      <c r="G27">
        <v>7415</v>
      </c>
      <c r="H27">
        <v>60</v>
      </c>
      <c r="I27">
        <v>3255</v>
      </c>
      <c r="J27">
        <v>70</v>
      </c>
      <c r="K27">
        <v>1300</v>
      </c>
      <c r="L27">
        <v>4240</v>
      </c>
      <c r="M27">
        <v>1295</v>
      </c>
      <c r="N27">
        <v>1975</v>
      </c>
      <c r="O27">
        <v>7245</v>
      </c>
      <c r="P27">
        <v>5495</v>
      </c>
      <c r="Q27">
        <v>4570</v>
      </c>
      <c r="R27">
        <v>2035</v>
      </c>
      <c r="S27">
        <v>275</v>
      </c>
      <c r="T27">
        <v>300</v>
      </c>
      <c r="U27">
        <v>1165</v>
      </c>
      <c r="V27">
        <v>13130</v>
      </c>
      <c r="W27">
        <v>30</v>
      </c>
      <c r="X27">
        <v>150</v>
      </c>
      <c r="Y27">
        <v>500</v>
      </c>
    </row>
    <row r="28" spans="2:25" hidden="1" x14ac:dyDescent="0.25">
      <c r="B28" t="s">
        <v>1736</v>
      </c>
      <c r="C28">
        <v>11500</v>
      </c>
      <c r="D28" t="s">
        <v>1757</v>
      </c>
      <c r="E28">
        <v>60</v>
      </c>
      <c r="F28">
        <v>205</v>
      </c>
      <c r="G28">
        <v>15620</v>
      </c>
      <c r="H28">
        <v>175</v>
      </c>
      <c r="I28">
        <v>6740</v>
      </c>
      <c r="J28">
        <v>110</v>
      </c>
      <c r="K28">
        <v>3855</v>
      </c>
      <c r="L28">
        <v>9610</v>
      </c>
      <c r="M28">
        <v>1500</v>
      </c>
      <c r="N28">
        <v>6455</v>
      </c>
      <c r="O28">
        <v>14360</v>
      </c>
      <c r="P28">
        <v>11430</v>
      </c>
      <c r="Q28">
        <v>11065</v>
      </c>
      <c r="R28">
        <v>6850</v>
      </c>
      <c r="S28">
        <v>665</v>
      </c>
      <c r="T28">
        <v>780</v>
      </c>
      <c r="U28">
        <v>2690</v>
      </c>
      <c r="V28">
        <v>32640</v>
      </c>
      <c r="W28">
        <v>70</v>
      </c>
      <c r="X28">
        <v>660</v>
      </c>
      <c r="Y28">
        <v>1345</v>
      </c>
    </row>
    <row r="29" spans="2:25" hidden="1" x14ac:dyDescent="0.25">
      <c r="B29" t="s">
        <v>1736</v>
      </c>
      <c r="C29">
        <v>11520</v>
      </c>
      <c r="D29" t="s">
        <v>1758</v>
      </c>
      <c r="E29">
        <v>5</v>
      </c>
      <c r="F29">
        <v>10</v>
      </c>
      <c r="G29">
        <v>6395</v>
      </c>
      <c r="H29">
        <v>90</v>
      </c>
      <c r="I29">
        <v>1205</v>
      </c>
      <c r="J29">
        <v>10</v>
      </c>
      <c r="K29">
        <v>385</v>
      </c>
      <c r="L29">
        <v>1920</v>
      </c>
      <c r="M29">
        <v>2600</v>
      </c>
      <c r="N29">
        <v>1085</v>
      </c>
      <c r="O29">
        <v>1895</v>
      </c>
      <c r="P29">
        <v>1385</v>
      </c>
      <c r="Q29">
        <v>1795</v>
      </c>
      <c r="R29">
        <v>965</v>
      </c>
      <c r="S29">
        <v>165</v>
      </c>
      <c r="T29">
        <v>55</v>
      </c>
      <c r="U29">
        <v>205</v>
      </c>
      <c r="V29">
        <v>8660</v>
      </c>
      <c r="W29">
        <v>25</v>
      </c>
      <c r="X29">
        <v>35</v>
      </c>
      <c r="Y29">
        <v>385</v>
      </c>
    </row>
    <row r="30" spans="2:25" hidden="1" x14ac:dyDescent="0.25">
      <c r="B30" t="s">
        <v>1736</v>
      </c>
      <c r="C30">
        <v>11570</v>
      </c>
      <c r="D30" t="s">
        <v>1759</v>
      </c>
      <c r="E30">
        <v>30</v>
      </c>
      <c r="F30">
        <v>55</v>
      </c>
      <c r="G30">
        <v>36185</v>
      </c>
      <c r="H30">
        <v>390</v>
      </c>
      <c r="I30">
        <v>13955</v>
      </c>
      <c r="J30">
        <v>200</v>
      </c>
      <c r="K30">
        <v>9195</v>
      </c>
      <c r="L30">
        <v>21135</v>
      </c>
      <c r="M30">
        <v>4455</v>
      </c>
      <c r="N30">
        <v>10835</v>
      </c>
      <c r="O30">
        <v>25115</v>
      </c>
      <c r="P30">
        <v>19590</v>
      </c>
      <c r="Q30">
        <v>23570</v>
      </c>
      <c r="R30">
        <v>14020</v>
      </c>
      <c r="S30">
        <v>1510</v>
      </c>
      <c r="T30">
        <v>2375</v>
      </c>
      <c r="U30">
        <v>3120</v>
      </c>
      <c r="V30">
        <v>67330</v>
      </c>
      <c r="W30">
        <v>485</v>
      </c>
      <c r="X30">
        <v>775</v>
      </c>
      <c r="Y30">
        <v>4820</v>
      </c>
    </row>
    <row r="31" spans="2:25" hidden="1" x14ac:dyDescent="0.25">
      <c r="B31" t="s">
        <v>1736</v>
      </c>
      <c r="C31">
        <v>11600</v>
      </c>
      <c r="D31" t="s">
        <v>1760</v>
      </c>
      <c r="E31">
        <v>0</v>
      </c>
      <c r="F31">
        <v>5</v>
      </c>
      <c r="G31">
        <v>205</v>
      </c>
      <c r="H31">
        <v>0</v>
      </c>
      <c r="I31">
        <v>45</v>
      </c>
      <c r="J31">
        <v>0</v>
      </c>
      <c r="K31">
        <v>25</v>
      </c>
      <c r="L31">
        <v>85</v>
      </c>
      <c r="M31">
        <v>40</v>
      </c>
      <c r="N31">
        <v>60</v>
      </c>
      <c r="O31">
        <v>185</v>
      </c>
      <c r="P31">
        <v>140</v>
      </c>
      <c r="Q31">
        <v>105</v>
      </c>
      <c r="R31">
        <v>75</v>
      </c>
      <c r="S31">
        <v>10</v>
      </c>
      <c r="T31">
        <v>5</v>
      </c>
      <c r="U31">
        <v>40</v>
      </c>
      <c r="V31">
        <v>375</v>
      </c>
      <c r="W31">
        <v>5</v>
      </c>
      <c r="X31">
        <v>5</v>
      </c>
      <c r="Y31">
        <v>5</v>
      </c>
    </row>
    <row r="32" spans="2:25" hidden="1" x14ac:dyDescent="0.25">
      <c r="B32" t="s">
        <v>1736</v>
      </c>
      <c r="C32">
        <v>11650</v>
      </c>
      <c r="D32" t="s">
        <v>1761</v>
      </c>
      <c r="E32">
        <v>150</v>
      </c>
      <c r="F32">
        <v>275</v>
      </c>
      <c r="G32">
        <v>48550</v>
      </c>
      <c r="H32">
        <v>290</v>
      </c>
      <c r="I32">
        <v>10615</v>
      </c>
      <c r="J32">
        <v>155</v>
      </c>
      <c r="K32">
        <v>4725</v>
      </c>
      <c r="L32">
        <v>25045</v>
      </c>
      <c r="M32">
        <v>7970</v>
      </c>
      <c r="N32">
        <v>13140</v>
      </c>
      <c r="O32">
        <v>19465</v>
      </c>
      <c r="P32">
        <v>15360</v>
      </c>
      <c r="Q32">
        <v>15685</v>
      </c>
      <c r="R32">
        <v>11670</v>
      </c>
      <c r="S32">
        <v>1470</v>
      </c>
      <c r="T32">
        <v>585</v>
      </c>
      <c r="U32">
        <v>4040</v>
      </c>
      <c r="V32">
        <v>78030</v>
      </c>
      <c r="W32">
        <v>50</v>
      </c>
      <c r="X32">
        <v>1010</v>
      </c>
      <c r="Y32">
        <v>1280</v>
      </c>
    </row>
    <row r="33" spans="2:25" hidden="1" x14ac:dyDescent="0.25">
      <c r="B33" t="s">
        <v>1736</v>
      </c>
      <c r="C33">
        <v>11700</v>
      </c>
      <c r="D33" t="s">
        <v>1762</v>
      </c>
      <c r="E33">
        <v>5</v>
      </c>
      <c r="F33">
        <v>15</v>
      </c>
      <c r="G33">
        <v>180</v>
      </c>
      <c r="H33">
        <v>0</v>
      </c>
      <c r="I33">
        <v>55</v>
      </c>
      <c r="J33">
        <v>0</v>
      </c>
      <c r="K33">
        <v>45</v>
      </c>
      <c r="L33">
        <v>115</v>
      </c>
      <c r="M33">
        <v>20</v>
      </c>
      <c r="N33">
        <v>145</v>
      </c>
      <c r="O33">
        <v>160</v>
      </c>
      <c r="P33">
        <v>145</v>
      </c>
      <c r="Q33">
        <v>205</v>
      </c>
      <c r="R33">
        <v>215</v>
      </c>
      <c r="S33">
        <v>5</v>
      </c>
      <c r="T33">
        <v>5</v>
      </c>
      <c r="U33">
        <v>60</v>
      </c>
      <c r="V33">
        <v>520</v>
      </c>
      <c r="W33">
        <v>5</v>
      </c>
      <c r="X33">
        <v>30</v>
      </c>
      <c r="Y33">
        <v>5</v>
      </c>
    </row>
    <row r="34" spans="2:25" hidden="1" x14ac:dyDescent="0.25">
      <c r="B34" t="s">
        <v>1736</v>
      </c>
      <c r="C34">
        <v>11720</v>
      </c>
      <c r="D34" t="s">
        <v>1763</v>
      </c>
      <c r="E34">
        <v>25</v>
      </c>
      <c r="F34">
        <v>85</v>
      </c>
      <c r="G34">
        <v>7260</v>
      </c>
      <c r="H34">
        <v>40</v>
      </c>
      <c r="I34">
        <v>2555</v>
      </c>
      <c r="J34">
        <v>40</v>
      </c>
      <c r="K34">
        <v>1390</v>
      </c>
      <c r="L34">
        <v>5100</v>
      </c>
      <c r="M34">
        <v>775</v>
      </c>
      <c r="N34">
        <v>3085</v>
      </c>
      <c r="O34">
        <v>4760</v>
      </c>
      <c r="P34">
        <v>3920</v>
      </c>
      <c r="Q34">
        <v>3490</v>
      </c>
      <c r="R34">
        <v>2790</v>
      </c>
      <c r="S34">
        <v>295</v>
      </c>
      <c r="T34">
        <v>140</v>
      </c>
      <c r="U34">
        <v>1295</v>
      </c>
      <c r="V34">
        <v>14775</v>
      </c>
      <c r="W34">
        <v>5</v>
      </c>
      <c r="X34">
        <v>325</v>
      </c>
      <c r="Y34">
        <v>155</v>
      </c>
    </row>
    <row r="35" spans="2:25" hidden="1" x14ac:dyDescent="0.25">
      <c r="B35" t="s">
        <v>1736</v>
      </c>
      <c r="C35">
        <v>11730</v>
      </c>
      <c r="D35" t="s">
        <v>1764</v>
      </c>
      <c r="E35">
        <v>20</v>
      </c>
      <c r="F35">
        <v>95</v>
      </c>
      <c r="G35">
        <v>9850</v>
      </c>
      <c r="H35">
        <v>50</v>
      </c>
      <c r="I35">
        <v>2360</v>
      </c>
      <c r="J35">
        <v>20</v>
      </c>
      <c r="K35">
        <v>1345</v>
      </c>
      <c r="L35">
        <v>4835</v>
      </c>
      <c r="M35">
        <v>1425</v>
      </c>
      <c r="N35">
        <v>3265</v>
      </c>
      <c r="O35">
        <v>3880</v>
      </c>
      <c r="P35">
        <v>3005</v>
      </c>
      <c r="Q35">
        <v>2985</v>
      </c>
      <c r="R35">
        <v>2790</v>
      </c>
      <c r="S35">
        <v>345</v>
      </c>
      <c r="T35">
        <v>175</v>
      </c>
      <c r="U35">
        <v>870</v>
      </c>
      <c r="V35">
        <v>17290</v>
      </c>
      <c r="W35">
        <v>5</v>
      </c>
      <c r="X35">
        <v>305</v>
      </c>
      <c r="Y35">
        <v>85</v>
      </c>
    </row>
    <row r="36" spans="2:25" hidden="1" x14ac:dyDescent="0.25">
      <c r="B36" t="s">
        <v>1736</v>
      </c>
      <c r="C36">
        <v>11750</v>
      </c>
      <c r="D36" t="s">
        <v>1765</v>
      </c>
      <c r="E36">
        <v>5</v>
      </c>
      <c r="F36">
        <v>5</v>
      </c>
      <c r="G36">
        <v>395</v>
      </c>
      <c r="H36">
        <v>5</v>
      </c>
      <c r="I36">
        <v>65</v>
      </c>
      <c r="J36">
        <v>0</v>
      </c>
      <c r="K36">
        <v>35</v>
      </c>
      <c r="L36">
        <v>125</v>
      </c>
      <c r="M36">
        <v>50</v>
      </c>
      <c r="N36">
        <v>125</v>
      </c>
      <c r="O36">
        <v>225</v>
      </c>
      <c r="P36">
        <v>180</v>
      </c>
      <c r="Q36">
        <v>130</v>
      </c>
      <c r="R36">
        <v>135</v>
      </c>
      <c r="S36">
        <v>10</v>
      </c>
      <c r="T36">
        <v>5</v>
      </c>
      <c r="U36">
        <v>70</v>
      </c>
      <c r="V36">
        <v>705</v>
      </c>
      <c r="W36">
        <v>0</v>
      </c>
      <c r="X36">
        <v>10</v>
      </c>
      <c r="Y36">
        <v>5</v>
      </c>
    </row>
    <row r="37" spans="2:25" hidden="1" x14ac:dyDescent="0.25">
      <c r="B37" t="s">
        <v>1736</v>
      </c>
      <c r="C37">
        <v>11800</v>
      </c>
      <c r="D37" t="s">
        <v>1766</v>
      </c>
      <c r="E37">
        <v>45</v>
      </c>
      <c r="F37">
        <v>135</v>
      </c>
      <c r="G37">
        <v>11485</v>
      </c>
      <c r="H37">
        <v>90</v>
      </c>
      <c r="I37">
        <v>2445</v>
      </c>
      <c r="J37">
        <v>30</v>
      </c>
      <c r="K37">
        <v>1185</v>
      </c>
      <c r="L37">
        <v>7575</v>
      </c>
      <c r="M37">
        <v>1915</v>
      </c>
      <c r="N37">
        <v>3410</v>
      </c>
      <c r="O37">
        <v>5365</v>
      </c>
      <c r="P37">
        <v>4060</v>
      </c>
      <c r="Q37">
        <v>4185</v>
      </c>
      <c r="R37">
        <v>3575</v>
      </c>
      <c r="S37">
        <v>385</v>
      </c>
      <c r="T37">
        <v>285</v>
      </c>
      <c r="U37">
        <v>1000</v>
      </c>
      <c r="V37">
        <v>19685</v>
      </c>
      <c r="W37">
        <v>15</v>
      </c>
      <c r="X37">
        <v>465</v>
      </c>
      <c r="Y37">
        <v>275</v>
      </c>
    </row>
    <row r="38" spans="2:25" hidden="1" x14ac:dyDescent="0.25">
      <c r="B38" t="s">
        <v>1736</v>
      </c>
      <c r="C38">
        <v>12000</v>
      </c>
      <c r="D38" t="s">
        <v>1767</v>
      </c>
      <c r="E38">
        <v>5</v>
      </c>
      <c r="F38">
        <v>5</v>
      </c>
      <c r="G38">
        <v>645</v>
      </c>
      <c r="H38">
        <v>5</v>
      </c>
      <c r="I38">
        <v>125</v>
      </c>
      <c r="J38">
        <v>5</v>
      </c>
      <c r="K38">
        <v>60</v>
      </c>
      <c r="L38">
        <v>175</v>
      </c>
      <c r="M38">
        <v>85</v>
      </c>
      <c r="N38">
        <v>165</v>
      </c>
      <c r="O38">
        <v>255</v>
      </c>
      <c r="P38">
        <v>180</v>
      </c>
      <c r="Q38">
        <v>155</v>
      </c>
      <c r="R38">
        <v>135</v>
      </c>
      <c r="S38">
        <v>20</v>
      </c>
      <c r="T38">
        <v>5</v>
      </c>
      <c r="U38">
        <v>60</v>
      </c>
      <c r="V38">
        <v>1030</v>
      </c>
      <c r="W38">
        <v>0</v>
      </c>
      <c r="X38">
        <v>10</v>
      </c>
      <c r="Y38">
        <v>5</v>
      </c>
    </row>
    <row r="39" spans="2:25" hidden="1" x14ac:dyDescent="0.25">
      <c r="B39" t="s">
        <v>1736</v>
      </c>
      <c r="C39">
        <v>12150</v>
      </c>
      <c r="D39" t="s">
        <v>1768</v>
      </c>
      <c r="E39">
        <v>5</v>
      </c>
      <c r="F39">
        <v>45</v>
      </c>
      <c r="G39">
        <v>410</v>
      </c>
      <c r="H39">
        <v>5</v>
      </c>
      <c r="I39">
        <v>150</v>
      </c>
      <c r="J39">
        <v>5</v>
      </c>
      <c r="K39">
        <v>100</v>
      </c>
      <c r="L39">
        <v>330</v>
      </c>
      <c r="M39">
        <v>55</v>
      </c>
      <c r="N39">
        <v>220</v>
      </c>
      <c r="O39">
        <v>395</v>
      </c>
      <c r="P39">
        <v>340</v>
      </c>
      <c r="Q39">
        <v>385</v>
      </c>
      <c r="R39">
        <v>300</v>
      </c>
      <c r="S39">
        <v>15</v>
      </c>
      <c r="T39">
        <v>20</v>
      </c>
      <c r="U39">
        <v>155</v>
      </c>
      <c r="V39">
        <v>1015</v>
      </c>
      <c r="W39">
        <v>5</v>
      </c>
      <c r="X39">
        <v>50</v>
      </c>
      <c r="Y39">
        <v>10</v>
      </c>
    </row>
    <row r="40" spans="2:25" hidden="1" x14ac:dyDescent="0.25">
      <c r="B40" t="s">
        <v>1736</v>
      </c>
      <c r="C40">
        <v>12160</v>
      </c>
      <c r="D40" t="s">
        <v>1769</v>
      </c>
      <c r="E40">
        <v>5</v>
      </c>
      <c r="F40">
        <v>5</v>
      </c>
      <c r="G40">
        <v>2095</v>
      </c>
      <c r="H40">
        <v>5</v>
      </c>
      <c r="I40">
        <v>385</v>
      </c>
      <c r="J40">
        <v>0</v>
      </c>
      <c r="K40">
        <v>190</v>
      </c>
      <c r="L40">
        <v>545</v>
      </c>
      <c r="M40">
        <v>335</v>
      </c>
      <c r="N40">
        <v>540</v>
      </c>
      <c r="O40">
        <v>630</v>
      </c>
      <c r="P40">
        <v>470</v>
      </c>
      <c r="Q40">
        <v>470</v>
      </c>
      <c r="R40">
        <v>360</v>
      </c>
      <c r="S40">
        <v>50</v>
      </c>
      <c r="T40">
        <v>20</v>
      </c>
      <c r="U40">
        <v>125</v>
      </c>
      <c r="V40">
        <v>3195</v>
      </c>
      <c r="W40">
        <v>0</v>
      </c>
      <c r="X40">
        <v>40</v>
      </c>
      <c r="Y40">
        <v>20</v>
      </c>
    </row>
    <row r="41" spans="2:25" hidden="1" x14ac:dyDescent="0.25">
      <c r="B41" t="s">
        <v>1736</v>
      </c>
      <c r="C41">
        <v>12350</v>
      </c>
      <c r="D41" t="s">
        <v>1770</v>
      </c>
      <c r="E41">
        <v>5</v>
      </c>
      <c r="F41">
        <v>25</v>
      </c>
      <c r="G41">
        <v>2085</v>
      </c>
      <c r="H41">
        <v>5</v>
      </c>
      <c r="I41">
        <v>440</v>
      </c>
      <c r="J41">
        <v>5</v>
      </c>
      <c r="K41">
        <v>265</v>
      </c>
      <c r="L41">
        <v>915</v>
      </c>
      <c r="M41">
        <v>335</v>
      </c>
      <c r="N41">
        <v>725</v>
      </c>
      <c r="O41">
        <v>870</v>
      </c>
      <c r="P41">
        <v>675</v>
      </c>
      <c r="Q41">
        <v>670</v>
      </c>
      <c r="R41">
        <v>615</v>
      </c>
      <c r="S41">
        <v>45</v>
      </c>
      <c r="T41">
        <v>30</v>
      </c>
      <c r="U41">
        <v>235</v>
      </c>
      <c r="V41">
        <v>3690</v>
      </c>
      <c r="W41">
        <v>5</v>
      </c>
      <c r="X41">
        <v>60</v>
      </c>
      <c r="Y41">
        <v>30</v>
      </c>
    </row>
    <row r="42" spans="2:25" hidden="1" x14ac:dyDescent="0.25">
      <c r="B42" t="s">
        <v>1736</v>
      </c>
      <c r="C42">
        <v>12380</v>
      </c>
      <c r="D42" t="s">
        <v>1771</v>
      </c>
      <c r="E42">
        <v>30</v>
      </c>
      <c r="F42">
        <v>40</v>
      </c>
      <c r="G42">
        <v>18985</v>
      </c>
      <c r="H42">
        <v>250</v>
      </c>
      <c r="I42">
        <v>7930</v>
      </c>
      <c r="J42">
        <v>90</v>
      </c>
      <c r="K42">
        <v>5625</v>
      </c>
      <c r="L42">
        <v>13375</v>
      </c>
      <c r="M42">
        <v>2070</v>
      </c>
      <c r="N42">
        <v>7195</v>
      </c>
      <c r="O42">
        <v>15570</v>
      </c>
      <c r="P42">
        <v>12040</v>
      </c>
      <c r="Q42">
        <v>14900</v>
      </c>
      <c r="R42">
        <v>8955</v>
      </c>
      <c r="S42">
        <v>795</v>
      </c>
      <c r="T42">
        <v>1730</v>
      </c>
      <c r="U42">
        <v>1800</v>
      </c>
      <c r="V42">
        <v>38300</v>
      </c>
      <c r="W42">
        <v>500</v>
      </c>
      <c r="X42">
        <v>575</v>
      </c>
      <c r="Y42">
        <v>2745</v>
      </c>
    </row>
    <row r="43" spans="2:25" hidden="1" x14ac:dyDescent="0.25">
      <c r="B43" t="s">
        <v>1736</v>
      </c>
      <c r="C43">
        <v>12390</v>
      </c>
      <c r="D43" t="s">
        <v>1772</v>
      </c>
      <c r="E43">
        <v>75</v>
      </c>
      <c r="F43">
        <v>295</v>
      </c>
      <c r="G43">
        <v>5740</v>
      </c>
      <c r="H43">
        <v>30</v>
      </c>
      <c r="I43">
        <v>1455</v>
      </c>
      <c r="J43">
        <v>25</v>
      </c>
      <c r="K43">
        <v>740</v>
      </c>
      <c r="L43">
        <v>3415</v>
      </c>
      <c r="M43">
        <v>945</v>
      </c>
      <c r="N43">
        <v>2150</v>
      </c>
      <c r="O43">
        <v>3685</v>
      </c>
      <c r="P43">
        <v>3020</v>
      </c>
      <c r="Q43">
        <v>3160</v>
      </c>
      <c r="R43">
        <v>2190</v>
      </c>
      <c r="S43">
        <v>235</v>
      </c>
      <c r="T43">
        <v>110</v>
      </c>
      <c r="U43">
        <v>1085</v>
      </c>
      <c r="V43">
        <v>10795</v>
      </c>
      <c r="W43">
        <v>0</v>
      </c>
      <c r="X43">
        <v>345</v>
      </c>
      <c r="Y43">
        <v>115</v>
      </c>
    </row>
    <row r="44" spans="2:25" hidden="1" x14ac:dyDescent="0.25">
      <c r="B44" t="s">
        <v>1736</v>
      </c>
      <c r="C44">
        <v>12700</v>
      </c>
      <c r="D44" t="s">
        <v>1773</v>
      </c>
      <c r="E44">
        <v>5</v>
      </c>
      <c r="F44">
        <v>10</v>
      </c>
      <c r="G44">
        <v>1145</v>
      </c>
      <c r="H44">
        <v>5</v>
      </c>
      <c r="I44">
        <v>285</v>
      </c>
      <c r="J44">
        <v>5</v>
      </c>
      <c r="K44">
        <v>145</v>
      </c>
      <c r="L44">
        <v>410</v>
      </c>
      <c r="M44">
        <v>290</v>
      </c>
      <c r="N44">
        <v>355</v>
      </c>
      <c r="O44">
        <v>480</v>
      </c>
      <c r="P44">
        <v>370</v>
      </c>
      <c r="Q44">
        <v>385</v>
      </c>
      <c r="R44">
        <v>285</v>
      </c>
      <c r="S44">
        <v>55</v>
      </c>
      <c r="T44">
        <v>20</v>
      </c>
      <c r="U44">
        <v>80</v>
      </c>
      <c r="V44">
        <v>1920</v>
      </c>
      <c r="W44">
        <v>0</v>
      </c>
      <c r="X44">
        <v>25</v>
      </c>
      <c r="Y44">
        <v>20</v>
      </c>
    </row>
    <row r="45" spans="2:25" hidden="1" x14ac:dyDescent="0.25">
      <c r="B45" t="s">
        <v>1736</v>
      </c>
      <c r="C45">
        <v>12730</v>
      </c>
      <c r="D45" t="s">
        <v>1774</v>
      </c>
      <c r="E45">
        <v>5</v>
      </c>
      <c r="F45">
        <v>10</v>
      </c>
      <c r="G45">
        <v>1250</v>
      </c>
      <c r="H45">
        <v>5</v>
      </c>
      <c r="I45">
        <v>285</v>
      </c>
      <c r="J45">
        <v>5</v>
      </c>
      <c r="K45">
        <v>120</v>
      </c>
      <c r="L45">
        <v>695</v>
      </c>
      <c r="M45">
        <v>225</v>
      </c>
      <c r="N45">
        <v>425</v>
      </c>
      <c r="O45">
        <v>565</v>
      </c>
      <c r="P45">
        <v>440</v>
      </c>
      <c r="Q45">
        <v>440</v>
      </c>
      <c r="R45">
        <v>335</v>
      </c>
      <c r="S45">
        <v>45</v>
      </c>
      <c r="T45">
        <v>20</v>
      </c>
      <c r="U45">
        <v>130</v>
      </c>
      <c r="V45">
        <v>2155</v>
      </c>
      <c r="W45">
        <v>0</v>
      </c>
      <c r="X45">
        <v>30</v>
      </c>
      <c r="Y45">
        <v>20</v>
      </c>
    </row>
    <row r="46" spans="2:25" hidden="1" x14ac:dyDescent="0.25">
      <c r="B46" t="s">
        <v>1736</v>
      </c>
      <c r="C46">
        <v>12750</v>
      </c>
      <c r="D46" t="s">
        <v>1775</v>
      </c>
      <c r="E46">
        <v>25</v>
      </c>
      <c r="F46">
        <v>90</v>
      </c>
      <c r="G46">
        <v>8025</v>
      </c>
      <c r="H46">
        <v>25</v>
      </c>
      <c r="I46">
        <v>1355</v>
      </c>
      <c r="J46">
        <v>10</v>
      </c>
      <c r="K46">
        <v>640</v>
      </c>
      <c r="L46">
        <v>2885</v>
      </c>
      <c r="M46">
        <v>1700</v>
      </c>
      <c r="N46">
        <v>2120</v>
      </c>
      <c r="O46">
        <v>2275</v>
      </c>
      <c r="P46">
        <v>1760</v>
      </c>
      <c r="Q46">
        <v>1865</v>
      </c>
      <c r="R46">
        <v>1650</v>
      </c>
      <c r="S46">
        <v>275</v>
      </c>
      <c r="T46">
        <v>90</v>
      </c>
      <c r="U46">
        <v>490</v>
      </c>
      <c r="V46">
        <v>12450</v>
      </c>
      <c r="W46">
        <v>5</v>
      </c>
      <c r="X46">
        <v>150</v>
      </c>
      <c r="Y46">
        <v>65</v>
      </c>
    </row>
    <row r="47" spans="2:25" hidden="1" x14ac:dyDescent="0.25">
      <c r="B47" t="s">
        <v>1736</v>
      </c>
      <c r="C47">
        <v>12850</v>
      </c>
      <c r="D47" t="s">
        <v>453</v>
      </c>
      <c r="E47">
        <v>20</v>
      </c>
      <c r="F47">
        <v>35</v>
      </c>
      <c r="G47">
        <v>24100</v>
      </c>
      <c r="H47">
        <v>200</v>
      </c>
      <c r="I47">
        <v>14810</v>
      </c>
      <c r="J47">
        <v>110</v>
      </c>
      <c r="K47">
        <v>12345</v>
      </c>
      <c r="L47">
        <v>20530</v>
      </c>
      <c r="M47">
        <v>1560</v>
      </c>
      <c r="N47">
        <v>8475</v>
      </c>
      <c r="O47">
        <v>16515</v>
      </c>
      <c r="P47">
        <v>12860</v>
      </c>
      <c r="Q47">
        <v>15900</v>
      </c>
      <c r="R47">
        <v>13195</v>
      </c>
      <c r="S47">
        <v>965</v>
      </c>
      <c r="T47">
        <v>1570</v>
      </c>
      <c r="U47">
        <v>1835</v>
      </c>
      <c r="V47">
        <v>55010</v>
      </c>
      <c r="W47">
        <v>385</v>
      </c>
      <c r="X47">
        <v>660</v>
      </c>
      <c r="Y47">
        <v>3415</v>
      </c>
    </row>
    <row r="48" spans="2:25" hidden="1" x14ac:dyDescent="0.25">
      <c r="B48" t="s">
        <v>1736</v>
      </c>
      <c r="C48">
        <v>12870</v>
      </c>
      <c r="D48" t="s">
        <v>1776</v>
      </c>
      <c r="E48">
        <v>5</v>
      </c>
      <c r="F48">
        <v>5</v>
      </c>
      <c r="G48">
        <v>2500</v>
      </c>
      <c r="H48">
        <v>5</v>
      </c>
      <c r="I48">
        <v>405</v>
      </c>
      <c r="J48">
        <v>5</v>
      </c>
      <c r="K48">
        <v>185</v>
      </c>
      <c r="L48">
        <v>820</v>
      </c>
      <c r="M48">
        <v>380</v>
      </c>
      <c r="N48">
        <v>480</v>
      </c>
      <c r="O48">
        <v>710</v>
      </c>
      <c r="P48">
        <v>505</v>
      </c>
      <c r="Q48">
        <v>545</v>
      </c>
      <c r="R48">
        <v>450</v>
      </c>
      <c r="S48">
        <v>125</v>
      </c>
      <c r="T48">
        <v>15</v>
      </c>
      <c r="U48">
        <v>140</v>
      </c>
      <c r="V48">
        <v>3625</v>
      </c>
      <c r="W48">
        <v>5</v>
      </c>
      <c r="X48">
        <v>15</v>
      </c>
      <c r="Y48">
        <v>20</v>
      </c>
    </row>
    <row r="49" spans="2:25" hidden="1" x14ac:dyDescent="0.25">
      <c r="B49" t="s">
        <v>1736</v>
      </c>
      <c r="C49">
        <v>12900</v>
      </c>
      <c r="D49" t="s">
        <v>1777</v>
      </c>
      <c r="E49">
        <v>5</v>
      </c>
      <c r="F49">
        <v>50</v>
      </c>
      <c r="G49">
        <v>1280</v>
      </c>
      <c r="H49">
        <v>5</v>
      </c>
      <c r="I49">
        <v>250</v>
      </c>
      <c r="J49">
        <v>5</v>
      </c>
      <c r="K49">
        <v>120</v>
      </c>
      <c r="L49">
        <v>525</v>
      </c>
      <c r="M49">
        <v>225</v>
      </c>
      <c r="N49">
        <v>385</v>
      </c>
      <c r="O49">
        <v>635</v>
      </c>
      <c r="P49">
        <v>490</v>
      </c>
      <c r="Q49">
        <v>495</v>
      </c>
      <c r="R49">
        <v>345</v>
      </c>
      <c r="S49">
        <v>45</v>
      </c>
      <c r="T49">
        <v>15</v>
      </c>
      <c r="U49">
        <v>170</v>
      </c>
      <c r="V49">
        <v>2160</v>
      </c>
      <c r="W49">
        <v>0</v>
      </c>
      <c r="X49">
        <v>40</v>
      </c>
      <c r="Y49">
        <v>10</v>
      </c>
    </row>
    <row r="50" spans="2:25" hidden="1" x14ac:dyDescent="0.25">
      <c r="B50" t="s">
        <v>1736</v>
      </c>
      <c r="C50">
        <v>12930</v>
      </c>
      <c r="D50" t="s">
        <v>1778</v>
      </c>
      <c r="E50">
        <v>15</v>
      </c>
      <c r="F50">
        <v>15</v>
      </c>
      <c r="G50">
        <v>13855</v>
      </c>
      <c r="H50">
        <v>125</v>
      </c>
      <c r="I50">
        <v>3090</v>
      </c>
      <c r="J50">
        <v>35</v>
      </c>
      <c r="K50">
        <v>1365</v>
      </c>
      <c r="L50">
        <v>5100</v>
      </c>
      <c r="M50">
        <v>3940</v>
      </c>
      <c r="N50">
        <v>2630</v>
      </c>
      <c r="O50">
        <v>5775</v>
      </c>
      <c r="P50">
        <v>4135</v>
      </c>
      <c r="Q50">
        <v>5065</v>
      </c>
      <c r="R50">
        <v>3060</v>
      </c>
      <c r="S50">
        <v>530</v>
      </c>
      <c r="T50">
        <v>245</v>
      </c>
      <c r="U50">
        <v>565</v>
      </c>
      <c r="V50">
        <v>20380</v>
      </c>
      <c r="W50">
        <v>110</v>
      </c>
      <c r="X50">
        <v>145</v>
      </c>
      <c r="Y50">
        <v>1075</v>
      </c>
    </row>
    <row r="51" spans="2:25" hidden="1" x14ac:dyDescent="0.25">
      <c r="B51" t="s">
        <v>1736</v>
      </c>
      <c r="C51">
        <v>12950</v>
      </c>
      <c r="D51" t="s">
        <v>1779</v>
      </c>
      <c r="E51">
        <v>5</v>
      </c>
      <c r="F51">
        <v>15</v>
      </c>
      <c r="G51">
        <v>605</v>
      </c>
      <c r="H51">
        <v>5</v>
      </c>
      <c r="I51">
        <v>135</v>
      </c>
      <c r="J51">
        <v>5</v>
      </c>
      <c r="K51">
        <v>75</v>
      </c>
      <c r="L51">
        <v>340</v>
      </c>
      <c r="M51">
        <v>85</v>
      </c>
      <c r="N51">
        <v>225</v>
      </c>
      <c r="O51">
        <v>325</v>
      </c>
      <c r="P51">
        <v>270</v>
      </c>
      <c r="Q51">
        <v>270</v>
      </c>
      <c r="R51">
        <v>235</v>
      </c>
      <c r="S51">
        <v>20</v>
      </c>
      <c r="T51">
        <v>15</v>
      </c>
      <c r="U51">
        <v>105</v>
      </c>
      <c r="V51">
        <v>1140</v>
      </c>
      <c r="W51">
        <v>0</v>
      </c>
      <c r="X51">
        <v>25</v>
      </c>
      <c r="Y51">
        <v>5</v>
      </c>
    </row>
    <row r="52" spans="2:25" hidden="1" x14ac:dyDescent="0.25">
      <c r="B52" t="s">
        <v>1736</v>
      </c>
      <c r="C52">
        <v>13010</v>
      </c>
      <c r="D52" t="s">
        <v>1780</v>
      </c>
      <c r="E52">
        <v>5</v>
      </c>
      <c r="F52">
        <v>15</v>
      </c>
      <c r="G52">
        <v>1665</v>
      </c>
      <c r="H52">
        <v>5</v>
      </c>
      <c r="I52">
        <v>340</v>
      </c>
      <c r="J52">
        <v>5</v>
      </c>
      <c r="K52">
        <v>195</v>
      </c>
      <c r="L52">
        <v>830</v>
      </c>
      <c r="M52">
        <v>225</v>
      </c>
      <c r="N52">
        <v>635</v>
      </c>
      <c r="O52">
        <v>630</v>
      </c>
      <c r="P52">
        <v>495</v>
      </c>
      <c r="Q52">
        <v>625</v>
      </c>
      <c r="R52">
        <v>565</v>
      </c>
      <c r="S52">
        <v>65</v>
      </c>
      <c r="T52">
        <v>45</v>
      </c>
      <c r="U52">
        <v>140</v>
      </c>
      <c r="V52">
        <v>2975</v>
      </c>
      <c r="W52">
        <v>5</v>
      </c>
      <c r="X52">
        <v>65</v>
      </c>
      <c r="Y52">
        <v>15</v>
      </c>
    </row>
    <row r="53" spans="2:25" hidden="1" x14ac:dyDescent="0.25">
      <c r="B53" t="s">
        <v>1736</v>
      </c>
      <c r="C53">
        <v>13310</v>
      </c>
      <c r="D53" t="s">
        <v>1781</v>
      </c>
      <c r="E53">
        <v>10</v>
      </c>
      <c r="F53">
        <v>25</v>
      </c>
      <c r="G53">
        <v>4155</v>
      </c>
      <c r="H53">
        <v>25</v>
      </c>
      <c r="I53">
        <v>905</v>
      </c>
      <c r="J53">
        <v>15</v>
      </c>
      <c r="K53">
        <v>440</v>
      </c>
      <c r="L53">
        <v>1970</v>
      </c>
      <c r="M53">
        <v>690</v>
      </c>
      <c r="N53">
        <v>1300</v>
      </c>
      <c r="O53">
        <v>1875</v>
      </c>
      <c r="P53">
        <v>1485</v>
      </c>
      <c r="Q53">
        <v>1340</v>
      </c>
      <c r="R53">
        <v>1100</v>
      </c>
      <c r="S53">
        <v>105</v>
      </c>
      <c r="T53">
        <v>70</v>
      </c>
      <c r="U53">
        <v>430</v>
      </c>
      <c r="V53">
        <v>7090</v>
      </c>
      <c r="W53">
        <v>5</v>
      </c>
      <c r="X53">
        <v>100</v>
      </c>
      <c r="Y53">
        <v>65</v>
      </c>
    </row>
    <row r="54" spans="2:25" hidden="1" x14ac:dyDescent="0.25">
      <c r="B54" t="s">
        <v>1736</v>
      </c>
      <c r="C54">
        <v>13340</v>
      </c>
      <c r="D54" t="s">
        <v>1782</v>
      </c>
      <c r="E54">
        <v>5</v>
      </c>
      <c r="F54">
        <v>5</v>
      </c>
      <c r="G54">
        <v>1365</v>
      </c>
      <c r="H54">
        <v>10</v>
      </c>
      <c r="I54">
        <v>345</v>
      </c>
      <c r="J54">
        <v>5</v>
      </c>
      <c r="K54">
        <v>140</v>
      </c>
      <c r="L54">
        <v>435</v>
      </c>
      <c r="M54">
        <v>240</v>
      </c>
      <c r="N54">
        <v>320</v>
      </c>
      <c r="O54">
        <v>660</v>
      </c>
      <c r="P54">
        <v>470</v>
      </c>
      <c r="Q54">
        <v>425</v>
      </c>
      <c r="R54">
        <v>250</v>
      </c>
      <c r="S54">
        <v>50</v>
      </c>
      <c r="T54">
        <v>25</v>
      </c>
      <c r="U54">
        <v>90</v>
      </c>
      <c r="V54">
        <v>2115</v>
      </c>
      <c r="W54">
        <v>0</v>
      </c>
      <c r="X54">
        <v>25</v>
      </c>
      <c r="Y54">
        <v>30</v>
      </c>
    </row>
    <row r="55" spans="2:25" hidden="1" x14ac:dyDescent="0.25">
      <c r="B55" t="s">
        <v>1736</v>
      </c>
      <c r="C55">
        <v>13450</v>
      </c>
      <c r="D55" t="s">
        <v>1783</v>
      </c>
      <c r="E55">
        <v>10</v>
      </c>
      <c r="F55">
        <v>45</v>
      </c>
      <c r="G55">
        <v>2370</v>
      </c>
      <c r="H55">
        <v>5</v>
      </c>
      <c r="I55">
        <v>645</v>
      </c>
      <c r="J55">
        <v>10</v>
      </c>
      <c r="K55">
        <v>285</v>
      </c>
      <c r="L55">
        <v>1285</v>
      </c>
      <c r="M55">
        <v>580</v>
      </c>
      <c r="N55">
        <v>760</v>
      </c>
      <c r="O55">
        <v>1555</v>
      </c>
      <c r="P55">
        <v>1205</v>
      </c>
      <c r="Q55">
        <v>995</v>
      </c>
      <c r="R55">
        <v>720</v>
      </c>
      <c r="S55">
        <v>65</v>
      </c>
      <c r="T55">
        <v>45</v>
      </c>
      <c r="U55">
        <v>330</v>
      </c>
      <c r="V55">
        <v>4200</v>
      </c>
      <c r="W55">
        <v>15</v>
      </c>
      <c r="X55">
        <v>70</v>
      </c>
      <c r="Y55">
        <v>60</v>
      </c>
    </row>
    <row r="56" spans="2:25" hidden="1" x14ac:dyDescent="0.25">
      <c r="B56" t="s">
        <v>1736</v>
      </c>
      <c r="C56">
        <v>13550</v>
      </c>
      <c r="D56" t="s">
        <v>1784</v>
      </c>
      <c r="E56">
        <v>15</v>
      </c>
      <c r="F56">
        <v>55</v>
      </c>
      <c r="G56">
        <v>1465</v>
      </c>
      <c r="H56">
        <v>5</v>
      </c>
      <c r="I56">
        <v>310</v>
      </c>
      <c r="J56">
        <v>5</v>
      </c>
      <c r="K56">
        <v>160</v>
      </c>
      <c r="L56">
        <v>830</v>
      </c>
      <c r="M56">
        <v>190</v>
      </c>
      <c r="N56">
        <v>455</v>
      </c>
      <c r="O56">
        <v>825</v>
      </c>
      <c r="P56">
        <v>660</v>
      </c>
      <c r="Q56">
        <v>615</v>
      </c>
      <c r="R56">
        <v>485</v>
      </c>
      <c r="S56">
        <v>35</v>
      </c>
      <c r="T56">
        <v>20</v>
      </c>
      <c r="U56">
        <v>245</v>
      </c>
      <c r="V56">
        <v>2605</v>
      </c>
      <c r="W56">
        <v>0</v>
      </c>
      <c r="X56">
        <v>60</v>
      </c>
      <c r="Y56">
        <v>15</v>
      </c>
    </row>
    <row r="57" spans="2:25" hidden="1" x14ac:dyDescent="0.25">
      <c r="B57" t="s">
        <v>1736</v>
      </c>
      <c r="C57">
        <v>13660</v>
      </c>
      <c r="D57" t="s">
        <v>1785</v>
      </c>
      <c r="E57">
        <v>5</v>
      </c>
      <c r="F57">
        <v>5</v>
      </c>
      <c r="G57">
        <v>870</v>
      </c>
      <c r="H57">
        <v>0</v>
      </c>
      <c r="I57">
        <v>215</v>
      </c>
      <c r="J57">
        <v>5</v>
      </c>
      <c r="K57">
        <v>115</v>
      </c>
      <c r="L57">
        <v>275</v>
      </c>
      <c r="M57">
        <v>105</v>
      </c>
      <c r="N57">
        <v>295</v>
      </c>
      <c r="O57">
        <v>320</v>
      </c>
      <c r="P57">
        <v>250</v>
      </c>
      <c r="Q57">
        <v>280</v>
      </c>
      <c r="R57">
        <v>210</v>
      </c>
      <c r="S57">
        <v>25</v>
      </c>
      <c r="T57">
        <v>20</v>
      </c>
      <c r="U57">
        <v>60</v>
      </c>
      <c r="V57">
        <v>1495</v>
      </c>
      <c r="W57">
        <v>5</v>
      </c>
      <c r="X57">
        <v>20</v>
      </c>
      <c r="Y57">
        <v>10</v>
      </c>
    </row>
    <row r="58" spans="2:25" hidden="1" x14ac:dyDescent="0.25">
      <c r="B58" t="s">
        <v>1736</v>
      </c>
      <c r="C58">
        <v>13800</v>
      </c>
      <c r="D58" t="s">
        <v>1786</v>
      </c>
      <c r="E58">
        <v>20</v>
      </c>
      <c r="F58">
        <v>40</v>
      </c>
      <c r="G58">
        <v>6020</v>
      </c>
      <c r="H58">
        <v>40</v>
      </c>
      <c r="I58">
        <v>1525</v>
      </c>
      <c r="J58">
        <v>30</v>
      </c>
      <c r="K58">
        <v>665</v>
      </c>
      <c r="L58">
        <v>3090</v>
      </c>
      <c r="M58">
        <v>1395</v>
      </c>
      <c r="N58">
        <v>1660</v>
      </c>
      <c r="O58">
        <v>3065</v>
      </c>
      <c r="P58">
        <v>2320</v>
      </c>
      <c r="Q58">
        <v>2230</v>
      </c>
      <c r="R58">
        <v>1560</v>
      </c>
      <c r="S58">
        <v>205</v>
      </c>
      <c r="T58">
        <v>80</v>
      </c>
      <c r="U58">
        <v>565</v>
      </c>
      <c r="V58">
        <v>10000</v>
      </c>
      <c r="W58">
        <v>10</v>
      </c>
      <c r="X58">
        <v>100</v>
      </c>
      <c r="Y58">
        <v>200</v>
      </c>
    </row>
    <row r="59" spans="2:25" hidden="1" x14ac:dyDescent="0.25">
      <c r="B59" t="s">
        <v>1736</v>
      </c>
      <c r="C59">
        <v>13850</v>
      </c>
      <c r="D59" t="s">
        <v>1787</v>
      </c>
      <c r="E59">
        <v>5</v>
      </c>
      <c r="F59">
        <v>5</v>
      </c>
      <c r="G59">
        <v>410</v>
      </c>
      <c r="H59">
        <v>0</v>
      </c>
      <c r="I59">
        <v>65</v>
      </c>
      <c r="J59">
        <v>0</v>
      </c>
      <c r="K59">
        <v>25</v>
      </c>
      <c r="L59">
        <v>140</v>
      </c>
      <c r="M59">
        <v>55</v>
      </c>
      <c r="N59">
        <v>110</v>
      </c>
      <c r="O59">
        <v>150</v>
      </c>
      <c r="P59">
        <v>105</v>
      </c>
      <c r="Q59">
        <v>105</v>
      </c>
      <c r="R59">
        <v>90</v>
      </c>
      <c r="S59">
        <v>10</v>
      </c>
      <c r="T59">
        <v>5</v>
      </c>
      <c r="U59">
        <v>30</v>
      </c>
      <c r="V59">
        <v>630</v>
      </c>
      <c r="W59">
        <v>0</v>
      </c>
      <c r="X59">
        <v>5</v>
      </c>
      <c r="Y59">
        <v>5</v>
      </c>
    </row>
    <row r="60" spans="2:25" hidden="1" x14ac:dyDescent="0.25">
      <c r="B60" t="s">
        <v>1736</v>
      </c>
      <c r="C60">
        <v>13910</v>
      </c>
      <c r="D60" t="s">
        <v>1788</v>
      </c>
      <c r="E60">
        <v>5</v>
      </c>
      <c r="F60">
        <v>15</v>
      </c>
      <c r="G60">
        <v>2855</v>
      </c>
      <c r="H60">
        <v>10</v>
      </c>
      <c r="I60">
        <v>550</v>
      </c>
      <c r="J60">
        <v>5</v>
      </c>
      <c r="K60">
        <v>295</v>
      </c>
      <c r="L60">
        <v>1260</v>
      </c>
      <c r="M60">
        <v>430</v>
      </c>
      <c r="N60">
        <v>910</v>
      </c>
      <c r="O60">
        <v>1275</v>
      </c>
      <c r="P60">
        <v>965</v>
      </c>
      <c r="Q60">
        <v>865</v>
      </c>
      <c r="R60">
        <v>695</v>
      </c>
      <c r="S60">
        <v>90</v>
      </c>
      <c r="T60">
        <v>65</v>
      </c>
      <c r="U60">
        <v>265</v>
      </c>
      <c r="V60">
        <v>4790</v>
      </c>
      <c r="W60">
        <v>5</v>
      </c>
      <c r="X60">
        <v>65</v>
      </c>
      <c r="Y60">
        <v>35</v>
      </c>
    </row>
    <row r="61" spans="2:25" hidden="1" x14ac:dyDescent="0.25">
      <c r="B61" t="s">
        <v>1736</v>
      </c>
      <c r="C61">
        <v>14000</v>
      </c>
      <c r="D61" t="s">
        <v>1789</v>
      </c>
      <c r="E61">
        <v>10</v>
      </c>
      <c r="F61">
        <v>25</v>
      </c>
      <c r="G61">
        <v>10925</v>
      </c>
      <c r="H61">
        <v>95</v>
      </c>
      <c r="I61">
        <v>1760</v>
      </c>
      <c r="J61">
        <v>30</v>
      </c>
      <c r="K61">
        <v>520</v>
      </c>
      <c r="L61">
        <v>3905</v>
      </c>
      <c r="M61">
        <v>5445</v>
      </c>
      <c r="N61">
        <v>2080</v>
      </c>
      <c r="O61">
        <v>3875</v>
      </c>
      <c r="P61">
        <v>2580</v>
      </c>
      <c r="Q61">
        <v>3550</v>
      </c>
      <c r="R61">
        <v>1660</v>
      </c>
      <c r="S61">
        <v>415</v>
      </c>
      <c r="T61">
        <v>75</v>
      </c>
      <c r="U61">
        <v>285</v>
      </c>
      <c r="V61">
        <v>15135</v>
      </c>
      <c r="W61">
        <v>90</v>
      </c>
      <c r="X61">
        <v>95</v>
      </c>
      <c r="Y61">
        <v>770</v>
      </c>
    </row>
    <row r="62" spans="2:25" hidden="1" x14ac:dyDescent="0.25">
      <c r="B62" t="s">
        <v>1736</v>
      </c>
      <c r="C62">
        <v>14100</v>
      </c>
      <c r="D62" t="s">
        <v>1790</v>
      </c>
      <c r="E62">
        <v>20</v>
      </c>
      <c r="F62">
        <v>15</v>
      </c>
      <c r="G62">
        <v>955</v>
      </c>
      <c r="H62">
        <v>10</v>
      </c>
      <c r="I62">
        <v>115</v>
      </c>
      <c r="J62">
        <v>5</v>
      </c>
      <c r="K62">
        <v>40</v>
      </c>
      <c r="L62">
        <v>515</v>
      </c>
      <c r="M62">
        <v>480</v>
      </c>
      <c r="N62">
        <v>220</v>
      </c>
      <c r="O62">
        <v>180</v>
      </c>
      <c r="P62">
        <v>135</v>
      </c>
      <c r="Q62">
        <v>210</v>
      </c>
      <c r="R62">
        <v>130</v>
      </c>
      <c r="S62">
        <v>15</v>
      </c>
      <c r="T62">
        <v>5</v>
      </c>
      <c r="U62">
        <v>25</v>
      </c>
      <c r="V62">
        <v>1345</v>
      </c>
      <c r="W62">
        <v>5</v>
      </c>
      <c r="X62">
        <v>5</v>
      </c>
      <c r="Y62">
        <v>40</v>
      </c>
    </row>
    <row r="63" spans="2:25" hidden="1" x14ac:dyDescent="0.25">
      <c r="B63" t="s">
        <v>1736</v>
      </c>
      <c r="C63">
        <v>14170</v>
      </c>
      <c r="D63" t="s">
        <v>1791</v>
      </c>
      <c r="E63">
        <v>65</v>
      </c>
      <c r="F63">
        <v>70</v>
      </c>
      <c r="G63">
        <v>12540</v>
      </c>
      <c r="H63">
        <v>400</v>
      </c>
      <c r="I63">
        <v>2465</v>
      </c>
      <c r="J63">
        <v>15</v>
      </c>
      <c r="K63">
        <v>1125</v>
      </c>
      <c r="L63">
        <v>7180</v>
      </c>
      <c r="M63">
        <v>3220</v>
      </c>
      <c r="N63">
        <v>3895</v>
      </c>
      <c r="O63">
        <v>3570</v>
      </c>
      <c r="P63">
        <v>2690</v>
      </c>
      <c r="Q63">
        <v>5545</v>
      </c>
      <c r="R63">
        <v>4220</v>
      </c>
      <c r="S63">
        <v>470</v>
      </c>
      <c r="T63">
        <v>75</v>
      </c>
      <c r="U63">
        <v>415</v>
      </c>
      <c r="V63">
        <v>20310</v>
      </c>
      <c r="W63">
        <v>55</v>
      </c>
      <c r="X63">
        <v>190</v>
      </c>
      <c r="Y63">
        <v>1385</v>
      </c>
    </row>
    <row r="64" spans="2:25" hidden="1" x14ac:dyDescent="0.25">
      <c r="B64" t="s">
        <v>1736</v>
      </c>
      <c r="C64">
        <v>14220</v>
      </c>
      <c r="D64" t="s">
        <v>1792</v>
      </c>
      <c r="E64">
        <v>15</v>
      </c>
      <c r="F64">
        <v>90</v>
      </c>
      <c r="G64">
        <v>2610</v>
      </c>
      <c r="H64">
        <v>5</v>
      </c>
      <c r="I64">
        <v>635</v>
      </c>
      <c r="J64">
        <v>5</v>
      </c>
      <c r="K64">
        <v>375</v>
      </c>
      <c r="L64">
        <v>1460</v>
      </c>
      <c r="M64">
        <v>355</v>
      </c>
      <c r="N64">
        <v>985</v>
      </c>
      <c r="O64">
        <v>1510</v>
      </c>
      <c r="P64">
        <v>1215</v>
      </c>
      <c r="Q64">
        <v>1250</v>
      </c>
      <c r="R64">
        <v>925</v>
      </c>
      <c r="S64">
        <v>105</v>
      </c>
      <c r="T64">
        <v>70</v>
      </c>
      <c r="U64">
        <v>370</v>
      </c>
      <c r="V64">
        <v>4870</v>
      </c>
      <c r="W64">
        <v>5</v>
      </c>
      <c r="X64">
        <v>150</v>
      </c>
      <c r="Y64">
        <v>35</v>
      </c>
    </row>
    <row r="65" spans="2:25" hidden="1" x14ac:dyDescent="0.25">
      <c r="B65" t="s">
        <v>1736</v>
      </c>
      <c r="C65">
        <v>14300</v>
      </c>
      <c r="D65" t="s">
        <v>1793</v>
      </c>
      <c r="E65">
        <v>5</v>
      </c>
      <c r="F65">
        <v>5</v>
      </c>
      <c r="G65">
        <v>705</v>
      </c>
      <c r="H65">
        <v>5</v>
      </c>
      <c r="I65">
        <v>205</v>
      </c>
      <c r="J65">
        <v>5</v>
      </c>
      <c r="K65">
        <v>110</v>
      </c>
      <c r="L65">
        <v>310</v>
      </c>
      <c r="M65">
        <v>115</v>
      </c>
      <c r="N65">
        <v>230</v>
      </c>
      <c r="O65">
        <v>335</v>
      </c>
      <c r="P65">
        <v>255</v>
      </c>
      <c r="Q65">
        <v>245</v>
      </c>
      <c r="R65">
        <v>175</v>
      </c>
      <c r="S65">
        <v>20</v>
      </c>
      <c r="T65">
        <v>15</v>
      </c>
      <c r="U65">
        <v>80</v>
      </c>
      <c r="V65">
        <v>1235</v>
      </c>
      <c r="W65">
        <v>0</v>
      </c>
      <c r="X65">
        <v>15</v>
      </c>
      <c r="Y65">
        <v>15</v>
      </c>
    </row>
    <row r="66" spans="2:25" hidden="1" x14ac:dyDescent="0.25">
      <c r="B66" t="s">
        <v>1736</v>
      </c>
      <c r="C66">
        <v>14350</v>
      </c>
      <c r="D66" t="s">
        <v>1794</v>
      </c>
      <c r="E66">
        <v>40</v>
      </c>
      <c r="F66">
        <v>170</v>
      </c>
      <c r="G66">
        <v>5450</v>
      </c>
      <c r="H66">
        <v>20</v>
      </c>
      <c r="I66">
        <v>1645</v>
      </c>
      <c r="J66">
        <v>5</v>
      </c>
      <c r="K66">
        <v>970</v>
      </c>
      <c r="L66">
        <v>3115</v>
      </c>
      <c r="M66">
        <v>765</v>
      </c>
      <c r="N66">
        <v>2260</v>
      </c>
      <c r="O66">
        <v>2480</v>
      </c>
      <c r="P66">
        <v>2000</v>
      </c>
      <c r="Q66">
        <v>2165</v>
      </c>
      <c r="R66">
        <v>1790</v>
      </c>
      <c r="S66">
        <v>210</v>
      </c>
      <c r="T66">
        <v>100</v>
      </c>
      <c r="U66">
        <v>670</v>
      </c>
      <c r="V66">
        <v>10550</v>
      </c>
      <c r="W66">
        <v>5</v>
      </c>
      <c r="X66">
        <v>280</v>
      </c>
      <c r="Y66">
        <v>60</v>
      </c>
    </row>
    <row r="67" spans="2:25" hidden="1" x14ac:dyDescent="0.25">
      <c r="B67" t="s">
        <v>1736</v>
      </c>
      <c r="C67">
        <v>14400</v>
      </c>
      <c r="D67" t="s">
        <v>1795</v>
      </c>
      <c r="E67">
        <v>5</v>
      </c>
      <c r="F67">
        <v>5</v>
      </c>
      <c r="G67">
        <v>3060</v>
      </c>
      <c r="H67">
        <v>20</v>
      </c>
      <c r="I67">
        <v>460</v>
      </c>
      <c r="J67">
        <v>5</v>
      </c>
      <c r="K67">
        <v>145</v>
      </c>
      <c r="L67">
        <v>670</v>
      </c>
      <c r="M67">
        <v>1230</v>
      </c>
      <c r="N67">
        <v>345</v>
      </c>
      <c r="O67">
        <v>630</v>
      </c>
      <c r="P67">
        <v>480</v>
      </c>
      <c r="Q67">
        <v>595</v>
      </c>
      <c r="R67">
        <v>320</v>
      </c>
      <c r="S67">
        <v>100</v>
      </c>
      <c r="T67">
        <v>20</v>
      </c>
      <c r="U67">
        <v>95</v>
      </c>
      <c r="V67">
        <v>3915</v>
      </c>
      <c r="W67">
        <v>5</v>
      </c>
      <c r="X67">
        <v>20</v>
      </c>
      <c r="Y67">
        <v>70</v>
      </c>
    </row>
    <row r="68" spans="2:25" hidden="1" x14ac:dyDescent="0.25">
      <c r="B68" t="s">
        <v>1736</v>
      </c>
      <c r="C68">
        <v>14500</v>
      </c>
      <c r="D68" t="s">
        <v>1796</v>
      </c>
      <c r="E68">
        <v>5</v>
      </c>
      <c r="F68">
        <v>25</v>
      </c>
      <c r="G68">
        <v>5875</v>
      </c>
      <c r="H68">
        <v>70</v>
      </c>
      <c r="I68">
        <v>900</v>
      </c>
      <c r="J68">
        <v>10</v>
      </c>
      <c r="K68">
        <v>180</v>
      </c>
      <c r="L68">
        <v>1505</v>
      </c>
      <c r="M68">
        <v>5395</v>
      </c>
      <c r="N68">
        <v>765</v>
      </c>
      <c r="O68">
        <v>2280</v>
      </c>
      <c r="P68">
        <v>1525</v>
      </c>
      <c r="Q68">
        <v>2200</v>
      </c>
      <c r="R68">
        <v>715</v>
      </c>
      <c r="S68">
        <v>205</v>
      </c>
      <c r="T68">
        <v>35</v>
      </c>
      <c r="U68">
        <v>120</v>
      </c>
      <c r="V68">
        <v>7550</v>
      </c>
      <c r="W68">
        <v>55</v>
      </c>
      <c r="X68">
        <v>25</v>
      </c>
      <c r="Y68">
        <v>595</v>
      </c>
    </row>
    <row r="69" spans="2:25" hidden="1" x14ac:dyDescent="0.25">
      <c r="B69" t="s">
        <v>1736</v>
      </c>
      <c r="C69">
        <v>14550</v>
      </c>
      <c r="D69" t="s">
        <v>1797</v>
      </c>
      <c r="E69">
        <v>5</v>
      </c>
      <c r="F69">
        <v>25</v>
      </c>
      <c r="G69">
        <v>1565</v>
      </c>
      <c r="H69">
        <v>10</v>
      </c>
      <c r="I69">
        <v>360</v>
      </c>
      <c r="J69">
        <v>5</v>
      </c>
      <c r="K69">
        <v>240</v>
      </c>
      <c r="L69">
        <v>675</v>
      </c>
      <c r="M69">
        <v>215</v>
      </c>
      <c r="N69">
        <v>720</v>
      </c>
      <c r="O69">
        <v>745</v>
      </c>
      <c r="P69">
        <v>575</v>
      </c>
      <c r="Q69">
        <v>615</v>
      </c>
      <c r="R69">
        <v>605</v>
      </c>
      <c r="S69">
        <v>55</v>
      </c>
      <c r="T69">
        <v>35</v>
      </c>
      <c r="U69">
        <v>170</v>
      </c>
      <c r="V69">
        <v>3085</v>
      </c>
      <c r="W69">
        <v>0</v>
      </c>
      <c r="X69">
        <v>45</v>
      </c>
      <c r="Y69">
        <v>15</v>
      </c>
    </row>
    <row r="70" spans="2:25" hidden="1" x14ac:dyDescent="0.25">
      <c r="B70" t="s">
        <v>1736</v>
      </c>
      <c r="C70">
        <v>14600</v>
      </c>
      <c r="D70" t="s">
        <v>1798</v>
      </c>
      <c r="E70">
        <v>5</v>
      </c>
      <c r="F70">
        <v>45</v>
      </c>
      <c r="G70">
        <v>725</v>
      </c>
      <c r="H70">
        <v>5</v>
      </c>
      <c r="I70">
        <v>180</v>
      </c>
      <c r="J70">
        <v>5</v>
      </c>
      <c r="K70">
        <v>100</v>
      </c>
      <c r="L70">
        <v>295</v>
      </c>
      <c r="M70">
        <v>100</v>
      </c>
      <c r="N70">
        <v>255</v>
      </c>
      <c r="O70">
        <v>425</v>
      </c>
      <c r="P70">
        <v>325</v>
      </c>
      <c r="Q70">
        <v>415</v>
      </c>
      <c r="R70">
        <v>310</v>
      </c>
      <c r="S70">
        <v>25</v>
      </c>
      <c r="T70">
        <v>10</v>
      </c>
      <c r="U70">
        <v>125</v>
      </c>
      <c r="V70">
        <v>1325</v>
      </c>
      <c r="W70">
        <v>0</v>
      </c>
      <c r="X70">
        <v>45</v>
      </c>
      <c r="Y70">
        <v>5</v>
      </c>
    </row>
    <row r="71" spans="2:25" hidden="1" x14ac:dyDescent="0.25">
      <c r="B71" t="s">
        <v>1736</v>
      </c>
      <c r="C71">
        <v>14650</v>
      </c>
      <c r="D71" t="s">
        <v>1799</v>
      </c>
      <c r="E71">
        <v>95</v>
      </c>
      <c r="F71">
        <v>220</v>
      </c>
      <c r="G71">
        <v>29735</v>
      </c>
      <c r="H71">
        <v>205</v>
      </c>
      <c r="I71">
        <v>6395</v>
      </c>
      <c r="J71">
        <v>80</v>
      </c>
      <c r="K71">
        <v>2850</v>
      </c>
      <c r="L71">
        <v>11490</v>
      </c>
      <c r="M71">
        <v>5605</v>
      </c>
      <c r="N71">
        <v>8420</v>
      </c>
      <c r="O71">
        <v>10675</v>
      </c>
      <c r="P71">
        <v>8440</v>
      </c>
      <c r="Q71">
        <v>8835</v>
      </c>
      <c r="R71">
        <v>6115</v>
      </c>
      <c r="S71">
        <v>930</v>
      </c>
      <c r="T71">
        <v>275</v>
      </c>
      <c r="U71">
        <v>2190</v>
      </c>
      <c r="V71">
        <v>47305</v>
      </c>
      <c r="W71">
        <v>10</v>
      </c>
      <c r="X71">
        <v>700</v>
      </c>
      <c r="Y71">
        <v>840</v>
      </c>
    </row>
    <row r="72" spans="2:25" hidden="1" x14ac:dyDescent="0.25">
      <c r="B72" t="s">
        <v>1736</v>
      </c>
      <c r="C72">
        <v>14700</v>
      </c>
      <c r="D72" t="s">
        <v>1800</v>
      </c>
      <c r="E72">
        <v>5</v>
      </c>
      <c r="F72">
        <v>15</v>
      </c>
      <c r="G72">
        <v>1625</v>
      </c>
      <c r="H72">
        <v>25</v>
      </c>
      <c r="I72">
        <v>245</v>
      </c>
      <c r="J72">
        <v>5</v>
      </c>
      <c r="K72">
        <v>60</v>
      </c>
      <c r="L72">
        <v>825</v>
      </c>
      <c r="M72">
        <v>1060</v>
      </c>
      <c r="N72">
        <v>305</v>
      </c>
      <c r="O72">
        <v>725</v>
      </c>
      <c r="P72">
        <v>510</v>
      </c>
      <c r="Q72">
        <v>595</v>
      </c>
      <c r="R72">
        <v>305</v>
      </c>
      <c r="S72">
        <v>55</v>
      </c>
      <c r="T72">
        <v>10</v>
      </c>
      <c r="U72">
        <v>55</v>
      </c>
      <c r="V72">
        <v>2245</v>
      </c>
      <c r="W72">
        <v>10</v>
      </c>
      <c r="X72">
        <v>15</v>
      </c>
      <c r="Y72">
        <v>155</v>
      </c>
    </row>
    <row r="73" spans="2:25" hidden="1" x14ac:dyDescent="0.25">
      <c r="B73" t="s">
        <v>1736</v>
      </c>
      <c r="C73">
        <v>14750</v>
      </c>
      <c r="D73" t="s">
        <v>1801</v>
      </c>
      <c r="E73">
        <v>5</v>
      </c>
      <c r="F73">
        <v>10</v>
      </c>
      <c r="G73">
        <v>1350</v>
      </c>
      <c r="H73">
        <v>5</v>
      </c>
      <c r="I73">
        <v>340</v>
      </c>
      <c r="J73">
        <v>5</v>
      </c>
      <c r="K73">
        <v>180</v>
      </c>
      <c r="L73">
        <v>605</v>
      </c>
      <c r="M73">
        <v>220</v>
      </c>
      <c r="N73">
        <v>420</v>
      </c>
      <c r="O73">
        <v>785</v>
      </c>
      <c r="P73">
        <v>640</v>
      </c>
      <c r="Q73">
        <v>520</v>
      </c>
      <c r="R73">
        <v>410</v>
      </c>
      <c r="S73">
        <v>40</v>
      </c>
      <c r="T73">
        <v>25</v>
      </c>
      <c r="U73">
        <v>215</v>
      </c>
      <c r="V73">
        <v>2430</v>
      </c>
      <c r="W73">
        <v>5</v>
      </c>
      <c r="X73">
        <v>45</v>
      </c>
      <c r="Y73">
        <v>25</v>
      </c>
    </row>
    <row r="74" spans="2:25" hidden="1" x14ac:dyDescent="0.25">
      <c r="B74" t="s">
        <v>1736</v>
      </c>
      <c r="C74">
        <v>14850</v>
      </c>
      <c r="D74" t="s">
        <v>1802</v>
      </c>
      <c r="E74">
        <v>30</v>
      </c>
      <c r="F74">
        <v>85</v>
      </c>
      <c r="G74">
        <v>5760</v>
      </c>
      <c r="H74">
        <v>85</v>
      </c>
      <c r="I74">
        <v>1235</v>
      </c>
      <c r="J74">
        <v>20</v>
      </c>
      <c r="K74">
        <v>605</v>
      </c>
      <c r="L74">
        <v>3430</v>
      </c>
      <c r="M74">
        <v>930</v>
      </c>
      <c r="N74">
        <v>2615</v>
      </c>
      <c r="O74">
        <v>3190</v>
      </c>
      <c r="P74">
        <v>2460</v>
      </c>
      <c r="Q74">
        <v>2575</v>
      </c>
      <c r="R74">
        <v>2285</v>
      </c>
      <c r="S74">
        <v>240</v>
      </c>
      <c r="T74">
        <v>110</v>
      </c>
      <c r="U74">
        <v>615</v>
      </c>
      <c r="V74">
        <v>11130</v>
      </c>
      <c r="W74">
        <v>5</v>
      </c>
      <c r="X74">
        <v>230</v>
      </c>
      <c r="Y74">
        <v>155</v>
      </c>
    </row>
    <row r="75" spans="2:25" hidden="1" x14ac:dyDescent="0.25">
      <c r="B75" t="s">
        <v>1736</v>
      </c>
      <c r="C75">
        <v>14870</v>
      </c>
      <c r="D75" t="s">
        <v>1803</v>
      </c>
      <c r="E75">
        <v>10</v>
      </c>
      <c r="F75">
        <v>25</v>
      </c>
      <c r="G75">
        <v>3375</v>
      </c>
      <c r="H75">
        <v>10</v>
      </c>
      <c r="I75">
        <v>745</v>
      </c>
      <c r="J75">
        <v>5</v>
      </c>
      <c r="K75">
        <v>400</v>
      </c>
      <c r="L75">
        <v>1210</v>
      </c>
      <c r="M75">
        <v>395</v>
      </c>
      <c r="N75">
        <v>1130</v>
      </c>
      <c r="O75">
        <v>1135</v>
      </c>
      <c r="P75">
        <v>920</v>
      </c>
      <c r="Q75">
        <v>1040</v>
      </c>
      <c r="R75">
        <v>900</v>
      </c>
      <c r="S75">
        <v>115</v>
      </c>
      <c r="T75">
        <v>40</v>
      </c>
      <c r="U75">
        <v>260</v>
      </c>
      <c r="V75">
        <v>5710</v>
      </c>
      <c r="W75">
        <v>5</v>
      </c>
      <c r="X75">
        <v>80</v>
      </c>
      <c r="Y75">
        <v>35</v>
      </c>
    </row>
    <row r="76" spans="2:25" hidden="1" x14ac:dyDescent="0.25">
      <c r="B76" t="s">
        <v>1736</v>
      </c>
      <c r="C76">
        <v>14900</v>
      </c>
      <c r="D76" t="s">
        <v>1804</v>
      </c>
      <c r="E76">
        <v>40</v>
      </c>
      <c r="F76">
        <v>125</v>
      </c>
      <c r="G76">
        <v>17995</v>
      </c>
      <c r="H76">
        <v>210</v>
      </c>
      <c r="I76">
        <v>10865</v>
      </c>
      <c r="J76">
        <v>145</v>
      </c>
      <c r="K76">
        <v>7835</v>
      </c>
      <c r="L76">
        <v>14945</v>
      </c>
      <c r="M76">
        <v>1670</v>
      </c>
      <c r="N76">
        <v>7845</v>
      </c>
      <c r="O76">
        <v>17775</v>
      </c>
      <c r="P76">
        <v>13945</v>
      </c>
      <c r="Q76">
        <v>14890</v>
      </c>
      <c r="R76">
        <v>9625</v>
      </c>
      <c r="S76">
        <v>890</v>
      </c>
      <c r="T76">
        <v>1500</v>
      </c>
      <c r="U76">
        <v>2535</v>
      </c>
      <c r="V76">
        <v>41820</v>
      </c>
      <c r="W76">
        <v>270</v>
      </c>
      <c r="X76">
        <v>650</v>
      </c>
      <c r="Y76">
        <v>2770</v>
      </c>
    </row>
    <row r="77" spans="2:25" hidden="1" x14ac:dyDescent="0.25">
      <c r="B77" t="s">
        <v>1736</v>
      </c>
      <c r="C77">
        <v>14920</v>
      </c>
      <c r="D77" t="s">
        <v>1805</v>
      </c>
      <c r="E77">
        <v>5</v>
      </c>
      <c r="F77">
        <v>30</v>
      </c>
      <c r="G77">
        <v>1215</v>
      </c>
      <c r="H77">
        <v>5</v>
      </c>
      <c r="I77">
        <v>280</v>
      </c>
      <c r="J77">
        <v>5</v>
      </c>
      <c r="K77">
        <v>150</v>
      </c>
      <c r="L77">
        <v>535</v>
      </c>
      <c r="M77">
        <v>125</v>
      </c>
      <c r="N77">
        <v>385</v>
      </c>
      <c r="O77">
        <v>530</v>
      </c>
      <c r="P77">
        <v>415</v>
      </c>
      <c r="Q77">
        <v>450</v>
      </c>
      <c r="R77">
        <v>410</v>
      </c>
      <c r="S77">
        <v>20</v>
      </c>
      <c r="T77">
        <v>15</v>
      </c>
      <c r="U77">
        <v>125</v>
      </c>
      <c r="V77">
        <v>2085</v>
      </c>
      <c r="W77">
        <v>5</v>
      </c>
      <c r="X77">
        <v>40</v>
      </c>
      <c r="Y77">
        <v>10</v>
      </c>
    </row>
    <row r="78" spans="2:25" hidden="1" x14ac:dyDescent="0.25">
      <c r="B78" t="s">
        <v>1736</v>
      </c>
      <c r="C78">
        <v>14950</v>
      </c>
      <c r="D78" t="s">
        <v>1806</v>
      </c>
      <c r="E78">
        <v>0</v>
      </c>
      <c r="F78">
        <v>5</v>
      </c>
      <c r="G78">
        <v>415</v>
      </c>
      <c r="H78">
        <v>5</v>
      </c>
      <c r="I78">
        <v>100</v>
      </c>
      <c r="J78">
        <v>5</v>
      </c>
      <c r="K78">
        <v>55</v>
      </c>
      <c r="L78">
        <v>130</v>
      </c>
      <c r="M78">
        <v>95</v>
      </c>
      <c r="N78">
        <v>145</v>
      </c>
      <c r="O78">
        <v>185</v>
      </c>
      <c r="P78">
        <v>125</v>
      </c>
      <c r="Q78">
        <v>120</v>
      </c>
      <c r="R78">
        <v>75</v>
      </c>
      <c r="S78">
        <v>5</v>
      </c>
      <c r="T78">
        <v>10</v>
      </c>
      <c r="U78">
        <v>35</v>
      </c>
      <c r="V78">
        <v>700</v>
      </c>
      <c r="W78">
        <v>0</v>
      </c>
      <c r="X78">
        <v>5</v>
      </c>
      <c r="Y78">
        <v>5</v>
      </c>
    </row>
    <row r="79" spans="2:25" hidden="1" x14ac:dyDescent="0.25">
      <c r="B79" t="s">
        <v>1736</v>
      </c>
      <c r="C79">
        <v>15050</v>
      </c>
      <c r="D79" t="s">
        <v>1807</v>
      </c>
      <c r="E79">
        <v>45</v>
      </c>
      <c r="F79">
        <v>110</v>
      </c>
      <c r="G79">
        <v>9625</v>
      </c>
      <c r="H79">
        <v>55</v>
      </c>
      <c r="I79">
        <v>2910</v>
      </c>
      <c r="J79">
        <v>40</v>
      </c>
      <c r="K79">
        <v>1290</v>
      </c>
      <c r="L79">
        <v>6550</v>
      </c>
      <c r="M79">
        <v>1260</v>
      </c>
      <c r="N79">
        <v>3675</v>
      </c>
      <c r="O79">
        <v>5900</v>
      </c>
      <c r="P79">
        <v>4720</v>
      </c>
      <c r="Q79">
        <v>4340</v>
      </c>
      <c r="R79">
        <v>2700</v>
      </c>
      <c r="S79">
        <v>430</v>
      </c>
      <c r="T79">
        <v>160</v>
      </c>
      <c r="U79">
        <v>1305</v>
      </c>
      <c r="V79">
        <v>17580</v>
      </c>
      <c r="W79">
        <v>10</v>
      </c>
      <c r="X79">
        <v>340</v>
      </c>
      <c r="Y79">
        <v>290</v>
      </c>
    </row>
    <row r="80" spans="2:25" hidden="1" x14ac:dyDescent="0.25">
      <c r="B80" t="s">
        <v>1736</v>
      </c>
      <c r="C80">
        <v>15240</v>
      </c>
      <c r="D80" t="s">
        <v>1808</v>
      </c>
      <c r="E80">
        <v>50</v>
      </c>
      <c r="F80">
        <v>195</v>
      </c>
      <c r="G80">
        <v>20835</v>
      </c>
      <c r="H80">
        <v>40</v>
      </c>
      <c r="I80">
        <v>4115</v>
      </c>
      <c r="J80">
        <v>35</v>
      </c>
      <c r="K80">
        <v>2245</v>
      </c>
      <c r="L80">
        <v>9025</v>
      </c>
      <c r="M80">
        <v>3310</v>
      </c>
      <c r="N80">
        <v>5510</v>
      </c>
      <c r="O80">
        <v>6145</v>
      </c>
      <c r="P80">
        <v>4785</v>
      </c>
      <c r="Q80">
        <v>5045</v>
      </c>
      <c r="R80">
        <v>4670</v>
      </c>
      <c r="S80">
        <v>620</v>
      </c>
      <c r="T80">
        <v>230</v>
      </c>
      <c r="U80">
        <v>1385</v>
      </c>
      <c r="V80">
        <v>33115</v>
      </c>
      <c r="W80">
        <v>5</v>
      </c>
      <c r="X80">
        <v>430</v>
      </c>
      <c r="Y80">
        <v>185</v>
      </c>
    </row>
    <row r="81" spans="2:25" hidden="1" x14ac:dyDescent="0.25">
      <c r="B81" t="s">
        <v>1736</v>
      </c>
      <c r="C81">
        <v>15270</v>
      </c>
      <c r="D81" t="s">
        <v>1809</v>
      </c>
      <c r="E81">
        <v>5</v>
      </c>
      <c r="F81">
        <v>20</v>
      </c>
      <c r="G81">
        <v>3195</v>
      </c>
      <c r="H81">
        <v>5</v>
      </c>
      <c r="I81">
        <v>690</v>
      </c>
      <c r="J81">
        <v>15</v>
      </c>
      <c r="K81">
        <v>375</v>
      </c>
      <c r="L81">
        <v>1500</v>
      </c>
      <c r="M81">
        <v>530</v>
      </c>
      <c r="N81">
        <v>980</v>
      </c>
      <c r="O81">
        <v>1425</v>
      </c>
      <c r="P81">
        <v>1130</v>
      </c>
      <c r="Q81">
        <v>1090</v>
      </c>
      <c r="R81">
        <v>805</v>
      </c>
      <c r="S81">
        <v>115</v>
      </c>
      <c r="T81">
        <v>50</v>
      </c>
      <c r="U81">
        <v>340</v>
      </c>
      <c r="V81">
        <v>5475</v>
      </c>
      <c r="W81">
        <v>5</v>
      </c>
      <c r="X81">
        <v>90</v>
      </c>
      <c r="Y81">
        <v>35</v>
      </c>
    </row>
    <row r="82" spans="2:25" hidden="1" x14ac:dyDescent="0.25">
      <c r="B82" t="s">
        <v>1736</v>
      </c>
      <c r="C82">
        <v>15300</v>
      </c>
      <c r="D82" t="s">
        <v>1810</v>
      </c>
      <c r="E82">
        <v>35</v>
      </c>
      <c r="F82">
        <v>130</v>
      </c>
      <c r="G82">
        <v>1070</v>
      </c>
      <c r="H82">
        <v>0</v>
      </c>
      <c r="I82">
        <v>400</v>
      </c>
      <c r="J82">
        <v>5</v>
      </c>
      <c r="K82">
        <v>265</v>
      </c>
      <c r="L82">
        <v>1065</v>
      </c>
      <c r="M82">
        <v>130</v>
      </c>
      <c r="N82">
        <v>590</v>
      </c>
      <c r="O82">
        <v>1030</v>
      </c>
      <c r="P82">
        <v>890</v>
      </c>
      <c r="Q82">
        <v>1030</v>
      </c>
      <c r="R82">
        <v>815</v>
      </c>
      <c r="S82">
        <v>40</v>
      </c>
      <c r="T82">
        <v>25</v>
      </c>
      <c r="U82">
        <v>385</v>
      </c>
      <c r="V82">
        <v>2630</v>
      </c>
      <c r="W82">
        <v>5</v>
      </c>
      <c r="X82">
        <v>135</v>
      </c>
      <c r="Y82">
        <v>10</v>
      </c>
    </row>
    <row r="83" spans="2:25" hidden="1" x14ac:dyDescent="0.25">
      <c r="B83" t="s">
        <v>1736</v>
      </c>
      <c r="C83">
        <v>15350</v>
      </c>
      <c r="D83" t="s">
        <v>1811</v>
      </c>
      <c r="E83">
        <v>0</v>
      </c>
      <c r="F83">
        <v>5</v>
      </c>
      <c r="G83">
        <v>1210</v>
      </c>
      <c r="H83">
        <v>10</v>
      </c>
      <c r="I83">
        <v>100</v>
      </c>
      <c r="J83">
        <v>5</v>
      </c>
      <c r="K83">
        <v>25</v>
      </c>
      <c r="L83">
        <v>505</v>
      </c>
      <c r="M83">
        <v>1085</v>
      </c>
      <c r="N83">
        <v>190</v>
      </c>
      <c r="O83">
        <v>315</v>
      </c>
      <c r="P83">
        <v>235</v>
      </c>
      <c r="Q83">
        <v>300</v>
      </c>
      <c r="R83">
        <v>160</v>
      </c>
      <c r="S83">
        <v>30</v>
      </c>
      <c r="T83">
        <v>5</v>
      </c>
      <c r="U83">
        <v>40</v>
      </c>
      <c r="V83">
        <v>1585</v>
      </c>
      <c r="W83">
        <v>5</v>
      </c>
      <c r="X83">
        <v>5</v>
      </c>
      <c r="Y83">
        <v>75</v>
      </c>
    </row>
    <row r="84" spans="2:25" hidden="1" x14ac:dyDescent="0.25">
      <c r="B84" t="s">
        <v>1736</v>
      </c>
      <c r="C84">
        <v>15520</v>
      </c>
      <c r="D84" t="s">
        <v>1812</v>
      </c>
      <c r="E84">
        <v>5</v>
      </c>
      <c r="F84">
        <v>10</v>
      </c>
      <c r="G84">
        <v>2405</v>
      </c>
      <c r="H84">
        <v>5</v>
      </c>
      <c r="I84">
        <v>400</v>
      </c>
      <c r="J84">
        <v>5</v>
      </c>
      <c r="K84">
        <v>160</v>
      </c>
      <c r="L84">
        <v>720</v>
      </c>
      <c r="M84">
        <v>375</v>
      </c>
      <c r="N84">
        <v>350</v>
      </c>
      <c r="O84">
        <v>620</v>
      </c>
      <c r="P84">
        <v>450</v>
      </c>
      <c r="Q84">
        <v>530</v>
      </c>
      <c r="R84">
        <v>320</v>
      </c>
      <c r="S84">
        <v>155</v>
      </c>
      <c r="T84">
        <v>10</v>
      </c>
      <c r="U84">
        <v>115</v>
      </c>
      <c r="V84">
        <v>3265</v>
      </c>
      <c r="W84">
        <v>0</v>
      </c>
      <c r="X84">
        <v>15</v>
      </c>
      <c r="Y84">
        <v>15</v>
      </c>
    </row>
    <row r="85" spans="2:25" hidden="1" x14ac:dyDescent="0.25">
      <c r="B85" t="s">
        <v>1736</v>
      </c>
      <c r="C85">
        <v>15560</v>
      </c>
      <c r="D85" t="s">
        <v>1813</v>
      </c>
      <c r="E85">
        <v>5</v>
      </c>
      <c r="F85">
        <v>5</v>
      </c>
      <c r="G85">
        <v>390</v>
      </c>
      <c r="H85">
        <v>5</v>
      </c>
      <c r="I85">
        <v>95</v>
      </c>
      <c r="J85">
        <v>5</v>
      </c>
      <c r="K85">
        <v>45</v>
      </c>
      <c r="L85">
        <v>165</v>
      </c>
      <c r="M85">
        <v>65</v>
      </c>
      <c r="N85">
        <v>155</v>
      </c>
      <c r="O85">
        <v>220</v>
      </c>
      <c r="P85">
        <v>155</v>
      </c>
      <c r="Q85">
        <v>145</v>
      </c>
      <c r="R85">
        <v>105</v>
      </c>
      <c r="S85">
        <v>20</v>
      </c>
      <c r="T85">
        <v>10</v>
      </c>
      <c r="U85">
        <v>45</v>
      </c>
      <c r="V85">
        <v>705</v>
      </c>
      <c r="W85">
        <v>0</v>
      </c>
      <c r="X85">
        <v>10</v>
      </c>
      <c r="Y85">
        <v>10</v>
      </c>
    </row>
    <row r="86" spans="2:25" hidden="1" x14ac:dyDescent="0.25">
      <c r="B86" t="s">
        <v>1736</v>
      </c>
      <c r="C86">
        <v>15650</v>
      </c>
      <c r="D86" t="s">
        <v>1814</v>
      </c>
      <c r="E86">
        <v>5</v>
      </c>
      <c r="F86">
        <v>30</v>
      </c>
      <c r="G86">
        <v>1590</v>
      </c>
      <c r="H86">
        <v>5</v>
      </c>
      <c r="I86">
        <v>425</v>
      </c>
      <c r="J86">
        <v>5</v>
      </c>
      <c r="K86">
        <v>235</v>
      </c>
      <c r="L86">
        <v>1250</v>
      </c>
      <c r="M86">
        <v>235</v>
      </c>
      <c r="N86">
        <v>715</v>
      </c>
      <c r="O86">
        <v>1065</v>
      </c>
      <c r="P86">
        <v>910</v>
      </c>
      <c r="Q86">
        <v>875</v>
      </c>
      <c r="R86">
        <v>775</v>
      </c>
      <c r="S86">
        <v>65</v>
      </c>
      <c r="T86">
        <v>35</v>
      </c>
      <c r="U86">
        <v>300</v>
      </c>
      <c r="V86">
        <v>3295</v>
      </c>
      <c r="W86">
        <v>5</v>
      </c>
      <c r="X86">
        <v>105</v>
      </c>
      <c r="Y86">
        <v>15</v>
      </c>
    </row>
    <row r="87" spans="2:25" hidden="1" x14ac:dyDescent="0.25">
      <c r="B87" t="s">
        <v>1736</v>
      </c>
      <c r="C87">
        <v>15700</v>
      </c>
      <c r="D87" t="s">
        <v>1815</v>
      </c>
      <c r="E87">
        <v>10</v>
      </c>
      <c r="F87">
        <v>70</v>
      </c>
      <c r="G87">
        <v>4220</v>
      </c>
      <c r="H87">
        <v>15</v>
      </c>
      <c r="I87">
        <v>985</v>
      </c>
      <c r="J87">
        <v>10</v>
      </c>
      <c r="K87">
        <v>580</v>
      </c>
      <c r="L87">
        <v>2480</v>
      </c>
      <c r="M87">
        <v>535</v>
      </c>
      <c r="N87">
        <v>1270</v>
      </c>
      <c r="O87">
        <v>1505</v>
      </c>
      <c r="P87">
        <v>1190</v>
      </c>
      <c r="Q87">
        <v>1315</v>
      </c>
      <c r="R87">
        <v>1245</v>
      </c>
      <c r="S87">
        <v>130</v>
      </c>
      <c r="T87">
        <v>75</v>
      </c>
      <c r="U87">
        <v>350</v>
      </c>
      <c r="V87">
        <v>7295</v>
      </c>
      <c r="W87">
        <v>5</v>
      </c>
      <c r="X87">
        <v>140</v>
      </c>
      <c r="Y87">
        <v>40</v>
      </c>
    </row>
    <row r="88" spans="2:25" hidden="1" x14ac:dyDescent="0.25">
      <c r="B88" t="s">
        <v>1736</v>
      </c>
      <c r="C88">
        <v>15750</v>
      </c>
      <c r="D88" t="s">
        <v>1816</v>
      </c>
      <c r="E88">
        <v>5</v>
      </c>
      <c r="F88">
        <v>70</v>
      </c>
      <c r="G88">
        <v>1460</v>
      </c>
      <c r="H88">
        <v>5</v>
      </c>
      <c r="I88">
        <v>355</v>
      </c>
      <c r="J88">
        <v>5</v>
      </c>
      <c r="K88">
        <v>180</v>
      </c>
      <c r="L88">
        <v>925</v>
      </c>
      <c r="M88">
        <v>200</v>
      </c>
      <c r="N88">
        <v>525</v>
      </c>
      <c r="O88">
        <v>850</v>
      </c>
      <c r="P88">
        <v>700</v>
      </c>
      <c r="Q88">
        <v>705</v>
      </c>
      <c r="R88">
        <v>575</v>
      </c>
      <c r="S88">
        <v>50</v>
      </c>
      <c r="T88">
        <v>25</v>
      </c>
      <c r="U88">
        <v>255</v>
      </c>
      <c r="V88">
        <v>2730</v>
      </c>
      <c r="W88">
        <v>0</v>
      </c>
      <c r="X88">
        <v>80</v>
      </c>
      <c r="Y88">
        <v>15</v>
      </c>
    </row>
    <row r="89" spans="2:25" hidden="1" x14ac:dyDescent="0.25">
      <c r="B89" t="s">
        <v>1736</v>
      </c>
      <c r="C89">
        <v>15800</v>
      </c>
      <c r="D89" t="s">
        <v>1817</v>
      </c>
      <c r="E89">
        <v>5</v>
      </c>
      <c r="F89">
        <v>20</v>
      </c>
      <c r="G89">
        <v>825</v>
      </c>
      <c r="H89">
        <v>5</v>
      </c>
      <c r="I89">
        <v>215</v>
      </c>
      <c r="J89">
        <v>5</v>
      </c>
      <c r="K89">
        <v>125</v>
      </c>
      <c r="L89">
        <v>400</v>
      </c>
      <c r="M89">
        <v>130</v>
      </c>
      <c r="N89">
        <v>290</v>
      </c>
      <c r="O89">
        <v>450</v>
      </c>
      <c r="P89">
        <v>370</v>
      </c>
      <c r="Q89">
        <v>305</v>
      </c>
      <c r="R89">
        <v>280</v>
      </c>
      <c r="S89">
        <v>30</v>
      </c>
      <c r="T89">
        <v>15</v>
      </c>
      <c r="U89">
        <v>130</v>
      </c>
      <c r="V89">
        <v>1555</v>
      </c>
      <c r="W89">
        <v>0</v>
      </c>
      <c r="X89">
        <v>30</v>
      </c>
      <c r="Y89">
        <v>5</v>
      </c>
    </row>
    <row r="90" spans="2:25" hidden="1" x14ac:dyDescent="0.25">
      <c r="B90" t="s">
        <v>1736</v>
      </c>
      <c r="C90">
        <v>15850</v>
      </c>
      <c r="D90" t="s">
        <v>1818</v>
      </c>
      <c r="E90">
        <v>15</v>
      </c>
      <c r="F90">
        <v>50</v>
      </c>
      <c r="G90">
        <v>825</v>
      </c>
      <c r="H90">
        <v>5</v>
      </c>
      <c r="I90">
        <v>145</v>
      </c>
      <c r="J90">
        <v>5</v>
      </c>
      <c r="K90">
        <v>80</v>
      </c>
      <c r="L90">
        <v>430</v>
      </c>
      <c r="M90">
        <v>145</v>
      </c>
      <c r="N90">
        <v>215</v>
      </c>
      <c r="O90">
        <v>465</v>
      </c>
      <c r="P90">
        <v>385</v>
      </c>
      <c r="Q90">
        <v>395</v>
      </c>
      <c r="R90">
        <v>295</v>
      </c>
      <c r="S90">
        <v>30</v>
      </c>
      <c r="T90">
        <v>10</v>
      </c>
      <c r="U90">
        <v>120</v>
      </c>
      <c r="V90">
        <v>1390</v>
      </c>
      <c r="W90">
        <v>0</v>
      </c>
      <c r="X90">
        <v>40</v>
      </c>
      <c r="Y90">
        <v>15</v>
      </c>
    </row>
    <row r="91" spans="2:25" hidden="1" x14ac:dyDescent="0.25">
      <c r="B91" t="s">
        <v>1736</v>
      </c>
      <c r="C91">
        <v>15900</v>
      </c>
      <c r="D91" t="s">
        <v>1819</v>
      </c>
      <c r="E91">
        <v>165</v>
      </c>
      <c r="F91">
        <v>175</v>
      </c>
      <c r="G91">
        <v>16540</v>
      </c>
      <c r="H91">
        <v>335</v>
      </c>
      <c r="I91">
        <v>3615</v>
      </c>
      <c r="J91">
        <v>50</v>
      </c>
      <c r="K91">
        <v>1610</v>
      </c>
      <c r="L91">
        <v>10335</v>
      </c>
      <c r="M91">
        <v>3180</v>
      </c>
      <c r="N91">
        <v>7330</v>
      </c>
      <c r="O91">
        <v>6725</v>
      </c>
      <c r="P91">
        <v>5430</v>
      </c>
      <c r="Q91">
        <v>9060</v>
      </c>
      <c r="R91">
        <v>5725</v>
      </c>
      <c r="S91">
        <v>710</v>
      </c>
      <c r="T91">
        <v>255</v>
      </c>
      <c r="U91">
        <v>1255</v>
      </c>
      <c r="V91">
        <v>30060</v>
      </c>
      <c r="W91">
        <v>15</v>
      </c>
      <c r="X91">
        <v>690</v>
      </c>
      <c r="Y91">
        <v>2415</v>
      </c>
    </row>
    <row r="92" spans="2:25" hidden="1" x14ac:dyDescent="0.25">
      <c r="B92" t="s">
        <v>1736</v>
      </c>
      <c r="C92">
        <v>15950</v>
      </c>
      <c r="D92" t="s">
        <v>1820</v>
      </c>
      <c r="E92">
        <v>5</v>
      </c>
      <c r="F92">
        <v>15</v>
      </c>
      <c r="G92">
        <v>2995</v>
      </c>
      <c r="H92">
        <v>70</v>
      </c>
      <c r="I92">
        <v>285</v>
      </c>
      <c r="J92">
        <v>5</v>
      </c>
      <c r="K92">
        <v>90</v>
      </c>
      <c r="L92">
        <v>1910</v>
      </c>
      <c r="M92">
        <v>2060</v>
      </c>
      <c r="N92">
        <v>615</v>
      </c>
      <c r="O92">
        <v>875</v>
      </c>
      <c r="P92">
        <v>660</v>
      </c>
      <c r="Q92">
        <v>1025</v>
      </c>
      <c r="R92">
        <v>670</v>
      </c>
      <c r="S92">
        <v>65</v>
      </c>
      <c r="T92">
        <v>15</v>
      </c>
      <c r="U92">
        <v>70</v>
      </c>
      <c r="V92">
        <v>4115</v>
      </c>
      <c r="W92">
        <v>15</v>
      </c>
      <c r="X92">
        <v>20</v>
      </c>
      <c r="Y92">
        <v>265</v>
      </c>
    </row>
    <row r="93" spans="2:25" hidden="1" x14ac:dyDescent="0.25">
      <c r="B93" t="s">
        <v>1736</v>
      </c>
      <c r="C93">
        <v>15990</v>
      </c>
      <c r="D93" t="s">
        <v>1821</v>
      </c>
      <c r="E93">
        <v>10</v>
      </c>
      <c r="F93">
        <v>15</v>
      </c>
      <c r="G93">
        <v>17920</v>
      </c>
      <c r="H93">
        <v>170</v>
      </c>
      <c r="I93">
        <v>2345</v>
      </c>
      <c r="J93">
        <v>50</v>
      </c>
      <c r="K93">
        <v>645</v>
      </c>
      <c r="L93">
        <v>5780</v>
      </c>
      <c r="M93">
        <v>9565</v>
      </c>
      <c r="N93">
        <v>2965</v>
      </c>
      <c r="O93">
        <v>5225</v>
      </c>
      <c r="P93">
        <v>3865</v>
      </c>
      <c r="Q93">
        <v>4350</v>
      </c>
      <c r="R93">
        <v>2455</v>
      </c>
      <c r="S93">
        <v>405</v>
      </c>
      <c r="T93">
        <v>110</v>
      </c>
      <c r="U93">
        <v>545</v>
      </c>
      <c r="V93">
        <v>23990</v>
      </c>
      <c r="W93">
        <v>25</v>
      </c>
      <c r="X93">
        <v>95</v>
      </c>
      <c r="Y93">
        <v>775</v>
      </c>
    </row>
    <row r="94" spans="2:25" hidden="1" x14ac:dyDescent="0.25">
      <c r="B94" t="s">
        <v>1736</v>
      </c>
      <c r="C94">
        <v>16100</v>
      </c>
      <c r="D94" t="s">
        <v>1822</v>
      </c>
      <c r="E94">
        <v>5</v>
      </c>
      <c r="F94">
        <v>5</v>
      </c>
      <c r="G94">
        <v>685</v>
      </c>
      <c r="H94">
        <v>5</v>
      </c>
      <c r="I94">
        <v>145</v>
      </c>
      <c r="J94">
        <v>0</v>
      </c>
      <c r="K94">
        <v>75</v>
      </c>
      <c r="L94">
        <v>225</v>
      </c>
      <c r="M94">
        <v>150</v>
      </c>
      <c r="N94">
        <v>200</v>
      </c>
      <c r="O94">
        <v>270</v>
      </c>
      <c r="P94">
        <v>215</v>
      </c>
      <c r="Q94">
        <v>190</v>
      </c>
      <c r="R94">
        <v>135</v>
      </c>
      <c r="S94">
        <v>15</v>
      </c>
      <c r="T94">
        <v>10</v>
      </c>
      <c r="U94">
        <v>50</v>
      </c>
      <c r="V94">
        <v>1100</v>
      </c>
      <c r="W94">
        <v>0</v>
      </c>
      <c r="X94">
        <v>10</v>
      </c>
      <c r="Y94">
        <v>5</v>
      </c>
    </row>
    <row r="95" spans="2:25" hidden="1" x14ac:dyDescent="0.25">
      <c r="B95" t="s">
        <v>1736</v>
      </c>
      <c r="C95">
        <v>16150</v>
      </c>
      <c r="D95" t="s">
        <v>1823</v>
      </c>
      <c r="E95">
        <v>30</v>
      </c>
      <c r="F95">
        <v>115</v>
      </c>
      <c r="G95">
        <v>4715</v>
      </c>
      <c r="H95">
        <v>45</v>
      </c>
      <c r="I95">
        <v>975</v>
      </c>
      <c r="J95">
        <v>20</v>
      </c>
      <c r="K95">
        <v>450</v>
      </c>
      <c r="L95">
        <v>2685</v>
      </c>
      <c r="M95">
        <v>915</v>
      </c>
      <c r="N95">
        <v>1900</v>
      </c>
      <c r="O95">
        <v>2515</v>
      </c>
      <c r="P95">
        <v>2045</v>
      </c>
      <c r="Q95">
        <v>2005</v>
      </c>
      <c r="R95">
        <v>1260</v>
      </c>
      <c r="S95">
        <v>150</v>
      </c>
      <c r="T95">
        <v>75</v>
      </c>
      <c r="U95">
        <v>630</v>
      </c>
      <c r="V95">
        <v>8475</v>
      </c>
      <c r="W95">
        <v>5</v>
      </c>
      <c r="X95">
        <v>160</v>
      </c>
      <c r="Y95">
        <v>215</v>
      </c>
    </row>
    <row r="96" spans="2:25" hidden="1" x14ac:dyDescent="0.25">
      <c r="B96" t="s">
        <v>1736</v>
      </c>
      <c r="C96">
        <v>16200</v>
      </c>
      <c r="D96" t="s">
        <v>1824</v>
      </c>
      <c r="E96">
        <v>5</v>
      </c>
      <c r="F96">
        <v>40</v>
      </c>
      <c r="G96">
        <v>1875</v>
      </c>
      <c r="H96">
        <v>5</v>
      </c>
      <c r="I96">
        <v>465</v>
      </c>
      <c r="J96">
        <v>10</v>
      </c>
      <c r="K96">
        <v>230</v>
      </c>
      <c r="L96">
        <v>860</v>
      </c>
      <c r="M96">
        <v>320</v>
      </c>
      <c r="N96">
        <v>655</v>
      </c>
      <c r="O96">
        <v>1015</v>
      </c>
      <c r="P96">
        <v>795</v>
      </c>
      <c r="Q96">
        <v>810</v>
      </c>
      <c r="R96">
        <v>590</v>
      </c>
      <c r="S96">
        <v>70</v>
      </c>
      <c r="T96">
        <v>40</v>
      </c>
      <c r="U96">
        <v>255</v>
      </c>
      <c r="V96">
        <v>3335</v>
      </c>
      <c r="W96">
        <v>5</v>
      </c>
      <c r="X96">
        <v>75</v>
      </c>
      <c r="Y96">
        <v>25</v>
      </c>
    </row>
    <row r="97" spans="2:25" hidden="1" x14ac:dyDescent="0.25">
      <c r="B97" t="s">
        <v>1736</v>
      </c>
      <c r="C97">
        <v>16260</v>
      </c>
      <c r="D97" t="s">
        <v>1825</v>
      </c>
      <c r="E97">
        <v>25</v>
      </c>
      <c r="F97">
        <v>40</v>
      </c>
      <c r="G97">
        <v>16265</v>
      </c>
      <c r="H97">
        <v>275</v>
      </c>
      <c r="I97">
        <v>3755</v>
      </c>
      <c r="J97">
        <v>45</v>
      </c>
      <c r="K97">
        <v>1935</v>
      </c>
      <c r="L97">
        <v>8745</v>
      </c>
      <c r="M97">
        <v>5020</v>
      </c>
      <c r="N97">
        <v>4425</v>
      </c>
      <c r="O97">
        <v>10475</v>
      </c>
      <c r="P97">
        <v>7435</v>
      </c>
      <c r="Q97">
        <v>9275</v>
      </c>
      <c r="R97">
        <v>5315</v>
      </c>
      <c r="S97">
        <v>840</v>
      </c>
      <c r="T97">
        <v>425</v>
      </c>
      <c r="U97">
        <v>900</v>
      </c>
      <c r="V97">
        <v>26740</v>
      </c>
      <c r="W97">
        <v>290</v>
      </c>
      <c r="X97">
        <v>255</v>
      </c>
      <c r="Y97">
        <v>2000</v>
      </c>
    </row>
    <row r="98" spans="2:25" hidden="1" x14ac:dyDescent="0.25">
      <c r="B98" t="s">
        <v>1736</v>
      </c>
      <c r="C98">
        <v>16350</v>
      </c>
      <c r="D98" t="s">
        <v>1826</v>
      </c>
      <c r="E98">
        <v>80</v>
      </c>
      <c r="F98">
        <v>240</v>
      </c>
      <c r="G98">
        <v>18035</v>
      </c>
      <c r="H98">
        <v>170</v>
      </c>
      <c r="I98">
        <v>6065</v>
      </c>
      <c r="J98">
        <v>160</v>
      </c>
      <c r="K98">
        <v>2845</v>
      </c>
      <c r="L98">
        <v>12060</v>
      </c>
      <c r="M98">
        <v>2235</v>
      </c>
      <c r="N98">
        <v>6500</v>
      </c>
      <c r="O98">
        <v>13780</v>
      </c>
      <c r="P98">
        <v>11035</v>
      </c>
      <c r="Q98">
        <v>10275</v>
      </c>
      <c r="R98">
        <v>6610</v>
      </c>
      <c r="S98">
        <v>725</v>
      </c>
      <c r="T98">
        <v>480</v>
      </c>
      <c r="U98">
        <v>3050</v>
      </c>
      <c r="V98">
        <v>34250</v>
      </c>
      <c r="W98">
        <v>40</v>
      </c>
      <c r="X98">
        <v>655</v>
      </c>
      <c r="Y98">
        <v>970</v>
      </c>
    </row>
    <row r="99" spans="2:25" hidden="1" x14ac:dyDescent="0.25">
      <c r="B99" t="s">
        <v>1736</v>
      </c>
      <c r="C99">
        <v>16380</v>
      </c>
      <c r="D99" t="s">
        <v>1827</v>
      </c>
      <c r="E99">
        <v>65</v>
      </c>
      <c r="F99">
        <v>150</v>
      </c>
      <c r="G99">
        <v>16455</v>
      </c>
      <c r="H99">
        <v>105</v>
      </c>
      <c r="I99">
        <v>3355</v>
      </c>
      <c r="J99">
        <v>15</v>
      </c>
      <c r="K99">
        <v>1455</v>
      </c>
      <c r="L99">
        <v>8285</v>
      </c>
      <c r="M99">
        <v>2935</v>
      </c>
      <c r="N99">
        <v>3790</v>
      </c>
      <c r="O99">
        <v>4920</v>
      </c>
      <c r="P99">
        <v>3710</v>
      </c>
      <c r="Q99">
        <v>4525</v>
      </c>
      <c r="R99">
        <v>2950</v>
      </c>
      <c r="S99">
        <v>440</v>
      </c>
      <c r="T99">
        <v>170</v>
      </c>
      <c r="U99">
        <v>910</v>
      </c>
      <c r="V99">
        <v>24620</v>
      </c>
      <c r="W99">
        <v>5</v>
      </c>
      <c r="X99">
        <v>280</v>
      </c>
      <c r="Y99">
        <v>535</v>
      </c>
    </row>
    <row r="100" spans="2:25" hidden="1" x14ac:dyDescent="0.25">
      <c r="B100" t="s">
        <v>1736</v>
      </c>
      <c r="C100">
        <v>16400</v>
      </c>
      <c r="D100" t="s">
        <v>1828</v>
      </c>
      <c r="E100">
        <v>35</v>
      </c>
      <c r="F100">
        <v>85</v>
      </c>
      <c r="G100">
        <v>12470</v>
      </c>
      <c r="H100">
        <v>45</v>
      </c>
      <c r="I100">
        <v>2800</v>
      </c>
      <c r="J100">
        <v>35</v>
      </c>
      <c r="K100">
        <v>1295</v>
      </c>
      <c r="L100">
        <v>7095</v>
      </c>
      <c r="M100">
        <v>2330</v>
      </c>
      <c r="N100">
        <v>3005</v>
      </c>
      <c r="O100">
        <v>4335</v>
      </c>
      <c r="P100">
        <v>3365</v>
      </c>
      <c r="Q100">
        <v>3570</v>
      </c>
      <c r="R100">
        <v>2675</v>
      </c>
      <c r="S100">
        <v>405</v>
      </c>
      <c r="T100">
        <v>135</v>
      </c>
      <c r="U100">
        <v>870</v>
      </c>
      <c r="V100">
        <v>19480</v>
      </c>
      <c r="W100">
        <v>5</v>
      </c>
      <c r="X100">
        <v>315</v>
      </c>
      <c r="Y100">
        <v>180</v>
      </c>
    </row>
    <row r="101" spans="2:25" hidden="1" x14ac:dyDescent="0.25">
      <c r="B101" t="s">
        <v>1736</v>
      </c>
      <c r="C101">
        <v>16490</v>
      </c>
      <c r="D101" t="s">
        <v>1829</v>
      </c>
      <c r="E101">
        <v>20</v>
      </c>
      <c r="F101">
        <v>30</v>
      </c>
      <c r="G101">
        <v>4095</v>
      </c>
      <c r="H101">
        <v>30</v>
      </c>
      <c r="I101">
        <v>955</v>
      </c>
      <c r="J101">
        <v>10</v>
      </c>
      <c r="K101">
        <v>320</v>
      </c>
      <c r="L101">
        <v>1740</v>
      </c>
      <c r="M101">
        <v>1055</v>
      </c>
      <c r="N101">
        <v>1305</v>
      </c>
      <c r="O101">
        <v>2165</v>
      </c>
      <c r="P101">
        <v>1715</v>
      </c>
      <c r="Q101">
        <v>1560</v>
      </c>
      <c r="R101">
        <v>1060</v>
      </c>
      <c r="S101">
        <v>140</v>
      </c>
      <c r="T101">
        <v>60</v>
      </c>
      <c r="U101">
        <v>410</v>
      </c>
      <c r="V101">
        <v>6745</v>
      </c>
      <c r="W101">
        <v>5</v>
      </c>
      <c r="X101">
        <v>90</v>
      </c>
      <c r="Y101">
        <v>85</v>
      </c>
    </row>
    <row r="102" spans="2:25" hidden="1" x14ac:dyDescent="0.25">
      <c r="B102" t="s">
        <v>1736</v>
      </c>
      <c r="C102">
        <v>16550</v>
      </c>
      <c r="D102" t="s">
        <v>1830</v>
      </c>
      <c r="E102">
        <v>75</v>
      </c>
      <c r="F102">
        <v>65</v>
      </c>
      <c r="G102">
        <v>9205</v>
      </c>
      <c r="H102">
        <v>165</v>
      </c>
      <c r="I102">
        <v>1750</v>
      </c>
      <c r="J102">
        <v>20</v>
      </c>
      <c r="K102">
        <v>720</v>
      </c>
      <c r="L102">
        <v>3750</v>
      </c>
      <c r="M102">
        <v>3270</v>
      </c>
      <c r="N102">
        <v>2745</v>
      </c>
      <c r="O102">
        <v>2685</v>
      </c>
      <c r="P102">
        <v>2055</v>
      </c>
      <c r="Q102">
        <v>3550</v>
      </c>
      <c r="R102">
        <v>2140</v>
      </c>
      <c r="S102">
        <v>295</v>
      </c>
      <c r="T102">
        <v>60</v>
      </c>
      <c r="U102">
        <v>390</v>
      </c>
      <c r="V102">
        <v>14315</v>
      </c>
      <c r="W102">
        <v>45</v>
      </c>
      <c r="X102">
        <v>110</v>
      </c>
      <c r="Y102">
        <v>1040</v>
      </c>
    </row>
    <row r="103" spans="2:25" hidden="1" x14ac:dyDescent="0.25">
      <c r="B103" t="s">
        <v>1736</v>
      </c>
      <c r="C103">
        <v>16610</v>
      </c>
      <c r="D103" t="s">
        <v>1831</v>
      </c>
      <c r="E103">
        <v>15</v>
      </c>
      <c r="F103">
        <v>70</v>
      </c>
      <c r="G103">
        <v>4035</v>
      </c>
      <c r="H103">
        <v>20</v>
      </c>
      <c r="I103">
        <v>1065</v>
      </c>
      <c r="J103">
        <v>15</v>
      </c>
      <c r="K103">
        <v>590</v>
      </c>
      <c r="L103">
        <v>2095</v>
      </c>
      <c r="M103">
        <v>520</v>
      </c>
      <c r="N103">
        <v>1485</v>
      </c>
      <c r="O103">
        <v>1900</v>
      </c>
      <c r="P103">
        <v>1450</v>
      </c>
      <c r="Q103">
        <v>1405</v>
      </c>
      <c r="R103">
        <v>1095</v>
      </c>
      <c r="S103">
        <v>140</v>
      </c>
      <c r="T103">
        <v>65</v>
      </c>
      <c r="U103">
        <v>435</v>
      </c>
      <c r="V103">
        <v>7270</v>
      </c>
      <c r="W103">
        <v>0</v>
      </c>
      <c r="X103">
        <v>140</v>
      </c>
      <c r="Y103">
        <v>50</v>
      </c>
    </row>
    <row r="104" spans="2:25" hidden="1" x14ac:dyDescent="0.25">
      <c r="B104" t="s">
        <v>1736</v>
      </c>
      <c r="C104">
        <v>16700</v>
      </c>
      <c r="D104" t="s">
        <v>1832</v>
      </c>
      <c r="E104">
        <v>35</v>
      </c>
      <c r="F104">
        <v>15</v>
      </c>
      <c r="G104">
        <v>9185</v>
      </c>
      <c r="H104">
        <v>125</v>
      </c>
      <c r="I104">
        <v>1710</v>
      </c>
      <c r="J104">
        <v>20</v>
      </c>
      <c r="K104">
        <v>675</v>
      </c>
      <c r="L104">
        <v>5260</v>
      </c>
      <c r="M104">
        <v>3215</v>
      </c>
      <c r="N104">
        <v>2180</v>
      </c>
      <c r="O104">
        <v>3735</v>
      </c>
      <c r="P104">
        <v>2605</v>
      </c>
      <c r="Q104">
        <v>3765</v>
      </c>
      <c r="R104">
        <v>1845</v>
      </c>
      <c r="S104">
        <v>430</v>
      </c>
      <c r="T104">
        <v>140</v>
      </c>
      <c r="U104">
        <v>290</v>
      </c>
      <c r="V104">
        <v>13545</v>
      </c>
      <c r="W104">
        <v>100</v>
      </c>
      <c r="X104">
        <v>60</v>
      </c>
      <c r="Y104">
        <v>1035</v>
      </c>
    </row>
    <row r="105" spans="2:25" hidden="1" x14ac:dyDescent="0.25">
      <c r="B105" t="s">
        <v>1736</v>
      </c>
      <c r="C105">
        <v>16900</v>
      </c>
      <c r="D105" t="s">
        <v>1833</v>
      </c>
      <c r="E105">
        <v>30</v>
      </c>
      <c r="F105">
        <v>90</v>
      </c>
      <c r="G105">
        <v>9660</v>
      </c>
      <c r="H105">
        <v>70</v>
      </c>
      <c r="I105">
        <v>2955</v>
      </c>
      <c r="J105">
        <v>30</v>
      </c>
      <c r="K105">
        <v>1370</v>
      </c>
      <c r="L105">
        <v>3875</v>
      </c>
      <c r="M105">
        <v>1260</v>
      </c>
      <c r="N105">
        <v>3090</v>
      </c>
      <c r="O105">
        <v>4575</v>
      </c>
      <c r="P105">
        <v>3650</v>
      </c>
      <c r="Q105">
        <v>3415</v>
      </c>
      <c r="R105">
        <v>2445</v>
      </c>
      <c r="S105">
        <v>400</v>
      </c>
      <c r="T105">
        <v>130</v>
      </c>
      <c r="U105">
        <v>990</v>
      </c>
      <c r="V105">
        <v>16835</v>
      </c>
      <c r="W105">
        <v>5</v>
      </c>
      <c r="X105">
        <v>270</v>
      </c>
      <c r="Y105">
        <v>245</v>
      </c>
    </row>
    <row r="106" spans="2:25" hidden="1" x14ac:dyDescent="0.25">
      <c r="B106" t="s">
        <v>1736</v>
      </c>
      <c r="C106">
        <v>16950</v>
      </c>
      <c r="D106" t="s">
        <v>1834</v>
      </c>
      <c r="E106">
        <v>65</v>
      </c>
      <c r="F106">
        <v>205</v>
      </c>
      <c r="G106">
        <v>18730</v>
      </c>
      <c r="H106">
        <v>90</v>
      </c>
      <c r="I106">
        <v>3975</v>
      </c>
      <c r="J106">
        <v>35</v>
      </c>
      <c r="K106">
        <v>2070</v>
      </c>
      <c r="L106">
        <v>8625</v>
      </c>
      <c r="M106">
        <v>3450</v>
      </c>
      <c r="N106">
        <v>5055</v>
      </c>
      <c r="O106">
        <v>6335</v>
      </c>
      <c r="P106">
        <v>4905</v>
      </c>
      <c r="Q106">
        <v>4770</v>
      </c>
      <c r="R106">
        <v>3695</v>
      </c>
      <c r="S106">
        <v>570</v>
      </c>
      <c r="T106">
        <v>225</v>
      </c>
      <c r="U106">
        <v>1395</v>
      </c>
      <c r="V106">
        <v>29910</v>
      </c>
      <c r="W106">
        <v>5</v>
      </c>
      <c r="X106">
        <v>360</v>
      </c>
      <c r="Y106">
        <v>260</v>
      </c>
    </row>
    <row r="107" spans="2:25" hidden="1" x14ac:dyDescent="0.25">
      <c r="B107" t="s">
        <v>1736</v>
      </c>
      <c r="C107">
        <v>17000</v>
      </c>
      <c r="D107" t="s">
        <v>1835</v>
      </c>
      <c r="E107">
        <v>5</v>
      </c>
      <c r="F107">
        <v>35</v>
      </c>
      <c r="G107">
        <v>1940</v>
      </c>
      <c r="H107">
        <v>15</v>
      </c>
      <c r="I107">
        <v>615</v>
      </c>
      <c r="J107">
        <v>15</v>
      </c>
      <c r="K107">
        <v>285</v>
      </c>
      <c r="L107">
        <v>1215</v>
      </c>
      <c r="M107">
        <v>470</v>
      </c>
      <c r="N107">
        <v>820</v>
      </c>
      <c r="O107">
        <v>1200</v>
      </c>
      <c r="P107">
        <v>985</v>
      </c>
      <c r="Q107">
        <v>930</v>
      </c>
      <c r="R107">
        <v>630</v>
      </c>
      <c r="S107">
        <v>90</v>
      </c>
      <c r="T107">
        <v>35</v>
      </c>
      <c r="U107">
        <v>305</v>
      </c>
      <c r="V107">
        <v>3755</v>
      </c>
      <c r="W107">
        <v>0</v>
      </c>
      <c r="X107">
        <v>70</v>
      </c>
      <c r="Y107">
        <v>30</v>
      </c>
    </row>
    <row r="108" spans="2:25" hidden="1" x14ac:dyDescent="0.25">
      <c r="B108" t="s">
        <v>1736</v>
      </c>
      <c r="C108">
        <v>17040</v>
      </c>
      <c r="D108" t="s">
        <v>1836</v>
      </c>
      <c r="E108">
        <v>5</v>
      </c>
      <c r="F108">
        <v>5</v>
      </c>
      <c r="G108">
        <v>2250</v>
      </c>
      <c r="H108">
        <v>15</v>
      </c>
      <c r="I108">
        <v>360</v>
      </c>
      <c r="J108">
        <v>5</v>
      </c>
      <c r="K108">
        <v>155</v>
      </c>
      <c r="L108">
        <v>865</v>
      </c>
      <c r="M108">
        <v>555</v>
      </c>
      <c r="N108">
        <v>600</v>
      </c>
      <c r="O108">
        <v>910</v>
      </c>
      <c r="P108">
        <v>645</v>
      </c>
      <c r="Q108">
        <v>660</v>
      </c>
      <c r="R108">
        <v>485</v>
      </c>
      <c r="S108">
        <v>95</v>
      </c>
      <c r="T108">
        <v>35</v>
      </c>
      <c r="U108">
        <v>135</v>
      </c>
      <c r="V108">
        <v>3435</v>
      </c>
      <c r="W108">
        <v>5</v>
      </c>
      <c r="X108">
        <v>25</v>
      </c>
      <c r="Y108">
        <v>40</v>
      </c>
    </row>
    <row r="109" spans="2:25" hidden="1" x14ac:dyDescent="0.25">
      <c r="B109" t="s">
        <v>1736</v>
      </c>
      <c r="C109">
        <v>17080</v>
      </c>
      <c r="D109" t="s">
        <v>1837</v>
      </c>
      <c r="E109">
        <v>5</v>
      </c>
      <c r="F109">
        <v>20</v>
      </c>
      <c r="G109">
        <v>2140</v>
      </c>
      <c r="H109">
        <v>5</v>
      </c>
      <c r="I109">
        <v>405</v>
      </c>
      <c r="J109">
        <v>5</v>
      </c>
      <c r="K109">
        <v>205</v>
      </c>
      <c r="L109">
        <v>695</v>
      </c>
      <c r="M109">
        <v>340</v>
      </c>
      <c r="N109">
        <v>560</v>
      </c>
      <c r="O109">
        <v>835</v>
      </c>
      <c r="P109">
        <v>675</v>
      </c>
      <c r="Q109">
        <v>635</v>
      </c>
      <c r="R109">
        <v>460</v>
      </c>
      <c r="S109">
        <v>75</v>
      </c>
      <c r="T109">
        <v>30</v>
      </c>
      <c r="U109">
        <v>170</v>
      </c>
      <c r="V109">
        <v>3385</v>
      </c>
      <c r="W109">
        <v>0</v>
      </c>
      <c r="X109">
        <v>40</v>
      </c>
      <c r="Y109">
        <v>20</v>
      </c>
    </row>
    <row r="110" spans="2:25" hidden="1" x14ac:dyDescent="0.25">
      <c r="B110" t="s">
        <v>1736</v>
      </c>
      <c r="C110">
        <v>17100</v>
      </c>
      <c r="D110" t="s">
        <v>1838</v>
      </c>
      <c r="E110">
        <v>5</v>
      </c>
      <c r="F110">
        <v>5</v>
      </c>
      <c r="G110">
        <v>2535</v>
      </c>
      <c r="H110">
        <v>65</v>
      </c>
      <c r="I110">
        <v>635</v>
      </c>
      <c r="J110">
        <v>10</v>
      </c>
      <c r="K110">
        <v>310</v>
      </c>
      <c r="L110">
        <v>1435</v>
      </c>
      <c r="M110">
        <v>665</v>
      </c>
      <c r="N110">
        <v>635</v>
      </c>
      <c r="O110">
        <v>1495</v>
      </c>
      <c r="P110">
        <v>1050</v>
      </c>
      <c r="Q110">
        <v>1490</v>
      </c>
      <c r="R110">
        <v>835</v>
      </c>
      <c r="S110">
        <v>110</v>
      </c>
      <c r="T110">
        <v>60</v>
      </c>
      <c r="U110">
        <v>115</v>
      </c>
      <c r="V110">
        <v>4080</v>
      </c>
      <c r="W110">
        <v>30</v>
      </c>
      <c r="X110">
        <v>30</v>
      </c>
      <c r="Y110">
        <v>400</v>
      </c>
    </row>
    <row r="111" spans="2:25" hidden="1" x14ac:dyDescent="0.25">
      <c r="B111" t="s">
        <v>1736</v>
      </c>
      <c r="C111">
        <v>17150</v>
      </c>
      <c r="D111" t="s">
        <v>1839</v>
      </c>
      <c r="E111">
        <v>20</v>
      </c>
      <c r="F111">
        <v>45</v>
      </c>
      <c r="G111">
        <v>20285</v>
      </c>
      <c r="H111">
        <v>145</v>
      </c>
      <c r="I111">
        <v>3445</v>
      </c>
      <c r="J111">
        <v>90</v>
      </c>
      <c r="K111">
        <v>985</v>
      </c>
      <c r="L111">
        <v>4855</v>
      </c>
      <c r="M111">
        <v>8240</v>
      </c>
      <c r="N111">
        <v>3470</v>
      </c>
      <c r="O111">
        <v>6010</v>
      </c>
      <c r="P111">
        <v>4525</v>
      </c>
      <c r="Q111">
        <v>5055</v>
      </c>
      <c r="R111">
        <v>2850</v>
      </c>
      <c r="S111">
        <v>525</v>
      </c>
      <c r="T111">
        <v>100</v>
      </c>
      <c r="U111">
        <v>725</v>
      </c>
      <c r="V111">
        <v>27885</v>
      </c>
      <c r="W111">
        <v>65</v>
      </c>
      <c r="X111">
        <v>160</v>
      </c>
      <c r="Y111">
        <v>780</v>
      </c>
    </row>
    <row r="112" spans="2:25" hidden="1" x14ac:dyDescent="0.25">
      <c r="B112" t="s">
        <v>1736</v>
      </c>
      <c r="C112">
        <v>17200</v>
      </c>
      <c r="D112" t="s">
        <v>1840</v>
      </c>
      <c r="E112">
        <v>135</v>
      </c>
      <c r="F112">
        <v>120</v>
      </c>
      <c r="G112">
        <v>8980</v>
      </c>
      <c r="H112">
        <v>455</v>
      </c>
      <c r="I112">
        <v>1560</v>
      </c>
      <c r="J112">
        <v>15</v>
      </c>
      <c r="K112">
        <v>885</v>
      </c>
      <c r="L112">
        <v>6750</v>
      </c>
      <c r="M112">
        <v>2155</v>
      </c>
      <c r="N112">
        <v>5115</v>
      </c>
      <c r="O112">
        <v>2965</v>
      </c>
      <c r="P112">
        <v>2385</v>
      </c>
      <c r="Q112">
        <v>6545</v>
      </c>
      <c r="R112">
        <v>5325</v>
      </c>
      <c r="S112">
        <v>495</v>
      </c>
      <c r="T112">
        <v>90</v>
      </c>
      <c r="U112">
        <v>515</v>
      </c>
      <c r="V112">
        <v>18205</v>
      </c>
      <c r="W112">
        <v>110</v>
      </c>
      <c r="X112">
        <v>250</v>
      </c>
      <c r="Y112">
        <v>1855</v>
      </c>
    </row>
    <row r="113" spans="2:25" hidden="1" x14ac:dyDescent="0.25">
      <c r="B113" t="s">
        <v>1736</v>
      </c>
      <c r="C113">
        <v>17310</v>
      </c>
      <c r="D113" t="s">
        <v>1841</v>
      </c>
      <c r="E113">
        <v>70</v>
      </c>
      <c r="F113">
        <v>255</v>
      </c>
      <c r="G113">
        <v>8115</v>
      </c>
      <c r="H113">
        <v>20</v>
      </c>
      <c r="I113">
        <v>1840</v>
      </c>
      <c r="J113">
        <v>30</v>
      </c>
      <c r="K113">
        <v>960</v>
      </c>
      <c r="L113">
        <v>5315</v>
      </c>
      <c r="M113">
        <v>1180</v>
      </c>
      <c r="N113">
        <v>2605</v>
      </c>
      <c r="O113">
        <v>4540</v>
      </c>
      <c r="P113">
        <v>3675</v>
      </c>
      <c r="Q113">
        <v>3505</v>
      </c>
      <c r="R113">
        <v>2520</v>
      </c>
      <c r="S113">
        <v>240</v>
      </c>
      <c r="T113">
        <v>130</v>
      </c>
      <c r="U113">
        <v>1230</v>
      </c>
      <c r="V113">
        <v>14370</v>
      </c>
      <c r="W113">
        <v>10</v>
      </c>
      <c r="X113">
        <v>380</v>
      </c>
      <c r="Y113">
        <v>150</v>
      </c>
    </row>
    <row r="114" spans="2:25" hidden="1" x14ac:dyDescent="0.25">
      <c r="B114" t="s">
        <v>1736</v>
      </c>
      <c r="C114">
        <v>17350</v>
      </c>
      <c r="D114" t="s">
        <v>1842</v>
      </c>
      <c r="E114">
        <v>5</v>
      </c>
      <c r="F114">
        <v>5</v>
      </c>
      <c r="G114">
        <v>985</v>
      </c>
      <c r="H114">
        <v>5</v>
      </c>
      <c r="I114">
        <v>180</v>
      </c>
      <c r="J114">
        <v>5</v>
      </c>
      <c r="K114">
        <v>100</v>
      </c>
      <c r="L114">
        <v>305</v>
      </c>
      <c r="M114">
        <v>205</v>
      </c>
      <c r="N114">
        <v>225</v>
      </c>
      <c r="O114">
        <v>350</v>
      </c>
      <c r="P114">
        <v>250</v>
      </c>
      <c r="Q114">
        <v>235</v>
      </c>
      <c r="R114">
        <v>195</v>
      </c>
      <c r="S114">
        <v>35</v>
      </c>
      <c r="T114">
        <v>10</v>
      </c>
      <c r="U114">
        <v>60</v>
      </c>
      <c r="V114">
        <v>1510</v>
      </c>
      <c r="W114">
        <v>0</v>
      </c>
      <c r="X114">
        <v>15</v>
      </c>
      <c r="Y114">
        <v>10</v>
      </c>
    </row>
    <row r="115" spans="2:25" hidden="1" x14ac:dyDescent="0.25">
      <c r="B115" t="s">
        <v>1736</v>
      </c>
      <c r="C115">
        <v>17400</v>
      </c>
      <c r="D115" t="s">
        <v>1843</v>
      </c>
      <c r="E115">
        <v>5</v>
      </c>
      <c r="F115">
        <v>30</v>
      </c>
      <c r="G115">
        <v>1410</v>
      </c>
      <c r="H115">
        <v>5</v>
      </c>
      <c r="I115">
        <v>245</v>
      </c>
      <c r="J115">
        <v>5</v>
      </c>
      <c r="K115">
        <v>165</v>
      </c>
      <c r="L115">
        <v>495</v>
      </c>
      <c r="M115">
        <v>170</v>
      </c>
      <c r="N115">
        <v>465</v>
      </c>
      <c r="O115">
        <v>490</v>
      </c>
      <c r="P115">
        <v>395</v>
      </c>
      <c r="Q115">
        <v>490</v>
      </c>
      <c r="R115">
        <v>495</v>
      </c>
      <c r="S115">
        <v>65</v>
      </c>
      <c r="T115">
        <v>25</v>
      </c>
      <c r="U115">
        <v>115</v>
      </c>
      <c r="V115">
        <v>2470</v>
      </c>
      <c r="W115">
        <v>0</v>
      </c>
      <c r="X115">
        <v>45</v>
      </c>
      <c r="Y115">
        <v>5</v>
      </c>
    </row>
    <row r="116" spans="2:25" hidden="1" x14ac:dyDescent="0.25">
      <c r="B116" t="s">
        <v>1736</v>
      </c>
      <c r="C116">
        <v>17420</v>
      </c>
      <c r="D116" t="s">
        <v>1844</v>
      </c>
      <c r="E116">
        <v>10</v>
      </c>
      <c r="F116">
        <v>15</v>
      </c>
      <c r="G116">
        <v>11700</v>
      </c>
      <c r="H116">
        <v>125</v>
      </c>
      <c r="I116">
        <v>2440</v>
      </c>
      <c r="J116">
        <v>45</v>
      </c>
      <c r="K116">
        <v>770</v>
      </c>
      <c r="L116">
        <v>3395</v>
      </c>
      <c r="M116">
        <v>5525</v>
      </c>
      <c r="N116">
        <v>1825</v>
      </c>
      <c r="O116">
        <v>5630</v>
      </c>
      <c r="P116">
        <v>3720</v>
      </c>
      <c r="Q116">
        <v>4550</v>
      </c>
      <c r="R116">
        <v>1790</v>
      </c>
      <c r="S116">
        <v>450</v>
      </c>
      <c r="T116">
        <v>135</v>
      </c>
      <c r="U116">
        <v>430</v>
      </c>
      <c r="V116">
        <v>15925</v>
      </c>
      <c r="W116">
        <v>75</v>
      </c>
      <c r="X116">
        <v>80</v>
      </c>
      <c r="Y116">
        <v>895</v>
      </c>
    </row>
    <row r="117" spans="2:25" hidden="1" x14ac:dyDescent="0.25">
      <c r="B117" t="s">
        <v>1736</v>
      </c>
      <c r="C117">
        <v>17550</v>
      </c>
      <c r="D117" t="s">
        <v>1845</v>
      </c>
      <c r="E117">
        <v>60</v>
      </c>
      <c r="F117">
        <v>130</v>
      </c>
      <c r="G117">
        <v>16380</v>
      </c>
      <c r="H117">
        <v>145</v>
      </c>
      <c r="I117">
        <v>3145</v>
      </c>
      <c r="J117">
        <v>30</v>
      </c>
      <c r="K117">
        <v>1435</v>
      </c>
      <c r="L117">
        <v>8265</v>
      </c>
      <c r="M117">
        <v>2590</v>
      </c>
      <c r="N117">
        <v>4295</v>
      </c>
      <c r="O117">
        <v>5815</v>
      </c>
      <c r="P117">
        <v>4425</v>
      </c>
      <c r="Q117">
        <v>4435</v>
      </c>
      <c r="R117">
        <v>3570</v>
      </c>
      <c r="S117">
        <v>535</v>
      </c>
      <c r="T117">
        <v>195</v>
      </c>
      <c r="U117">
        <v>965</v>
      </c>
      <c r="V117">
        <v>25525</v>
      </c>
      <c r="W117">
        <v>5</v>
      </c>
      <c r="X117">
        <v>260</v>
      </c>
      <c r="Y117">
        <v>325</v>
      </c>
    </row>
    <row r="118" spans="2:25" hidden="1" x14ac:dyDescent="0.25">
      <c r="B118" t="s">
        <v>1736</v>
      </c>
      <c r="C118">
        <v>17620</v>
      </c>
      <c r="D118" t="s">
        <v>1846</v>
      </c>
      <c r="E118">
        <v>5</v>
      </c>
      <c r="F118">
        <v>10</v>
      </c>
      <c r="G118">
        <v>1780</v>
      </c>
      <c r="H118">
        <v>5</v>
      </c>
      <c r="I118">
        <v>295</v>
      </c>
      <c r="J118">
        <v>10</v>
      </c>
      <c r="K118">
        <v>165</v>
      </c>
      <c r="L118">
        <v>700</v>
      </c>
      <c r="M118">
        <v>270</v>
      </c>
      <c r="N118">
        <v>455</v>
      </c>
      <c r="O118">
        <v>690</v>
      </c>
      <c r="P118">
        <v>550</v>
      </c>
      <c r="Q118">
        <v>540</v>
      </c>
      <c r="R118">
        <v>415</v>
      </c>
      <c r="S118">
        <v>45</v>
      </c>
      <c r="T118">
        <v>25</v>
      </c>
      <c r="U118">
        <v>160</v>
      </c>
      <c r="V118">
        <v>2820</v>
      </c>
      <c r="W118">
        <v>5</v>
      </c>
      <c r="X118">
        <v>35</v>
      </c>
      <c r="Y118">
        <v>15</v>
      </c>
    </row>
    <row r="119" spans="2:25" hidden="1" x14ac:dyDescent="0.25">
      <c r="B119" t="s">
        <v>1736</v>
      </c>
      <c r="C119">
        <v>17640</v>
      </c>
      <c r="D119" t="s">
        <v>1847</v>
      </c>
      <c r="E119">
        <v>5</v>
      </c>
      <c r="F119">
        <v>5</v>
      </c>
      <c r="G119">
        <v>1005</v>
      </c>
      <c r="H119">
        <v>5</v>
      </c>
      <c r="I119">
        <v>170</v>
      </c>
      <c r="J119">
        <v>5</v>
      </c>
      <c r="K119">
        <v>80</v>
      </c>
      <c r="L119">
        <v>245</v>
      </c>
      <c r="M119">
        <v>265</v>
      </c>
      <c r="N119">
        <v>235</v>
      </c>
      <c r="O119">
        <v>375</v>
      </c>
      <c r="P119">
        <v>245</v>
      </c>
      <c r="Q119">
        <v>280</v>
      </c>
      <c r="R119">
        <v>200</v>
      </c>
      <c r="S119">
        <v>40</v>
      </c>
      <c r="T119">
        <v>20</v>
      </c>
      <c r="U119">
        <v>55</v>
      </c>
      <c r="V119">
        <v>1515</v>
      </c>
      <c r="W119">
        <v>5</v>
      </c>
      <c r="X119">
        <v>20</v>
      </c>
      <c r="Y119">
        <v>15</v>
      </c>
    </row>
    <row r="120" spans="2:25" hidden="1" x14ac:dyDescent="0.25">
      <c r="B120" t="s">
        <v>1736</v>
      </c>
      <c r="C120">
        <v>17650</v>
      </c>
      <c r="D120" t="s">
        <v>1848</v>
      </c>
      <c r="E120">
        <v>5</v>
      </c>
      <c r="F120">
        <v>10</v>
      </c>
      <c r="G120">
        <v>830</v>
      </c>
      <c r="H120">
        <v>5</v>
      </c>
      <c r="I120">
        <v>185</v>
      </c>
      <c r="J120">
        <v>5</v>
      </c>
      <c r="K120">
        <v>110</v>
      </c>
      <c r="L120">
        <v>300</v>
      </c>
      <c r="M120">
        <v>125</v>
      </c>
      <c r="N120">
        <v>215</v>
      </c>
      <c r="O120">
        <v>390</v>
      </c>
      <c r="P120">
        <v>295</v>
      </c>
      <c r="Q120">
        <v>305</v>
      </c>
      <c r="R120">
        <v>205</v>
      </c>
      <c r="S120">
        <v>30</v>
      </c>
      <c r="T120">
        <v>20</v>
      </c>
      <c r="U120">
        <v>65</v>
      </c>
      <c r="V120">
        <v>1365</v>
      </c>
      <c r="W120">
        <v>0</v>
      </c>
      <c r="X120">
        <v>20</v>
      </c>
      <c r="Y120">
        <v>10</v>
      </c>
    </row>
    <row r="121" spans="2:25" hidden="1" x14ac:dyDescent="0.25">
      <c r="B121" t="s">
        <v>1736</v>
      </c>
      <c r="C121">
        <v>17750</v>
      </c>
      <c r="D121" t="s">
        <v>1849</v>
      </c>
      <c r="E121">
        <v>60</v>
      </c>
      <c r="F121">
        <v>125</v>
      </c>
      <c r="G121">
        <v>6465</v>
      </c>
      <c r="H121">
        <v>105</v>
      </c>
      <c r="I121">
        <v>1730</v>
      </c>
      <c r="J121">
        <v>30</v>
      </c>
      <c r="K121">
        <v>775</v>
      </c>
      <c r="L121">
        <v>4165</v>
      </c>
      <c r="M121">
        <v>1370</v>
      </c>
      <c r="N121">
        <v>2325</v>
      </c>
      <c r="O121">
        <v>4030</v>
      </c>
      <c r="P121">
        <v>3175</v>
      </c>
      <c r="Q121">
        <v>3760</v>
      </c>
      <c r="R121">
        <v>2110</v>
      </c>
      <c r="S121">
        <v>295</v>
      </c>
      <c r="T121">
        <v>175</v>
      </c>
      <c r="U121">
        <v>905</v>
      </c>
      <c r="V121">
        <v>11740</v>
      </c>
      <c r="W121">
        <v>5</v>
      </c>
      <c r="X121">
        <v>250</v>
      </c>
      <c r="Y121">
        <v>740</v>
      </c>
    </row>
    <row r="122" spans="2:25" hidden="1" x14ac:dyDescent="0.25">
      <c r="B122" t="s">
        <v>1736</v>
      </c>
      <c r="C122">
        <v>17850</v>
      </c>
      <c r="D122" t="s">
        <v>1850</v>
      </c>
      <c r="E122">
        <v>5</v>
      </c>
      <c r="F122">
        <v>10</v>
      </c>
      <c r="G122">
        <v>420</v>
      </c>
      <c r="H122">
        <v>5</v>
      </c>
      <c r="I122">
        <v>65</v>
      </c>
      <c r="J122">
        <v>0</v>
      </c>
      <c r="K122">
        <v>40</v>
      </c>
      <c r="L122">
        <v>145</v>
      </c>
      <c r="M122">
        <v>120</v>
      </c>
      <c r="N122">
        <v>95</v>
      </c>
      <c r="O122">
        <v>185</v>
      </c>
      <c r="P122">
        <v>125</v>
      </c>
      <c r="Q122">
        <v>150</v>
      </c>
      <c r="R122">
        <v>120</v>
      </c>
      <c r="S122">
        <v>10</v>
      </c>
      <c r="T122">
        <v>5</v>
      </c>
      <c r="U122">
        <v>30</v>
      </c>
      <c r="V122">
        <v>655</v>
      </c>
      <c r="W122">
        <v>0</v>
      </c>
      <c r="X122">
        <v>15</v>
      </c>
      <c r="Y122">
        <v>5</v>
      </c>
    </row>
    <row r="123" spans="2:25" hidden="1" x14ac:dyDescent="0.25">
      <c r="B123" t="s">
        <v>1736</v>
      </c>
      <c r="C123">
        <v>17900</v>
      </c>
      <c r="D123" t="s">
        <v>1851</v>
      </c>
      <c r="E123">
        <v>5</v>
      </c>
      <c r="F123">
        <v>75</v>
      </c>
      <c r="G123">
        <v>885</v>
      </c>
      <c r="H123">
        <v>5</v>
      </c>
      <c r="I123">
        <v>285</v>
      </c>
      <c r="J123">
        <v>5</v>
      </c>
      <c r="K123">
        <v>225</v>
      </c>
      <c r="L123">
        <v>560</v>
      </c>
      <c r="M123">
        <v>40</v>
      </c>
      <c r="N123">
        <v>505</v>
      </c>
      <c r="O123">
        <v>595</v>
      </c>
      <c r="P123">
        <v>535</v>
      </c>
      <c r="Q123">
        <v>715</v>
      </c>
      <c r="R123">
        <v>665</v>
      </c>
      <c r="S123">
        <v>30</v>
      </c>
      <c r="T123">
        <v>15</v>
      </c>
      <c r="U123">
        <v>225</v>
      </c>
      <c r="V123">
        <v>2105</v>
      </c>
      <c r="W123">
        <v>0</v>
      </c>
      <c r="X123">
        <v>100</v>
      </c>
      <c r="Y123">
        <v>5</v>
      </c>
    </row>
    <row r="124" spans="2:25" hidden="1" x14ac:dyDescent="0.25">
      <c r="B124" t="s">
        <v>1736</v>
      </c>
      <c r="C124">
        <v>17950</v>
      </c>
      <c r="D124" t="s">
        <v>1852</v>
      </c>
      <c r="E124">
        <v>5</v>
      </c>
      <c r="F124">
        <v>10</v>
      </c>
      <c r="G124">
        <v>325</v>
      </c>
      <c r="H124">
        <v>0</v>
      </c>
      <c r="I124">
        <v>65</v>
      </c>
      <c r="J124">
        <v>0</v>
      </c>
      <c r="K124">
        <v>35</v>
      </c>
      <c r="L124">
        <v>165</v>
      </c>
      <c r="M124">
        <v>55</v>
      </c>
      <c r="N124">
        <v>90</v>
      </c>
      <c r="O124">
        <v>200</v>
      </c>
      <c r="P124">
        <v>155</v>
      </c>
      <c r="Q124">
        <v>200</v>
      </c>
      <c r="R124">
        <v>180</v>
      </c>
      <c r="S124">
        <v>10</v>
      </c>
      <c r="T124">
        <v>5</v>
      </c>
      <c r="U124">
        <v>65</v>
      </c>
      <c r="V124">
        <v>580</v>
      </c>
      <c r="W124">
        <v>0</v>
      </c>
      <c r="X124">
        <v>15</v>
      </c>
      <c r="Y124">
        <v>5</v>
      </c>
    </row>
    <row r="125" spans="2:25" hidden="1" x14ac:dyDescent="0.25">
      <c r="B125" t="s">
        <v>1736</v>
      </c>
      <c r="C125">
        <v>18020</v>
      </c>
      <c r="D125" t="s">
        <v>1853</v>
      </c>
      <c r="E125">
        <v>10</v>
      </c>
      <c r="F125">
        <v>40</v>
      </c>
      <c r="G125">
        <v>1545</v>
      </c>
      <c r="H125">
        <v>5</v>
      </c>
      <c r="I125">
        <v>315</v>
      </c>
      <c r="J125">
        <v>5</v>
      </c>
      <c r="K125">
        <v>205</v>
      </c>
      <c r="L125">
        <v>575</v>
      </c>
      <c r="M125">
        <v>170</v>
      </c>
      <c r="N125">
        <v>560</v>
      </c>
      <c r="O125">
        <v>645</v>
      </c>
      <c r="P125">
        <v>515</v>
      </c>
      <c r="Q125">
        <v>595</v>
      </c>
      <c r="R125">
        <v>525</v>
      </c>
      <c r="S125">
        <v>40</v>
      </c>
      <c r="T125">
        <v>40</v>
      </c>
      <c r="U125">
        <v>140</v>
      </c>
      <c r="V125">
        <v>2735</v>
      </c>
      <c r="W125">
        <v>0</v>
      </c>
      <c r="X125">
        <v>50</v>
      </c>
      <c r="Y125">
        <v>20</v>
      </c>
    </row>
    <row r="126" spans="2:25" hidden="1" x14ac:dyDescent="0.25">
      <c r="B126" t="s">
        <v>1736</v>
      </c>
      <c r="C126">
        <v>18050</v>
      </c>
      <c r="D126" t="s">
        <v>1854</v>
      </c>
      <c r="E126">
        <v>5</v>
      </c>
      <c r="F126">
        <v>15</v>
      </c>
      <c r="G126">
        <v>3065</v>
      </c>
      <c r="H126">
        <v>70</v>
      </c>
      <c r="I126">
        <v>430</v>
      </c>
      <c r="J126">
        <v>10</v>
      </c>
      <c r="K126">
        <v>140</v>
      </c>
      <c r="L126">
        <v>1355</v>
      </c>
      <c r="M126">
        <v>1325</v>
      </c>
      <c r="N126">
        <v>765</v>
      </c>
      <c r="O126">
        <v>985</v>
      </c>
      <c r="P126">
        <v>760</v>
      </c>
      <c r="Q126">
        <v>1115</v>
      </c>
      <c r="R126">
        <v>745</v>
      </c>
      <c r="S126">
        <v>85</v>
      </c>
      <c r="T126">
        <v>30</v>
      </c>
      <c r="U126">
        <v>90</v>
      </c>
      <c r="V126">
        <v>4450</v>
      </c>
      <c r="W126">
        <v>15</v>
      </c>
      <c r="X126">
        <v>30</v>
      </c>
      <c r="Y126">
        <v>215</v>
      </c>
    </row>
    <row r="127" spans="2:25" hidden="1" x14ac:dyDescent="0.25">
      <c r="B127" t="s">
        <v>1736</v>
      </c>
      <c r="C127">
        <v>18100</v>
      </c>
      <c r="D127" t="s">
        <v>1855</v>
      </c>
      <c r="E127">
        <v>5</v>
      </c>
      <c r="F127">
        <v>5</v>
      </c>
      <c r="G127">
        <v>615</v>
      </c>
      <c r="H127">
        <v>5</v>
      </c>
      <c r="I127">
        <v>135</v>
      </c>
      <c r="J127">
        <v>5</v>
      </c>
      <c r="K127">
        <v>70</v>
      </c>
      <c r="L127">
        <v>160</v>
      </c>
      <c r="M127">
        <v>140</v>
      </c>
      <c r="N127">
        <v>185</v>
      </c>
      <c r="O127">
        <v>205</v>
      </c>
      <c r="P127">
        <v>150</v>
      </c>
      <c r="Q127">
        <v>175</v>
      </c>
      <c r="R127">
        <v>135</v>
      </c>
      <c r="S127">
        <v>20</v>
      </c>
      <c r="T127">
        <v>15</v>
      </c>
      <c r="U127">
        <v>30</v>
      </c>
      <c r="V127">
        <v>1000</v>
      </c>
      <c r="W127">
        <v>0</v>
      </c>
      <c r="X127">
        <v>10</v>
      </c>
      <c r="Y127">
        <v>10</v>
      </c>
    </row>
    <row r="128" spans="2:25" hidden="1" x14ac:dyDescent="0.25">
      <c r="B128" t="s">
        <v>1736</v>
      </c>
      <c r="C128">
        <v>18200</v>
      </c>
      <c r="D128" t="s">
        <v>1856</v>
      </c>
      <c r="E128">
        <v>5</v>
      </c>
      <c r="F128">
        <v>35</v>
      </c>
      <c r="G128">
        <v>895</v>
      </c>
      <c r="H128">
        <v>0</v>
      </c>
      <c r="I128">
        <v>230</v>
      </c>
      <c r="J128">
        <v>5</v>
      </c>
      <c r="K128">
        <v>125</v>
      </c>
      <c r="L128">
        <v>445</v>
      </c>
      <c r="M128">
        <v>115</v>
      </c>
      <c r="N128">
        <v>300</v>
      </c>
      <c r="O128">
        <v>455</v>
      </c>
      <c r="P128">
        <v>340</v>
      </c>
      <c r="Q128">
        <v>435</v>
      </c>
      <c r="R128">
        <v>345</v>
      </c>
      <c r="S128">
        <v>55</v>
      </c>
      <c r="T128">
        <v>10</v>
      </c>
      <c r="U128">
        <v>110</v>
      </c>
      <c r="V128">
        <v>1600</v>
      </c>
      <c r="W128">
        <v>0</v>
      </c>
      <c r="X128">
        <v>40</v>
      </c>
      <c r="Y128">
        <v>20</v>
      </c>
    </row>
    <row r="129" spans="2:25" hidden="1" x14ac:dyDescent="0.25">
      <c r="B129" t="s">
        <v>1736</v>
      </c>
      <c r="C129">
        <v>18250</v>
      </c>
      <c r="D129" t="s">
        <v>1857</v>
      </c>
      <c r="E129">
        <v>5</v>
      </c>
      <c r="F129">
        <v>5</v>
      </c>
      <c r="G129">
        <v>3790</v>
      </c>
      <c r="H129">
        <v>50</v>
      </c>
      <c r="I129">
        <v>555</v>
      </c>
      <c r="J129">
        <v>5</v>
      </c>
      <c r="K129">
        <v>170</v>
      </c>
      <c r="L129">
        <v>1715</v>
      </c>
      <c r="M129">
        <v>2300</v>
      </c>
      <c r="N129">
        <v>640</v>
      </c>
      <c r="O129">
        <v>1500</v>
      </c>
      <c r="P129">
        <v>1040</v>
      </c>
      <c r="Q129">
        <v>1470</v>
      </c>
      <c r="R129">
        <v>715</v>
      </c>
      <c r="S129">
        <v>140</v>
      </c>
      <c r="T129">
        <v>30</v>
      </c>
      <c r="U129">
        <v>85</v>
      </c>
      <c r="V129">
        <v>5110</v>
      </c>
      <c r="W129">
        <v>20</v>
      </c>
      <c r="X129">
        <v>25</v>
      </c>
      <c r="Y129">
        <v>380</v>
      </c>
    </row>
    <row r="130" spans="2:25" hidden="1" x14ac:dyDescent="0.25">
      <c r="B130" t="s">
        <v>1736</v>
      </c>
      <c r="C130">
        <v>18350</v>
      </c>
      <c r="D130" t="s">
        <v>1858</v>
      </c>
      <c r="E130">
        <v>5</v>
      </c>
      <c r="F130">
        <v>20</v>
      </c>
      <c r="G130">
        <v>6870</v>
      </c>
      <c r="H130">
        <v>25</v>
      </c>
      <c r="I130">
        <v>1075</v>
      </c>
      <c r="J130">
        <v>15</v>
      </c>
      <c r="K130">
        <v>390</v>
      </c>
      <c r="L130">
        <v>2060</v>
      </c>
      <c r="M130">
        <v>2380</v>
      </c>
      <c r="N130">
        <v>1365</v>
      </c>
      <c r="O130">
        <v>1895</v>
      </c>
      <c r="P130">
        <v>1420</v>
      </c>
      <c r="Q130">
        <v>1330</v>
      </c>
      <c r="R130">
        <v>775</v>
      </c>
      <c r="S130">
        <v>160</v>
      </c>
      <c r="T130">
        <v>50</v>
      </c>
      <c r="U130">
        <v>255</v>
      </c>
      <c r="V130">
        <v>9545</v>
      </c>
      <c r="W130">
        <v>5</v>
      </c>
      <c r="X130">
        <v>45</v>
      </c>
      <c r="Y130">
        <v>125</v>
      </c>
    </row>
    <row r="131" spans="2:25" hidden="1" x14ac:dyDescent="0.25">
      <c r="B131" t="s">
        <v>1736</v>
      </c>
      <c r="C131">
        <v>18400</v>
      </c>
      <c r="D131" t="s">
        <v>1859</v>
      </c>
      <c r="E131">
        <v>5</v>
      </c>
      <c r="F131">
        <v>30</v>
      </c>
      <c r="G131">
        <v>4705</v>
      </c>
      <c r="H131">
        <v>30</v>
      </c>
      <c r="I131">
        <v>1445</v>
      </c>
      <c r="J131">
        <v>25</v>
      </c>
      <c r="K131">
        <v>540</v>
      </c>
      <c r="L131">
        <v>1745</v>
      </c>
      <c r="M131">
        <v>930</v>
      </c>
      <c r="N131">
        <v>1025</v>
      </c>
      <c r="O131">
        <v>2650</v>
      </c>
      <c r="P131">
        <v>1985</v>
      </c>
      <c r="Q131">
        <v>1785</v>
      </c>
      <c r="R131">
        <v>945</v>
      </c>
      <c r="S131">
        <v>135</v>
      </c>
      <c r="T131">
        <v>70</v>
      </c>
      <c r="U131">
        <v>515</v>
      </c>
      <c r="V131">
        <v>7435</v>
      </c>
      <c r="W131">
        <v>5</v>
      </c>
      <c r="X131">
        <v>60</v>
      </c>
      <c r="Y131">
        <v>140</v>
      </c>
    </row>
    <row r="132" spans="2:25" hidden="1" x14ac:dyDescent="0.25">
      <c r="B132" t="s">
        <v>1736</v>
      </c>
      <c r="C132">
        <v>18450</v>
      </c>
      <c r="D132" t="s">
        <v>1860</v>
      </c>
      <c r="E132">
        <v>130</v>
      </c>
      <c r="F132">
        <v>180</v>
      </c>
      <c r="G132">
        <v>24820</v>
      </c>
      <c r="H132">
        <v>345</v>
      </c>
      <c r="I132">
        <v>6400</v>
      </c>
      <c r="J132">
        <v>70</v>
      </c>
      <c r="K132">
        <v>2895</v>
      </c>
      <c r="L132">
        <v>11335</v>
      </c>
      <c r="M132">
        <v>4925</v>
      </c>
      <c r="N132">
        <v>8460</v>
      </c>
      <c r="O132">
        <v>9425</v>
      </c>
      <c r="P132">
        <v>7405</v>
      </c>
      <c r="Q132">
        <v>10430</v>
      </c>
      <c r="R132">
        <v>7110</v>
      </c>
      <c r="S132">
        <v>1050</v>
      </c>
      <c r="T132">
        <v>355</v>
      </c>
      <c r="U132">
        <v>1795</v>
      </c>
      <c r="V132">
        <v>42730</v>
      </c>
      <c r="W132">
        <v>25</v>
      </c>
      <c r="X132">
        <v>675</v>
      </c>
      <c r="Y132">
        <v>2345</v>
      </c>
    </row>
    <row r="133" spans="2:25" hidden="1" x14ac:dyDescent="0.25">
      <c r="B133" t="s">
        <v>1736</v>
      </c>
      <c r="C133">
        <v>18500</v>
      </c>
      <c r="D133" t="s">
        <v>1861</v>
      </c>
      <c r="E133">
        <v>5</v>
      </c>
      <c r="F133">
        <v>20</v>
      </c>
      <c r="G133">
        <v>1915</v>
      </c>
      <c r="H133">
        <v>50</v>
      </c>
      <c r="I133">
        <v>245</v>
      </c>
      <c r="J133">
        <v>5</v>
      </c>
      <c r="K133">
        <v>70</v>
      </c>
      <c r="L133">
        <v>875</v>
      </c>
      <c r="M133">
        <v>1325</v>
      </c>
      <c r="N133">
        <v>325</v>
      </c>
      <c r="O133">
        <v>550</v>
      </c>
      <c r="P133">
        <v>435</v>
      </c>
      <c r="Q133">
        <v>805</v>
      </c>
      <c r="R133">
        <v>435</v>
      </c>
      <c r="S133">
        <v>50</v>
      </c>
      <c r="T133">
        <v>10</v>
      </c>
      <c r="U133">
        <v>50</v>
      </c>
      <c r="V133">
        <v>2550</v>
      </c>
      <c r="W133">
        <v>15</v>
      </c>
      <c r="X133">
        <v>10</v>
      </c>
      <c r="Y133">
        <v>235</v>
      </c>
    </row>
    <row r="134" spans="2:25" hidden="1" x14ac:dyDescent="0.25">
      <c r="B134" t="s">
        <v>1736</v>
      </c>
      <c r="C134">
        <v>18710</v>
      </c>
      <c r="D134" t="s">
        <v>1862</v>
      </c>
      <c r="E134">
        <v>5</v>
      </c>
      <c r="F134">
        <v>5</v>
      </c>
      <c r="G134">
        <v>1370</v>
      </c>
      <c r="H134">
        <v>5</v>
      </c>
      <c r="I134">
        <v>310</v>
      </c>
      <c r="J134">
        <v>5</v>
      </c>
      <c r="K134">
        <v>95</v>
      </c>
      <c r="L134">
        <v>470</v>
      </c>
      <c r="M134">
        <v>420</v>
      </c>
      <c r="N134">
        <v>320</v>
      </c>
      <c r="O134">
        <v>585</v>
      </c>
      <c r="P134">
        <v>435</v>
      </c>
      <c r="Q134">
        <v>435</v>
      </c>
      <c r="R134">
        <v>235</v>
      </c>
      <c r="S134">
        <v>45</v>
      </c>
      <c r="T134">
        <v>20</v>
      </c>
      <c r="U134">
        <v>80</v>
      </c>
      <c r="V134">
        <v>2045</v>
      </c>
      <c r="W134">
        <v>5</v>
      </c>
      <c r="X134">
        <v>25</v>
      </c>
      <c r="Y134">
        <v>40</v>
      </c>
    </row>
    <row r="135" spans="2:25" hidden="1" x14ac:dyDescent="0.25">
      <c r="B135" t="s">
        <v>1736</v>
      </c>
      <c r="C135">
        <v>19399</v>
      </c>
      <c r="D135" t="s">
        <v>1863</v>
      </c>
      <c r="E135">
        <v>0</v>
      </c>
      <c r="F135">
        <v>5</v>
      </c>
      <c r="G135">
        <v>60</v>
      </c>
      <c r="H135">
        <v>0</v>
      </c>
      <c r="I135">
        <v>10</v>
      </c>
      <c r="J135">
        <v>0</v>
      </c>
      <c r="K135">
        <v>5</v>
      </c>
      <c r="L135">
        <v>20</v>
      </c>
      <c r="M135">
        <v>20</v>
      </c>
      <c r="N135">
        <v>15</v>
      </c>
      <c r="O135">
        <v>45</v>
      </c>
      <c r="P135">
        <v>35</v>
      </c>
      <c r="Q135">
        <v>35</v>
      </c>
      <c r="R135">
        <v>25</v>
      </c>
      <c r="S135">
        <v>5</v>
      </c>
      <c r="T135">
        <v>0</v>
      </c>
      <c r="U135">
        <v>5</v>
      </c>
      <c r="V135">
        <v>95</v>
      </c>
      <c r="W135">
        <v>0</v>
      </c>
      <c r="X135">
        <v>5</v>
      </c>
      <c r="Y135">
        <v>0</v>
      </c>
    </row>
    <row r="136" spans="2:25" hidden="1" x14ac:dyDescent="0.25">
      <c r="B136" t="s">
        <v>1736</v>
      </c>
      <c r="C136">
        <v>20110</v>
      </c>
      <c r="D136" t="s">
        <v>1656</v>
      </c>
      <c r="E136">
        <v>5</v>
      </c>
      <c r="F136">
        <v>0</v>
      </c>
      <c r="G136">
        <v>1915</v>
      </c>
      <c r="H136">
        <v>15</v>
      </c>
      <c r="I136">
        <v>280</v>
      </c>
      <c r="J136">
        <v>0</v>
      </c>
      <c r="K136">
        <v>115</v>
      </c>
      <c r="L136">
        <v>495</v>
      </c>
      <c r="M136">
        <v>425</v>
      </c>
      <c r="N136">
        <v>345</v>
      </c>
      <c r="O136">
        <v>620</v>
      </c>
      <c r="P136">
        <v>390</v>
      </c>
      <c r="Q136">
        <v>550</v>
      </c>
      <c r="R136">
        <v>305</v>
      </c>
      <c r="S136">
        <v>160</v>
      </c>
      <c r="T136">
        <v>15</v>
      </c>
      <c r="U136">
        <v>50</v>
      </c>
      <c r="V136">
        <v>2640</v>
      </c>
      <c r="W136">
        <v>5</v>
      </c>
      <c r="X136">
        <v>10</v>
      </c>
      <c r="Y136">
        <v>25</v>
      </c>
    </row>
    <row r="137" spans="2:25" hidden="1" x14ac:dyDescent="0.25">
      <c r="B137" t="s">
        <v>1736</v>
      </c>
      <c r="C137">
        <v>20260</v>
      </c>
      <c r="D137" t="s">
        <v>1020</v>
      </c>
      <c r="E137">
        <v>0</v>
      </c>
      <c r="F137">
        <v>5</v>
      </c>
      <c r="G137">
        <v>1725</v>
      </c>
      <c r="H137">
        <v>5</v>
      </c>
      <c r="I137">
        <v>345</v>
      </c>
      <c r="J137">
        <v>5</v>
      </c>
      <c r="K137">
        <v>170</v>
      </c>
      <c r="L137">
        <v>620</v>
      </c>
      <c r="M137">
        <v>300</v>
      </c>
      <c r="N137">
        <v>650</v>
      </c>
      <c r="O137">
        <v>670</v>
      </c>
      <c r="P137">
        <v>520</v>
      </c>
      <c r="Q137">
        <v>700</v>
      </c>
      <c r="R137">
        <v>515</v>
      </c>
      <c r="S137">
        <v>200</v>
      </c>
      <c r="T137">
        <v>35</v>
      </c>
      <c r="U137">
        <v>135</v>
      </c>
      <c r="V137">
        <v>3030</v>
      </c>
      <c r="W137">
        <v>0</v>
      </c>
      <c r="X137">
        <v>55</v>
      </c>
      <c r="Y137">
        <v>15</v>
      </c>
    </row>
    <row r="138" spans="2:25" hidden="1" x14ac:dyDescent="0.25">
      <c r="B138" t="s">
        <v>1736</v>
      </c>
      <c r="C138">
        <v>20570</v>
      </c>
      <c r="D138" t="s">
        <v>998</v>
      </c>
      <c r="E138">
        <v>15</v>
      </c>
      <c r="F138">
        <v>20</v>
      </c>
      <c r="G138">
        <v>13415</v>
      </c>
      <c r="H138">
        <v>150</v>
      </c>
      <c r="I138">
        <v>3530</v>
      </c>
      <c r="J138">
        <v>45</v>
      </c>
      <c r="K138">
        <v>1740</v>
      </c>
      <c r="L138">
        <v>8385</v>
      </c>
      <c r="M138">
        <v>2155</v>
      </c>
      <c r="N138">
        <v>5510</v>
      </c>
      <c r="O138">
        <v>7290</v>
      </c>
      <c r="P138">
        <v>5710</v>
      </c>
      <c r="Q138">
        <v>6830</v>
      </c>
      <c r="R138">
        <v>4130</v>
      </c>
      <c r="S138">
        <v>1525</v>
      </c>
      <c r="T138">
        <v>220</v>
      </c>
      <c r="U138">
        <v>1510</v>
      </c>
      <c r="V138">
        <v>24945</v>
      </c>
      <c r="W138">
        <v>10</v>
      </c>
      <c r="X138">
        <v>405</v>
      </c>
      <c r="Y138">
        <v>740</v>
      </c>
    </row>
    <row r="139" spans="2:25" hidden="1" x14ac:dyDescent="0.25">
      <c r="B139" t="s">
        <v>1736</v>
      </c>
      <c r="C139">
        <v>20660</v>
      </c>
      <c r="D139" t="s">
        <v>795</v>
      </c>
      <c r="E139">
        <v>15</v>
      </c>
      <c r="F139">
        <v>20</v>
      </c>
      <c r="G139">
        <v>11330</v>
      </c>
      <c r="H139">
        <v>145</v>
      </c>
      <c r="I139">
        <v>2735</v>
      </c>
      <c r="J139">
        <v>30</v>
      </c>
      <c r="K139">
        <v>890</v>
      </c>
      <c r="L139">
        <v>3895</v>
      </c>
      <c r="M139">
        <v>3945</v>
      </c>
      <c r="N139">
        <v>3160</v>
      </c>
      <c r="O139">
        <v>4020</v>
      </c>
      <c r="P139">
        <v>2995</v>
      </c>
      <c r="Q139">
        <v>5140</v>
      </c>
      <c r="R139">
        <v>2595</v>
      </c>
      <c r="S139">
        <v>1285</v>
      </c>
      <c r="T139">
        <v>120</v>
      </c>
      <c r="U139">
        <v>475</v>
      </c>
      <c r="V139">
        <v>17605</v>
      </c>
      <c r="W139">
        <v>35</v>
      </c>
      <c r="X139">
        <v>135</v>
      </c>
      <c r="Y139">
        <v>845</v>
      </c>
    </row>
    <row r="140" spans="2:25" hidden="1" x14ac:dyDescent="0.25">
      <c r="B140" t="s">
        <v>1736</v>
      </c>
      <c r="C140">
        <v>20740</v>
      </c>
      <c r="D140" t="s">
        <v>1657</v>
      </c>
      <c r="E140">
        <v>5</v>
      </c>
      <c r="F140">
        <v>5</v>
      </c>
      <c r="G140">
        <v>7155</v>
      </c>
      <c r="H140">
        <v>30</v>
      </c>
      <c r="I140">
        <v>1220</v>
      </c>
      <c r="J140">
        <v>15</v>
      </c>
      <c r="K140">
        <v>580</v>
      </c>
      <c r="L140">
        <v>2560</v>
      </c>
      <c r="M140">
        <v>1420</v>
      </c>
      <c r="N140">
        <v>1635</v>
      </c>
      <c r="O140">
        <v>2260</v>
      </c>
      <c r="P140">
        <v>1670</v>
      </c>
      <c r="Q140">
        <v>2125</v>
      </c>
      <c r="R140">
        <v>1505</v>
      </c>
      <c r="S140">
        <v>760</v>
      </c>
      <c r="T140">
        <v>90</v>
      </c>
      <c r="U140">
        <v>345</v>
      </c>
      <c r="V140">
        <v>10915</v>
      </c>
      <c r="W140">
        <v>5</v>
      </c>
      <c r="X140">
        <v>85</v>
      </c>
      <c r="Y140">
        <v>90</v>
      </c>
    </row>
    <row r="141" spans="2:25" hidden="1" x14ac:dyDescent="0.25">
      <c r="B141" t="s">
        <v>1736</v>
      </c>
      <c r="C141">
        <v>20830</v>
      </c>
      <c r="D141" t="s">
        <v>1658</v>
      </c>
      <c r="E141">
        <v>5</v>
      </c>
      <c r="F141">
        <v>15</v>
      </c>
      <c r="G141">
        <v>7430</v>
      </c>
      <c r="H141">
        <v>40</v>
      </c>
      <c r="I141">
        <v>1615</v>
      </c>
      <c r="J141">
        <v>20</v>
      </c>
      <c r="K141">
        <v>660</v>
      </c>
      <c r="L141">
        <v>2805</v>
      </c>
      <c r="M141">
        <v>1390</v>
      </c>
      <c r="N141">
        <v>1915</v>
      </c>
      <c r="O141">
        <v>3515</v>
      </c>
      <c r="P141">
        <v>2650</v>
      </c>
      <c r="Q141">
        <v>2950</v>
      </c>
      <c r="R141">
        <v>1670</v>
      </c>
      <c r="S141">
        <v>850</v>
      </c>
      <c r="T141">
        <v>90</v>
      </c>
      <c r="U141">
        <v>600</v>
      </c>
      <c r="V141">
        <v>11870</v>
      </c>
      <c r="W141">
        <v>10</v>
      </c>
      <c r="X141">
        <v>105</v>
      </c>
      <c r="Y141">
        <v>185</v>
      </c>
    </row>
    <row r="142" spans="2:25" hidden="1" x14ac:dyDescent="0.25">
      <c r="B142" t="s">
        <v>1736</v>
      </c>
      <c r="C142">
        <v>20910</v>
      </c>
      <c r="D142" t="s">
        <v>1864</v>
      </c>
      <c r="E142">
        <v>5</v>
      </c>
      <c r="F142">
        <v>5</v>
      </c>
      <c r="G142">
        <v>6640</v>
      </c>
      <c r="H142">
        <v>70</v>
      </c>
      <c r="I142">
        <v>1060</v>
      </c>
      <c r="J142">
        <v>5</v>
      </c>
      <c r="K142">
        <v>295</v>
      </c>
      <c r="L142">
        <v>1640</v>
      </c>
      <c r="M142">
        <v>4090</v>
      </c>
      <c r="N142">
        <v>1415</v>
      </c>
      <c r="O142">
        <v>1565</v>
      </c>
      <c r="P142">
        <v>1185</v>
      </c>
      <c r="Q142">
        <v>2145</v>
      </c>
      <c r="R142">
        <v>1005</v>
      </c>
      <c r="S142">
        <v>560</v>
      </c>
      <c r="T142">
        <v>15</v>
      </c>
      <c r="U142">
        <v>165</v>
      </c>
      <c r="V142">
        <v>9260</v>
      </c>
      <c r="W142">
        <v>25</v>
      </c>
      <c r="X142">
        <v>35</v>
      </c>
      <c r="Y142">
        <v>395</v>
      </c>
    </row>
    <row r="143" spans="2:25" hidden="1" x14ac:dyDescent="0.25">
      <c r="B143" t="s">
        <v>1736</v>
      </c>
      <c r="C143">
        <v>21010</v>
      </c>
      <c r="D143" t="s">
        <v>1067</v>
      </c>
      <c r="E143">
        <v>0</v>
      </c>
      <c r="F143">
        <v>5</v>
      </c>
      <c r="G143">
        <v>2590</v>
      </c>
      <c r="H143">
        <v>10</v>
      </c>
      <c r="I143">
        <v>495</v>
      </c>
      <c r="J143">
        <v>10</v>
      </c>
      <c r="K143">
        <v>245</v>
      </c>
      <c r="L143">
        <v>860</v>
      </c>
      <c r="M143">
        <v>425</v>
      </c>
      <c r="N143">
        <v>745</v>
      </c>
      <c r="O143">
        <v>835</v>
      </c>
      <c r="P143">
        <v>635</v>
      </c>
      <c r="Q143">
        <v>735</v>
      </c>
      <c r="R143">
        <v>565</v>
      </c>
      <c r="S143">
        <v>170</v>
      </c>
      <c r="T143">
        <v>20</v>
      </c>
      <c r="U143">
        <v>165</v>
      </c>
      <c r="V143">
        <v>4160</v>
      </c>
      <c r="W143">
        <v>5</v>
      </c>
      <c r="X143">
        <v>45</v>
      </c>
      <c r="Y143">
        <v>30</v>
      </c>
    </row>
    <row r="144" spans="2:25" hidden="1" x14ac:dyDescent="0.25">
      <c r="B144" t="s">
        <v>1736</v>
      </c>
      <c r="C144">
        <v>21110</v>
      </c>
      <c r="D144" t="s">
        <v>797</v>
      </c>
      <c r="E144">
        <v>15</v>
      </c>
      <c r="F144">
        <v>5</v>
      </c>
      <c r="G144">
        <v>8300</v>
      </c>
      <c r="H144">
        <v>225</v>
      </c>
      <c r="I144">
        <v>1570</v>
      </c>
      <c r="J144">
        <v>10</v>
      </c>
      <c r="K144">
        <v>355</v>
      </c>
      <c r="L144">
        <v>3520</v>
      </c>
      <c r="M144">
        <v>6015</v>
      </c>
      <c r="N144">
        <v>1950</v>
      </c>
      <c r="O144">
        <v>2705</v>
      </c>
      <c r="P144">
        <v>1855</v>
      </c>
      <c r="Q144">
        <v>4955</v>
      </c>
      <c r="R144">
        <v>1635</v>
      </c>
      <c r="S144">
        <v>1115</v>
      </c>
      <c r="T144">
        <v>50</v>
      </c>
      <c r="U144">
        <v>175</v>
      </c>
      <c r="V144">
        <v>11920</v>
      </c>
      <c r="W144">
        <v>30</v>
      </c>
      <c r="X144">
        <v>90</v>
      </c>
      <c r="Y144">
        <v>1570</v>
      </c>
    </row>
    <row r="145" spans="2:25" hidden="1" x14ac:dyDescent="0.25">
      <c r="B145" t="s">
        <v>1736</v>
      </c>
      <c r="C145">
        <v>21180</v>
      </c>
      <c r="D145" t="s">
        <v>798</v>
      </c>
      <c r="E145">
        <v>15</v>
      </c>
      <c r="F145">
        <v>10</v>
      </c>
      <c r="G145">
        <v>21390</v>
      </c>
      <c r="H145">
        <v>225</v>
      </c>
      <c r="I145">
        <v>8015</v>
      </c>
      <c r="J145">
        <v>80</v>
      </c>
      <c r="K145">
        <v>4055</v>
      </c>
      <c r="L145">
        <v>10080</v>
      </c>
      <c r="M145">
        <v>2005</v>
      </c>
      <c r="N145">
        <v>6145</v>
      </c>
      <c r="O145">
        <v>12590</v>
      </c>
      <c r="P145">
        <v>9855</v>
      </c>
      <c r="Q145">
        <v>14070</v>
      </c>
      <c r="R145">
        <v>9290</v>
      </c>
      <c r="S145">
        <v>2440</v>
      </c>
      <c r="T145">
        <v>740</v>
      </c>
      <c r="U145">
        <v>1610</v>
      </c>
      <c r="V145">
        <v>38415</v>
      </c>
      <c r="W145">
        <v>205</v>
      </c>
      <c r="X145">
        <v>395</v>
      </c>
      <c r="Y145">
        <v>2180</v>
      </c>
    </row>
    <row r="146" spans="2:25" hidden="1" x14ac:dyDescent="0.25">
      <c r="B146" t="s">
        <v>1736</v>
      </c>
      <c r="C146">
        <v>21270</v>
      </c>
      <c r="D146" t="s">
        <v>1110</v>
      </c>
      <c r="E146">
        <v>0</v>
      </c>
      <c r="F146">
        <v>5</v>
      </c>
      <c r="G146">
        <v>980</v>
      </c>
      <c r="H146">
        <v>5</v>
      </c>
      <c r="I146">
        <v>205</v>
      </c>
      <c r="J146">
        <v>5</v>
      </c>
      <c r="K146">
        <v>120</v>
      </c>
      <c r="L146">
        <v>200</v>
      </c>
      <c r="M146">
        <v>180</v>
      </c>
      <c r="N146">
        <v>350</v>
      </c>
      <c r="O146">
        <v>295</v>
      </c>
      <c r="P146">
        <v>215</v>
      </c>
      <c r="Q146">
        <v>275</v>
      </c>
      <c r="R146">
        <v>235</v>
      </c>
      <c r="S146">
        <v>50</v>
      </c>
      <c r="T146">
        <v>10</v>
      </c>
      <c r="U146">
        <v>50</v>
      </c>
      <c r="V146">
        <v>1660</v>
      </c>
      <c r="W146">
        <v>0</v>
      </c>
      <c r="X146">
        <v>10</v>
      </c>
      <c r="Y146">
        <v>10</v>
      </c>
    </row>
    <row r="147" spans="2:25" hidden="1" x14ac:dyDescent="0.25">
      <c r="B147" t="s">
        <v>1736</v>
      </c>
      <c r="C147">
        <v>21370</v>
      </c>
      <c r="D147" t="s">
        <v>1659</v>
      </c>
      <c r="E147">
        <v>10</v>
      </c>
      <c r="F147">
        <v>20</v>
      </c>
      <c r="G147">
        <v>5930</v>
      </c>
      <c r="H147">
        <v>20</v>
      </c>
      <c r="I147">
        <v>1340</v>
      </c>
      <c r="J147">
        <v>15</v>
      </c>
      <c r="K147">
        <v>600</v>
      </c>
      <c r="L147">
        <v>2055</v>
      </c>
      <c r="M147">
        <v>960</v>
      </c>
      <c r="N147">
        <v>1740</v>
      </c>
      <c r="O147">
        <v>2400</v>
      </c>
      <c r="P147">
        <v>1820</v>
      </c>
      <c r="Q147">
        <v>2020</v>
      </c>
      <c r="R147">
        <v>1395</v>
      </c>
      <c r="S147">
        <v>495</v>
      </c>
      <c r="T147">
        <v>80</v>
      </c>
      <c r="U147">
        <v>460</v>
      </c>
      <c r="V147">
        <v>9750</v>
      </c>
      <c r="W147">
        <v>5</v>
      </c>
      <c r="X147">
        <v>100</v>
      </c>
      <c r="Y147">
        <v>85</v>
      </c>
    </row>
    <row r="148" spans="2:25" hidden="1" x14ac:dyDescent="0.25">
      <c r="B148" t="s">
        <v>1736</v>
      </c>
      <c r="C148">
        <v>21450</v>
      </c>
      <c r="D148" t="s">
        <v>799</v>
      </c>
      <c r="E148">
        <v>5</v>
      </c>
      <c r="F148">
        <v>20</v>
      </c>
      <c r="G148">
        <v>9390</v>
      </c>
      <c r="H148">
        <v>90</v>
      </c>
      <c r="I148">
        <v>2850</v>
      </c>
      <c r="J148">
        <v>60</v>
      </c>
      <c r="K148">
        <v>1120</v>
      </c>
      <c r="L148">
        <v>5080</v>
      </c>
      <c r="M148">
        <v>1285</v>
      </c>
      <c r="N148">
        <v>2650</v>
      </c>
      <c r="O148">
        <v>8310</v>
      </c>
      <c r="P148">
        <v>6190</v>
      </c>
      <c r="Q148">
        <v>5835</v>
      </c>
      <c r="R148">
        <v>2820</v>
      </c>
      <c r="S148">
        <v>1050</v>
      </c>
      <c r="T148">
        <v>330</v>
      </c>
      <c r="U148">
        <v>1225</v>
      </c>
      <c r="V148">
        <v>16235</v>
      </c>
      <c r="W148">
        <v>45</v>
      </c>
      <c r="X148">
        <v>230</v>
      </c>
      <c r="Y148">
        <v>535</v>
      </c>
    </row>
    <row r="149" spans="2:25" hidden="1" x14ac:dyDescent="0.25">
      <c r="B149" t="s">
        <v>1736</v>
      </c>
      <c r="C149">
        <v>21610</v>
      </c>
      <c r="D149" t="s">
        <v>800</v>
      </c>
      <c r="E149">
        <v>20</v>
      </c>
      <c r="F149">
        <v>35</v>
      </c>
      <c r="G149">
        <v>25410</v>
      </c>
      <c r="H149">
        <v>325</v>
      </c>
      <c r="I149">
        <v>9540</v>
      </c>
      <c r="J149">
        <v>135</v>
      </c>
      <c r="K149">
        <v>4560</v>
      </c>
      <c r="L149">
        <v>15445</v>
      </c>
      <c r="M149">
        <v>2700</v>
      </c>
      <c r="N149">
        <v>9235</v>
      </c>
      <c r="O149">
        <v>28045</v>
      </c>
      <c r="P149">
        <v>20425</v>
      </c>
      <c r="Q149">
        <v>22155</v>
      </c>
      <c r="R149">
        <v>10440</v>
      </c>
      <c r="S149">
        <v>3400</v>
      </c>
      <c r="T149">
        <v>1800</v>
      </c>
      <c r="U149">
        <v>3195</v>
      </c>
      <c r="V149">
        <v>48415</v>
      </c>
      <c r="W149">
        <v>265</v>
      </c>
      <c r="X149">
        <v>865</v>
      </c>
      <c r="Y149">
        <v>2910</v>
      </c>
    </row>
    <row r="150" spans="2:25" hidden="1" x14ac:dyDescent="0.25">
      <c r="B150" t="s">
        <v>1736</v>
      </c>
      <c r="C150">
        <v>21670</v>
      </c>
      <c r="D150" t="s">
        <v>1660</v>
      </c>
      <c r="E150">
        <v>5</v>
      </c>
      <c r="F150">
        <v>5</v>
      </c>
      <c r="G150">
        <v>3015</v>
      </c>
      <c r="H150">
        <v>10</v>
      </c>
      <c r="I150">
        <v>650</v>
      </c>
      <c r="J150">
        <v>10</v>
      </c>
      <c r="K150">
        <v>400</v>
      </c>
      <c r="L150">
        <v>1010</v>
      </c>
      <c r="M150">
        <v>215</v>
      </c>
      <c r="N150">
        <v>1030</v>
      </c>
      <c r="O150">
        <v>950</v>
      </c>
      <c r="P150">
        <v>750</v>
      </c>
      <c r="Q150">
        <v>1025</v>
      </c>
      <c r="R150">
        <v>870</v>
      </c>
      <c r="S150">
        <v>290</v>
      </c>
      <c r="T150">
        <v>35</v>
      </c>
      <c r="U150">
        <v>200</v>
      </c>
      <c r="V150">
        <v>5255</v>
      </c>
      <c r="W150">
        <v>5</v>
      </c>
      <c r="X150">
        <v>85</v>
      </c>
      <c r="Y150">
        <v>35</v>
      </c>
    </row>
    <row r="151" spans="2:25" hidden="1" x14ac:dyDescent="0.25">
      <c r="B151" t="s">
        <v>1736</v>
      </c>
      <c r="C151">
        <v>21750</v>
      </c>
      <c r="D151" t="s">
        <v>1865</v>
      </c>
      <c r="E151">
        <v>5</v>
      </c>
      <c r="F151">
        <v>5</v>
      </c>
      <c r="G151">
        <v>2925</v>
      </c>
      <c r="H151">
        <v>15</v>
      </c>
      <c r="I151">
        <v>540</v>
      </c>
      <c r="J151">
        <v>10</v>
      </c>
      <c r="K151">
        <v>245</v>
      </c>
      <c r="L151">
        <v>1005</v>
      </c>
      <c r="M151">
        <v>670</v>
      </c>
      <c r="N151">
        <v>980</v>
      </c>
      <c r="O151">
        <v>1215</v>
      </c>
      <c r="P151">
        <v>865</v>
      </c>
      <c r="Q151">
        <v>1050</v>
      </c>
      <c r="R151">
        <v>680</v>
      </c>
      <c r="S151">
        <v>320</v>
      </c>
      <c r="T151">
        <v>40</v>
      </c>
      <c r="U151">
        <v>195</v>
      </c>
      <c r="V151">
        <v>4855</v>
      </c>
      <c r="W151">
        <v>5</v>
      </c>
      <c r="X151">
        <v>50</v>
      </c>
      <c r="Y151">
        <v>55</v>
      </c>
    </row>
    <row r="152" spans="2:25" hidden="1" x14ac:dyDescent="0.25">
      <c r="B152" t="s">
        <v>1736</v>
      </c>
      <c r="C152">
        <v>21830</v>
      </c>
      <c r="D152" t="s">
        <v>1662</v>
      </c>
      <c r="E152">
        <v>0</v>
      </c>
      <c r="F152">
        <v>5</v>
      </c>
      <c r="G152">
        <v>2205</v>
      </c>
      <c r="H152">
        <v>5</v>
      </c>
      <c r="I152">
        <v>445</v>
      </c>
      <c r="J152">
        <v>5</v>
      </c>
      <c r="K152">
        <v>200</v>
      </c>
      <c r="L152">
        <v>640</v>
      </c>
      <c r="M152">
        <v>460</v>
      </c>
      <c r="N152">
        <v>695</v>
      </c>
      <c r="O152">
        <v>840</v>
      </c>
      <c r="P152">
        <v>610</v>
      </c>
      <c r="Q152">
        <v>750</v>
      </c>
      <c r="R152">
        <v>515</v>
      </c>
      <c r="S152">
        <v>235</v>
      </c>
      <c r="T152">
        <v>30</v>
      </c>
      <c r="U152">
        <v>120</v>
      </c>
      <c r="V152">
        <v>3640</v>
      </c>
      <c r="W152">
        <v>0</v>
      </c>
      <c r="X152">
        <v>20</v>
      </c>
      <c r="Y152">
        <v>35</v>
      </c>
    </row>
    <row r="153" spans="2:25" x14ac:dyDescent="0.25">
      <c r="B153" t="s">
        <v>1736</v>
      </c>
      <c r="C153">
        <v>21890</v>
      </c>
      <c r="D153" t="s">
        <v>26</v>
      </c>
      <c r="E153">
        <v>45</v>
      </c>
      <c r="F153">
        <v>35</v>
      </c>
      <c r="G153">
        <v>13445</v>
      </c>
      <c r="H153">
        <v>520</v>
      </c>
      <c r="I153">
        <v>3915</v>
      </c>
      <c r="J153">
        <v>45</v>
      </c>
      <c r="K153">
        <v>1525</v>
      </c>
      <c r="L153" s="34">
        <v>6655</v>
      </c>
      <c r="M153">
        <v>2015</v>
      </c>
      <c r="N153">
        <v>4860</v>
      </c>
      <c r="O153">
        <v>4735</v>
      </c>
      <c r="P153">
        <v>3630</v>
      </c>
      <c r="Q153">
        <v>7415</v>
      </c>
      <c r="R153">
        <v>4715</v>
      </c>
      <c r="S153">
        <v>1455</v>
      </c>
      <c r="T153">
        <v>180</v>
      </c>
      <c r="U153">
        <v>610</v>
      </c>
      <c r="V153">
        <v>23020</v>
      </c>
      <c r="W153">
        <v>45</v>
      </c>
      <c r="X153">
        <v>245</v>
      </c>
      <c r="Y153">
        <v>1415</v>
      </c>
    </row>
    <row r="154" spans="2:25" hidden="1" x14ac:dyDescent="0.25">
      <c r="B154" t="s">
        <v>1736</v>
      </c>
      <c r="C154">
        <v>22110</v>
      </c>
      <c r="D154" t="s">
        <v>1663</v>
      </c>
      <c r="E154">
        <v>10</v>
      </c>
      <c r="F154">
        <v>20</v>
      </c>
      <c r="G154">
        <v>9585</v>
      </c>
      <c r="H154">
        <v>20</v>
      </c>
      <c r="I154">
        <v>1750</v>
      </c>
      <c r="J154">
        <v>15</v>
      </c>
      <c r="K154">
        <v>880</v>
      </c>
      <c r="L154">
        <v>3160</v>
      </c>
      <c r="M154">
        <v>1525</v>
      </c>
      <c r="N154">
        <v>2490</v>
      </c>
      <c r="O154">
        <v>2990</v>
      </c>
      <c r="P154">
        <v>2280</v>
      </c>
      <c r="Q154">
        <v>3210</v>
      </c>
      <c r="R154">
        <v>2250</v>
      </c>
      <c r="S154">
        <v>1025</v>
      </c>
      <c r="T154">
        <v>120</v>
      </c>
      <c r="U154">
        <v>555</v>
      </c>
      <c r="V154">
        <v>15100</v>
      </c>
      <c r="W154">
        <v>0</v>
      </c>
      <c r="X154">
        <v>205</v>
      </c>
      <c r="Y154">
        <v>95</v>
      </c>
    </row>
    <row r="155" spans="2:25" hidden="1" x14ac:dyDescent="0.25">
      <c r="B155" t="s">
        <v>1736</v>
      </c>
      <c r="C155">
        <v>22170</v>
      </c>
      <c r="D155" t="s">
        <v>801</v>
      </c>
      <c r="E155">
        <v>20</v>
      </c>
      <c r="F155">
        <v>15</v>
      </c>
      <c r="G155">
        <v>14655</v>
      </c>
      <c r="H155">
        <v>150</v>
      </c>
      <c r="I155">
        <v>3715</v>
      </c>
      <c r="J155">
        <v>55</v>
      </c>
      <c r="K155">
        <v>1565</v>
      </c>
      <c r="L155">
        <v>8265</v>
      </c>
      <c r="M155">
        <v>1880</v>
      </c>
      <c r="N155">
        <v>5250</v>
      </c>
      <c r="O155">
        <v>7975</v>
      </c>
      <c r="P155">
        <v>6215</v>
      </c>
      <c r="Q155">
        <v>6780</v>
      </c>
      <c r="R155">
        <v>4750</v>
      </c>
      <c r="S155">
        <v>1385</v>
      </c>
      <c r="T155">
        <v>190</v>
      </c>
      <c r="U155">
        <v>1405</v>
      </c>
      <c r="V155">
        <v>26140</v>
      </c>
      <c r="W155">
        <v>30</v>
      </c>
      <c r="X155">
        <v>280</v>
      </c>
      <c r="Y155">
        <v>605</v>
      </c>
    </row>
    <row r="156" spans="2:25" hidden="1" x14ac:dyDescent="0.25">
      <c r="B156" t="s">
        <v>1736</v>
      </c>
      <c r="C156">
        <v>22250</v>
      </c>
      <c r="D156" t="s">
        <v>1242</v>
      </c>
      <c r="E156">
        <v>5</v>
      </c>
      <c r="F156">
        <v>5</v>
      </c>
      <c r="G156">
        <v>2015</v>
      </c>
      <c r="H156">
        <v>5</v>
      </c>
      <c r="I156">
        <v>320</v>
      </c>
      <c r="J156">
        <v>5</v>
      </c>
      <c r="K156">
        <v>155</v>
      </c>
      <c r="L156">
        <v>465</v>
      </c>
      <c r="M156">
        <v>305</v>
      </c>
      <c r="N156">
        <v>505</v>
      </c>
      <c r="O156">
        <v>585</v>
      </c>
      <c r="P156">
        <v>415</v>
      </c>
      <c r="Q156">
        <v>555</v>
      </c>
      <c r="R156">
        <v>410</v>
      </c>
      <c r="S156">
        <v>135</v>
      </c>
      <c r="T156">
        <v>15</v>
      </c>
      <c r="U156">
        <v>115</v>
      </c>
      <c r="V156">
        <v>3060</v>
      </c>
      <c r="W156">
        <v>5</v>
      </c>
      <c r="X156">
        <v>20</v>
      </c>
      <c r="Y156">
        <v>25</v>
      </c>
    </row>
    <row r="157" spans="2:25" hidden="1" x14ac:dyDescent="0.25">
      <c r="B157" t="s">
        <v>1736</v>
      </c>
      <c r="C157">
        <v>22310</v>
      </c>
      <c r="D157" t="s">
        <v>802</v>
      </c>
      <c r="E157">
        <v>15</v>
      </c>
      <c r="F157">
        <v>5</v>
      </c>
      <c r="G157">
        <v>10455</v>
      </c>
      <c r="H157">
        <v>185</v>
      </c>
      <c r="I157">
        <v>2265</v>
      </c>
      <c r="J157">
        <v>25</v>
      </c>
      <c r="K157">
        <v>620</v>
      </c>
      <c r="L157">
        <v>4500</v>
      </c>
      <c r="M157">
        <v>3470</v>
      </c>
      <c r="N157">
        <v>2530</v>
      </c>
      <c r="O157">
        <v>3660</v>
      </c>
      <c r="P157">
        <v>2660</v>
      </c>
      <c r="Q157">
        <v>4845</v>
      </c>
      <c r="R157">
        <v>2115</v>
      </c>
      <c r="S157">
        <v>1070</v>
      </c>
      <c r="T157">
        <v>110</v>
      </c>
      <c r="U157">
        <v>310</v>
      </c>
      <c r="V157">
        <v>15280</v>
      </c>
      <c r="W157">
        <v>90</v>
      </c>
      <c r="X157">
        <v>90</v>
      </c>
      <c r="Y157">
        <v>1020</v>
      </c>
    </row>
    <row r="158" spans="2:25" hidden="1" x14ac:dyDescent="0.25">
      <c r="B158" t="s">
        <v>1736</v>
      </c>
      <c r="C158">
        <v>22410</v>
      </c>
      <c r="D158" t="s">
        <v>1664</v>
      </c>
      <c r="E158">
        <v>5</v>
      </c>
      <c r="F158">
        <v>10</v>
      </c>
      <c r="G158">
        <v>3110</v>
      </c>
      <c r="H158">
        <v>5</v>
      </c>
      <c r="I158">
        <v>720</v>
      </c>
      <c r="J158">
        <v>10</v>
      </c>
      <c r="K158">
        <v>375</v>
      </c>
      <c r="L158">
        <v>1000</v>
      </c>
      <c r="M158">
        <v>515</v>
      </c>
      <c r="N158">
        <v>1055</v>
      </c>
      <c r="O158">
        <v>1130</v>
      </c>
      <c r="P158">
        <v>875</v>
      </c>
      <c r="Q158">
        <v>1130</v>
      </c>
      <c r="R158">
        <v>920</v>
      </c>
      <c r="S158">
        <v>370</v>
      </c>
      <c r="T158">
        <v>40</v>
      </c>
      <c r="U158">
        <v>220</v>
      </c>
      <c r="V158">
        <v>5420</v>
      </c>
      <c r="W158">
        <v>0</v>
      </c>
      <c r="X158">
        <v>85</v>
      </c>
      <c r="Y158">
        <v>20</v>
      </c>
    </row>
    <row r="159" spans="2:25" hidden="1" x14ac:dyDescent="0.25">
      <c r="B159" t="s">
        <v>1736</v>
      </c>
      <c r="C159">
        <v>22490</v>
      </c>
      <c r="D159" t="s">
        <v>1665</v>
      </c>
      <c r="E159">
        <v>5</v>
      </c>
      <c r="F159">
        <v>5</v>
      </c>
      <c r="G159">
        <v>2205</v>
      </c>
      <c r="H159">
        <v>15</v>
      </c>
      <c r="I159">
        <v>740</v>
      </c>
      <c r="J159">
        <v>15</v>
      </c>
      <c r="K159">
        <v>310</v>
      </c>
      <c r="L159">
        <v>440</v>
      </c>
      <c r="M159">
        <v>355</v>
      </c>
      <c r="N159">
        <v>585</v>
      </c>
      <c r="O159">
        <v>1285</v>
      </c>
      <c r="P159">
        <v>835</v>
      </c>
      <c r="Q159">
        <v>1105</v>
      </c>
      <c r="R159">
        <v>505</v>
      </c>
      <c r="S159">
        <v>335</v>
      </c>
      <c r="T159">
        <v>30</v>
      </c>
      <c r="U159">
        <v>140</v>
      </c>
      <c r="V159">
        <v>3600</v>
      </c>
      <c r="W159">
        <v>5</v>
      </c>
      <c r="X159">
        <v>45</v>
      </c>
      <c r="Y159">
        <v>65</v>
      </c>
    </row>
    <row r="160" spans="2:25" hidden="1" x14ac:dyDescent="0.25">
      <c r="B160" t="s">
        <v>1736</v>
      </c>
      <c r="C160">
        <v>22620</v>
      </c>
      <c r="D160" t="s">
        <v>1666</v>
      </c>
      <c r="E160">
        <v>25</v>
      </c>
      <c r="F160">
        <v>45</v>
      </c>
      <c r="G160">
        <v>15050</v>
      </c>
      <c r="H160">
        <v>125</v>
      </c>
      <c r="I160">
        <v>3935</v>
      </c>
      <c r="J160">
        <v>45</v>
      </c>
      <c r="K160">
        <v>1765</v>
      </c>
      <c r="L160">
        <v>7715</v>
      </c>
      <c r="M160">
        <v>2305</v>
      </c>
      <c r="N160">
        <v>5550</v>
      </c>
      <c r="O160">
        <v>7745</v>
      </c>
      <c r="P160">
        <v>5960</v>
      </c>
      <c r="Q160">
        <v>7170</v>
      </c>
      <c r="R160">
        <v>4345</v>
      </c>
      <c r="S160">
        <v>1580</v>
      </c>
      <c r="T160">
        <v>280</v>
      </c>
      <c r="U160">
        <v>1425</v>
      </c>
      <c r="V160">
        <v>26995</v>
      </c>
      <c r="W160">
        <v>5</v>
      </c>
      <c r="X160">
        <v>415</v>
      </c>
      <c r="Y160">
        <v>855</v>
      </c>
    </row>
    <row r="161" spans="2:25" hidden="1" x14ac:dyDescent="0.25">
      <c r="B161" t="s">
        <v>1736</v>
      </c>
      <c r="C161">
        <v>22670</v>
      </c>
      <c r="D161" t="s">
        <v>803</v>
      </c>
      <c r="E161">
        <v>10</v>
      </c>
      <c r="F161">
        <v>15</v>
      </c>
      <c r="G161">
        <v>17080</v>
      </c>
      <c r="H161">
        <v>180</v>
      </c>
      <c r="I161">
        <v>4905</v>
      </c>
      <c r="J161">
        <v>50</v>
      </c>
      <c r="K161">
        <v>2840</v>
      </c>
      <c r="L161">
        <v>9835</v>
      </c>
      <c r="M161">
        <v>1380</v>
      </c>
      <c r="N161">
        <v>6245</v>
      </c>
      <c r="O161">
        <v>10530</v>
      </c>
      <c r="P161">
        <v>8085</v>
      </c>
      <c r="Q161">
        <v>10865</v>
      </c>
      <c r="R161">
        <v>6700</v>
      </c>
      <c r="S161">
        <v>1650</v>
      </c>
      <c r="T161">
        <v>820</v>
      </c>
      <c r="U161">
        <v>1220</v>
      </c>
      <c r="V161">
        <v>31080</v>
      </c>
      <c r="W161">
        <v>340</v>
      </c>
      <c r="X161">
        <v>405</v>
      </c>
      <c r="Y161">
        <v>1700</v>
      </c>
    </row>
    <row r="162" spans="2:25" hidden="1" x14ac:dyDescent="0.25">
      <c r="B162" t="s">
        <v>1736</v>
      </c>
      <c r="C162">
        <v>22750</v>
      </c>
      <c r="D162" t="s">
        <v>1667</v>
      </c>
      <c r="E162">
        <v>50</v>
      </c>
      <c r="F162">
        <v>65</v>
      </c>
      <c r="G162">
        <v>32460</v>
      </c>
      <c r="H162">
        <v>355</v>
      </c>
      <c r="I162">
        <v>7565</v>
      </c>
      <c r="J162">
        <v>120</v>
      </c>
      <c r="K162">
        <v>3240</v>
      </c>
      <c r="L162">
        <v>15115</v>
      </c>
      <c r="M162">
        <v>5875</v>
      </c>
      <c r="N162">
        <v>9750</v>
      </c>
      <c r="O162">
        <v>13615</v>
      </c>
      <c r="P162">
        <v>10530</v>
      </c>
      <c r="Q162">
        <v>14770</v>
      </c>
      <c r="R162">
        <v>8100</v>
      </c>
      <c r="S162">
        <v>3635</v>
      </c>
      <c r="T162">
        <v>455</v>
      </c>
      <c r="U162">
        <v>2230</v>
      </c>
      <c r="V162">
        <v>53280</v>
      </c>
      <c r="W162">
        <v>45</v>
      </c>
      <c r="X162">
        <v>660</v>
      </c>
      <c r="Y162">
        <v>2225</v>
      </c>
    </row>
    <row r="163" spans="2:25" hidden="1" x14ac:dyDescent="0.25">
      <c r="B163" t="s">
        <v>1736</v>
      </c>
      <c r="C163">
        <v>22830</v>
      </c>
      <c r="D163" t="s">
        <v>1668</v>
      </c>
      <c r="E163">
        <v>30</v>
      </c>
      <c r="F163">
        <v>65</v>
      </c>
      <c r="G163">
        <v>8140</v>
      </c>
      <c r="H163">
        <v>35</v>
      </c>
      <c r="I163">
        <v>2400</v>
      </c>
      <c r="J163">
        <v>30</v>
      </c>
      <c r="K163">
        <v>1190</v>
      </c>
      <c r="L163">
        <v>4925</v>
      </c>
      <c r="M163">
        <v>1215</v>
      </c>
      <c r="N163">
        <v>3245</v>
      </c>
      <c r="O163">
        <v>4895</v>
      </c>
      <c r="P163">
        <v>3830</v>
      </c>
      <c r="Q163">
        <v>4390</v>
      </c>
      <c r="R163">
        <v>2990</v>
      </c>
      <c r="S163">
        <v>790</v>
      </c>
      <c r="T163">
        <v>250</v>
      </c>
      <c r="U163">
        <v>965</v>
      </c>
      <c r="V163">
        <v>15515</v>
      </c>
      <c r="W163">
        <v>35</v>
      </c>
      <c r="X163">
        <v>285</v>
      </c>
      <c r="Y163">
        <v>330</v>
      </c>
    </row>
    <row r="164" spans="2:25" hidden="1" x14ac:dyDescent="0.25">
      <c r="B164" t="s">
        <v>1736</v>
      </c>
      <c r="C164">
        <v>22910</v>
      </c>
      <c r="D164" t="s">
        <v>1669</v>
      </c>
      <c r="E164">
        <v>0</v>
      </c>
      <c r="F164">
        <v>5</v>
      </c>
      <c r="G164">
        <v>2520</v>
      </c>
      <c r="H164">
        <v>20</v>
      </c>
      <c r="I164">
        <v>385</v>
      </c>
      <c r="J164">
        <v>5</v>
      </c>
      <c r="K164">
        <v>175</v>
      </c>
      <c r="L164">
        <v>600</v>
      </c>
      <c r="M164">
        <v>440</v>
      </c>
      <c r="N164">
        <v>665</v>
      </c>
      <c r="O164">
        <v>785</v>
      </c>
      <c r="P164">
        <v>560</v>
      </c>
      <c r="Q164">
        <v>855</v>
      </c>
      <c r="R164">
        <v>515</v>
      </c>
      <c r="S164">
        <v>295</v>
      </c>
      <c r="T164">
        <v>25</v>
      </c>
      <c r="U164">
        <v>95</v>
      </c>
      <c r="V164">
        <v>3805</v>
      </c>
      <c r="W164">
        <v>0</v>
      </c>
      <c r="X164">
        <v>40</v>
      </c>
      <c r="Y164">
        <v>35</v>
      </c>
    </row>
    <row r="165" spans="2:25" hidden="1" x14ac:dyDescent="0.25">
      <c r="B165" t="s">
        <v>1736</v>
      </c>
      <c r="C165">
        <v>22980</v>
      </c>
      <c r="D165" t="s">
        <v>1670</v>
      </c>
      <c r="E165">
        <v>0</v>
      </c>
      <c r="F165">
        <v>5</v>
      </c>
      <c r="G165">
        <v>915</v>
      </c>
      <c r="H165">
        <v>5</v>
      </c>
      <c r="I165">
        <v>165</v>
      </c>
      <c r="J165">
        <v>5</v>
      </c>
      <c r="K165">
        <v>95</v>
      </c>
      <c r="L165">
        <v>225</v>
      </c>
      <c r="M165">
        <v>160</v>
      </c>
      <c r="N165">
        <v>290</v>
      </c>
      <c r="O165">
        <v>300</v>
      </c>
      <c r="P165">
        <v>230</v>
      </c>
      <c r="Q165">
        <v>285</v>
      </c>
      <c r="R165">
        <v>250</v>
      </c>
      <c r="S165">
        <v>70</v>
      </c>
      <c r="T165">
        <v>15</v>
      </c>
      <c r="U165">
        <v>55</v>
      </c>
      <c r="V165">
        <v>1550</v>
      </c>
      <c r="W165">
        <v>0</v>
      </c>
      <c r="X165">
        <v>15</v>
      </c>
      <c r="Y165">
        <v>10</v>
      </c>
    </row>
    <row r="166" spans="2:25" hidden="1" x14ac:dyDescent="0.25">
      <c r="B166" t="s">
        <v>1736</v>
      </c>
      <c r="C166">
        <v>23110</v>
      </c>
      <c r="D166" t="s">
        <v>804</v>
      </c>
      <c r="E166">
        <v>5</v>
      </c>
      <c r="F166">
        <v>5</v>
      </c>
      <c r="G166">
        <v>8670</v>
      </c>
      <c r="H166">
        <v>90</v>
      </c>
      <c r="I166">
        <v>2370</v>
      </c>
      <c r="J166">
        <v>30</v>
      </c>
      <c r="K166">
        <v>980</v>
      </c>
      <c r="L166">
        <v>3230</v>
      </c>
      <c r="M166">
        <v>1570</v>
      </c>
      <c r="N166">
        <v>2295</v>
      </c>
      <c r="O166">
        <v>3470</v>
      </c>
      <c r="P166">
        <v>2695</v>
      </c>
      <c r="Q166">
        <v>4025</v>
      </c>
      <c r="R166">
        <v>2370</v>
      </c>
      <c r="S166">
        <v>850</v>
      </c>
      <c r="T166">
        <v>160</v>
      </c>
      <c r="U166">
        <v>485</v>
      </c>
      <c r="V166">
        <v>13845</v>
      </c>
      <c r="W166">
        <v>25</v>
      </c>
      <c r="X166">
        <v>120</v>
      </c>
      <c r="Y166">
        <v>485</v>
      </c>
    </row>
    <row r="167" spans="2:25" hidden="1" x14ac:dyDescent="0.25">
      <c r="B167" t="s">
        <v>1736</v>
      </c>
      <c r="C167">
        <v>23190</v>
      </c>
      <c r="D167" t="s">
        <v>1275</v>
      </c>
      <c r="E167">
        <v>5</v>
      </c>
      <c r="F167">
        <v>5</v>
      </c>
      <c r="G167">
        <v>2525</v>
      </c>
      <c r="H167">
        <v>5</v>
      </c>
      <c r="I167">
        <v>495</v>
      </c>
      <c r="J167">
        <v>10</v>
      </c>
      <c r="K167">
        <v>210</v>
      </c>
      <c r="L167">
        <v>1115</v>
      </c>
      <c r="M167">
        <v>550</v>
      </c>
      <c r="N167">
        <v>910</v>
      </c>
      <c r="O167">
        <v>1240</v>
      </c>
      <c r="P167">
        <v>940</v>
      </c>
      <c r="Q167">
        <v>1075</v>
      </c>
      <c r="R167">
        <v>655</v>
      </c>
      <c r="S167">
        <v>310</v>
      </c>
      <c r="T167">
        <v>45</v>
      </c>
      <c r="U167">
        <v>240</v>
      </c>
      <c r="V167">
        <v>4355</v>
      </c>
      <c r="W167">
        <v>5</v>
      </c>
      <c r="X167">
        <v>60</v>
      </c>
      <c r="Y167">
        <v>70</v>
      </c>
    </row>
    <row r="168" spans="2:25" hidden="1" x14ac:dyDescent="0.25">
      <c r="B168" t="s">
        <v>1736</v>
      </c>
      <c r="C168">
        <v>23270</v>
      </c>
      <c r="D168" t="s">
        <v>805</v>
      </c>
      <c r="E168">
        <v>25</v>
      </c>
      <c r="F168">
        <v>25</v>
      </c>
      <c r="G168">
        <v>18345</v>
      </c>
      <c r="H168">
        <v>270</v>
      </c>
      <c r="I168">
        <v>12245</v>
      </c>
      <c r="J168">
        <v>130</v>
      </c>
      <c r="K168">
        <v>8365</v>
      </c>
      <c r="L168">
        <v>12860</v>
      </c>
      <c r="M168">
        <v>1670</v>
      </c>
      <c r="N168">
        <v>8525</v>
      </c>
      <c r="O168">
        <v>20510</v>
      </c>
      <c r="P168">
        <v>15655</v>
      </c>
      <c r="Q168">
        <v>18940</v>
      </c>
      <c r="R168">
        <v>10735</v>
      </c>
      <c r="S168">
        <v>2350</v>
      </c>
      <c r="T168">
        <v>1975</v>
      </c>
      <c r="U168">
        <v>2325</v>
      </c>
      <c r="V168">
        <v>43100</v>
      </c>
      <c r="W168">
        <v>185</v>
      </c>
      <c r="X168">
        <v>845</v>
      </c>
      <c r="Y168">
        <v>2515</v>
      </c>
    </row>
    <row r="169" spans="2:25" hidden="1" x14ac:dyDescent="0.25">
      <c r="B169" t="s">
        <v>1736</v>
      </c>
      <c r="C169">
        <v>23350</v>
      </c>
      <c r="D169" t="s">
        <v>1671</v>
      </c>
      <c r="E169">
        <v>5</v>
      </c>
      <c r="F169">
        <v>5</v>
      </c>
      <c r="G169">
        <v>2210</v>
      </c>
      <c r="H169">
        <v>15</v>
      </c>
      <c r="I169">
        <v>395</v>
      </c>
      <c r="J169">
        <v>5</v>
      </c>
      <c r="K169">
        <v>145</v>
      </c>
      <c r="L169">
        <v>560</v>
      </c>
      <c r="M169">
        <v>520</v>
      </c>
      <c r="N169">
        <v>430</v>
      </c>
      <c r="O169">
        <v>810</v>
      </c>
      <c r="P169">
        <v>550</v>
      </c>
      <c r="Q169">
        <v>630</v>
      </c>
      <c r="R169">
        <v>385</v>
      </c>
      <c r="S169">
        <v>160</v>
      </c>
      <c r="T169">
        <v>10</v>
      </c>
      <c r="U169">
        <v>95</v>
      </c>
      <c r="V169">
        <v>3175</v>
      </c>
      <c r="W169">
        <v>0</v>
      </c>
      <c r="X169">
        <v>20</v>
      </c>
      <c r="Y169">
        <v>30</v>
      </c>
    </row>
    <row r="170" spans="2:25" hidden="1" x14ac:dyDescent="0.25">
      <c r="B170" t="s">
        <v>1736</v>
      </c>
      <c r="C170">
        <v>23430</v>
      </c>
      <c r="D170" t="s">
        <v>1866</v>
      </c>
      <c r="E170">
        <v>5</v>
      </c>
      <c r="F170">
        <v>5</v>
      </c>
      <c r="G170">
        <v>16740</v>
      </c>
      <c r="H170">
        <v>145</v>
      </c>
      <c r="I170">
        <v>3230</v>
      </c>
      <c r="J170">
        <v>35</v>
      </c>
      <c r="K170">
        <v>1080</v>
      </c>
      <c r="L170">
        <v>5325</v>
      </c>
      <c r="M170">
        <v>3590</v>
      </c>
      <c r="N170">
        <v>3775</v>
      </c>
      <c r="O170">
        <v>5200</v>
      </c>
      <c r="P170">
        <v>3825</v>
      </c>
      <c r="Q170">
        <v>5620</v>
      </c>
      <c r="R170">
        <v>2990</v>
      </c>
      <c r="S170">
        <v>1530</v>
      </c>
      <c r="T170">
        <v>85</v>
      </c>
      <c r="U170">
        <v>570</v>
      </c>
      <c r="V170">
        <v>24245</v>
      </c>
      <c r="W170">
        <v>70</v>
      </c>
      <c r="X170">
        <v>140</v>
      </c>
      <c r="Y170">
        <v>800</v>
      </c>
    </row>
    <row r="171" spans="2:25" hidden="1" x14ac:dyDescent="0.25">
      <c r="B171" t="s">
        <v>1736</v>
      </c>
      <c r="C171">
        <v>23670</v>
      </c>
      <c r="D171" t="s">
        <v>807</v>
      </c>
      <c r="E171">
        <v>10</v>
      </c>
      <c r="F171">
        <v>20</v>
      </c>
      <c r="G171">
        <v>16585</v>
      </c>
      <c r="H171">
        <v>135</v>
      </c>
      <c r="I171">
        <v>3460</v>
      </c>
      <c r="J171">
        <v>55</v>
      </c>
      <c r="K171">
        <v>1235</v>
      </c>
      <c r="L171">
        <v>5090</v>
      </c>
      <c r="M171">
        <v>3450</v>
      </c>
      <c r="N171">
        <v>4005</v>
      </c>
      <c r="O171">
        <v>7095</v>
      </c>
      <c r="P171">
        <v>5075</v>
      </c>
      <c r="Q171">
        <v>7080</v>
      </c>
      <c r="R171">
        <v>3255</v>
      </c>
      <c r="S171">
        <v>1900</v>
      </c>
      <c r="T171">
        <v>205</v>
      </c>
      <c r="U171">
        <v>805</v>
      </c>
      <c r="V171">
        <v>24960</v>
      </c>
      <c r="W171">
        <v>30</v>
      </c>
      <c r="X171">
        <v>200</v>
      </c>
      <c r="Y171">
        <v>980</v>
      </c>
    </row>
    <row r="172" spans="2:25" hidden="1" x14ac:dyDescent="0.25">
      <c r="B172" t="s">
        <v>1736</v>
      </c>
      <c r="C172">
        <v>23810</v>
      </c>
      <c r="D172" t="s">
        <v>1867</v>
      </c>
      <c r="E172">
        <v>5</v>
      </c>
      <c r="F172">
        <v>20</v>
      </c>
      <c r="G172">
        <v>10570</v>
      </c>
      <c r="H172">
        <v>80</v>
      </c>
      <c r="I172">
        <v>2875</v>
      </c>
      <c r="J172">
        <v>55</v>
      </c>
      <c r="K172">
        <v>1450</v>
      </c>
      <c r="L172">
        <v>5895</v>
      </c>
      <c r="M172">
        <v>1310</v>
      </c>
      <c r="N172">
        <v>4740</v>
      </c>
      <c r="O172">
        <v>5245</v>
      </c>
      <c r="P172">
        <v>4305</v>
      </c>
      <c r="Q172">
        <v>5690</v>
      </c>
      <c r="R172">
        <v>4305</v>
      </c>
      <c r="S172">
        <v>1375</v>
      </c>
      <c r="T172">
        <v>210</v>
      </c>
      <c r="U172">
        <v>1255</v>
      </c>
      <c r="V172">
        <v>20720</v>
      </c>
      <c r="W172">
        <v>25</v>
      </c>
      <c r="X172">
        <v>425</v>
      </c>
      <c r="Y172">
        <v>265</v>
      </c>
    </row>
    <row r="173" spans="2:25" hidden="1" x14ac:dyDescent="0.25">
      <c r="B173" t="s">
        <v>1736</v>
      </c>
      <c r="C173">
        <v>23940</v>
      </c>
      <c r="D173" t="s">
        <v>1065</v>
      </c>
      <c r="E173">
        <v>5</v>
      </c>
      <c r="F173">
        <v>5</v>
      </c>
      <c r="G173">
        <v>1300</v>
      </c>
      <c r="H173">
        <v>5</v>
      </c>
      <c r="I173">
        <v>285</v>
      </c>
      <c r="J173">
        <v>5</v>
      </c>
      <c r="K173">
        <v>185</v>
      </c>
      <c r="L173">
        <v>310</v>
      </c>
      <c r="M173">
        <v>140</v>
      </c>
      <c r="N173">
        <v>525</v>
      </c>
      <c r="O173">
        <v>430</v>
      </c>
      <c r="P173">
        <v>310</v>
      </c>
      <c r="Q173">
        <v>435</v>
      </c>
      <c r="R173">
        <v>415</v>
      </c>
      <c r="S173">
        <v>105</v>
      </c>
      <c r="T173">
        <v>20</v>
      </c>
      <c r="U173">
        <v>60</v>
      </c>
      <c r="V173">
        <v>2355</v>
      </c>
      <c r="W173">
        <v>5</v>
      </c>
      <c r="X173">
        <v>20</v>
      </c>
      <c r="Y173">
        <v>20</v>
      </c>
    </row>
    <row r="174" spans="2:25" hidden="1" x14ac:dyDescent="0.25">
      <c r="B174" t="s">
        <v>1736</v>
      </c>
      <c r="C174">
        <v>24130</v>
      </c>
      <c r="D174" t="s">
        <v>1673</v>
      </c>
      <c r="E174">
        <v>5</v>
      </c>
      <c r="F174">
        <v>5</v>
      </c>
      <c r="G174">
        <v>4885</v>
      </c>
      <c r="H174">
        <v>40</v>
      </c>
      <c r="I174">
        <v>1095</v>
      </c>
      <c r="J174">
        <v>20</v>
      </c>
      <c r="K174">
        <v>315</v>
      </c>
      <c r="L174">
        <v>1250</v>
      </c>
      <c r="M174">
        <v>1315</v>
      </c>
      <c r="N174">
        <v>965</v>
      </c>
      <c r="O174">
        <v>1755</v>
      </c>
      <c r="P174">
        <v>1275</v>
      </c>
      <c r="Q174">
        <v>1830</v>
      </c>
      <c r="R174">
        <v>770</v>
      </c>
      <c r="S174">
        <v>515</v>
      </c>
      <c r="T174">
        <v>30</v>
      </c>
      <c r="U174">
        <v>215</v>
      </c>
      <c r="V174">
        <v>6965</v>
      </c>
      <c r="W174">
        <v>5</v>
      </c>
      <c r="X174">
        <v>45</v>
      </c>
      <c r="Y174">
        <v>155</v>
      </c>
    </row>
    <row r="175" spans="2:25" hidden="1" x14ac:dyDescent="0.25">
      <c r="B175" t="s">
        <v>1736</v>
      </c>
      <c r="C175">
        <v>24210</v>
      </c>
      <c r="D175" t="s">
        <v>1674</v>
      </c>
      <c r="E175">
        <v>10</v>
      </c>
      <c r="F175">
        <v>5</v>
      </c>
      <c r="G175">
        <v>12135</v>
      </c>
      <c r="H175">
        <v>95</v>
      </c>
      <c r="I175">
        <v>2525</v>
      </c>
      <c r="J175">
        <v>25</v>
      </c>
      <c r="K175">
        <v>715</v>
      </c>
      <c r="L175">
        <v>2820</v>
      </c>
      <c r="M175">
        <v>5130</v>
      </c>
      <c r="N175">
        <v>1730</v>
      </c>
      <c r="O175">
        <v>4220</v>
      </c>
      <c r="P175">
        <v>2910</v>
      </c>
      <c r="Q175">
        <v>4645</v>
      </c>
      <c r="R175">
        <v>1720</v>
      </c>
      <c r="S175">
        <v>1275</v>
      </c>
      <c r="T175">
        <v>130</v>
      </c>
      <c r="U175">
        <v>245</v>
      </c>
      <c r="V175">
        <v>16200</v>
      </c>
      <c r="W175">
        <v>45</v>
      </c>
      <c r="X175">
        <v>60</v>
      </c>
      <c r="Y175">
        <v>820</v>
      </c>
    </row>
    <row r="176" spans="2:25" hidden="1" x14ac:dyDescent="0.25">
      <c r="B176" t="s">
        <v>1736</v>
      </c>
      <c r="C176">
        <v>24250</v>
      </c>
      <c r="D176" t="s">
        <v>1675</v>
      </c>
      <c r="E176">
        <v>5</v>
      </c>
      <c r="F176">
        <v>5</v>
      </c>
      <c r="G176">
        <v>1400</v>
      </c>
      <c r="H176">
        <v>5</v>
      </c>
      <c r="I176">
        <v>185</v>
      </c>
      <c r="J176">
        <v>5</v>
      </c>
      <c r="K176">
        <v>80</v>
      </c>
      <c r="L176">
        <v>270</v>
      </c>
      <c r="M176">
        <v>290</v>
      </c>
      <c r="N176">
        <v>230</v>
      </c>
      <c r="O176">
        <v>470</v>
      </c>
      <c r="P176">
        <v>315</v>
      </c>
      <c r="Q176">
        <v>375</v>
      </c>
      <c r="R176">
        <v>200</v>
      </c>
      <c r="S176">
        <v>115</v>
      </c>
      <c r="T176">
        <v>20</v>
      </c>
      <c r="U176">
        <v>70</v>
      </c>
      <c r="V176">
        <v>1940</v>
      </c>
      <c r="W176">
        <v>5</v>
      </c>
      <c r="X176">
        <v>5</v>
      </c>
      <c r="Y176">
        <v>15</v>
      </c>
    </row>
    <row r="177" spans="2:25" hidden="1" x14ac:dyDescent="0.25">
      <c r="B177" t="s">
        <v>1736</v>
      </c>
      <c r="C177">
        <v>24330</v>
      </c>
      <c r="D177" t="s">
        <v>809</v>
      </c>
      <c r="E177">
        <v>20</v>
      </c>
      <c r="F177">
        <v>15</v>
      </c>
      <c r="G177">
        <v>5620</v>
      </c>
      <c r="H177">
        <v>260</v>
      </c>
      <c r="I177">
        <v>1710</v>
      </c>
      <c r="J177">
        <v>15</v>
      </c>
      <c r="K177">
        <v>850</v>
      </c>
      <c r="L177">
        <v>3945</v>
      </c>
      <c r="M177">
        <v>580</v>
      </c>
      <c r="N177">
        <v>2455</v>
      </c>
      <c r="O177">
        <v>2830</v>
      </c>
      <c r="P177">
        <v>2225</v>
      </c>
      <c r="Q177">
        <v>4875</v>
      </c>
      <c r="R177">
        <v>3450</v>
      </c>
      <c r="S177">
        <v>850</v>
      </c>
      <c r="T177">
        <v>125</v>
      </c>
      <c r="U177">
        <v>395</v>
      </c>
      <c r="V177">
        <v>11100</v>
      </c>
      <c r="W177">
        <v>45</v>
      </c>
      <c r="X177">
        <v>145</v>
      </c>
      <c r="Y177">
        <v>945</v>
      </c>
    </row>
    <row r="178" spans="2:25" hidden="1" x14ac:dyDescent="0.25">
      <c r="B178" t="s">
        <v>1736</v>
      </c>
      <c r="C178">
        <v>24410</v>
      </c>
      <c r="D178" t="s">
        <v>810</v>
      </c>
      <c r="E178">
        <v>5</v>
      </c>
      <c r="F178">
        <v>5</v>
      </c>
      <c r="G178">
        <v>11315</v>
      </c>
      <c r="H178">
        <v>95</v>
      </c>
      <c r="I178">
        <v>2315</v>
      </c>
      <c r="J178">
        <v>35</v>
      </c>
      <c r="K178">
        <v>730</v>
      </c>
      <c r="L178">
        <v>4310</v>
      </c>
      <c r="M178">
        <v>2870</v>
      </c>
      <c r="N178">
        <v>3120</v>
      </c>
      <c r="O178">
        <v>4825</v>
      </c>
      <c r="P178">
        <v>3545</v>
      </c>
      <c r="Q178">
        <v>4835</v>
      </c>
      <c r="R178">
        <v>2335</v>
      </c>
      <c r="S178">
        <v>1255</v>
      </c>
      <c r="T178">
        <v>200</v>
      </c>
      <c r="U178">
        <v>505</v>
      </c>
      <c r="V178">
        <v>17455</v>
      </c>
      <c r="W178">
        <v>30</v>
      </c>
      <c r="X178">
        <v>160</v>
      </c>
      <c r="Y178">
        <v>565</v>
      </c>
    </row>
    <row r="179" spans="2:25" hidden="1" x14ac:dyDescent="0.25">
      <c r="B179" t="s">
        <v>1736</v>
      </c>
      <c r="C179">
        <v>24600</v>
      </c>
      <c r="D179" t="s">
        <v>811</v>
      </c>
      <c r="E179">
        <v>90</v>
      </c>
      <c r="F179">
        <v>35</v>
      </c>
      <c r="G179">
        <v>3735</v>
      </c>
      <c r="H179">
        <v>450</v>
      </c>
      <c r="I179">
        <v>800</v>
      </c>
      <c r="J179">
        <v>10</v>
      </c>
      <c r="K179">
        <v>400</v>
      </c>
      <c r="L179">
        <v>5520</v>
      </c>
      <c r="M179">
        <v>1405</v>
      </c>
      <c r="N179">
        <v>2265</v>
      </c>
      <c r="O179">
        <v>2250</v>
      </c>
      <c r="P179">
        <v>1840</v>
      </c>
      <c r="Q179">
        <v>7400</v>
      </c>
      <c r="R179">
        <v>3770</v>
      </c>
      <c r="S179">
        <v>960</v>
      </c>
      <c r="T179">
        <v>105</v>
      </c>
      <c r="U179">
        <v>345</v>
      </c>
      <c r="V179">
        <v>8320</v>
      </c>
      <c r="W179">
        <v>80</v>
      </c>
      <c r="X179">
        <v>205</v>
      </c>
      <c r="Y179">
        <v>2925</v>
      </c>
    </row>
    <row r="180" spans="2:25" hidden="1" x14ac:dyDescent="0.25">
      <c r="B180" t="s">
        <v>1736</v>
      </c>
      <c r="C180">
        <v>24650</v>
      </c>
      <c r="D180" t="s">
        <v>812</v>
      </c>
      <c r="E180">
        <v>25</v>
      </c>
      <c r="F180">
        <v>25</v>
      </c>
      <c r="G180">
        <v>11230</v>
      </c>
      <c r="H180">
        <v>210</v>
      </c>
      <c r="I180">
        <v>6315</v>
      </c>
      <c r="J180">
        <v>90</v>
      </c>
      <c r="K180">
        <v>3030</v>
      </c>
      <c r="L180">
        <v>9140</v>
      </c>
      <c r="M180">
        <v>915</v>
      </c>
      <c r="N180">
        <v>4750</v>
      </c>
      <c r="O180">
        <v>15845</v>
      </c>
      <c r="P180">
        <v>12155</v>
      </c>
      <c r="Q180">
        <v>12340</v>
      </c>
      <c r="R180">
        <v>5925</v>
      </c>
      <c r="S180">
        <v>1625</v>
      </c>
      <c r="T180">
        <v>890</v>
      </c>
      <c r="U180">
        <v>2295</v>
      </c>
      <c r="V180">
        <v>24570</v>
      </c>
      <c r="W180">
        <v>60</v>
      </c>
      <c r="X180">
        <v>500</v>
      </c>
      <c r="Y180">
        <v>1355</v>
      </c>
    </row>
    <row r="181" spans="2:25" hidden="1" x14ac:dyDescent="0.25">
      <c r="B181" t="s">
        <v>1736</v>
      </c>
      <c r="C181">
        <v>24780</v>
      </c>
      <c r="D181" t="s">
        <v>1676</v>
      </c>
      <c r="E181">
        <v>25</v>
      </c>
      <c r="F181">
        <v>85</v>
      </c>
      <c r="G181">
        <v>7210</v>
      </c>
      <c r="H181">
        <v>30</v>
      </c>
      <c r="I181">
        <v>2065</v>
      </c>
      <c r="J181">
        <v>20</v>
      </c>
      <c r="K181">
        <v>1000</v>
      </c>
      <c r="L181">
        <v>3945</v>
      </c>
      <c r="M181">
        <v>855</v>
      </c>
      <c r="N181">
        <v>2755</v>
      </c>
      <c r="O181">
        <v>4035</v>
      </c>
      <c r="P181">
        <v>3175</v>
      </c>
      <c r="Q181">
        <v>3765</v>
      </c>
      <c r="R181">
        <v>2595</v>
      </c>
      <c r="S181">
        <v>505</v>
      </c>
      <c r="T181">
        <v>195</v>
      </c>
      <c r="U181">
        <v>845</v>
      </c>
      <c r="V181">
        <v>13225</v>
      </c>
      <c r="W181">
        <v>15</v>
      </c>
      <c r="X181">
        <v>250</v>
      </c>
      <c r="Y181">
        <v>175</v>
      </c>
    </row>
    <row r="182" spans="2:25" hidden="1" x14ac:dyDescent="0.25">
      <c r="B182" t="s">
        <v>1736</v>
      </c>
      <c r="C182">
        <v>24850</v>
      </c>
      <c r="D182" t="s">
        <v>1677</v>
      </c>
      <c r="E182">
        <v>5</v>
      </c>
      <c r="F182">
        <v>15</v>
      </c>
      <c r="G182">
        <v>4690</v>
      </c>
      <c r="H182">
        <v>50</v>
      </c>
      <c r="I182">
        <v>1570</v>
      </c>
      <c r="J182">
        <v>25</v>
      </c>
      <c r="K182">
        <v>705</v>
      </c>
      <c r="L182">
        <v>2315</v>
      </c>
      <c r="M182">
        <v>585</v>
      </c>
      <c r="N182">
        <v>1560</v>
      </c>
      <c r="O182">
        <v>3510</v>
      </c>
      <c r="P182">
        <v>2685</v>
      </c>
      <c r="Q182">
        <v>2645</v>
      </c>
      <c r="R182">
        <v>1620</v>
      </c>
      <c r="S182">
        <v>505</v>
      </c>
      <c r="T182">
        <v>130</v>
      </c>
      <c r="U182">
        <v>640</v>
      </c>
      <c r="V182">
        <v>8645</v>
      </c>
      <c r="W182">
        <v>5</v>
      </c>
      <c r="X182">
        <v>120</v>
      </c>
      <c r="Y182">
        <v>160</v>
      </c>
    </row>
    <row r="183" spans="2:25" hidden="1" x14ac:dyDescent="0.25">
      <c r="B183" t="s">
        <v>1736</v>
      </c>
      <c r="C183">
        <v>24900</v>
      </c>
      <c r="D183" t="s">
        <v>1333</v>
      </c>
      <c r="E183">
        <v>5</v>
      </c>
      <c r="F183">
        <v>5</v>
      </c>
      <c r="G183">
        <v>5495</v>
      </c>
      <c r="H183">
        <v>15</v>
      </c>
      <c r="I183">
        <v>1105</v>
      </c>
      <c r="J183">
        <v>10</v>
      </c>
      <c r="K183">
        <v>495</v>
      </c>
      <c r="L183">
        <v>1800</v>
      </c>
      <c r="M183">
        <v>705</v>
      </c>
      <c r="N183">
        <v>1400</v>
      </c>
      <c r="O183">
        <v>1835</v>
      </c>
      <c r="P183">
        <v>1375</v>
      </c>
      <c r="Q183">
        <v>1485</v>
      </c>
      <c r="R183">
        <v>1065</v>
      </c>
      <c r="S183">
        <v>390</v>
      </c>
      <c r="T183">
        <v>65</v>
      </c>
      <c r="U183">
        <v>335</v>
      </c>
      <c r="V183">
        <v>8530</v>
      </c>
      <c r="W183">
        <v>5</v>
      </c>
      <c r="X183">
        <v>60</v>
      </c>
      <c r="Y183">
        <v>65</v>
      </c>
    </row>
    <row r="184" spans="2:25" hidden="1" x14ac:dyDescent="0.25">
      <c r="B184" t="s">
        <v>1736</v>
      </c>
      <c r="C184">
        <v>24970</v>
      </c>
      <c r="D184" t="s">
        <v>813</v>
      </c>
      <c r="E184">
        <v>35</v>
      </c>
      <c r="F184">
        <v>20</v>
      </c>
      <c r="G184">
        <v>16825</v>
      </c>
      <c r="H184">
        <v>185</v>
      </c>
      <c r="I184">
        <v>3450</v>
      </c>
      <c r="J184">
        <v>30</v>
      </c>
      <c r="K184">
        <v>1185</v>
      </c>
      <c r="L184">
        <v>5410</v>
      </c>
      <c r="M184">
        <v>5625</v>
      </c>
      <c r="N184">
        <v>3220</v>
      </c>
      <c r="O184">
        <v>5980</v>
      </c>
      <c r="P184">
        <v>4120</v>
      </c>
      <c r="Q184">
        <v>8005</v>
      </c>
      <c r="R184">
        <v>2940</v>
      </c>
      <c r="S184">
        <v>2000</v>
      </c>
      <c r="T184">
        <v>190</v>
      </c>
      <c r="U184">
        <v>430</v>
      </c>
      <c r="V184">
        <v>23840</v>
      </c>
      <c r="W184">
        <v>90</v>
      </c>
      <c r="X184">
        <v>155</v>
      </c>
      <c r="Y184">
        <v>2105</v>
      </c>
    </row>
    <row r="185" spans="2:25" hidden="1" x14ac:dyDescent="0.25">
      <c r="B185" t="s">
        <v>1736</v>
      </c>
      <c r="C185">
        <v>25060</v>
      </c>
      <c r="D185" t="s">
        <v>814</v>
      </c>
      <c r="E185">
        <v>10</v>
      </c>
      <c r="F185">
        <v>10</v>
      </c>
      <c r="G185">
        <v>10940</v>
      </c>
      <c r="H185">
        <v>165</v>
      </c>
      <c r="I185">
        <v>2765</v>
      </c>
      <c r="J185">
        <v>20</v>
      </c>
      <c r="K185">
        <v>960</v>
      </c>
      <c r="L185">
        <v>3490</v>
      </c>
      <c r="M185">
        <v>3090</v>
      </c>
      <c r="N185">
        <v>2570</v>
      </c>
      <c r="O185">
        <v>3335</v>
      </c>
      <c r="P185">
        <v>2585</v>
      </c>
      <c r="Q185">
        <v>4975</v>
      </c>
      <c r="R185">
        <v>2770</v>
      </c>
      <c r="S185">
        <v>1250</v>
      </c>
      <c r="T185">
        <v>105</v>
      </c>
      <c r="U185">
        <v>530</v>
      </c>
      <c r="V185">
        <v>16650</v>
      </c>
      <c r="W185">
        <v>35</v>
      </c>
      <c r="X185">
        <v>120</v>
      </c>
      <c r="Y185">
        <v>835</v>
      </c>
    </row>
    <row r="186" spans="2:25" hidden="1" x14ac:dyDescent="0.25">
      <c r="B186" t="s">
        <v>1736</v>
      </c>
      <c r="C186">
        <v>25150</v>
      </c>
      <c r="D186" t="s">
        <v>1678</v>
      </c>
      <c r="E186">
        <v>10</v>
      </c>
      <c r="F186">
        <v>5</v>
      </c>
      <c r="G186">
        <v>3755</v>
      </c>
      <c r="H186">
        <v>25</v>
      </c>
      <c r="I186">
        <v>1105</v>
      </c>
      <c r="J186">
        <v>15</v>
      </c>
      <c r="K186">
        <v>395</v>
      </c>
      <c r="L186">
        <v>1300</v>
      </c>
      <c r="M186">
        <v>640</v>
      </c>
      <c r="N186">
        <v>990</v>
      </c>
      <c r="O186">
        <v>1995</v>
      </c>
      <c r="P186">
        <v>1495</v>
      </c>
      <c r="Q186">
        <v>1780</v>
      </c>
      <c r="R186">
        <v>965</v>
      </c>
      <c r="S186">
        <v>400</v>
      </c>
      <c r="T186">
        <v>55</v>
      </c>
      <c r="U186">
        <v>310</v>
      </c>
      <c r="V186">
        <v>6070</v>
      </c>
      <c r="W186">
        <v>5</v>
      </c>
      <c r="X186">
        <v>60</v>
      </c>
      <c r="Y186">
        <v>115</v>
      </c>
    </row>
    <row r="187" spans="2:25" x14ac:dyDescent="0.25">
      <c r="B187" t="s">
        <v>1736</v>
      </c>
      <c r="C187">
        <v>25250</v>
      </c>
      <c r="D187" t="s">
        <v>186</v>
      </c>
      <c r="E187">
        <v>40</v>
      </c>
      <c r="F187">
        <v>20</v>
      </c>
      <c r="G187">
        <v>14240</v>
      </c>
      <c r="H187">
        <v>570</v>
      </c>
      <c r="I187">
        <v>4720</v>
      </c>
      <c r="J187">
        <v>45</v>
      </c>
      <c r="K187">
        <v>2050</v>
      </c>
      <c r="L187" s="34">
        <v>7100</v>
      </c>
      <c r="M187">
        <v>1985</v>
      </c>
      <c r="N187">
        <v>4645</v>
      </c>
      <c r="O187">
        <v>5850</v>
      </c>
      <c r="P187">
        <v>4485</v>
      </c>
      <c r="Q187">
        <v>9030</v>
      </c>
      <c r="R187">
        <v>4800</v>
      </c>
      <c r="S187">
        <v>1695</v>
      </c>
      <c r="T187">
        <v>400</v>
      </c>
      <c r="U187">
        <v>665</v>
      </c>
      <c r="V187">
        <v>24050</v>
      </c>
      <c r="W187">
        <v>85</v>
      </c>
      <c r="X187">
        <v>280</v>
      </c>
      <c r="Y187">
        <v>1820</v>
      </c>
    </row>
    <row r="188" spans="2:25" hidden="1" x14ac:dyDescent="0.25">
      <c r="B188" t="s">
        <v>1736</v>
      </c>
      <c r="C188">
        <v>25340</v>
      </c>
      <c r="D188" t="s">
        <v>815</v>
      </c>
      <c r="E188">
        <v>5</v>
      </c>
      <c r="F188">
        <v>15</v>
      </c>
      <c r="G188">
        <v>23860</v>
      </c>
      <c r="H188">
        <v>105</v>
      </c>
      <c r="I188">
        <v>3940</v>
      </c>
      <c r="J188">
        <v>45</v>
      </c>
      <c r="K188">
        <v>1385</v>
      </c>
      <c r="L188">
        <v>6995</v>
      </c>
      <c r="M188">
        <v>6060</v>
      </c>
      <c r="N188">
        <v>4515</v>
      </c>
      <c r="O188">
        <v>6880</v>
      </c>
      <c r="P188">
        <v>5255</v>
      </c>
      <c r="Q188">
        <v>6415</v>
      </c>
      <c r="R188">
        <v>3655</v>
      </c>
      <c r="S188">
        <v>1900</v>
      </c>
      <c r="T188">
        <v>165</v>
      </c>
      <c r="U188">
        <v>1010</v>
      </c>
      <c r="V188">
        <v>33665</v>
      </c>
      <c r="W188">
        <v>20</v>
      </c>
      <c r="X188">
        <v>205</v>
      </c>
      <c r="Y188">
        <v>435</v>
      </c>
    </row>
    <row r="189" spans="2:25" hidden="1" x14ac:dyDescent="0.25">
      <c r="B189" t="s">
        <v>1736</v>
      </c>
      <c r="C189">
        <v>25430</v>
      </c>
      <c r="D189" t="s">
        <v>1680</v>
      </c>
      <c r="E189">
        <v>5</v>
      </c>
      <c r="F189">
        <v>5</v>
      </c>
      <c r="G189">
        <v>3275</v>
      </c>
      <c r="H189">
        <v>35</v>
      </c>
      <c r="I189">
        <v>430</v>
      </c>
      <c r="J189">
        <v>5</v>
      </c>
      <c r="K189">
        <v>155</v>
      </c>
      <c r="L189">
        <v>775</v>
      </c>
      <c r="M189">
        <v>630</v>
      </c>
      <c r="N189">
        <v>800</v>
      </c>
      <c r="O189">
        <v>1010</v>
      </c>
      <c r="P189">
        <v>770</v>
      </c>
      <c r="Q189">
        <v>985</v>
      </c>
      <c r="R189">
        <v>595</v>
      </c>
      <c r="S189">
        <v>290</v>
      </c>
      <c r="T189">
        <v>35</v>
      </c>
      <c r="U189">
        <v>130</v>
      </c>
      <c r="V189">
        <v>4785</v>
      </c>
      <c r="W189">
        <v>5</v>
      </c>
      <c r="X189">
        <v>30</v>
      </c>
      <c r="Y189">
        <v>50</v>
      </c>
    </row>
    <row r="190" spans="2:25" hidden="1" x14ac:dyDescent="0.25">
      <c r="B190" t="s">
        <v>1736</v>
      </c>
      <c r="C190">
        <v>25490</v>
      </c>
      <c r="D190" t="s">
        <v>1681</v>
      </c>
      <c r="E190">
        <v>5</v>
      </c>
      <c r="F190">
        <v>5</v>
      </c>
      <c r="G190">
        <v>1880</v>
      </c>
      <c r="H190">
        <v>10</v>
      </c>
      <c r="I190">
        <v>400</v>
      </c>
      <c r="J190">
        <v>5</v>
      </c>
      <c r="K190">
        <v>185</v>
      </c>
      <c r="L190">
        <v>495</v>
      </c>
      <c r="M190">
        <v>440</v>
      </c>
      <c r="N190">
        <v>480</v>
      </c>
      <c r="O190">
        <v>935</v>
      </c>
      <c r="P190">
        <v>625</v>
      </c>
      <c r="Q190">
        <v>755</v>
      </c>
      <c r="R190">
        <v>405</v>
      </c>
      <c r="S190">
        <v>235</v>
      </c>
      <c r="T190">
        <v>25</v>
      </c>
      <c r="U190">
        <v>140</v>
      </c>
      <c r="V190">
        <v>2975</v>
      </c>
      <c r="W190">
        <v>5</v>
      </c>
      <c r="X190">
        <v>25</v>
      </c>
      <c r="Y190">
        <v>30</v>
      </c>
    </row>
    <row r="191" spans="2:25" hidden="1" x14ac:dyDescent="0.25">
      <c r="B191" t="s">
        <v>1736</v>
      </c>
      <c r="C191">
        <v>25620</v>
      </c>
      <c r="D191" t="s">
        <v>1682</v>
      </c>
      <c r="E191">
        <v>5</v>
      </c>
      <c r="F191">
        <v>0</v>
      </c>
      <c r="G191">
        <v>2175</v>
      </c>
      <c r="H191">
        <v>15</v>
      </c>
      <c r="I191">
        <v>380</v>
      </c>
      <c r="J191">
        <v>5</v>
      </c>
      <c r="K191">
        <v>185</v>
      </c>
      <c r="L191">
        <v>585</v>
      </c>
      <c r="M191">
        <v>425</v>
      </c>
      <c r="N191">
        <v>565</v>
      </c>
      <c r="O191">
        <v>745</v>
      </c>
      <c r="P191">
        <v>540</v>
      </c>
      <c r="Q191">
        <v>660</v>
      </c>
      <c r="R191">
        <v>465</v>
      </c>
      <c r="S191">
        <v>190</v>
      </c>
      <c r="T191">
        <v>30</v>
      </c>
      <c r="U191">
        <v>115</v>
      </c>
      <c r="V191">
        <v>3390</v>
      </c>
      <c r="W191">
        <v>0</v>
      </c>
      <c r="X191">
        <v>15</v>
      </c>
      <c r="Y191">
        <v>25</v>
      </c>
    </row>
    <row r="192" spans="2:25" hidden="1" x14ac:dyDescent="0.25">
      <c r="B192" t="s">
        <v>1736</v>
      </c>
      <c r="C192">
        <v>25710</v>
      </c>
      <c r="D192" t="s">
        <v>1683</v>
      </c>
      <c r="E192">
        <v>5</v>
      </c>
      <c r="F192">
        <v>5</v>
      </c>
      <c r="G192">
        <v>4250</v>
      </c>
      <c r="H192">
        <v>40</v>
      </c>
      <c r="I192">
        <v>1025</v>
      </c>
      <c r="J192">
        <v>15</v>
      </c>
      <c r="K192">
        <v>250</v>
      </c>
      <c r="L192">
        <v>875</v>
      </c>
      <c r="M192">
        <v>1865</v>
      </c>
      <c r="N192">
        <v>820</v>
      </c>
      <c r="O192">
        <v>1560</v>
      </c>
      <c r="P192">
        <v>1065</v>
      </c>
      <c r="Q192">
        <v>2005</v>
      </c>
      <c r="R192">
        <v>740</v>
      </c>
      <c r="S192">
        <v>690</v>
      </c>
      <c r="T192">
        <v>25</v>
      </c>
      <c r="U192">
        <v>175</v>
      </c>
      <c r="V192">
        <v>6030</v>
      </c>
      <c r="W192">
        <v>5</v>
      </c>
      <c r="X192">
        <v>40</v>
      </c>
      <c r="Y192">
        <v>255</v>
      </c>
    </row>
    <row r="193" spans="2:25" hidden="1" x14ac:dyDescent="0.25">
      <c r="B193" t="s">
        <v>1736</v>
      </c>
      <c r="C193">
        <v>25810</v>
      </c>
      <c r="D193" t="s">
        <v>1684</v>
      </c>
      <c r="E193">
        <v>5</v>
      </c>
      <c r="F193">
        <v>5</v>
      </c>
      <c r="G193">
        <v>2000</v>
      </c>
      <c r="H193">
        <v>5</v>
      </c>
      <c r="I193">
        <v>400</v>
      </c>
      <c r="J193">
        <v>5</v>
      </c>
      <c r="K193">
        <v>195</v>
      </c>
      <c r="L193">
        <v>650</v>
      </c>
      <c r="M193">
        <v>260</v>
      </c>
      <c r="N193">
        <v>770</v>
      </c>
      <c r="O193">
        <v>645</v>
      </c>
      <c r="P193">
        <v>495</v>
      </c>
      <c r="Q193">
        <v>665</v>
      </c>
      <c r="R193">
        <v>550</v>
      </c>
      <c r="S193">
        <v>190</v>
      </c>
      <c r="T193">
        <v>30</v>
      </c>
      <c r="U193">
        <v>115</v>
      </c>
      <c r="V193">
        <v>3450</v>
      </c>
      <c r="W193">
        <v>5</v>
      </c>
      <c r="X193">
        <v>30</v>
      </c>
      <c r="Y193">
        <v>20</v>
      </c>
    </row>
    <row r="194" spans="2:25" hidden="1" x14ac:dyDescent="0.25">
      <c r="B194" t="s">
        <v>1736</v>
      </c>
      <c r="C194">
        <v>25900</v>
      </c>
      <c r="D194" t="s">
        <v>817</v>
      </c>
      <c r="E194">
        <v>5</v>
      </c>
      <c r="F194">
        <v>10</v>
      </c>
      <c r="G194">
        <v>5550</v>
      </c>
      <c r="H194">
        <v>230</v>
      </c>
      <c r="I194">
        <v>1045</v>
      </c>
      <c r="J194">
        <v>5</v>
      </c>
      <c r="K194">
        <v>435</v>
      </c>
      <c r="L194">
        <v>4500</v>
      </c>
      <c r="M194">
        <v>1905</v>
      </c>
      <c r="N194">
        <v>3090</v>
      </c>
      <c r="O194">
        <v>1935</v>
      </c>
      <c r="P194">
        <v>1580</v>
      </c>
      <c r="Q194">
        <v>3590</v>
      </c>
      <c r="R194">
        <v>2765</v>
      </c>
      <c r="S194">
        <v>650</v>
      </c>
      <c r="T194">
        <v>55</v>
      </c>
      <c r="U194">
        <v>295</v>
      </c>
      <c r="V194">
        <v>10850</v>
      </c>
      <c r="W194">
        <v>60</v>
      </c>
      <c r="X194">
        <v>110</v>
      </c>
      <c r="Y194">
        <v>675</v>
      </c>
    </row>
    <row r="195" spans="2:25" hidden="1" x14ac:dyDescent="0.25">
      <c r="B195" t="s">
        <v>1736</v>
      </c>
      <c r="C195">
        <v>25990</v>
      </c>
      <c r="D195" t="s">
        <v>1685</v>
      </c>
      <c r="E195">
        <v>5</v>
      </c>
      <c r="F195">
        <v>0</v>
      </c>
      <c r="G195">
        <v>1300</v>
      </c>
      <c r="H195">
        <v>5</v>
      </c>
      <c r="I195">
        <v>290</v>
      </c>
      <c r="J195">
        <v>5</v>
      </c>
      <c r="K195">
        <v>155</v>
      </c>
      <c r="L195">
        <v>290</v>
      </c>
      <c r="M195">
        <v>145</v>
      </c>
      <c r="N195">
        <v>410</v>
      </c>
      <c r="O195">
        <v>410</v>
      </c>
      <c r="P195">
        <v>305</v>
      </c>
      <c r="Q195">
        <v>415</v>
      </c>
      <c r="R195">
        <v>305</v>
      </c>
      <c r="S195">
        <v>135</v>
      </c>
      <c r="T195">
        <v>15</v>
      </c>
      <c r="U195">
        <v>50</v>
      </c>
      <c r="V195">
        <v>2135</v>
      </c>
      <c r="W195">
        <v>0</v>
      </c>
      <c r="X195">
        <v>20</v>
      </c>
      <c r="Y195">
        <v>15</v>
      </c>
    </row>
    <row r="196" spans="2:25" hidden="1" x14ac:dyDescent="0.25">
      <c r="B196" t="s">
        <v>1736</v>
      </c>
      <c r="C196">
        <v>26080</v>
      </c>
      <c r="D196" t="s">
        <v>1686</v>
      </c>
      <c r="E196">
        <v>0</v>
      </c>
      <c r="F196">
        <v>0</v>
      </c>
      <c r="G196">
        <v>465</v>
      </c>
      <c r="H196">
        <v>5</v>
      </c>
      <c r="I196">
        <v>35</v>
      </c>
      <c r="J196">
        <v>0</v>
      </c>
      <c r="K196">
        <v>10</v>
      </c>
      <c r="L196">
        <v>85</v>
      </c>
      <c r="M196">
        <v>290</v>
      </c>
      <c r="N196">
        <v>50</v>
      </c>
      <c r="O196">
        <v>60</v>
      </c>
      <c r="P196">
        <v>35</v>
      </c>
      <c r="Q196">
        <v>90</v>
      </c>
      <c r="R196">
        <v>45</v>
      </c>
      <c r="S196">
        <v>45</v>
      </c>
      <c r="T196">
        <v>5</v>
      </c>
      <c r="U196">
        <v>5</v>
      </c>
      <c r="V196">
        <v>580</v>
      </c>
      <c r="W196">
        <v>0</v>
      </c>
      <c r="X196">
        <v>0</v>
      </c>
      <c r="Y196">
        <v>5</v>
      </c>
    </row>
    <row r="197" spans="2:25" hidden="1" x14ac:dyDescent="0.25">
      <c r="B197" t="s">
        <v>1736</v>
      </c>
      <c r="C197">
        <v>26170</v>
      </c>
      <c r="D197" t="s">
        <v>1687</v>
      </c>
      <c r="E197">
        <v>0</v>
      </c>
      <c r="F197">
        <v>5</v>
      </c>
      <c r="G197">
        <v>4500</v>
      </c>
      <c r="H197">
        <v>15</v>
      </c>
      <c r="I197">
        <v>775</v>
      </c>
      <c r="J197">
        <v>5</v>
      </c>
      <c r="K197">
        <v>335</v>
      </c>
      <c r="L197">
        <v>1225</v>
      </c>
      <c r="M197">
        <v>1060</v>
      </c>
      <c r="N197">
        <v>1050</v>
      </c>
      <c r="O197">
        <v>1625</v>
      </c>
      <c r="P197">
        <v>1165</v>
      </c>
      <c r="Q197">
        <v>1480</v>
      </c>
      <c r="R197">
        <v>890</v>
      </c>
      <c r="S197">
        <v>525</v>
      </c>
      <c r="T197">
        <v>65</v>
      </c>
      <c r="U197">
        <v>230</v>
      </c>
      <c r="V197">
        <v>6835</v>
      </c>
      <c r="W197">
        <v>5</v>
      </c>
      <c r="X197">
        <v>55</v>
      </c>
      <c r="Y197">
        <v>70</v>
      </c>
    </row>
    <row r="198" spans="2:25" hidden="1" x14ac:dyDescent="0.25">
      <c r="B198" t="s">
        <v>1736</v>
      </c>
      <c r="C198">
        <v>26260</v>
      </c>
      <c r="D198" t="s">
        <v>1420</v>
      </c>
      <c r="E198">
        <v>0</v>
      </c>
      <c r="F198">
        <v>5</v>
      </c>
      <c r="G198">
        <v>2345</v>
      </c>
      <c r="H198">
        <v>10</v>
      </c>
      <c r="I198">
        <v>420</v>
      </c>
      <c r="J198">
        <v>5</v>
      </c>
      <c r="K198">
        <v>190</v>
      </c>
      <c r="L198">
        <v>720</v>
      </c>
      <c r="M198">
        <v>500</v>
      </c>
      <c r="N198">
        <v>705</v>
      </c>
      <c r="O198">
        <v>930</v>
      </c>
      <c r="P198">
        <v>670</v>
      </c>
      <c r="Q198">
        <v>800</v>
      </c>
      <c r="R198">
        <v>585</v>
      </c>
      <c r="S198">
        <v>235</v>
      </c>
      <c r="T198">
        <v>45</v>
      </c>
      <c r="U198">
        <v>145</v>
      </c>
      <c r="V198">
        <v>3840</v>
      </c>
      <c r="W198">
        <v>5</v>
      </c>
      <c r="X198">
        <v>50</v>
      </c>
      <c r="Y198">
        <v>20</v>
      </c>
    </row>
    <row r="199" spans="2:25" hidden="1" x14ac:dyDescent="0.25">
      <c r="B199" t="s">
        <v>1736</v>
      </c>
      <c r="C199">
        <v>26350</v>
      </c>
      <c r="D199" t="s">
        <v>818</v>
      </c>
      <c r="E199">
        <v>15</v>
      </c>
      <c r="F199">
        <v>5</v>
      </c>
      <c r="G199">
        <v>5410</v>
      </c>
      <c r="H199">
        <v>175</v>
      </c>
      <c r="I199">
        <v>920</v>
      </c>
      <c r="J199">
        <v>5</v>
      </c>
      <c r="K199">
        <v>285</v>
      </c>
      <c r="L199">
        <v>2870</v>
      </c>
      <c r="M199">
        <v>2660</v>
      </c>
      <c r="N199">
        <v>1590</v>
      </c>
      <c r="O199">
        <v>1300</v>
      </c>
      <c r="P199">
        <v>1005</v>
      </c>
      <c r="Q199">
        <v>2845</v>
      </c>
      <c r="R199">
        <v>1540</v>
      </c>
      <c r="S199">
        <v>530</v>
      </c>
      <c r="T199">
        <v>25</v>
      </c>
      <c r="U199">
        <v>160</v>
      </c>
      <c r="V199">
        <v>8340</v>
      </c>
      <c r="W199">
        <v>15</v>
      </c>
      <c r="X199">
        <v>55</v>
      </c>
      <c r="Y199">
        <v>870</v>
      </c>
    </row>
    <row r="200" spans="2:25" hidden="1" x14ac:dyDescent="0.25">
      <c r="B200" t="s">
        <v>1736</v>
      </c>
      <c r="C200">
        <v>26430</v>
      </c>
      <c r="D200" t="s">
        <v>1688</v>
      </c>
      <c r="E200">
        <v>5</v>
      </c>
      <c r="F200">
        <v>5</v>
      </c>
      <c r="G200">
        <v>2020</v>
      </c>
      <c r="H200">
        <v>5</v>
      </c>
      <c r="I200">
        <v>310</v>
      </c>
      <c r="J200">
        <v>5</v>
      </c>
      <c r="K200">
        <v>160</v>
      </c>
      <c r="L200">
        <v>610</v>
      </c>
      <c r="M200">
        <v>385</v>
      </c>
      <c r="N200">
        <v>390</v>
      </c>
      <c r="O200">
        <v>550</v>
      </c>
      <c r="P200">
        <v>405</v>
      </c>
      <c r="Q200">
        <v>535</v>
      </c>
      <c r="R200">
        <v>375</v>
      </c>
      <c r="S200">
        <v>165</v>
      </c>
      <c r="T200">
        <v>15</v>
      </c>
      <c r="U200">
        <v>80</v>
      </c>
      <c r="V200">
        <v>2930</v>
      </c>
      <c r="W200">
        <v>5</v>
      </c>
      <c r="X200">
        <v>20</v>
      </c>
      <c r="Y200">
        <v>20</v>
      </c>
    </row>
    <row r="201" spans="2:25" hidden="1" x14ac:dyDescent="0.25">
      <c r="B201" t="s">
        <v>1736</v>
      </c>
      <c r="C201">
        <v>26490</v>
      </c>
      <c r="D201" t="s">
        <v>1689</v>
      </c>
      <c r="E201">
        <v>5</v>
      </c>
      <c r="F201">
        <v>0</v>
      </c>
      <c r="G201">
        <v>3025</v>
      </c>
      <c r="H201">
        <v>35</v>
      </c>
      <c r="I201">
        <v>515</v>
      </c>
      <c r="J201">
        <v>15</v>
      </c>
      <c r="K201">
        <v>150</v>
      </c>
      <c r="L201">
        <v>770</v>
      </c>
      <c r="M201">
        <v>1335</v>
      </c>
      <c r="N201">
        <v>500</v>
      </c>
      <c r="O201">
        <v>1175</v>
      </c>
      <c r="P201">
        <v>840</v>
      </c>
      <c r="Q201">
        <v>1140</v>
      </c>
      <c r="R201">
        <v>475</v>
      </c>
      <c r="S201">
        <v>380</v>
      </c>
      <c r="T201">
        <v>20</v>
      </c>
      <c r="U201">
        <v>130</v>
      </c>
      <c r="V201">
        <v>4220</v>
      </c>
      <c r="W201">
        <v>0</v>
      </c>
      <c r="X201">
        <v>30</v>
      </c>
      <c r="Y201">
        <v>120</v>
      </c>
    </row>
    <row r="202" spans="2:25" hidden="1" x14ac:dyDescent="0.25">
      <c r="B202" t="s">
        <v>1736</v>
      </c>
      <c r="C202">
        <v>26610</v>
      </c>
      <c r="D202" t="s">
        <v>1432</v>
      </c>
      <c r="E202">
        <v>5</v>
      </c>
      <c r="F202">
        <v>25</v>
      </c>
      <c r="G202">
        <v>2470</v>
      </c>
      <c r="H202">
        <v>5</v>
      </c>
      <c r="I202">
        <v>565</v>
      </c>
      <c r="J202">
        <v>10</v>
      </c>
      <c r="K202">
        <v>270</v>
      </c>
      <c r="L202">
        <v>960</v>
      </c>
      <c r="M202">
        <v>375</v>
      </c>
      <c r="N202">
        <v>845</v>
      </c>
      <c r="O202">
        <v>1260</v>
      </c>
      <c r="P202">
        <v>950</v>
      </c>
      <c r="Q202">
        <v>1110</v>
      </c>
      <c r="R202">
        <v>785</v>
      </c>
      <c r="S202">
        <v>225</v>
      </c>
      <c r="T202">
        <v>45</v>
      </c>
      <c r="U202">
        <v>260</v>
      </c>
      <c r="V202">
        <v>4320</v>
      </c>
      <c r="W202">
        <v>20</v>
      </c>
      <c r="X202">
        <v>65</v>
      </c>
      <c r="Y202">
        <v>40</v>
      </c>
    </row>
    <row r="203" spans="2:25" hidden="1" x14ac:dyDescent="0.25">
      <c r="B203" t="s">
        <v>1736</v>
      </c>
      <c r="C203">
        <v>26670</v>
      </c>
      <c r="D203" t="s">
        <v>1132</v>
      </c>
      <c r="E203">
        <v>5</v>
      </c>
      <c r="F203">
        <v>0</v>
      </c>
      <c r="G203">
        <v>935</v>
      </c>
      <c r="H203">
        <v>5</v>
      </c>
      <c r="I203">
        <v>155</v>
      </c>
      <c r="J203">
        <v>0</v>
      </c>
      <c r="K203">
        <v>80</v>
      </c>
      <c r="L203">
        <v>220</v>
      </c>
      <c r="M203">
        <v>185</v>
      </c>
      <c r="N203">
        <v>225</v>
      </c>
      <c r="O203">
        <v>315</v>
      </c>
      <c r="P203">
        <v>225</v>
      </c>
      <c r="Q203">
        <v>270</v>
      </c>
      <c r="R203">
        <v>195</v>
      </c>
      <c r="S203">
        <v>45</v>
      </c>
      <c r="T203">
        <v>10</v>
      </c>
      <c r="U203">
        <v>45</v>
      </c>
      <c r="V203">
        <v>1420</v>
      </c>
      <c r="W203">
        <v>0</v>
      </c>
      <c r="X203">
        <v>5</v>
      </c>
      <c r="Y203">
        <v>5</v>
      </c>
    </row>
    <row r="204" spans="2:25" hidden="1" x14ac:dyDescent="0.25">
      <c r="B204" t="s">
        <v>1736</v>
      </c>
      <c r="C204">
        <v>26700</v>
      </c>
      <c r="D204" t="s">
        <v>1123</v>
      </c>
      <c r="E204">
        <v>5</v>
      </c>
      <c r="F204">
        <v>5</v>
      </c>
      <c r="G204">
        <v>4340</v>
      </c>
      <c r="H204">
        <v>10</v>
      </c>
      <c r="I204">
        <v>885</v>
      </c>
      <c r="J204">
        <v>15</v>
      </c>
      <c r="K204">
        <v>395</v>
      </c>
      <c r="L204">
        <v>1440</v>
      </c>
      <c r="M204">
        <v>740</v>
      </c>
      <c r="N204">
        <v>1320</v>
      </c>
      <c r="O204">
        <v>1750</v>
      </c>
      <c r="P204">
        <v>1270</v>
      </c>
      <c r="Q204">
        <v>1440</v>
      </c>
      <c r="R204">
        <v>895</v>
      </c>
      <c r="S204">
        <v>370</v>
      </c>
      <c r="T204">
        <v>70</v>
      </c>
      <c r="U204">
        <v>285</v>
      </c>
      <c r="V204">
        <v>7000</v>
      </c>
      <c r="W204">
        <v>0</v>
      </c>
      <c r="X204">
        <v>85</v>
      </c>
      <c r="Y204">
        <v>75</v>
      </c>
    </row>
    <row r="205" spans="2:25" hidden="1" x14ac:dyDescent="0.25">
      <c r="B205" t="s">
        <v>1736</v>
      </c>
      <c r="C205">
        <v>26730</v>
      </c>
      <c r="D205" t="s">
        <v>1690</v>
      </c>
      <c r="E205">
        <v>5</v>
      </c>
      <c r="F205">
        <v>15</v>
      </c>
      <c r="G205">
        <v>4720</v>
      </c>
      <c r="H205">
        <v>45</v>
      </c>
      <c r="I205">
        <v>1025</v>
      </c>
      <c r="J205">
        <v>20</v>
      </c>
      <c r="K205">
        <v>400</v>
      </c>
      <c r="L205">
        <v>1995</v>
      </c>
      <c r="M205">
        <v>855</v>
      </c>
      <c r="N205">
        <v>1490</v>
      </c>
      <c r="O205">
        <v>2040</v>
      </c>
      <c r="P205">
        <v>1535</v>
      </c>
      <c r="Q205">
        <v>1905</v>
      </c>
      <c r="R205">
        <v>1165</v>
      </c>
      <c r="S205">
        <v>575</v>
      </c>
      <c r="T205">
        <v>50</v>
      </c>
      <c r="U205">
        <v>355</v>
      </c>
      <c r="V205">
        <v>7850</v>
      </c>
      <c r="W205">
        <v>10</v>
      </c>
      <c r="X205">
        <v>100</v>
      </c>
      <c r="Y205">
        <v>155</v>
      </c>
    </row>
    <row r="206" spans="2:25" hidden="1" x14ac:dyDescent="0.25">
      <c r="B206" t="s">
        <v>1736</v>
      </c>
      <c r="C206">
        <v>26810</v>
      </c>
      <c r="D206" t="s">
        <v>1691</v>
      </c>
      <c r="E206">
        <v>5</v>
      </c>
      <c r="F206">
        <v>10</v>
      </c>
      <c r="G206">
        <v>6460</v>
      </c>
      <c r="H206">
        <v>30</v>
      </c>
      <c r="I206">
        <v>1470</v>
      </c>
      <c r="J206">
        <v>20</v>
      </c>
      <c r="K206">
        <v>745</v>
      </c>
      <c r="L206">
        <v>2335</v>
      </c>
      <c r="M206">
        <v>995</v>
      </c>
      <c r="N206">
        <v>2005</v>
      </c>
      <c r="O206">
        <v>2665</v>
      </c>
      <c r="P206">
        <v>2070</v>
      </c>
      <c r="Q206">
        <v>2725</v>
      </c>
      <c r="R206">
        <v>1805</v>
      </c>
      <c r="S206">
        <v>840</v>
      </c>
      <c r="T206">
        <v>115</v>
      </c>
      <c r="U206">
        <v>520</v>
      </c>
      <c r="V206">
        <v>11000</v>
      </c>
      <c r="W206">
        <v>5</v>
      </c>
      <c r="X206">
        <v>160</v>
      </c>
      <c r="Y206">
        <v>105</v>
      </c>
    </row>
    <row r="207" spans="2:25" hidden="1" x14ac:dyDescent="0.25">
      <c r="B207" t="s">
        <v>1736</v>
      </c>
      <c r="C207">
        <v>26890</v>
      </c>
      <c r="D207" t="s">
        <v>1451</v>
      </c>
      <c r="E207">
        <v>0</v>
      </c>
      <c r="F207">
        <v>0</v>
      </c>
      <c r="G207">
        <v>570</v>
      </c>
      <c r="H207">
        <v>5</v>
      </c>
      <c r="I207">
        <v>95</v>
      </c>
      <c r="J207">
        <v>5</v>
      </c>
      <c r="K207">
        <v>50</v>
      </c>
      <c r="L207">
        <v>100</v>
      </c>
      <c r="M207">
        <v>105</v>
      </c>
      <c r="N207">
        <v>160</v>
      </c>
      <c r="O207">
        <v>190</v>
      </c>
      <c r="P207">
        <v>145</v>
      </c>
      <c r="Q207">
        <v>180</v>
      </c>
      <c r="R207">
        <v>135</v>
      </c>
      <c r="S207">
        <v>40</v>
      </c>
      <c r="T207">
        <v>10</v>
      </c>
      <c r="U207">
        <v>30</v>
      </c>
      <c r="V207">
        <v>905</v>
      </c>
      <c r="W207">
        <v>0</v>
      </c>
      <c r="X207">
        <v>5</v>
      </c>
      <c r="Y207">
        <v>5</v>
      </c>
    </row>
    <row r="208" spans="2:25" hidden="1" x14ac:dyDescent="0.25">
      <c r="B208" t="s">
        <v>1736</v>
      </c>
      <c r="C208">
        <v>26980</v>
      </c>
      <c r="D208" t="s">
        <v>819</v>
      </c>
      <c r="E208">
        <v>10</v>
      </c>
      <c r="F208">
        <v>10</v>
      </c>
      <c r="G208">
        <v>14940</v>
      </c>
      <c r="H208">
        <v>195</v>
      </c>
      <c r="I208">
        <v>2715</v>
      </c>
      <c r="J208">
        <v>40</v>
      </c>
      <c r="K208">
        <v>825</v>
      </c>
      <c r="L208">
        <v>5005</v>
      </c>
      <c r="M208">
        <v>5655</v>
      </c>
      <c r="N208">
        <v>3285</v>
      </c>
      <c r="O208">
        <v>5275</v>
      </c>
      <c r="P208">
        <v>3680</v>
      </c>
      <c r="Q208">
        <v>6875</v>
      </c>
      <c r="R208">
        <v>2675</v>
      </c>
      <c r="S208">
        <v>1845</v>
      </c>
      <c r="T208">
        <v>155</v>
      </c>
      <c r="U208">
        <v>405</v>
      </c>
      <c r="V208">
        <v>21615</v>
      </c>
      <c r="W208">
        <v>85</v>
      </c>
      <c r="X208">
        <v>135</v>
      </c>
      <c r="Y208">
        <v>1475</v>
      </c>
    </row>
    <row r="209" spans="2:25" hidden="1" x14ac:dyDescent="0.25">
      <c r="B209" t="s">
        <v>1736</v>
      </c>
      <c r="C209">
        <v>27070</v>
      </c>
      <c r="D209" t="s">
        <v>820</v>
      </c>
      <c r="E209">
        <v>30</v>
      </c>
      <c r="F209">
        <v>30</v>
      </c>
      <c r="G209">
        <v>20165</v>
      </c>
      <c r="H209">
        <v>245</v>
      </c>
      <c r="I209">
        <v>8450</v>
      </c>
      <c r="J209">
        <v>90</v>
      </c>
      <c r="K209">
        <v>4045</v>
      </c>
      <c r="L209">
        <v>10210</v>
      </c>
      <c r="M209">
        <v>2135</v>
      </c>
      <c r="N209">
        <v>6705</v>
      </c>
      <c r="O209">
        <v>15700</v>
      </c>
      <c r="P209">
        <v>11565</v>
      </c>
      <c r="Q209">
        <v>13245</v>
      </c>
      <c r="R209">
        <v>7070</v>
      </c>
      <c r="S209">
        <v>2225</v>
      </c>
      <c r="T209">
        <v>895</v>
      </c>
      <c r="U209">
        <v>1810</v>
      </c>
      <c r="V209">
        <v>36880</v>
      </c>
      <c r="W209">
        <v>175</v>
      </c>
      <c r="X209">
        <v>480</v>
      </c>
      <c r="Y209">
        <v>1985</v>
      </c>
    </row>
    <row r="210" spans="2:25" hidden="1" x14ac:dyDescent="0.25">
      <c r="B210" t="s">
        <v>1736</v>
      </c>
      <c r="C210">
        <v>27170</v>
      </c>
      <c r="D210" t="s">
        <v>1135</v>
      </c>
      <c r="E210">
        <v>10</v>
      </c>
      <c r="F210">
        <v>20</v>
      </c>
      <c r="G210">
        <v>4915</v>
      </c>
      <c r="H210">
        <v>45</v>
      </c>
      <c r="I210">
        <v>1545</v>
      </c>
      <c r="J210">
        <v>30</v>
      </c>
      <c r="K210">
        <v>650</v>
      </c>
      <c r="L210">
        <v>2525</v>
      </c>
      <c r="M210">
        <v>670</v>
      </c>
      <c r="N210">
        <v>1790</v>
      </c>
      <c r="O210">
        <v>3080</v>
      </c>
      <c r="P210">
        <v>2360</v>
      </c>
      <c r="Q210">
        <v>2385</v>
      </c>
      <c r="R210">
        <v>1505</v>
      </c>
      <c r="S210">
        <v>380</v>
      </c>
      <c r="T210">
        <v>90</v>
      </c>
      <c r="U210">
        <v>615</v>
      </c>
      <c r="V210">
        <v>8995</v>
      </c>
      <c r="W210">
        <v>5</v>
      </c>
      <c r="X210">
        <v>180</v>
      </c>
      <c r="Y210">
        <v>140</v>
      </c>
    </row>
    <row r="211" spans="2:25" hidden="1" x14ac:dyDescent="0.25">
      <c r="B211" t="s">
        <v>1736</v>
      </c>
      <c r="C211">
        <v>27260</v>
      </c>
      <c r="D211" t="s">
        <v>821</v>
      </c>
      <c r="E211">
        <v>25</v>
      </c>
      <c r="F211">
        <v>35</v>
      </c>
      <c r="G211">
        <v>13435</v>
      </c>
      <c r="H211">
        <v>280</v>
      </c>
      <c r="I211">
        <v>6765</v>
      </c>
      <c r="J211">
        <v>120</v>
      </c>
      <c r="K211">
        <v>3050</v>
      </c>
      <c r="L211">
        <v>13500</v>
      </c>
      <c r="M211">
        <v>1750</v>
      </c>
      <c r="N211">
        <v>5230</v>
      </c>
      <c r="O211">
        <v>23480</v>
      </c>
      <c r="P211">
        <v>17745</v>
      </c>
      <c r="Q211">
        <v>18075</v>
      </c>
      <c r="R211">
        <v>8015</v>
      </c>
      <c r="S211">
        <v>2360</v>
      </c>
      <c r="T211">
        <v>1355</v>
      </c>
      <c r="U211">
        <v>2820</v>
      </c>
      <c r="V211">
        <v>28650</v>
      </c>
      <c r="W211">
        <v>115</v>
      </c>
      <c r="X211">
        <v>650</v>
      </c>
      <c r="Y211">
        <v>2055</v>
      </c>
    </row>
    <row r="212" spans="2:25" x14ac:dyDescent="0.25">
      <c r="B212" t="s">
        <v>1736</v>
      </c>
      <c r="C212">
        <v>27350</v>
      </c>
      <c r="D212" t="s">
        <v>28</v>
      </c>
      <c r="E212">
        <v>20</v>
      </c>
      <c r="F212">
        <v>25</v>
      </c>
      <c r="G212">
        <v>4590</v>
      </c>
      <c r="H212">
        <v>350</v>
      </c>
      <c r="I212">
        <v>1010</v>
      </c>
      <c r="J212">
        <v>15</v>
      </c>
      <c r="K212">
        <v>485</v>
      </c>
      <c r="L212" s="34">
        <v>2740</v>
      </c>
      <c r="M212">
        <v>1420</v>
      </c>
      <c r="N212">
        <v>2330</v>
      </c>
      <c r="O212">
        <v>1725</v>
      </c>
      <c r="P212">
        <v>1445</v>
      </c>
      <c r="Q212">
        <v>4045</v>
      </c>
      <c r="R212">
        <v>2690</v>
      </c>
      <c r="S212">
        <v>600</v>
      </c>
      <c r="T212">
        <v>105</v>
      </c>
      <c r="U212">
        <v>360</v>
      </c>
      <c r="V212">
        <v>9225</v>
      </c>
      <c r="W212">
        <v>30</v>
      </c>
      <c r="X212">
        <v>110</v>
      </c>
      <c r="Y212">
        <v>1125</v>
      </c>
    </row>
    <row r="213" spans="2:25" hidden="1" x14ac:dyDescent="0.25">
      <c r="B213" t="s">
        <v>1736</v>
      </c>
      <c r="C213">
        <v>27450</v>
      </c>
      <c r="D213" t="s">
        <v>822</v>
      </c>
      <c r="E213">
        <v>10</v>
      </c>
      <c r="F213">
        <v>15</v>
      </c>
      <c r="G213">
        <v>16110</v>
      </c>
      <c r="H213">
        <v>110</v>
      </c>
      <c r="I213">
        <v>3415</v>
      </c>
      <c r="J213">
        <v>45</v>
      </c>
      <c r="K213">
        <v>1060</v>
      </c>
      <c r="L213">
        <v>4675</v>
      </c>
      <c r="M213">
        <v>3135</v>
      </c>
      <c r="N213">
        <v>4130</v>
      </c>
      <c r="O213">
        <v>7295</v>
      </c>
      <c r="P213">
        <v>5290</v>
      </c>
      <c r="Q213">
        <v>6490</v>
      </c>
      <c r="R213">
        <v>3405</v>
      </c>
      <c r="S213">
        <v>1770</v>
      </c>
      <c r="T213">
        <v>175</v>
      </c>
      <c r="U213">
        <v>860</v>
      </c>
      <c r="V213">
        <v>24745</v>
      </c>
      <c r="W213">
        <v>5</v>
      </c>
      <c r="X213">
        <v>230</v>
      </c>
      <c r="Y213">
        <v>590</v>
      </c>
    </row>
    <row r="214" spans="2:25" hidden="1" x14ac:dyDescent="0.25">
      <c r="B214" t="s">
        <v>1736</v>
      </c>
      <c r="C214">
        <v>27630</v>
      </c>
      <c r="D214" t="s">
        <v>1457</v>
      </c>
      <c r="E214">
        <v>5</v>
      </c>
      <c r="F214">
        <v>0</v>
      </c>
      <c r="G214">
        <v>1050</v>
      </c>
      <c r="H214">
        <v>5</v>
      </c>
      <c r="I214">
        <v>285</v>
      </c>
      <c r="J214">
        <v>0</v>
      </c>
      <c r="K214">
        <v>155</v>
      </c>
      <c r="L214">
        <v>310</v>
      </c>
      <c r="M214">
        <v>190</v>
      </c>
      <c r="N214">
        <v>490</v>
      </c>
      <c r="O214">
        <v>370</v>
      </c>
      <c r="P214">
        <v>295</v>
      </c>
      <c r="Q214">
        <v>335</v>
      </c>
      <c r="R214">
        <v>295</v>
      </c>
      <c r="S214">
        <v>75</v>
      </c>
      <c r="T214">
        <v>10</v>
      </c>
      <c r="U214">
        <v>70</v>
      </c>
      <c r="V214">
        <v>1975</v>
      </c>
      <c r="W214">
        <v>5</v>
      </c>
      <c r="X214">
        <v>20</v>
      </c>
      <c r="Y214">
        <v>5</v>
      </c>
    </row>
    <row r="215" spans="2:25" hidden="1" x14ac:dyDescent="0.25">
      <c r="B215" t="s">
        <v>1736</v>
      </c>
      <c r="C215">
        <v>29399</v>
      </c>
      <c r="D215" t="s">
        <v>1868</v>
      </c>
      <c r="E215">
        <v>0</v>
      </c>
      <c r="F215">
        <v>0</v>
      </c>
      <c r="G215">
        <v>20</v>
      </c>
      <c r="H215">
        <v>0</v>
      </c>
      <c r="I215">
        <v>5</v>
      </c>
      <c r="J215">
        <v>0</v>
      </c>
      <c r="K215">
        <v>0</v>
      </c>
      <c r="L215">
        <v>10</v>
      </c>
      <c r="M215">
        <v>10</v>
      </c>
      <c r="N215">
        <v>10</v>
      </c>
      <c r="O215">
        <v>10</v>
      </c>
      <c r="P215">
        <v>10</v>
      </c>
      <c r="Q215">
        <v>25</v>
      </c>
      <c r="R215">
        <v>20</v>
      </c>
      <c r="S215">
        <v>5</v>
      </c>
      <c r="T215">
        <v>0</v>
      </c>
      <c r="U215">
        <v>5</v>
      </c>
      <c r="V215">
        <v>40</v>
      </c>
      <c r="W215">
        <v>0</v>
      </c>
      <c r="X215">
        <v>5</v>
      </c>
      <c r="Y215">
        <v>5</v>
      </c>
    </row>
    <row r="216" spans="2:25" hidden="1" x14ac:dyDescent="0.25">
      <c r="B216" t="s">
        <v>1736</v>
      </c>
      <c r="C216">
        <v>30250</v>
      </c>
      <c r="D216" t="s">
        <v>1869</v>
      </c>
      <c r="E216">
        <v>10</v>
      </c>
      <c r="F216">
        <v>30</v>
      </c>
      <c r="G216">
        <v>50</v>
      </c>
      <c r="H216">
        <v>0</v>
      </c>
      <c r="I216">
        <v>20</v>
      </c>
      <c r="J216">
        <v>5</v>
      </c>
      <c r="K216">
        <v>25</v>
      </c>
      <c r="L216">
        <v>5</v>
      </c>
      <c r="M216">
        <v>5</v>
      </c>
      <c r="N216">
        <v>70</v>
      </c>
      <c r="O216">
        <v>205</v>
      </c>
      <c r="P216">
        <v>170</v>
      </c>
      <c r="Q216">
        <v>485</v>
      </c>
      <c r="R216">
        <v>425</v>
      </c>
      <c r="S216">
        <v>5</v>
      </c>
      <c r="T216">
        <v>30</v>
      </c>
      <c r="U216">
        <v>70</v>
      </c>
      <c r="V216">
        <v>305</v>
      </c>
      <c r="W216">
        <v>0</v>
      </c>
      <c r="X216">
        <v>85</v>
      </c>
      <c r="Y216">
        <v>0</v>
      </c>
    </row>
    <row r="217" spans="2:25" hidden="1" x14ac:dyDescent="0.25">
      <c r="B217" t="s">
        <v>1736</v>
      </c>
      <c r="C217">
        <v>30300</v>
      </c>
      <c r="D217" t="s">
        <v>1870</v>
      </c>
      <c r="E217">
        <v>5</v>
      </c>
      <c r="F217">
        <v>60</v>
      </c>
      <c r="G217">
        <v>415</v>
      </c>
      <c r="H217">
        <v>5</v>
      </c>
      <c r="I217">
        <v>85</v>
      </c>
      <c r="J217">
        <v>0</v>
      </c>
      <c r="K217">
        <v>50</v>
      </c>
      <c r="L217">
        <v>185</v>
      </c>
      <c r="M217">
        <v>55</v>
      </c>
      <c r="N217">
        <v>145</v>
      </c>
      <c r="O217">
        <v>345</v>
      </c>
      <c r="P217">
        <v>280</v>
      </c>
      <c r="Q217">
        <v>265</v>
      </c>
      <c r="R217">
        <v>200</v>
      </c>
      <c r="S217">
        <v>10</v>
      </c>
      <c r="T217">
        <v>5</v>
      </c>
      <c r="U217">
        <v>100</v>
      </c>
      <c r="V217">
        <v>795</v>
      </c>
      <c r="W217">
        <v>0</v>
      </c>
      <c r="X217">
        <v>25</v>
      </c>
      <c r="Y217">
        <v>5</v>
      </c>
    </row>
    <row r="218" spans="2:25" hidden="1" x14ac:dyDescent="0.25">
      <c r="B218" t="s">
        <v>1736</v>
      </c>
      <c r="C218">
        <v>30370</v>
      </c>
      <c r="D218" t="s">
        <v>1871</v>
      </c>
      <c r="E218">
        <v>5</v>
      </c>
      <c r="F218">
        <v>25</v>
      </c>
      <c r="G218">
        <v>1135</v>
      </c>
      <c r="H218">
        <v>5</v>
      </c>
      <c r="I218">
        <v>300</v>
      </c>
      <c r="J218">
        <v>5</v>
      </c>
      <c r="K218">
        <v>140</v>
      </c>
      <c r="L218">
        <v>455</v>
      </c>
      <c r="M218">
        <v>250</v>
      </c>
      <c r="N218">
        <v>370</v>
      </c>
      <c r="O218">
        <v>735</v>
      </c>
      <c r="P218">
        <v>570</v>
      </c>
      <c r="Q218">
        <v>595</v>
      </c>
      <c r="R218">
        <v>440</v>
      </c>
      <c r="S218">
        <v>50</v>
      </c>
      <c r="T218">
        <v>25</v>
      </c>
      <c r="U218">
        <v>170</v>
      </c>
      <c r="V218">
        <v>2075</v>
      </c>
      <c r="W218">
        <v>5</v>
      </c>
      <c r="X218">
        <v>35</v>
      </c>
      <c r="Y218">
        <v>15</v>
      </c>
    </row>
    <row r="219" spans="2:25" hidden="1" x14ac:dyDescent="0.25">
      <c r="B219" t="s">
        <v>1736</v>
      </c>
      <c r="C219">
        <v>30410</v>
      </c>
      <c r="D219" t="s">
        <v>1872</v>
      </c>
      <c r="E219">
        <v>0</v>
      </c>
      <c r="F219">
        <v>5</v>
      </c>
      <c r="G219">
        <v>300</v>
      </c>
      <c r="H219">
        <v>0</v>
      </c>
      <c r="I219">
        <v>45</v>
      </c>
      <c r="J219">
        <v>5</v>
      </c>
      <c r="K219">
        <v>20</v>
      </c>
      <c r="L219">
        <v>100</v>
      </c>
      <c r="M219">
        <v>55</v>
      </c>
      <c r="N219">
        <v>70</v>
      </c>
      <c r="O219">
        <v>170</v>
      </c>
      <c r="P219">
        <v>125</v>
      </c>
      <c r="Q219">
        <v>100</v>
      </c>
      <c r="R219">
        <v>75</v>
      </c>
      <c r="S219">
        <v>10</v>
      </c>
      <c r="T219">
        <v>10</v>
      </c>
      <c r="U219">
        <v>30</v>
      </c>
      <c r="V219">
        <v>460</v>
      </c>
      <c r="W219">
        <v>0</v>
      </c>
      <c r="X219">
        <v>5</v>
      </c>
      <c r="Y219">
        <v>5</v>
      </c>
    </row>
    <row r="220" spans="2:25" hidden="1" x14ac:dyDescent="0.25">
      <c r="B220" t="s">
        <v>1736</v>
      </c>
      <c r="C220">
        <v>30450</v>
      </c>
      <c r="D220" t="s">
        <v>1873</v>
      </c>
      <c r="E220">
        <v>5</v>
      </c>
      <c r="F220">
        <v>0</v>
      </c>
      <c r="G220">
        <v>30</v>
      </c>
      <c r="H220">
        <v>0</v>
      </c>
      <c r="I220">
        <v>5</v>
      </c>
      <c r="J220">
        <v>0</v>
      </c>
      <c r="K220">
        <v>5</v>
      </c>
      <c r="L220">
        <v>5</v>
      </c>
      <c r="M220">
        <v>5</v>
      </c>
      <c r="N220">
        <v>5</v>
      </c>
      <c r="O220">
        <v>10</v>
      </c>
      <c r="P220">
        <v>10</v>
      </c>
      <c r="Q220">
        <v>10</v>
      </c>
      <c r="R220">
        <v>5</v>
      </c>
      <c r="S220">
        <v>5</v>
      </c>
      <c r="T220">
        <v>0</v>
      </c>
      <c r="U220">
        <v>5</v>
      </c>
      <c r="V220">
        <v>35</v>
      </c>
      <c r="W220">
        <v>0</v>
      </c>
      <c r="X220">
        <v>0</v>
      </c>
      <c r="Y220">
        <v>0</v>
      </c>
    </row>
    <row r="221" spans="2:25" hidden="1" x14ac:dyDescent="0.25">
      <c r="B221" t="s">
        <v>1736</v>
      </c>
      <c r="C221">
        <v>30760</v>
      </c>
      <c r="D221" t="s">
        <v>1874</v>
      </c>
      <c r="E221">
        <v>5</v>
      </c>
      <c r="F221">
        <v>5</v>
      </c>
      <c r="G221">
        <v>270</v>
      </c>
      <c r="H221">
        <v>0</v>
      </c>
      <c r="I221">
        <v>55</v>
      </c>
      <c r="J221">
        <v>0</v>
      </c>
      <c r="K221">
        <v>35</v>
      </c>
      <c r="L221">
        <v>115</v>
      </c>
      <c r="M221">
        <v>30</v>
      </c>
      <c r="N221">
        <v>80</v>
      </c>
      <c r="O221">
        <v>105</v>
      </c>
      <c r="P221">
        <v>80</v>
      </c>
      <c r="Q221">
        <v>65</v>
      </c>
      <c r="R221">
        <v>60</v>
      </c>
      <c r="S221">
        <v>10</v>
      </c>
      <c r="T221">
        <v>5</v>
      </c>
      <c r="U221">
        <v>20</v>
      </c>
      <c r="V221">
        <v>455</v>
      </c>
      <c r="W221">
        <v>0</v>
      </c>
      <c r="X221">
        <v>5</v>
      </c>
      <c r="Y221">
        <v>5</v>
      </c>
    </row>
    <row r="222" spans="2:25" hidden="1" x14ac:dyDescent="0.25">
      <c r="B222" t="s">
        <v>1736</v>
      </c>
      <c r="C222">
        <v>30900</v>
      </c>
      <c r="D222" t="s">
        <v>1875</v>
      </c>
      <c r="E222">
        <v>10</v>
      </c>
      <c r="F222">
        <v>10</v>
      </c>
      <c r="G222">
        <v>15</v>
      </c>
      <c r="H222">
        <v>0</v>
      </c>
      <c r="I222">
        <v>5</v>
      </c>
      <c r="J222">
        <v>0</v>
      </c>
      <c r="K222">
        <v>5</v>
      </c>
      <c r="L222">
        <v>5</v>
      </c>
      <c r="M222">
        <v>5</v>
      </c>
      <c r="N222">
        <v>10</v>
      </c>
      <c r="O222">
        <v>30</v>
      </c>
      <c r="P222">
        <v>25</v>
      </c>
      <c r="Q222">
        <v>60</v>
      </c>
      <c r="R222">
        <v>40</v>
      </c>
      <c r="S222">
        <v>5</v>
      </c>
      <c r="T222">
        <v>5</v>
      </c>
      <c r="U222">
        <v>15</v>
      </c>
      <c r="V222">
        <v>45</v>
      </c>
      <c r="W222">
        <v>0</v>
      </c>
      <c r="X222">
        <v>5</v>
      </c>
      <c r="Y222">
        <v>0</v>
      </c>
    </row>
    <row r="223" spans="2:25" hidden="1" x14ac:dyDescent="0.25">
      <c r="B223" t="s">
        <v>1736</v>
      </c>
      <c r="C223">
        <v>31000</v>
      </c>
      <c r="D223" t="s">
        <v>1876</v>
      </c>
      <c r="E223">
        <v>555</v>
      </c>
      <c r="F223">
        <v>535</v>
      </c>
      <c r="G223">
        <v>83560</v>
      </c>
      <c r="H223">
        <v>2085</v>
      </c>
      <c r="I223">
        <v>17815</v>
      </c>
      <c r="J223">
        <v>265</v>
      </c>
      <c r="K223">
        <v>7010</v>
      </c>
      <c r="L223">
        <v>54165</v>
      </c>
      <c r="M223">
        <v>25010</v>
      </c>
      <c r="N223">
        <v>27290</v>
      </c>
      <c r="O223">
        <v>48090</v>
      </c>
      <c r="P223">
        <v>36330</v>
      </c>
      <c r="Q223">
        <v>50490</v>
      </c>
      <c r="R223">
        <v>29250</v>
      </c>
      <c r="S223">
        <v>4800</v>
      </c>
      <c r="T223">
        <v>1705</v>
      </c>
      <c r="U223">
        <v>6465</v>
      </c>
      <c r="V223">
        <v>141990</v>
      </c>
      <c r="W223">
        <v>435</v>
      </c>
      <c r="X223">
        <v>2575</v>
      </c>
      <c r="Y223">
        <v>11200</v>
      </c>
    </row>
    <row r="224" spans="2:25" hidden="1" x14ac:dyDescent="0.25">
      <c r="B224" t="s">
        <v>1736</v>
      </c>
      <c r="C224">
        <v>31750</v>
      </c>
      <c r="D224" t="s">
        <v>1877</v>
      </c>
      <c r="E224">
        <v>5</v>
      </c>
      <c r="F224">
        <v>10</v>
      </c>
      <c r="G224">
        <v>15</v>
      </c>
      <c r="H224">
        <v>0</v>
      </c>
      <c r="I224">
        <v>5</v>
      </c>
      <c r="J224">
        <v>0</v>
      </c>
      <c r="K224">
        <v>5</v>
      </c>
      <c r="L224">
        <v>10</v>
      </c>
      <c r="M224">
        <v>5</v>
      </c>
      <c r="N224">
        <v>5</v>
      </c>
      <c r="O224">
        <v>20</v>
      </c>
      <c r="P224">
        <v>10</v>
      </c>
      <c r="Q224">
        <v>20</v>
      </c>
      <c r="R224">
        <v>10</v>
      </c>
      <c r="S224">
        <v>5</v>
      </c>
      <c r="T224">
        <v>5</v>
      </c>
      <c r="U224">
        <v>5</v>
      </c>
      <c r="V224">
        <v>25</v>
      </c>
      <c r="W224">
        <v>0</v>
      </c>
      <c r="X224">
        <v>0</v>
      </c>
      <c r="Y224">
        <v>0</v>
      </c>
    </row>
    <row r="225" spans="2:25" hidden="1" x14ac:dyDescent="0.25">
      <c r="B225" t="s">
        <v>1736</v>
      </c>
      <c r="C225">
        <v>31820</v>
      </c>
      <c r="D225" t="s">
        <v>1878</v>
      </c>
      <c r="E225">
        <v>30</v>
      </c>
      <c r="F225">
        <v>125</v>
      </c>
      <c r="G225">
        <v>18345</v>
      </c>
      <c r="H225">
        <v>95</v>
      </c>
      <c r="I225">
        <v>4930</v>
      </c>
      <c r="J225">
        <v>45</v>
      </c>
      <c r="K225">
        <v>2690</v>
      </c>
      <c r="L225">
        <v>8575</v>
      </c>
      <c r="M225">
        <v>1975</v>
      </c>
      <c r="N225">
        <v>5630</v>
      </c>
      <c r="O225">
        <v>7065</v>
      </c>
      <c r="P225">
        <v>5535</v>
      </c>
      <c r="Q225">
        <v>6495</v>
      </c>
      <c r="R225">
        <v>5265</v>
      </c>
      <c r="S225">
        <v>920</v>
      </c>
      <c r="T225">
        <v>325</v>
      </c>
      <c r="U225">
        <v>1495</v>
      </c>
      <c r="V225">
        <v>31455</v>
      </c>
      <c r="W225">
        <v>10</v>
      </c>
      <c r="X225">
        <v>635</v>
      </c>
      <c r="Y225">
        <v>225</v>
      </c>
    </row>
    <row r="226" spans="2:25" hidden="1" x14ac:dyDescent="0.25">
      <c r="B226" t="s">
        <v>1736</v>
      </c>
      <c r="C226">
        <v>31900</v>
      </c>
      <c r="D226" t="s">
        <v>1879</v>
      </c>
      <c r="E226">
        <v>10</v>
      </c>
      <c r="F226">
        <v>55</v>
      </c>
      <c r="G226">
        <v>2410</v>
      </c>
      <c r="H226">
        <v>5</v>
      </c>
      <c r="I226">
        <v>460</v>
      </c>
      <c r="J226">
        <v>5</v>
      </c>
      <c r="K226">
        <v>240</v>
      </c>
      <c r="L226">
        <v>1070</v>
      </c>
      <c r="M226">
        <v>435</v>
      </c>
      <c r="N226">
        <v>590</v>
      </c>
      <c r="O226">
        <v>910</v>
      </c>
      <c r="P226">
        <v>725</v>
      </c>
      <c r="Q226">
        <v>800</v>
      </c>
      <c r="R226">
        <v>730</v>
      </c>
      <c r="S226">
        <v>80</v>
      </c>
      <c r="T226">
        <v>50</v>
      </c>
      <c r="U226">
        <v>210</v>
      </c>
      <c r="V226">
        <v>3900</v>
      </c>
      <c r="W226">
        <v>0</v>
      </c>
      <c r="X226">
        <v>80</v>
      </c>
      <c r="Y226">
        <v>20</v>
      </c>
    </row>
    <row r="227" spans="2:25" hidden="1" x14ac:dyDescent="0.25">
      <c r="B227" t="s">
        <v>1736</v>
      </c>
      <c r="C227">
        <v>31950</v>
      </c>
      <c r="D227" t="s">
        <v>1880</v>
      </c>
      <c r="E227">
        <v>5</v>
      </c>
      <c r="F227">
        <v>5</v>
      </c>
      <c r="G227">
        <v>25</v>
      </c>
      <c r="H227">
        <v>0</v>
      </c>
      <c r="I227">
        <v>5</v>
      </c>
      <c r="J227">
        <v>0</v>
      </c>
      <c r="K227">
        <v>0</v>
      </c>
      <c r="L227">
        <v>10</v>
      </c>
      <c r="M227">
        <v>5</v>
      </c>
      <c r="N227">
        <v>5</v>
      </c>
      <c r="O227">
        <v>20</v>
      </c>
      <c r="P227">
        <v>15</v>
      </c>
      <c r="Q227">
        <v>35</v>
      </c>
      <c r="R227">
        <v>30</v>
      </c>
      <c r="S227">
        <v>5</v>
      </c>
      <c r="T227">
        <v>5</v>
      </c>
      <c r="U227">
        <v>5</v>
      </c>
      <c r="V227">
        <v>40</v>
      </c>
      <c r="W227">
        <v>0</v>
      </c>
      <c r="X227">
        <v>5</v>
      </c>
      <c r="Y227">
        <v>0</v>
      </c>
    </row>
    <row r="228" spans="2:25" hidden="1" x14ac:dyDescent="0.25">
      <c r="B228" t="s">
        <v>1736</v>
      </c>
      <c r="C228">
        <v>32080</v>
      </c>
      <c r="D228" t="s">
        <v>1881</v>
      </c>
      <c r="E228">
        <v>180</v>
      </c>
      <c r="F228">
        <v>705</v>
      </c>
      <c r="G228">
        <v>15775</v>
      </c>
      <c r="H228">
        <v>205</v>
      </c>
      <c r="I228">
        <v>3565</v>
      </c>
      <c r="J228">
        <v>50</v>
      </c>
      <c r="K228">
        <v>1820</v>
      </c>
      <c r="L228">
        <v>11795</v>
      </c>
      <c r="M228">
        <v>2375</v>
      </c>
      <c r="N228">
        <v>5275</v>
      </c>
      <c r="O228">
        <v>12025</v>
      </c>
      <c r="P228">
        <v>9675</v>
      </c>
      <c r="Q228">
        <v>11390</v>
      </c>
      <c r="R228">
        <v>8385</v>
      </c>
      <c r="S228">
        <v>775</v>
      </c>
      <c r="T228">
        <v>515</v>
      </c>
      <c r="U228">
        <v>2600</v>
      </c>
      <c r="V228">
        <v>29235</v>
      </c>
      <c r="W228">
        <v>30</v>
      </c>
      <c r="X228">
        <v>995</v>
      </c>
      <c r="Y228">
        <v>685</v>
      </c>
    </row>
    <row r="229" spans="2:25" hidden="1" x14ac:dyDescent="0.25">
      <c r="B229" t="s">
        <v>1736</v>
      </c>
      <c r="C229">
        <v>32250</v>
      </c>
      <c r="D229" t="s">
        <v>1882</v>
      </c>
      <c r="E229">
        <v>5</v>
      </c>
      <c r="F229">
        <v>30</v>
      </c>
      <c r="G229">
        <v>130</v>
      </c>
      <c r="H229">
        <v>5</v>
      </c>
      <c r="I229">
        <v>25</v>
      </c>
      <c r="J229">
        <v>5</v>
      </c>
      <c r="K229">
        <v>20</v>
      </c>
      <c r="L229">
        <v>85</v>
      </c>
      <c r="M229">
        <v>10</v>
      </c>
      <c r="N229">
        <v>70</v>
      </c>
      <c r="O229">
        <v>200</v>
      </c>
      <c r="P229">
        <v>180</v>
      </c>
      <c r="Q229">
        <v>300</v>
      </c>
      <c r="R229">
        <v>260</v>
      </c>
      <c r="S229">
        <v>5</v>
      </c>
      <c r="T229">
        <v>10</v>
      </c>
      <c r="U229">
        <v>75</v>
      </c>
      <c r="V229">
        <v>365</v>
      </c>
      <c r="W229">
        <v>0</v>
      </c>
      <c r="X229">
        <v>40</v>
      </c>
      <c r="Y229">
        <v>0</v>
      </c>
    </row>
    <row r="230" spans="2:25" hidden="1" x14ac:dyDescent="0.25">
      <c r="B230" t="s">
        <v>1736</v>
      </c>
      <c r="C230">
        <v>32260</v>
      </c>
      <c r="D230" t="s">
        <v>1883</v>
      </c>
      <c r="E230">
        <v>20</v>
      </c>
      <c r="F230">
        <v>110</v>
      </c>
      <c r="G230">
        <v>4245</v>
      </c>
      <c r="H230">
        <v>20</v>
      </c>
      <c r="I230">
        <v>900</v>
      </c>
      <c r="J230">
        <v>10</v>
      </c>
      <c r="K230">
        <v>525</v>
      </c>
      <c r="L230">
        <v>2280</v>
      </c>
      <c r="M230">
        <v>735</v>
      </c>
      <c r="N230">
        <v>1280</v>
      </c>
      <c r="O230">
        <v>2180</v>
      </c>
      <c r="P230">
        <v>1740</v>
      </c>
      <c r="Q230">
        <v>2020</v>
      </c>
      <c r="R230">
        <v>1770</v>
      </c>
      <c r="S230">
        <v>180</v>
      </c>
      <c r="T230">
        <v>145</v>
      </c>
      <c r="U230">
        <v>480</v>
      </c>
      <c r="V230">
        <v>7515</v>
      </c>
      <c r="W230">
        <v>5</v>
      </c>
      <c r="X230">
        <v>175</v>
      </c>
      <c r="Y230">
        <v>45</v>
      </c>
    </row>
    <row r="231" spans="2:25" hidden="1" x14ac:dyDescent="0.25">
      <c r="B231" t="s">
        <v>1736</v>
      </c>
      <c r="C231">
        <v>32270</v>
      </c>
      <c r="D231" t="s">
        <v>1884</v>
      </c>
      <c r="E231">
        <v>5</v>
      </c>
      <c r="F231">
        <v>35</v>
      </c>
      <c r="G231">
        <v>1400</v>
      </c>
      <c r="H231">
        <v>10</v>
      </c>
      <c r="I231">
        <v>435</v>
      </c>
      <c r="J231">
        <v>10</v>
      </c>
      <c r="K231">
        <v>185</v>
      </c>
      <c r="L231">
        <v>925</v>
      </c>
      <c r="M231">
        <v>190</v>
      </c>
      <c r="N231">
        <v>585</v>
      </c>
      <c r="O231">
        <v>1500</v>
      </c>
      <c r="P231">
        <v>1230</v>
      </c>
      <c r="Q231">
        <v>1135</v>
      </c>
      <c r="R231">
        <v>855</v>
      </c>
      <c r="S231">
        <v>95</v>
      </c>
      <c r="T231">
        <v>50</v>
      </c>
      <c r="U231">
        <v>395</v>
      </c>
      <c r="V231">
        <v>3065</v>
      </c>
      <c r="W231">
        <v>5</v>
      </c>
      <c r="X231">
        <v>85</v>
      </c>
      <c r="Y231">
        <v>35</v>
      </c>
    </row>
    <row r="232" spans="2:25" hidden="1" x14ac:dyDescent="0.25">
      <c r="B232" t="s">
        <v>1736</v>
      </c>
      <c r="C232">
        <v>32310</v>
      </c>
      <c r="D232" t="s">
        <v>1885</v>
      </c>
      <c r="E232">
        <v>20</v>
      </c>
      <c r="F232">
        <v>40</v>
      </c>
      <c r="G232">
        <v>1575</v>
      </c>
      <c r="H232">
        <v>5</v>
      </c>
      <c r="I232">
        <v>290</v>
      </c>
      <c r="J232">
        <v>5</v>
      </c>
      <c r="K232">
        <v>160</v>
      </c>
      <c r="L232">
        <v>665</v>
      </c>
      <c r="M232">
        <v>165</v>
      </c>
      <c r="N232">
        <v>445</v>
      </c>
      <c r="O232">
        <v>725</v>
      </c>
      <c r="P232">
        <v>575</v>
      </c>
      <c r="Q232">
        <v>655</v>
      </c>
      <c r="R232">
        <v>585</v>
      </c>
      <c r="S232">
        <v>40</v>
      </c>
      <c r="T232">
        <v>20</v>
      </c>
      <c r="U232">
        <v>165</v>
      </c>
      <c r="V232">
        <v>2645</v>
      </c>
      <c r="W232">
        <v>5</v>
      </c>
      <c r="X232">
        <v>75</v>
      </c>
      <c r="Y232">
        <v>15</v>
      </c>
    </row>
    <row r="233" spans="2:25" hidden="1" x14ac:dyDescent="0.25">
      <c r="B233" t="s">
        <v>1736</v>
      </c>
      <c r="C233">
        <v>32330</v>
      </c>
      <c r="D233" t="s">
        <v>1886</v>
      </c>
      <c r="E233">
        <v>15</v>
      </c>
      <c r="F233">
        <v>70</v>
      </c>
      <c r="G233">
        <v>40</v>
      </c>
      <c r="H233">
        <v>0</v>
      </c>
      <c r="I233">
        <v>35</v>
      </c>
      <c r="J233">
        <v>5</v>
      </c>
      <c r="K233">
        <v>35</v>
      </c>
      <c r="L233">
        <v>140</v>
      </c>
      <c r="M233">
        <v>5</v>
      </c>
      <c r="N233">
        <v>110</v>
      </c>
      <c r="O233">
        <v>220</v>
      </c>
      <c r="P233">
        <v>210</v>
      </c>
      <c r="Q233">
        <v>330</v>
      </c>
      <c r="R233">
        <v>250</v>
      </c>
      <c r="S233">
        <v>5</v>
      </c>
      <c r="T233">
        <v>10</v>
      </c>
      <c r="U233">
        <v>110</v>
      </c>
      <c r="V233">
        <v>375</v>
      </c>
      <c r="W233">
        <v>0</v>
      </c>
      <c r="X233">
        <v>55</v>
      </c>
      <c r="Y233">
        <v>5</v>
      </c>
    </row>
    <row r="234" spans="2:25" hidden="1" x14ac:dyDescent="0.25">
      <c r="B234" t="s">
        <v>1736</v>
      </c>
      <c r="C234">
        <v>32450</v>
      </c>
      <c r="D234" t="s">
        <v>1887</v>
      </c>
      <c r="E234">
        <v>15</v>
      </c>
      <c r="F234">
        <v>25</v>
      </c>
      <c r="G234">
        <v>145</v>
      </c>
      <c r="H234">
        <v>5</v>
      </c>
      <c r="I234">
        <v>30</v>
      </c>
      <c r="J234">
        <v>5</v>
      </c>
      <c r="K234">
        <v>25</v>
      </c>
      <c r="L234">
        <v>135</v>
      </c>
      <c r="M234">
        <v>15</v>
      </c>
      <c r="N234">
        <v>60</v>
      </c>
      <c r="O234">
        <v>205</v>
      </c>
      <c r="P234">
        <v>180</v>
      </c>
      <c r="Q234">
        <v>220</v>
      </c>
      <c r="R234">
        <v>175</v>
      </c>
      <c r="S234">
        <v>5</v>
      </c>
      <c r="T234">
        <v>15</v>
      </c>
      <c r="U234">
        <v>75</v>
      </c>
      <c r="V234">
        <v>370</v>
      </c>
      <c r="W234">
        <v>0</v>
      </c>
      <c r="X234">
        <v>15</v>
      </c>
      <c r="Y234">
        <v>0</v>
      </c>
    </row>
    <row r="235" spans="2:25" hidden="1" x14ac:dyDescent="0.25">
      <c r="B235" t="s">
        <v>1736</v>
      </c>
      <c r="C235">
        <v>32500</v>
      </c>
      <c r="D235" t="s">
        <v>1888</v>
      </c>
      <c r="E235">
        <v>15</v>
      </c>
      <c r="F235">
        <v>80</v>
      </c>
      <c r="G235">
        <v>470</v>
      </c>
      <c r="H235">
        <v>5</v>
      </c>
      <c r="I235">
        <v>85</v>
      </c>
      <c r="J235">
        <v>0</v>
      </c>
      <c r="K235">
        <v>50</v>
      </c>
      <c r="L235">
        <v>195</v>
      </c>
      <c r="M235">
        <v>50</v>
      </c>
      <c r="N235">
        <v>200</v>
      </c>
      <c r="O235">
        <v>360</v>
      </c>
      <c r="P235">
        <v>305</v>
      </c>
      <c r="Q235">
        <v>545</v>
      </c>
      <c r="R235">
        <v>465</v>
      </c>
      <c r="S235">
        <v>20</v>
      </c>
      <c r="T235">
        <v>30</v>
      </c>
      <c r="U235">
        <v>110</v>
      </c>
      <c r="V235">
        <v>995</v>
      </c>
      <c r="W235">
        <v>0</v>
      </c>
      <c r="X235">
        <v>40</v>
      </c>
      <c r="Y235">
        <v>5</v>
      </c>
    </row>
    <row r="236" spans="2:25" hidden="1" x14ac:dyDescent="0.25">
      <c r="B236" t="s">
        <v>1736</v>
      </c>
      <c r="C236">
        <v>32600</v>
      </c>
      <c r="D236" t="s">
        <v>1889</v>
      </c>
      <c r="E236">
        <v>5</v>
      </c>
      <c r="F236">
        <v>10</v>
      </c>
      <c r="G236">
        <v>15</v>
      </c>
      <c r="H236">
        <v>0</v>
      </c>
      <c r="I236">
        <v>10</v>
      </c>
      <c r="J236">
        <v>0</v>
      </c>
      <c r="K236">
        <v>5</v>
      </c>
      <c r="L236">
        <v>5</v>
      </c>
      <c r="M236">
        <v>5</v>
      </c>
      <c r="N236">
        <v>5</v>
      </c>
      <c r="O236">
        <v>20</v>
      </c>
      <c r="P236">
        <v>15</v>
      </c>
      <c r="Q236">
        <v>35</v>
      </c>
      <c r="R236">
        <v>20</v>
      </c>
      <c r="S236">
        <v>5</v>
      </c>
      <c r="T236">
        <v>5</v>
      </c>
      <c r="U236">
        <v>5</v>
      </c>
      <c r="V236">
        <v>35</v>
      </c>
      <c r="W236">
        <v>0</v>
      </c>
      <c r="X236">
        <v>5</v>
      </c>
      <c r="Y236">
        <v>0</v>
      </c>
    </row>
    <row r="237" spans="2:25" hidden="1" x14ac:dyDescent="0.25">
      <c r="B237" t="s">
        <v>1736</v>
      </c>
      <c r="C237">
        <v>32750</v>
      </c>
      <c r="D237" t="s">
        <v>1890</v>
      </c>
      <c r="E237">
        <v>0</v>
      </c>
      <c r="F237">
        <v>5</v>
      </c>
      <c r="G237">
        <v>10</v>
      </c>
      <c r="H237">
        <v>0</v>
      </c>
      <c r="I237">
        <v>5</v>
      </c>
      <c r="J237">
        <v>0</v>
      </c>
      <c r="K237">
        <v>0</v>
      </c>
      <c r="L237">
        <v>5</v>
      </c>
      <c r="M237">
        <v>5</v>
      </c>
      <c r="N237">
        <v>5</v>
      </c>
      <c r="O237">
        <v>10</v>
      </c>
      <c r="P237">
        <v>5</v>
      </c>
      <c r="Q237">
        <v>10</v>
      </c>
      <c r="R237">
        <v>10</v>
      </c>
      <c r="S237">
        <v>5</v>
      </c>
      <c r="T237">
        <v>0</v>
      </c>
      <c r="U237">
        <v>5</v>
      </c>
      <c r="V237">
        <v>20</v>
      </c>
      <c r="W237">
        <v>0</v>
      </c>
      <c r="X237">
        <v>5</v>
      </c>
      <c r="Y237">
        <v>0</v>
      </c>
    </row>
    <row r="238" spans="2:25" hidden="1" x14ac:dyDescent="0.25">
      <c r="B238" t="s">
        <v>1736</v>
      </c>
      <c r="C238">
        <v>32770</v>
      </c>
      <c r="D238" t="s">
        <v>1891</v>
      </c>
      <c r="E238">
        <v>10</v>
      </c>
      <c r="F238">
        <v>30</v>
      </c>
      <c r="G238">
        <v>25</v>
      </c>
      <c r="H238">
        <v>0</v>
      </c>
      <c r="I238">
        <v>10</v>
      </c>
      <c r="J238">
        <v>0</v>
      </c>
      <c r="K238">
        <v>10</v>
      </c>
      <c r="L238">
        <v>5</v>
      </c>
      <c r="M238">
        <v>5</v>
      </c>
      <c r="N238">
        <v>65</v>
      </c>
      <c r="O238">
        <v>245</v>
      </c>
      <c r="P238">
        <v>215</v>
      </c>
      <c r="Q238">
        <v>455</v>
      </c>
      <c r="R238">
        <v>340</v>
      </c>
      <c r="S238">
        <v>5</v>
      </c>
      <c r="T238">
        <v>60</v>
      </c>
      <c r="U238">
        <v>85</v>
      </c>
      <c r="V238">
        <v>250</v>
      </c>
      <c r="W238">
        <v>0</v>
      </c>
      <c r="X238">
        <v>60</v>
      </c>
      <c r="Y238">
        <v>0</v>
      </c>
    </row>
    <row r="239" spans="2:25" hidden="1" x14ac:dyDescent="0.25">
      <c r="B239" t="s">
        <v>1736</v>
      </c>
      <c r="C239">
        <v>32810</v>
      </c>
      <c r="D239" t="s">
        <v>1892</v>
      </c>
      <c r="E239">
        <v>5</v>
      </c>
      <c r="F239">
        <v>25</v>
      </c>
      <c r="G239">
        <v>1490</v>
      </c>
      <c r="H239">
        <v>5</v>
      </c>
      <c r="I239">
        <v>255</v>
      </c>
      <c r="J239">
        <v>5</v>
      </c>
      <c r="K239">
        <v>155</v>
      </c>
      <c r="L239">
        <v>895</v>
      </c>
      <c r="M239">
        <v>300</v>
      </c>
      <c r="N239">
        <v>490</v>
      </c>
      <c r="O239">
        <v>770</v>
      </c>
      <c r="P239">
        <v>590</v>
      </c>
      <c r="Q239">
        <v>810</v>
      </c>
      <c r="R239">
        <v>715</v>
      </c>
      <c r="S239">
        <v>90</v>
      </c>
      <c r="T239">
        <v>40</v>
      </c>
      <c r="U239">
        <v>145</v>
      </c>
      <c r="V239">
        <v>2605</v>
      </c>
      <c r="W239">
        <v>5</v>
      </c>
      <c r="X239">
        <v>50</v>
      </c>
      <c r="Y239">
        <v>10</v>
      </c>
    </row>
    <row r="240" spans="2:25" hidden="1" x14ac:dyDescent="0.25">
      <c r="B240" t="s">
        <v>1736</v>
      </c>
      <c r="C240">
        <v>33100</v>
      </c>
      <c r="D240" t="s">
        <v>1893</v>
      </c>
      <c r="E240">
        <v>5</v>
      </c>
      <c r="F240">
        <v>5</v>
      </c>
      <c r="G240">
        <v>90</v>
      </c>
      <c r="H240">
        <v>0</v>
      </c>
      <c r="I240">
        <v>10</v>
      </c>
      <c r="J240">
        <v>0</v>
      </c>
      <c r="K240">
        <v>5</v>
      </c>
      <c r="L240">
        <v>10</v>
      </c>
      <c r="M240">
        <v>15</v>
      </c>
      <c r="N240">
        <v>20</v>
      </c>
      <c r="O240">
        <v>50</v>
      </c>
      <c r="P240">
        <v>35</v>
      </c>
      <c r="Q240">
        <v>30</v>
      </c>
      <c r="R240">
        <v>20</v>
      </c>
      <c r="S240">
        <v>5</v>
      </c>
      <c r="T240">
        <v>5</v>
      </c>
      <c r="U240">
        <v>5</v>
      </c>
      <c r="V240">
        <v>125</v>
      </c>
      <c r="W240">
        <v>0</v>
      </c>
      <c r="X240">
        <v>0</v>
      </c>
      <c r="Y240">
        <v>0</v>
      </c>
    </row>
    <row r="241" spans="2:25" hidden="1" x14ac:dyDescent="0.25">
      <c r="B241" t="s">
        <v>1736</v>
      </c>
      <c r="C241">
        <v>33200</v>
      </c>
      <c r="D241" t="s">
        <v>1894</v>
      </c>
      <c r="E241">
        <v>5</v>
      </c>
      <c r="F241">
        <v>5</v>
      </c>
      <c r="G241">
        <v>170</v>
      </c>
      <c r="H241">
        <v>0</v>
      </c>
      <c r="I241">
        <v>25</v>
      </c>
      <c r="J241">
        <v>0</v>
      </c>
      <c r="K241">
        <v>10</v>
      </c>
      <c r="L241">
        <v>60</v>
      </c>
      <c r="M241">
        <v>35</v>
      </c>
      <c r="N241">
        <v>50</v>
      </c>
      <c r="O241">
        <v>105</v>
      </c>
      <c r="P241">
        <v>85</v>
      </c>
      <c r="Q241">
        <v>80</v>
      </c>
      <c r="R241">
        <v>70</v>
      </c>
      <c r="S241">
        <v>5</v>
      </c>
      <c r="T241">
        <v>5</v>
      </c>
      <c r="U241">
        <v>25</v>
      </c>
      <c r="V241">
        <v>290</v>
      </c>
      <c r="W241">
        <v>0</v>
      </c>
      <c r="X241">
        <v>5</v>
      </c>
      <c r="Y241">
        <v>0</v>
      </c>
    </row>
    <row r="242" spans="2:25" hidden="1" x14ac:dyDescent="0.25">
      <c r="B242" t="s">
        <v>1736</v>
      </c>
      <c r="C242">
        <v>33220</v>
      </c>
      <c r="D242" t="s">
        <v>1895</v>
      </c>
      <c r="E242">
        <v>45</v>
      </c>
      <c r="F242">
        <v>130</v>
      </c>
      <c r="G242">
        <v>23945</v>
      </c>
      <c r="H242">
        <v>100</v>
      </c>
      <c r="I242">
        <v>6390</v>
      </c>
      <c r="J242">
        <v>45</v>
      </c>
      <c r="K242">
        <v>3620</v>
      </c>
      <c r="L242">
        <v>11235</v>
      </c>
      <c r="M242">
        <v>2260</v>
      </c>
      <c r="N242">
        <v>7375</v>
      </c>
      <c r="O242">
        <v>8010</v>
      </c>
      <c r="P242">
        <v>6330</v>
      </c>
      <c r="Q242">
        <v>7255</v>
      </c>
      <c r="R242">
        <v>6160</v>
      </c>
      <c r="S242">
        <v>1105</v>
      </c>
      <c r="T242">
        <v>365</v>
      </c>
      <c r="U242">
        <v>1660</v>
      </c>
      <c r="V242">
        <v>40675</v>
      </c>
      <c r="W242">
        <v>5</v>
      </c>
      <c r="X242">
        <v>745</v>
      </c>
      <c r="Y242">
        <v>220</v>
      </c>
    </row>
    <row r="243" spans="2:25" hidden="1" x14ac:dyDescent="0.25">
      <c r="B243" t="s">
        <v>1736</v>
      </c>
      <c r="C243">
        <v>33360</v>
      </c>
      <c r="D243" t="s">
        <v>1896</v>
      </c>
      <c r="E243">
        <v>25</v>
      </c>
      <c r="F243">
        <v>90</v>
      </c>
      <c r="G243">
        <v>5830</v>
      </c>
      <c r="H243">
        <v>45</v>
      </c>
      <c r="I243">
        <v>1875</v>
      </c>
      <c r="J243">
        <v>35</v>
      </c>
      <c r="K243">
        <v>965</v>
      </c>
      <c r="L243">
        <v>4435</v>
      </c>
      <c r="M243">
        <v>810</v>
      </c>
      <c r="N243">
        <v>2325</v>
      </c>
      <c r="O243">
        <v>4320</v>
      </c>
      <c r="P243">
        <v>3620</v>
      </c>
      <c r="Q243">
        <v>4035</v>
      </c>
      <c r="R243">
        <v>3385</v>
      </c>
      <c r="S243">
        <v>465</v>
      </c>
      <c r="T243">
        <v>175</v>
      </c>
      <c r="U243">
        <v>1215</v>
      </c>
      <c r="V243">
        <v>12315</v>
      </c>
      <c r="W243">
        <v>10</v>
      </c>
      <c r="X243">
        <v>385</v>
      </c>
      <c r="Y243">
        <v>85</v>
      </c>
    </row>
    <row r="244" spans="2:25" hidden="1" x14ac:dyDescent="0.25">
      <c r="B244" t="s">
        <v>1736</v>
      </c>
      <c r="C244">
        <v>33430</v>
      </c>
      <c r="D244" t="s">
        <v>1897</v>
      </c>
      <c r="E244">
        <v>190</v>
      </c>
      <c r="F244">
        <v>195</v>
      </c>
      <c r="G244">
        <v>65255</v>
      </c>
      <c r="H244">
        <v>1045</v>
      </c>
      <c r="I244">
        <v>14550</v>
      </c>
      <c r="J244">
        <v>225</v>
      </c>
      <c r="K244">
        <v>6275</v>
      </c>
      <c r="L244">
        <v>39975</v>
      </c>
      <c r="M244">
        <v>11385</v>
      </c>
      <c r="N244">
        <v>15570</v>
      </c>
      <c r="O244">
        <v>35860</v>
      </c>
      <c r="P244">
        <v>27025</v>
      </c>
      <c r="Q244">
        <v>28260</v>
      </c>
      <c r="R244">
        <v>17845</v>
      </c>
      <c r="S244">
        <v>2455</v>
      </c>
      <c r="T244">
        <v>1085</v>
      </c>
      <c r="U244">
        <v>5255</v>
      </c>
      <c r="V244">
        <v>103650</v>
      </c>
      <c r="W244">
        <v>160</v>
      </c>
      <c r="X244">
        <v>1400</v>
      </c>
      <c r="Y244">
        <v>3965</v>
      </c>
    </row>
    <row r="245" spans="2:25" hidden="1" x14ac:dyDescent="0.25">
      <c r="B245" t="s">
        <v>1736</v>
      </c>
      <c r="C245">
        <v>33610</v>
      </c>
      <c r="D245" t="s">
        <v>1898</v>
      </c>
      <c r="E245">
        <v>5</v>
      </c>
      <c r="F245">
        <v>20</v>
      </c>
      <c r="G245">
        <v>1120</v>
      </c>
      <c r="H245">
        <v>5</v>
      </c>
      <c r="I245">
        <v>260</v>
      </c>
      <c r="J245">
        <v>5</v>
      </c>
      <c r="K245">
        <v>125</v>
      </c>
      <c r="L245">
        <v>595</v>
      </c>
      <c r="M245">
        <v>210</v>
      </c>
      <c r="N245">
        <v>370</v>
      </c>
      <c r="O245">
        <v>830</v>
      </c>
      <c r="P245">
        <v>620</v>
      </c>
      <c r="Q245">
        <v>510</v>
      </c>
      <c r="R245">
        <v>335</v>
      </c>
      <c r="S245">
        <v>35</v>
      </c>
      <c r="T245">
        <v>20</v>
      </c>
      <c r="U245">
        <v>215</v>
      </c>
      <c r="V245">
        <v>2030</v>
      </c>
      <c r="W245">
        <v>0</v>
      </c>
      <c r="X245">
        <v>40</v>
      </c>
      <c r="Y245">
        <v>15</v>
      </c>
    </row>
    <row r="246" spans="2:25" hidden="1" x14ac:dyDescent="0.25">
      <c r="B246" t="s">
        <v>1736</v>
      </c>
      <c r="C246">
        <v>33620</v>
      </c>
      <c r="D246" t="s">
        <v>1899</v>
      </c>
      <c r="E246">
        <v>20</v>
      </c>
      <c r="F246">
        <v>50</v>
      </c>
      <c r="G246">
        <v>9160</v>
      </c>
      <c r="H246">
        <v>40</v>
      </c>
      <c r="I246">
        <v>2680</v>
      </c>
      <c r="J246">
        <v>15</v>
      </c>
      <c r="K246">
        <v>1525</v>
      </c>
      <c r="L246">
        <v>4265</v>
      </c>
      <c r="M246">
        <v>980</v>
      </c>
      <c r="N246">
        <v>3805</v>
      </c>
      <c r="O246">
        <v>4060</v>
      </c>
      <c r="P246">
        <v>3135</v>
      </c>
      <c r="Q246">
        <v>3315</v>
      </c>
      <c r="R246">
        <v>2645</v>
      </c>
      <c r="S246">
        <v>385</v>
      </c>
      <c r="T246">
        <v>210</v>
      </c>
      <c r="U246">
        <v>735</v>
      </c>
      <c r="V246">
        <v>17035</v>
      </c>
      <c r="W246">
        <v>10</v>
      </c>
      <c r="X246">
        <v>310</v>
      </c>
      <c r="Y246">
        <v>110</v>
      </c>
    </row>
    <row r="247" spans="2:25" hidden="1" x14ac:dyDescent="0.25">
      <c r="B247" t="s">
        <v>1736</v>
      </c>
      <c r="C247">
        <v>33800</v>
      </c>
      <c r="D247" t="s">
        <v>1900</v>
      </c>
      <c r="E247">
        <v>10</v>
      </c>
      <c r="F247">
        <v>40</v>
      </c>
      <c r="G247">
        <v>1920</v>
      </c>
      <c r="H247">
        <v>5</v>
      </c>
      <c r="I247">
        <v>385</v>
      </c>
      <c r="J247">
        <v>5</v>
      </c>
      <c r="K247">
        <v>220</v>
      </c>
      <c r="L247">
        <v>785</v>
      </c>
      <c r="M247">
        <v>435</v>
      </c>
      <c r="N247">
        <v>500</v>
      </c>
      <c r="O247">
        <v>580</v>
      </c>
      <c r="P247">
        <v>460</v>
      </c>
      <c r="Q247">
        <v>620</v>
      </c>
      <c r="R247">
        <v>545</v>
      </c>
      <c r="S247">
        <v>75</v>
      </c>
      <c r="T247">
        <v>25</v>
      </c>
      <c r="U247">
        <v>150</v>
      </c>
      <c r="V247">
        <v>3130</v>
      </c>
      <c r="W247">
        <v>5</v>
      </c>
      <c r="X247">
        <v>50</v>
      </c>
      <c r="Y247">
        <v>15</v>
      </c>
    </row>
    <row r="248" spans="2:25" hidden="1" x14ac:dyDescent="0.25">
      <c r="B248" t="s">
        <v>1736</v>
      </c>
      <c r="C248">
        <v>33830</v>
      </c>
      <c r="D248" t="s">
        <v>1901</v>
      </c>
      <c r="E248">
        <v>10</v>
      </c>
      <c r="F248">
        <v>65</v>
      </c>
      <c r="G248">
        <v>45</v>
      </c>
      <c r="H248">
        <v>0</v>
      </c>
      <c r="I248">
        <v>25</v>
      </c>
      <c r="J248">
        <v>5</v>
      </c>
      <c r="K248">
        <v>30</v>
      </c>
      <c r="L248">
        <v>10</v>
      </c>
      <c r="M248">
        <v>5</v>
      </c>
      <c r="N248">
        <v>50</v>
      </c>
      <c r="O248">
        <v>155</v>
      </c>
      <c r="P248">
        <v>140</v>
      </c>
      <c r="Q248">
        <v>330</v>
      </c>
      <c r="R248">
        <v>235</v>
      </c>
      <c r="S248">
        <v>10</v>
      </c>
      <c r="T248">
        <v>15</v>
      </c>
      <c r="U248">
        <v>80</v>
      </c>
      <c r="V248">
        <v>250</v>
      </c>
      <c r="W248">
        <v>0</v>
      </c>
      <c r="X248">
        <v>55</v>
      </c>
      <c r="Y248">
        <v>0</v>
      </c>
    </row>
    <row r="249" spans="2:25" hidden="1" x14ac:dyDescent="0.25">
      <c r="B249" t="s">
        <v>1736</v>
      </c>
      <c r="C249">
        <v>33960</v>
      </c>
      <c r="D249" t="s">
        <v>1902</v>
      </c>
      <c r="E249">
        <v>140</v>
      </c>
      <c r="F249">
        <v>315</v>
      </c>
      <c r="G249">
        <v>17785</v>
      </c>
      <c r="H249">
        <v>250</v>
      </c>
      <c r="I249">
        <v>7165</v>
      </c>
      <c r="J249">
        <v>120</v>
      </c>
      <c r="K249">
        <v>3535</v>
      </c>
      <c r="L249">
        <v>19560</v>
      </c>
      <c r="M249">
        <v>1730</v>
      </c>
      <c r="N249">
        <v>9645</v>
      </c>
      <c r="O249">
        <v>21250</v>
      </c>
      <c r="P249">
        <v>17070</v>
      </c>
      <c r="Q249">
        <v>14740</v>
      </c>
      <c r="R249">
        <v>9505</v>
      </c>
      <c r="S249">
        <v>1120</v>
      </c>
      <c r="T249">
        <v>915</v>
      </c>
      <c r="U249">
        <v>4360</v>
      </c>
      <c r="V249">
        <v>41275</v>
      </c>
      <c r="W249">
        <v>45</v>
      </c>
      <c r="X249">
        <v>1340</v>
      </c>
      <c r="Y249">
        <v>1035</v>
      </c>
    </row>
    <row r="250" spans="2:25" hidden="1" x14ac:dyDescent="0.25">
      <c r="B250" t="s">
        <v>1736</v>
      </c>
      <c r="C250">
        <v>33980</v>
      </c>
      <c r="D250" t="s">
        <v>1903</v>
      </c>
      <c r="E250">
        <v>5</v>
      </c>
      <c r="F250">
        <v>10</v>
      </c>
      <c r="G250">
        <v>635</v>
      </c>
      <c r="H250">
        <v>5</v>
      </c>
      <c r="I250">
        <v>200</v>
      </c>
      <c r="J250">
        <v>5</v>
      </c>
      <c r="K250">
        <v>85</v>
      </c>
      <c r="L250">
        <v>440</v>
      </c>
      <c r="M250">
        <v>105</v>
      </c>
      <c r="N250">
        <v>250</v>
      </c>
      <c r="O250">
        <v>810</v>
      </c>
      <c r="P250">
        <v>660</v>
      </c>
      <c r="Q250">
        <v>480</v>
      </c>
      <c r="R250">
        <v>350</v>
      </c>
      <c r="S250">
        <v>30</v>
      </c>
      <c r="T250">
        <v>20</v>
      </c>
      <c r="U250">
        <v>235</v>
      </c>
      <c r="V250">
        <v>1390</v>
      </c>
      <c r="W250">
        <v>0</v>
      </c>
      <c r="X250">
        <v>35</v>
      </c>
      <c r="Y250">
        <v>10</v>
      </c>
    </row>
    <row r="251" spans="2:25" hidden="1" x14ac:dyDescent="0.25">
      <c r="B251" t="s">
        <v>1736</v>
      </c>
      <c r="C251">
        <v>34420</v>
      </c>
      <c r="D251" t="s">
        <v>1904</v>
      </c>
      <c r="E251">
        <v>10</v>
      </c>
      <c r="F251">
        <v>30</v>
      </c>
      <c r="G251">
        <v>45</v>
      </c>
      <c r="H251">
        <v>0</v>
      </c>
      <c r="I251">
        <v>10</v>
      </c>
      <c r="J251">
        <v>0</v>
      </c>
      <c r="K251">
        <v>10</v>
      </c>
      <c r="L251">
        <v>5</v>
      </c>
      <c r="M251">
        <v>5</v>
      </c>
      <c r="N251">
        <v>45</v>
      </c>
      <c r="O251">
        <v>145</v>
      </c>
      <c r="P251">
        <v>125</v>
      </c>
      <c r="Q251">
        <v>365</v>
      </c>
      <c r="R251">
        <v>300</v>
      </c>
      <c r="S251">
        <v>5</v>
      </c>
      <c r="T251">
        <v>15</v>
      </c>
      <c r="U251">
        <v>45</v>
      </c>
      <c r="V251">
        <v>215</v>
      </c>
      <c r="W251">
        <v>0</v>
      </c>
      <c r="X251">
        <v>60</v>
      </c>
      <c r="Y251">
        <v>0</v>
      </c>
    </row>
    <row r="252" spans="2:25" hidden="1" x14ac:dyDescent="0.25">
      <c r="B252" t="s">
        <v>1736</v>
      </c>
      <c r="C252">
        <v>34530</v>
      </c>
      <c r="D252" t="s">
        <v>1905</v>
      </c>
      <c r="E252">
        <v>15</v>
      </c>
      <c r="F252">
        <v>30</v>
      </c>
      <c r="G252">
        <v>4780</v>
      </c>
      <c r="H252">
        <v>20</v>
      </c>
      <c r="I252">
        <v>990</v>
      </c>
      <c r="J252">
        <v>15</v>
      </c>
      <c r="K252">
        <v>410</v>
      </c>
      <c r="L252">
        <v>1735</v>
      </c>
      <c r="M252">
        <v>880</v>
      </c>
      <c r="N252">
        <v>1125</v>
      </c>
      <c r="O252">
        <v>1760</v>
      </c>
      <c r="P252">
        <v>1370</v>
      </c>
      <c r="Q252">
        <v>1565</v>
      </c>
      <c r="R252">
        <v>1145</v>
      </c>
      <c r="S252">
        <v>265</v>
      </c>
      <c r="T252">
        <v>50</v>
      </c>
      <c r="U252">
        <v>345</v>
      </c>
      <c r="V252">
        <v>7460</v>
      </c>
      <c r="W252">
        <v>5</v>
      </c>
      <c r="X252">
        <v>90</v>
      </c>
      <c r="Y252">
        <v>50</v>
      </c>
    </row>
    <row r="253" spans="2:25" hidden="1" x14ac:dyDescent="0.25">
      <c r="B253" t="s">
        <v>1736</v>
      </c>
      <c r="C253">
        <v>34570</v>
      </c>
      <c r="D253" t="s">
        <v>1906</v>
      </c>
      <c r="E253">
        <v>5</v>
      </c>
      <c r="F253">
        <v>20</v>
      </c>
      <c r="G253">
        <v>30</v>
      </c>
      <c r="H253">
        <v>0</v>
      </c>
      <c r="I253">
        <v>5</v>
      </c>
      <c r="J253">
        <v>0</v>
      </c>
      <c r="K253">
        <v>5</v>
      </c>
      <c r="L253">
        <v>5</v>
      </c>
      <c r="M253">
        <v>5</v>
      </c>
      <c r="N253">
        <v>20</v>
      </c>
      <c r="O253">
        <v>100</v>
      </c>
      <c r="P253">
        <v>90</v>
      </c>
      <c r="Q253">
        <v>170</v>
      </c>
      <c r="R253">
        <v>120</v>
      </c>
      <c r="S253">
        <v>5</v>
      </c>
      <c r="T253">
        <v>10</v>
      </c>
      <c r="U253">
        <v>40</v>
      </c>
      <c r="V253">
        <v>120</v>
      </c>
      <c r="W253">
        <v>0</v>
      </c>
      <c r="X253">
        <v>30</v>
      </c>
      <c r="Y253">
        <v>0</v>
      </c>
    </row>
    <row r="254" spans="2:25" hidden="1" x14ac:dyDescent="0.25">
      <c r="B254" t="s">
        <v>1736</v>
      </c>
      <c r="C254">
        <v>34580</v>
      </c>
      <c r="D254" t="s">
        <v>1907</v>
      </c>
      <c r="E254">
        <v>15</v>
      </c>
      <c r="F254">
        <v>45</v>
      </c>
      <c r="G254">
        <v>4820</v>
      </c>
      <c r="H254">
        <v>35</v>
      </c>
      <c r="I254">
        <v>1530</v>
      </c>
      <c r="J254">
        <v>15</v>
      </c>
      <c r="K254">
        <v>840</v>
      </c>
      <c r="L254">
        <v>2700</v>
      </c>
      <c r="M254">
        <v>495</v>
      </c>
      <c r="N254">
        <v>1945</v>
      </c>
      <c r="O254">
        <v>2945</v>
      </c>
      <c r="P254">
        <v>2275</v>
      </c>
      <c r="Q254">
        <v>2415</v>
      </c>
      <c r="R254">
        <v>1665</v>
      </c>
      <c r="S254">
        <v>230</v>
      </c>
      <c r="T254">
        <v>130</v>
      </c>
      <c r="U254">
        <v>550</v>
      </c>
      <c r="V254">
        <v>9250</v>
      </c>
      <c r="W254">
        <v>30</v>
      </c>
      <c r="X254">
        <v>200</v>
      </c>
      <c r="Y254">
        <v>310</v>
      </c>
    </row>
    <row r="255" spans="2:25" hidden="1" x14ac:dyDescent="0.25">
      <c r="B255" t="s">
        <v>1736</v>
      </c>
      <c r="C255">
        <v>34590</v>
      </c>
      <c r="D255" t="s">
        <v>1908</v>
      </c>
      <c r="E255">
        <v>145</v>
      </c>
      <c r="F255">
        <v>345</v>
      </c>
      <c r="G255">
        <v>31935</v>
      </c>
      <c r="H255">
        <v>380</v>
      </c>
      <c r="I255">
        <v>11550</v>
      </c>
      <c r="J255">
        <v>175</v>
      </c>
      <c r="K255">
        <v>6140</v>
      </c>
      <c r="L255">
        <v>30255</v>
      </c>
      <c r="M255">
        <v>2625</v>
      </c>
      <c r="N255">
        <v>13490</v>
      </c>
      <c r="O255">
        <v>32500</v>
      </c>
      <c r="P255">
        <v>25900</v>
      </c>
      <c r="Q255">
        <v>24305</v>
      </c>
      <c r="R255">
        <v>15220</v>
      </c>
      <c r="S255">
        <v>1730</v>
      </c>
      <c r="T255">
        <v>1695</v>
      </c>
      <c r="U255">
        <v>6515</v>
      </c>
      <c r="V255">
        <v>66885</v>
      </c>
      <c r="W255">
        <v>195</v>
      </c>
      <c r="X255">
        <v>2025</v>
      </c>
      <c r="Y255">
        <v>1825</v>
      </c>
    </row>
    <row r="256" spans="2:25" hidden="1" x14ac:dyDescent="0.25">
      <c r="B256" t="s">
        <v>1736</v>
      </c>
      <c r="C256">
        <v>34710</v>
      </c>
      <c r="D256" t="s">
        <v>1909</v>
      </c>
      <c r="E256">
        <v>5</v>
      </c>
      <c r="F256">
        <v>5</v>
      </c>
      <c r="G256">
        <v>320</v>
      </c>
      <c r="H256">
        <v>5</v>
      </c>
      <c r="I256">
        <v>70</v>
      </c>
      <c r="J256">
        <v>0</v>
      </c>
      <c r="K256">
        <v>30</v>
      </c>
      <c r="L256">
        <v>135</v>
      </c>
      <c r="M256">
        <v>60</v>
      </c>
      <c r="N256">
        <v>100</v>
      </c>
      <c r="O256">
        <v>205</v>
      </c>
      <c r="P256">
        <v>150</v>
      </c>
      <c r="Q256">
        <v>145</v>
      </c>
      <c r="R256">
        <v>100</v>
      </c>
      <c r="S256">
        <v>10</v>
      </c>
      <c r="T256">
        <v>5</v>
      </c>
      <c r="U256">
        <v>40</v>
      </c>
      <c r="V256">
        <v>545</v>
      </c>
      <c r="W256">
        <v>0</v>
      </c>
      <c r="X256">
        <v>15</v>
      </c>
      <c r="Y256">
        <v>5</v>
      </c>
    </row>
    <row r="257" spans="2:25" hidden="1" x14ac:dyDescent="0.25">
      <c r="B257" t="s">
        <v>1736</v>
      </c>
      <c r="C257">
        <v>34770</v>
      </c>
      <c r="D257" t="s">
        <v>1910</v>
      </c>
      <c r="E257">
        <v>50</v>
      </c>
      <c r="F257">
        <v>175</v>
      </c>
      <c r="G257">
        <v>11075</v>
      </c>
      <c r="H257">
        <v>60</v>
      </c>
      <c r="I257">
        <v>2610</v>
      </c>
      <c r="J257">
        <v>30</v>
      </c>
      <c r="K257">
        <v>1185</v>
      </c>
      <c r="L257">
        <v>5660</v>
      </c>
      <c r="M257">
        <v>2060</v>
      </c>
      <c r="N257">
        <v>3270</v>
      </c>
      <c r="O257">
        <v>6370</v>
      </c>
      <c r="P257">
        <v>5210</v>
      </c>
      <c r="Q257">
        <v>5280</v>
      </c>
      <c r="R257">
        <v>4000</v>
      </c>
      <c r="S257">
        <v>570</v>
      </c>
      <c r="T257">
        <v>220</v>
      </c>
      <c r="U257">
        <v>1565</v>
      </c>
      <c r="V257">
        <v>19380</v>
      </c>
      <c r="W257">
        <v>20</v>
      </c>
      <c r="X257">
        <v>395</v>
      </c>
      <c r="Y257">
        <v>210</v>
      </c>
    </row>
    <row r="258" spans="2:25" hidden="1" x14ac:dyDescent="0.25">
      <c r="B258" t="s">
        <v>1736</v>
      </c>
      <c r="C258">
        <v>34800</v>
      </c>
      <c r="D258" t="s">
        <v>1911</v>
      </c>
      <c r="E258">
        <v>5</v>
      </c>
      <c r="F258">
        <v>5</v>
      </c>
      <c r="G258">
        <v>35</v>
      </c>
      <c r="H258">
        <v>0</v>
      </c>
      <c r="I258">
        <v>5</v>
      </c>
      <c r="J258">
        <v>0</v>
      </c>
      <c r="K258">
        <v>5</v>
      </c>
      <c r="L258">
        <v>10</v>
      </c>
      <c r="M258">
        <v>10</v>
      </c>
      <c r="N258">
        <v>5</v>
      </c>
      <c r="O258">
        <v>40</v>
      </c>
      <c r="P258">
        <v>25</v>
      </c>
      <c r="Q258">
        <v>35</v>
      </c>
      <c r="R258">
        <v>25</v>
      </c>
      <c r="S258">
        <v>5</v>
      </c>
      <c r="T258">
        <v>0</v>
      </c>
      <c r="U258">
        <v>5</v>
      </c>
      <c r="V258">
        <v>55</v>
      </c>
      <c r="W258">
        <v>0</v>
      </c>
      <c r="X258">
        <v>5</v>
      </c>
      <c r="Y258">
        <v>5</v>
      </c>
    </row>
    <row r="259" spans="2:25" hidden="1" x14ac:dyDescent="0.25">
      <c r="B259" t="s">
        <v>1736</v>
      </c>
      <c r="C259">
        <v>34830</v>
      </c>
      <c r="D259" t="s">
        <v>1912</v>
      </c>
      <c r="E259">
        <v>5</v>
      </c>
      <c r="F259">
        <v>20</v>
      </c>
      <c r="G259">
        <v>5</v>
      </c>
      <c r="H259">
        <v>0</v>
      </c>
      <c r="I259">
        <v>5</v>
      </c>
      <c r="J259">
        <v>0</v>
      </c>
      <c r="K259">
        <v>5</v>
      </c>
      <c r="L259">
        <v>5</v>
      </c>
      <c r="M259">
        <v>5</v>
      </c>
      <c r="N259">
        <v>10</v>
      </c>
      <c r="O259">
        <v>30</v>
      </c>
      <c r="P259">
        <v>25</v>
      </c>
      <c r="Q259">
        <v>45</v>
      </c>
      <c r="R259">
        <v>35</v>
      </c>
      <c r="S259">
        <v>5</v>
      </c>
      <c r="T259">
        <v>5</v>
      </c>
      <c r="U259">
        <v>15</v>
      </c>
      <c r="V259">
        <v>45</v>
      </c>
      <c r="W259">
        <v>0</v>
      </c>
      <c r="X259">
        <v>5</v>
      </c>
      <c r="Y259">
        <v>0</v>
      </c>
    </row>
    <row r="260" spans="2:25" hidden="1" x14ac:dyDescent="0.25">
      <c r="B260" t="s">
        <v>1736</v>
      </c>
      <c r="C260">
        <v>34860</v>
      </c>
      <c r="D260" t="s">
        <v>1913</v>
      </c>
      <c r="E260">
        <v>10</v>
      </c>
      <c r="F260">
        <v>30</v>
      </c>
      <c r="G260">
        <v>1035</v>
      </c>
      <c r="H260">
        <v>5</v>
      </c>
      <c r="I260">
        <v>230</v>
      </c>
      <c r="J260">
        <v>5</v>
      </c>
      <c r="K260">
        <v>95</v>
      </c>
      <c r="L260">
        <v>655</v>
      </c>
      <c r="M260">
        <v>245</v>
      </c>
      <c r="N260">
        <v>370</v>
      </c>
      <c r="O260">
        <v>840</v>
      </c>
      <c r="P260">
        <v>650</v>
      </c>
      <c r="Q260">
        <v>580</v>
      </c>
      <c r="R260">
        <v>410</v>
      </c>
      <c r="S260">
        <v>60</v>
      </c>
      <c r="T260">
        <v>30</v>
      </c>
      <c r="U260">
        <v>190</v>
      </c>
      <c r="V260">
        <v>1930</v>
      </c>
      <c r="W260">
        <v>5</v>
      </c>
      <c r="X260">
        <v>45</v>
      </c>
      <c r="Y260">
        <v>20</v>
      </c>
    </row>
    <row r="261" spans="2:25" hidden="1" x14ac:dyDescent="0.25">
      <c r="B261" t="s">
        <v>1736</v>
      </c>
      <c r="C261">
        <v>34880</v>
      </c>
      <c r="D261" t="s">
        <v>1914</v>
      </c>
      <c r="E261">
        <v>20</v>
      </c>
      <c r="F261">
        <v>115</v>
      </c>
      <c r="G261">
        <v>3090</v>
      </c>
      <c r="H261">
        <v>20</v>
      </c>
      <c r="I261">
        <v>535</v>
      </c>
      <c r="J261">
        <v>5</v>
      </c>
      <c r="K261">
        <v>310</v>
      </c>
      <c r="L261">
        <v>1665</v>
      </c>
      <c r="M261">
        <v>505</v>
      </c>
      <c r="N261">
        <v>890</v>
      </c>
      <c r="O261">
        <v>1755</v>
      </c>
      <c r="P261">
        <v>1440</v>
      </c>
      <c r="Q261">
        <v>1865</v>
      </c>
      <c r="R261">
        <v>1715</v>
      </c>
      <c r="S261">
        <v>100</v>
      </c>
      <c r="T261">
        <v>85</v>
      </c>
      <c r="U261">
        <v>445</v>
      </c>
      <c r="V261">
        <v>5470</v>
      </c>
      <c r="W261">
        <v>5</v>
      </c>
      <c r="X261">
        <v>165</v>
      </c>
      <c r="Y261">
        <v>30</v>
      </c>
    </row>
    <row r="262" spans="2:25" hidden="1" x14ac:dyDescent="0.25">
      <c r="B262" t="s">
        <v>1736</v>
      </c>
      <c r="C262">
        <v>35010</v>
      </c>
      <c r="D262" t="s">
        <v>1915</v>
      </c>
      <c r="E262">
        <v>140</v>
      </c>
      <c r="F262">
        <v>345</v>
      </c>
      <c r="G262">
        <v>54990</v>
      </c>
      <c r="H262">
        <v>515</v>
      </c>
      <c r="I262">
        <v>15530</v>
      </c>
      <c r="J262">
        <v>205</v>
      </c>
      <c r="K262">
        <v>6815</v>
      </c>
      <c r="L262">
        <v>34805</v>
      </c>
      <c r="M262">
        <v>8015</v>
      </c>
      <c r="N262">
        <v>16900</v>
      </c>
      <c r="O262">
        <v>32910</v>
      </c>
      <c r="P262">
        <v>25395</v>
      </c>
      <c r="Q262">
        <v>24260</v>
      </c>
      <c r="R262">
        <v>15750</v>
      </c>
      <c r="S262">
        <v>2655</v>
      </c>
      <c r="T262">
        <v>1165</v>
      </c>
      <c r="U262">
        <v>6070</v>
      </c>
      <c r="V262">
        <v>95710</v>
      </c>
      <c r="W262">
        <v>80</v>
      </c>
      <c r="X262">
        <v>1900</v>
      </c>
      <c r="Y262">
        <v>1775</v>
      </c>
    </row>
    <row r="263" spans="2:25" hidden="1" x14ac:dyDescent="0.25">
      <c r="B263" t="s">
        <v>1736</v>
      </c>
      <c r="C263">
        <v>35250</v>
      </c>
      <c r="D263" t="s">
        <v>1458</v>
      </c>
      <c r="E263">
        <v>5</v>
      </c>
      <c r="F263">
        <v>20</v>
      </c>
      <c r="G263">
        <v>30</v>
      </c>
      <c r="H263">
        <v>5</v>
      </c>
      <c r="I263">
        <v>5</v>
      </c>
      <c r="J263">
        <v>0</v>
      </c>
      <c r="K263">
        <v>5</v>
      </c>
      <c r="L263">
        <v>5</v>
      </c>
      <c r="M263">
        <v>5</v>
      </c>
      <c r="N263">
        <v>25</v>
      </c>
      <c r="O263">
        <v>140</v>
      </c>
      <c r="P263">
        <v>120</v>
      </c>
      <c r="Q263">
        <v>270</v>
      </c>
      <c r="R263">
        <v>215</v>
      </c>
      <c r="S263">
        <v>5</v>
      </c>
      <c r="T263">
        <v>25</v>
      </c>
      <c r="U263">
        <v>40</v>
      </c>
      <c r="V263">
        <v>140</v>
      </c>
      <c r="W263">
        <v>0</v>
      </c>
      <c r="X263">
        <v>40</v>
      </c>
      <c r="Y263">
        <v>0</v>
      </c>
    </row>
    <row r="264" spans="2:25" hidden="1" x14ac:dyDescent="0.25">
      <c r="B264" t="s">
        <v>1736</v>
      </c>
      <c r="C264">
        <v>35300</v>
      </c>
      <c r="D264" t="s">
        <v>1916</v>
      </c>
      <c r="E264">
        <v>30</v>
      </c>
      <c r="F264">
        <v>115</v>
      </c>
      <c r="G264">
        <v>810</v>
      </c>
      <c r="H264">
        <v>5</v>
      </c>
      <c r="I264">
        <v>225</v>
      </c>
      <c r="J264">
        <v>5</v>
      </c>
      <c r="K264">
        <v>130</v>
      </c>
      <c r="L264">
        <v>590</v>
      </c>
      <c r="M264">
        <v>95</v>
      </c>
      <c r="N264">
        <v>455</v>
      </c>
      <c r="O264">
        <v>1310</v>
      </c>
      <c r="P264">
        <v>1155</v>
      </c>
      <c r="Q264">
        <v>1585</v>
      </c>
      <c r="R264">
        <v>1135</v>
      </c>
      <c r="S264">
        <v>50</v>
      </c>
      <c r="T264">
        <v>80</v>
      </c>
      <c r="U264">
        <v>495</v>
      </c>
      <c r="V264">
        <v>2225</v>
      </c>
      <c r="W264">
        <v>0</v>
      </c>
      <c r="X264">
        <v>220</v>
      </c>
      <c r="Y264">
        <v>10</v>
      </c>
    </row>
    <row r="265" spans="2:25" hidden="1" x14ac:dyDescent="0.25">
      <c r="B265" t="s">
        <v>1736</v>
      </c>
      <c r="C265">
        <v>35600</v>
      </c>
      <c r="D265" t="s">
        <v>1917</v>
      </c>
      <c r="E265">
        <v>5</v>
      </c>
      <c r="F265">
        <v>30</v>
      </c>
      <c r="G265">
        <v>460</v>
      </c>
      <c r="H265">
        <v>5</v>
      </c>
      <c r="I265">
        <v>115</v>
      </c>
      <c r="J265">
        <v>5</v>
      </c>
      <c r="K265">
        <v>65</v>
      </c>
      <c r="L265">
        <v>210</v>
      </c>
      <c r="M265">
        <v>55</v>
      </c>
      <c r="N265">
        <v>165</v>
      </c>
      <c r="O265">
        <v>275</v>
      </c>
      <c r="P265">
        <v>210</v>
      </c>
      <c r="Q265">
        <v>215</v>
      </c>
      <c r="R265">
        <v>195</v>
      </c>
      <c r="S265">
        <v>20</v>
      </c>
      <c r="T265">
        <v>10</v>
      </c>
      <c r="U265">
        <v>70</v>
      </c>
      <c r="V265">
        <v>890</v>
      </c>
      <c r="W265">
        <v>5</v>
      </c>
      <c r="X265">
        <v>20</v>
      </c>
      <c r="Y265">
        <v>5</v>
      </c>
    </row>
    <row r="266" spans="2:25" hidden="1" x14ac:dyDescent="0.25">
      <c r="B266" t="s">
        <v>1736</v>
      </c>
      <c r="C266">
        <v>35670</v>
      </c>
      <c r="D266" t="s">
        <v>1918</v>
      </c>
      <c r="E266">
        <v>5</v>
      </c>
      <c r="F266">
        <v>15</v>
      </c>
      <c r="G266">
        <v>40</v>
      </c>
      <c r="H266">
        <v>0</v>
      </c>
      <c r="I266">
        <v>20</v>
      </c>
      <c r="J266">
        <v>0</v>
      </c>
      <c r="K266">
        <v>20</v>
      </c>
      <c r="L266">
        <v>10</v>
      </c>
      <c r="M266">
        <v>5</v>
      </c>
      <c r="N266">
        <v>45</v>
      </c>
      <c r="O266">
        <v>125</v>
      </c>
      <c r="P266">
        <v>110</v>
      </c>
      <c r="Q266">
        <v>225</v>
      </c>
      <c r="R266">
        <v>205</v>
      </c>
      <c r="S266">
        <v>5</v>
      </c>
      <c r="T266">
        <v>15</v>
      </c>
      <c r="U266">
        <v>45</v>
      </c>
      <c r="V266">
        <v>205</v>
      </c>
      <c r="W266">
        <v>0</v>
      </c>
      <c r="X266">
        <v>35</v>
      </c>
      <c r="Y266">
        <v>0</v>
      </c>
    </row>
    <row r="267" spans="2:25" hidden="1" x14ac:dyDescent="0.25">
      <c r="B267" t="s">
        <v>1736</v>
      </c>
      <c r="C267">
        <v>35740</v>
      </c>
      <c r="D267" t="s">
        <v>1919</v>
      </c>
      <c r="E267">
        <v>10</v>
      </c>
      <c r="F267">
        <v>15</v>
      </c>
      <c r="G267">
        <v>7960</v>
      </c>
      <c r="H267">
        <v>60</v>
      </c>
      <c r="I267">
        <v>1290</v>
      </c>
      <c r="J267">
        <v>10</v>
      </c>
      <c r="K267">
        <v>510</v>
      </c>
      <c r="L267">
        <v>2675</v>
      </c>
      <c r="M267">
        <v>2205</v>
      </c>
      <c r="N267">
        <v>1570</v>
      </c>
      <c r="O267">
        <v>2545</v>
      </c>
      <c r="P267">
        <v>1845</v>
      </c>
      <c r="Q267">
        <v>1965</v>
      </c>
      <c r="R267">
        <v>1610</v>
      </c>
      <c r="S267">
        <v>280</v>
      </c>
      <c r="T267">
        <v>95</v>
      </c>
      <c r="U267">
        <v>325</v>
      </c>
      <c r="V267">
        <v>11575</v>
      </c>
      <c r="W267">
        <v>5</v>
      </c>
      <c r="X267">
        <v>100</v>
      </c>
      <c r="Y267">
        <v>135</v>
      </c>
    </row>
    <row r="268" spans="2:25" hidden="1" x14ac:dyDescent="0.25">
      <c r="B268" t="s">
        <v>1736</v>
      </c>
      <c r="C268">
        <v>35760</v>
      </c>
      <c r="D268" t="s">
        <v>1920</v>
      </c>
      <c r="E268">
        <v>5</v>
      </c>
      <c r="F268">
        <v>30</v>
      </c>
      <c r="G268">
        <v>1690</v>
      </c>
      <c r="H268">
        <v>5</v>
      </c>
      <c r="I268">
        <v>350</v>
      </c>
      <c r="J268">
        <v>5</v>
      </c>
      <c r="K268">
        <v>225</v>
      </c>
      <c r="L268">
        <v>615</v>
      </c>
      <c r="M268">
        <v>235</v>
      </c>
      <c r="N268">
        <v>570</v>
      </c>
      <c r="O268">
        <v>675</v>
      </c>
      <c r="P268">
        <v>520</v>
      </c>
      <c r="Q268">
        <v>685</v>
      </c>
      <c r="R268">
        <v>645</v>
      </c>
      <c r="S268">
        <v>65</v>
      </c>
      <c r="T268">
        <v>35</v>
      </c>
      <c r="U268">
        <v>150</v>
      </c>
      <c r="V268">
        <v>3000</v>
      </c>
      <c r="W268">
        <v>5</v>
      </c>
      <c r="X268">
        <v>50</v>
      </c>
      <c r="Y268">
        <v>10</v>
      </c>
    </row>
    <row r="269" spans="2:25" hidden="1" x14ac:dyDescent="0.25">
      <c r="B269" t="s">
        <v>1736</v>
      </c>
      <c r="C269">
        <v>35780</v>
      </c>
      <c r="D269" t="s">
        <v>1921</v>
      </c>
      <c r="E269">
        <v>20</v>
      </c>
      <c r="F269">
        <v>105</v>
      </c>
      <c r="G269">
        <v>80</v>
      </c>
      <c r="H269">
        <v>0</v>
      </c>
      <c r="I269">
        <v>30</v>
      </c>
      <c r="J269">
        <v>5</v>
      </c>
      <c r="K269">
        <v>20</v>
      </c>
      <c r="L269">
        <v>10</v>
      </c>
      <c r="M269">
        <v>5</v>
      </c>
      <c r="N269">
        <v>45</v>
      </c>
      <c r="O269">
        <v>395</v>
      </c>
      <c r="P269">
        <v>340</v>
      </c>
      <c r="Q269">
        <v>500</v>
      </c>
      <c r="R269">
        <v>315</v>
      </c>
      <c r="S269">
        <v>5</v>
      </c>
      <c r="T269">
        <v>40</v>
      </c>
      <c r="U269">
        <v>160</v>
      </c>
      <c r="V269">
        <v>370</v>
      </c>
      <c r="W269">
        <v>0</v>
      </c>
      <c r="X269">
        <v>50</v>
      </c>
      <c r="Y269">
        <v>0</v>
      </c>
    </row>
    <row r="270" spans="2:25" hidden="1" x14ac:dyDescent="0.25">
      <c r="B270" t="s">
        <v>1736</v>
      </c>
      <c r="C270">
        <v>35790</v>
      </c>
      <c r="D270" t="s">
        <v>1922</v>
      </c>
      <c r="E270">
        <v>65</v>
      </c>
      <c r="F270">
        <v>55</v>
      </c>
      <c r="G270">
        <v>85</v>
      </c>
      <c r="H270">
        <v>0</v>
      </c>
      <c r="I270">
        <v>40</v>
      </c>
      <c r="J270">
        <v>5</v>
      </c>
      <c r="K270">
        <v>45</v>
      </c>
      <c r="L270">
        <v>35</v>
      </c>
      <c r="M270">
        <v>5</v>
      </c>
      <c r="N270">
        <v>105</v>
      </c>
      <c r="O270">
        <v>325</v>
      </c>
      <c r="P270">
        <v>305</v>
      </c>
      <c r="Q270">
        <v>695</v>
      </c>
      <c r="R270">
        <v>510</v>
      </c>
      <c r="S270">
        <v>5</v>
      </c>
      <c r="T270">
        <v>25</v>
      </c>
      <c r="U270">
        <v>165</v>
      </c>
      <c r="V270">
        <v>500</v>
      </c>
      <c r="W270">
        <v>5</v>
      </c>
      <c r="X270">
        <v>115</v>
      </c>
      <c r="Y270">
        <v>0</v>
      </c>
    </row>
    <row r="271" spans="2:25" hidden="1" x14ac:dyDescent="0.25">
      <c r="B271" t="s">
        <v>1736</v>
      </c>
      <c r="C271">
        <v>35800</v>
      </c>
      <c r="D271" t="s">
        <v>1923</v>
      </c>
      <c r="E271">
        <v>5</v>
      </c>
      <c r="F271">
        <v>25</v>
      </c>
      <c r="G271">
        <v>180</v>
      </c>
      <c r="H271">
        <v>0</v>
      </c>
      <c r="I271">
        <v>50</v>
      </c>
      <c r="J271">
        <v>5</v>
      </c>
      <c r="K271">
        <v>40</v>
      </c>
      <c r="L271">
        <v>80</v>
      </c>
      <c r="M271">
        <v>20</v>
      </c>
      <c r="N271">
        <v>100</v>
      </c>
      <c r="O271">
        <v>160</v>
      </c>
      <c r="P271">
        <v>140</v>
      </c>
      <c r="Q271">
        <v>165</v>
      </c>
      <c r="R271">
        <v>140</v>
      </c>
      <c r="S271">
        <v>5</v>
      </c>
      <c r="T271">
        <v>5</v>
      </c>
      <c r="U271">
        <v>55</v>
      </c>
      <c r="V271">
        <v>440</v>
      </c>
      <c r="W271">
        <v>0</v>
      </c>
      <c r="X271">
        <v>20</v>
      </c>
      <c r="Y271">
        <v>5</v>
      </c>
    </row>
    <row r="272" spans="2:25" hidden="1" x14ac:dyDescent="0.25">
      <c r="B272" t="s">
        <v>1736</v>
      </c>
      <c r="C272">
        <v>36070</v>
      </c>
      <c r="D272" t="s">
        <v>1924</v>
      </c>
      <c r="E272">
        <v>5</v>
      </c>
      <c r="F272">
        <v>35</v>
      </c>
      <c r="G272">
        <v>35</v>
      </c>
      <c r="H272">
        <v>0</v>
      </c>
      <c r="I272">
        <v>15</v>
      </c>
      <c r="J272">
        <v>0</v>
      </c>
      <c r="K272">
        <v>15</v>
      </c>
      <c r="L272">
        <v>5</v>
      </c>
      <c r="M272">
        <v>5</v>
      </c>
      <c r="N272">
        <v>30</v>
      </c>
      <c r="O272">
        <v>95</v>
      </c>
      <c r="P272">
        <v>80</v>
      </c>
      <c r="Q272">
        <v>245</v>
      </c>
      <c r="R272">
        <v>210</v>
      </c>
      <c r="S272">
        <v>5</v>
      </c>
      <c r="T272">
        <v>10</v>
      </c>
      <c r="U272">
        <v>30</v>
      </c>
      <c r="V272">
        <v>140</v>
      </c>
      <c r="W272">
        <v>0</v>
      </c>
      <c r="X272">
        <v>15</v>
      </c>
      <c r="Y272">
        <v>0</v>
      </c>
    </row>
    <row r="273" spans="2:25" hidden="1" x14ac:dyDescent="0.25">
      <c r="B273" t="s">
        <v>1736</v>
      </c>
      <c r="C273">
        <v>36150</v>
      </c>
      <c r="D273" t="s">
        <v>1925</v>
      </c>
      <c r="E273">
        <v>0</v>
      </c>
      <c r="F273">
        <v>5</v>
      </c>
      <c r="G273">
        <v>50</v>
      </c>
      <c r="H273">
        <v>0</v>
      </c>
      <c r="I273">
        <v>15</v>
      </c>
      <c r="J273">
        <v>0</v>
      </c>
      <c r="K273">
        <v>10</v>
      </c>
      <c r="L273">
        <v>25</v>
      </c>
      <c r="M273">
        <v>10</v>
      </c>
      <c r="N273">
        <v>20</v>
      </c>
      <c r="O273">
        <v>55</v>
      </c>
      <c r="P273">
        <v>40</v>
      </c>
      <c r="Q273">
        <v>35</v>
      </c>
      <c r="R273">
        <v>30</v>
      </c>
      <c r="S273">
        <v>5</v>
      </c>
      <c r="T273">
        <v>5</v>
      </c>
      <c r="U273">
        <v>15</v>
      </c>
      <c r="V273">
        <v>110</v>
      </c>
      <c r="W273">
        <v>0</v>
      </c>
      <c r="X273">
        <v>5</v>
      </c>
      <c r="Y273">
        <v>5</v>
      </c>
    </row>
    <row r="274" spans="2:25" hidden="1" x14ac:dyDescent="0.25">
      <c r="B274" t="s">
        <v>1736</v>
      </c>
      <c r="C274">
        <v>36250</v>
      </c>
      <c r="D274" t="s">
        <v>1926</v>
      </c>
      <c r="E274">
        <v>40</v>
      </c>
      <c r="F274">
        <v>75</v>
      </c>
      <c r="G274">
        <v>20810</v>
      </c>
      <c r="H274">
        <v>145</v>
      </c>
      <c r="I274">
        <v>4340</v>
      </c>
      <c r="J274">
        <v>40</v>
      </c>
      <c r="K274">
        <v>1735</v>
      </c>
      <c r="L274">
        <v>7830</v>
      </c>
      <c r="M274">
        <v>3770</v>
      </c>
      <c r="N274">
        <v>4675</v>
      </c>
      <c r="O274">
        <v>8050</v>
      </c>
      <c r="P274">
        <v>6080</v>
      </c>
      <c r="Q274">
        <v>6425</v>
      </c>
      <c r="R274">
        <v>4335</v>
      </c>
      <c r="S274">
        <v>840</v>
      </c>
      <c r="T274">
        <v>205</v>
      </c>
      <c r="U274">
        <v>1320</v>
      </c>
      <c r="V274">
        <v>31600</v>
      </c>
      <c r="W274">
        <v>20</v>
      </c>
      <c r="X274">
        <v>390</v>
      </c>
      <c r="Y274">
        <v>485</v>
      </c>
    </row>
    <row r="275" spans="2:25" hidden="1" x14ac:dyDescent="0.25">
      <c r="B275" t="s">
        <v>1736</v>
      </c>
      <c r="C275">
        <v>36300</v>
      </c>
      <c r="D275" t="s">
        <v>546</v>
      </c>
      <c r="E275">
        <v>0</v>
      </c>
      <c r="F275">
        <v>5</v>
      </c>
      <c r="G275">
        <v>45</v>
      </c>
      <c r="H275">
        <v>0</v>
      </c>
      <c r="I275">
        <v>5</v>
      </c>
      <c r="J275">
        <v>0</v>
      </c>
      <c r="K275">
        <v>5</v>
      </c>
      <c r="L275">
        <v>20</v>
      </c>
      <c r="M275">
        <v>15</v>
      </c>
      <c r="N275">
        <v>15</v>
      </c>
      <c r="O275">
        <v>45</v>
      </c>
      <c r="P275">
        <v>35</v>
      </c>
      <c r="Q275">
        <v>25</v>
      </c>
      <c r="R275">
        <v>20</v>
      </c>
      <c r="S275">
        <v>5</v>
      </c>
      <c r="T275">
        <v>5</v>
      </c>
      <c r="U275">
        <v>10</v>
      </c>
      <c r="V275">
        <v>90</v>
      </c>
      <c r="W275">
        <v>0</v>
      </c>
      <c r="X275">
        <v>5</v>
      </c>
      <c r="Y275">
        <v>5</v>
      </c>
    </row>
    <row r="276" spans="2:25" hidden="1" x14ac:dyDescent="0.25">
      <c r="B276" t="s">
        <v>1736</v>
      </c>
      <c r="C276">
        <v>36370</v>
      </c>
      <c r="D276" t="s">
        <v>1927</v>
      </c>
      <c r="E276">
        <v>60</v>
      </c>
      <c r="F276">
        <v>230</v>
      </c>
      <c r="G276">
        <v>8955</v>
      </c>
      <c r="H276">
        <v>65</v>
      </c>
      <c r="I276">
        <v>2640</v>
      </c>
      <c r="J276">
        <v>30</v>
      </c>
      <c r="K276">
        <v>1230</v>
      </c>
      <c r="L276">
        <v>5925</v>
      </c>
      <c r="M276">
        <v>1065</v>
      </c>
      <c r="N276">
        <v>3790</v>
      </c>
      <c r="O276">
        <v>5760</v>
      </c>
      <c r="P276">
        <v>4830</v>
      </c>
      <c r="Q276">
        <v>5275</v>
      </c>
      <c r="R276">
        <v>3750</v>
      </c>
      <c r="S276">
        <v>455</v>
      </c>
      <c r="T276">
        <v>205</v>
      </c>
      <c r="U276">
        <v>1550</v>
      </c>
      <c r="V276">
        <v>17540</v>
      </c>
      <c r="W276">
        <v>10</v>
      </c>
      <c r="X276">
        <v>505</v>
      </c>
      <c r="Y276">
        <v>190</v>
      </c>
    </row>
    <row r="277" spans="2:25" hidden="1" x14ac:dyDescent="0.25">
      <c r="B277" t="s">
        <v>1736</v>
      </c>
      <c r="C277">
        <v>36510</v>
      </c>
      <c r="D277" t="s">
        <v>1928</v>
      </c>
      <c r="E277">
        <v>10</v>
      </c>
      <c r="F277">
        <v>30</v>
      </c>
      <c r="G277">
        <v>5970</v>
      </c>
      <c r="H277">
        <v>45</v>
      </c>
      <c r="I277">
        <v>1500</v>
      </c>
      <c r="J277">
        <v>15</v>
      </c>
      <c r="K277">
        <v>685</v>
      </c>
      <c r="L277">
        <v>2795</v>
      </c>
      <c r="M277">
        <v>1040</v>
      </c>
      <c r="N277">
        <v>1665</v>
      </c>
      <c r="O277">
        <v>2735</v>
      </c>
      <c r="P277">
        <v>2075</v>
      </c>
      <c r="Q277">
        <v>2135</v>
      </c>
      <c r="R277">
        <v>1610</v>
      </c>
      <c r="S277">
        <v>235</v>
      </c>
      <c r="T277">
        <v>95</v>
      </c>
      <c r="U277">
        <v>470</v>
      </c>
      <c r="V277">
        <v>9910</v>
      </c>
      <c r="W277">
        <v>5</v>
      </c>
      <c r="X277">
        <v>125</v>
      </c>
      <c r="Y277">
        <v>115</v>
      </c>
    </row>
    <row r="278" spans="2:25" hidden="1" x14ac:dyDescent="0.25">
      <c r="B278" t="s">
        <v>1736</v>
      </c>
      <c r="C278">
        <v>36580</v>
      </c>
      <c r="D278" t="s">
        <v>1929</v>
      </c>
      <c r="E278">
        <v>5</v>
      </c>
      <c r="F278">
        <v>35</v>
      </c>
      <c r="G278">
        <v>3575</v>
      </c>
      <c r="H278">
        <v>15</v>
      </c>
      <c r="I278">
        <v>1140</v>
      </c>
      <c r="J278">
        <v>10</v>
      </c>
      <c r="K278">
        <v>645</v>
      </c>
      <c r="L278">
        <v>1810</v>
      </c>
      <c r="M278">
        <v>360</v>
      </c>
      <c r="N278">
        <v>1470</v>
      </c>
      <c r="O278">
        <v>1870</v>
      </c>
      <c r="P278">
        <v>1435</v>
      </c>
      <c r="Q278">
        <v>1420</v>
      </c>
      <c r="R278">
        <v>1125</v>
      </c>
      <c r="S278">
        <v>155</v>
      </c>
      <c r="T278">
        <v>60</v>
      </c>
      <c r="U278">
        <v>365</v>
      </c>
      <c r="V278">
        <v>6795</v>
      </c>
      <c r="W278">
        <v>5</v>
      </c>
      <c r="X278">
        <v>110</v>
      </c>
      <c r="Y278">
        <v>50</v>
      </c>
    </row>
    <row r="279" spans="2:25" hidden="1" x14ac:dyDescent="0.25">
      <c r="B279" t="s">
        <v>1736</v>
      </c>
      <c r="C279">
        <v>36630</v>
      </c>
      <c r="D279" t="s">
        <v>1930</v>
      </c>
      <c r="E279">
        <v>15</v>
      </c>
      <c r="F279">
        <v>60</v>
      </c>
      <c r="G279">
        <v>6070</v>
      </c>
      <c r="H279">
        <v>20</v>
      </c>
      <c r="I279">
        <v>1875</v>
      </c>
      <c r="J279">
        <v>10</v>
      </c>
      <c r="K279">
        <v>1130</v>
      </c>
      <c r="L279">
        <v>2555</v>
      </c>
      <c r="M279">
        <v>610</v>
      </c>
      <c r="N279">
        <v>2595</v>
      </c>
      <c r="O279">
        <v>2530</v>
      </c>
      <c r="P279">
        <v>2015</v>
      </c>
      <c r="Q279">
        <v>2300</v>
      </c>
      <c r="R279">
        <v>1815</v>
      </c>
      <c r="S279">
        <v>240</v>
      </c>
      <c r="T279">
        <v>140</v>
      </c>
      <c r="U279">
        <v>570</v>
      </c>
      <c r="V279">
        <v>11480</v>
      </c>
      <c r="W279">
        <v>5</v>
      </c>
      <c r="X279">
        <v>250</v>
      </c>
      <c r="Y279">
        <v>60</v>
      </c>
    </row>
    <row r="280" spans="2:25" hidden="1" x14ac:dyDescent="0.25">
      <c r="B280" t="s">
        <v>1736</v>
      </c>
      <c r="C280">
        <v>36660</v>
      </c>
      <c r="D280" t="s">
        <v>1931</v>
      </c>
      <c r="E280">
        <v>10</v>
      </c>
      <c r="F280">
        <v>60</v>
      </c>
      <c r="G280">
        <v>6435</v>
      </c>
      <c r="H280">
        <v>30</v>
      </c>
      <c r="I280">
        <v>1365</v>
      </c>
      <c r="J280">
        <v>15</v>
      </c>
      <c r="K280">
        <v>735</v>
      </c>
      <c r="L280">
        <v>2605</v>
      </c>
      <c r="M280">
        <v>875</v>
      </c>
      <c r="N280">
        <v>1850</v>
      </c>
      <c r="O280">
        <v>2595</v>
      </c>
      <c r="P280">
        <v>1945</v>
      </c>
      <c r="Q280">
        <v>2095</v>
      </c>
      <c r="R280">
        <v>1585</v>
      </c>
      <c r="S280">
        <v>265</v>
      </c>
      <c r="T280">
        <v>110</v>
      </c>
      <c r="U280">
        <v>505</v>
      </c>
      <c r="V280">
        <v>10605</v>
      </c>
      <c r="W280">
        <v>5</v>
      </c>
      <c r="X280">
        <v>155</v>
      </c>
      <c r="Y280">
        <v>55</v>
      </c>
    </row>
    <row r="281" spans="2:25" hidden="1" x14ac:dyDescent="0.25">
      <c r="B281" t="s">
        <v>1736</v>
      </c>
      <c r="C281">
        <v>36720</v>
      </c>
      <c r="D281" t="s">
        <v>1932</v>
      </c>
      <c r="E281">
        <v>95</v>
      </c>
      <c r="F281">
        <v>140</v>
      </c>
      <c r="G281">
        <v>44180</v>
      </c>
      <c r="H281">
        <v>510</v>
      </c>
      <c r="I281">
        <v>8645</v>
      </c>
      <c r="J281">
        <v>100</v>
      </c>
      <c r="K281">
        <v>3480</v>
      </c>
      <c r="L281">
        <v>20715</v>
      </c>
      <c r="M281">
        <v>9465</v>
      </c>
      <c r="N281">
        <v>10110</v>
      </c>
      <c r="O281">
        <v>18930</v>
      </c>
      <c r="P281">
        <v>13985</v>
      </c>
      <c r="Q281">
        <v>14280</v>
      </c>
      <c r="R281">
        <v>9230</v>
      </c>
      <c r="S281">
        <v>1810</v>
      </c>
      <c r="T281">
        <v>585</v>
      </c>
      <c r="U281">
        <v>2700</v>
      </c>
      <c r="V281">
        <v>67190</v>
      </c>
      <c r="W281">
        <v>30</v>
      </c>
      <c r="X281">
        <v>845</v>
      </c>
      <c r="Y281">
        <v>1620</v>
      </c>
    </row>
    <row r="282" spans="2:25" hidden="1" x14ac:dyDescent="0.25">
      <c r="B282" t="s">
        <v>1736</v>
      </c>
      <c r="C282">
        <v>36820</v>
      </c>
      <c r="D282" t="s">
        <v>1933</v>
      </c>
      <c r="E282">
        <v>20</v>
      </c>
      <c r="F282">
        <v>90</v>
      </c>
      <c r="G282">
        <v>4380</v>
      </c>
      <c r="H282">
        <v>10</v>
      </c>
      <c r="I282">
        <v>785</v>
      </c>
      <c r="J282">
        <v>5</v>
      </c>
      <c r="K282">
        <v>445</v>
      </c>
      <c r="L282">
        <v>1890</v>
      </c>
      <c r="M282">
        <v>715</v>
      </c>
      <c r="N282">
        <v>1125</v>
      </c>
      <c r="O282">
        <v>1855</v>
      </c>
      <c r="P282">
        <v>1490</v>
      </c>
      <c r="Q282">
        <v>1615</v>
      </c>
      <c r="R282">
        <v>1435</v>
      </c>
      <c r="S282">
        <v>155</v>
      </c>
      <c r="T282">
        <v>75</v>
      </c>
      <c r="U282">
        <v>435</v>
      </c>
      <c r="V282">
        <v>7230</v>
      </c>
      <c r="W282">
        <v>5</v>
      </c>
      <c r="X282">
        <v>125</v>
      </c>
      <c r="Y282">
        <v>45</v>
      </c>
    </row>
    <row r="283" spans="2:25" hidden="1" x14ac:dyDescent="0.25">
      <c r="B283" t="s">
        <v>1736</v>
      </c>
      <c r="C283">
        <v>36910</v>
      </c>
      <c r="D283" t="s">
        <v>1934</v>
      </c>
      <c r="E283">
        <v>110</v>
      </c>
      <c r="F283">
        <v>305</v>
      </c>
      <c r="G283">
        <v>20950</v>
      </c>
      <c r="H283">
        <v>165</v>
      </c>
      <c r="I283">
        <v>4815</v>
      </c>
      <c r="J283">
        <v>80</v>
      </c>
      <c r="K283">
        <v>2315</v>
      </c>
      <c r="L283">
        <v>12635</v>
      </c>
      <c r="M283">
        <v>3920</v>
      </c>
      <c r="N283">
        <v>6960</v>
      </c>
      <c r="O283">
        <v>11535</v>
      </c>
      <c r="P283">
        <v>8930</v>
      </c>
      <c r="Q283">
        <v>9375</v>
      </c>
      <c r="R283">
        <v>5865</v>
      </c>
      <c r="S283">
        <v>1010</v>
      </c>
      <c r="T283">
        <v>565</v>
      </c>
      <c r="U283">
        <v>2190</v>
      </c>
      <c r="V283">
        <v>36080</v>
      </c>
      <c r="W283">
        <v>20</v>
      </c>
      <c r="X283">
        <v>860</v>
      </c>
      <c r="Y283">
        <v>730</v>
      </c>
    </row>
    <row r="284" spans="2:25" hidden="1" x14ac:dyDescent="0.25">
      <c r="B284" t="s">
        <v>1736</v>
      </c>
      <c r="C284">
        <v>36950</v>
      </c>
      <c r="D284" t="s">
        <v>1935</v>
      </c>
      <c r="E284">
        <v>45</v>
      </c>
      <c r="F284">
        <v>145</v>
      </c>
      <c r="G284">
        <v>170</v>
      </c>
      <c r="H284">
        <v>5</v>
      </c>
      <c r="I284">
        <v>50</v>
      </c>
      <c r="J284">
        <v>5</v>
      </c>
      <c r="K284">
        <v>40</v>
      </c>
      <c r="L284">
        <v>50</v>
      </c>
      <c r="M284">
        <v>5</v>
      </c>
      <c r="N284">
        <v>70</v>
      </c>
      <c r="O284">
        <v>335</v>
      </c>
      <c r="P284">
        <v>270</v>
      </c>
      <c r="Q284">
        <v>510</v>
      </c>
      <c r="R284">
        <v>285</v>
      </c>
      <c r="S284">
        <v>5</v>
      </c>
      <c r="T284">
        <v>35</v>
      </c>
      <c r="U284">
        <v>105</v>
      </c>
      <c r="V284">
        <v>450</v>
      </c>
      <c r="W284">
        <v>0</v>
      </c>
      <c r="X284">
        <v>40</v>
      </c>
      <c r="Y284">
        <v>0</v>
      </c>
    </row>
    <row r="285" spans="2:25" hidden="1" x14ac:dyDescent="0.25">
      <c r="B285" t="s">
        <v>1736</v>
      </c>
      <c r="C285">
        <v>36960</v>
      </c>
      <c r="D285" t="s">
        <v>1936</v>
      </c>
      <c r="E285">
        <v>155</v>
      </c>
      <c r="F285">
        <v>410</v>
      </c>
      <c r="G285">
        <v>180</v>
      </c>
      <c r="H285">
        <v>0</v>
      </c>
      <c r="I285">
        <v>45</v>
      </c>
      <c r="J285">
        <v>0</v>
      </c>
      <c r="K285">
        <v>40</v>
      </c>
      <c r="L285">
        <v>90</v>
      </c>
      <c r="M285">
        <v>5</v>
      </c>
      <c r="N285">
        <v>50</v>
      </c>
      <c r="O285">
        <v>640</v>
      </c>
      <c r="P285">
        <v>540</v>
      </c>
      <c r="Q285">
        <v>1195</v>
      </c>
      <c r="R285">
        <v>580</v>
      </c>
      <c r="S285">
        <v>5</v>
      </c>
      <c r="T285">
        <v>70</v>
      </c>
      <c r="U285">
        <v>245</v>
      </c>
      <c r="V285">
        <v>640</v>
      </c>
      <c r="W285">
        <v>0</v>
      </c>
      <c r="X285">
        <v>105</v>
      </c>
      <c r="Y285">
        <v>0</v>
      </c>
    </row>
    <row r="286" spans="2:25" hidden="1" x14ac:dyDescent="0.25">
      <c r="B286" t="s">
        <v>1736</v>
      </c>
      <c r="C286">
        <v>37010</v>
      </c>
      <c r="D286" t="s">
        <v>1937</v>
      </c>
      <c r="E286">
        <v>190</v>
      </c>
      <c r="F286">
        <v>625</v>
      </c>
      <c r="G286">
        <v>17070</v>
      </c>
      <c r="H286">
        <v>220</v>
      </c>
      <c r="I286">
        <v>5210</v>
      </c>
      <c r="J286">
        <v>75</v>
      </c>
      <c r="K286">
        <v>2405</v>
      </c>
      <c r="L286">
        <v>12725</v>
      </c>
      <c r="M286">
        <v>2570</v>
      </c>
      <c r="N286">
        <v>6215</v>
      </c>
      <c r="O286">
        <v>12715</v>
      </c>
      <c r="P286">
        <v>10470</v>
      </c>
      <c r="Q286">
        <v>11975</v>
      </c>
      <c r="R286">
        <v>8280</v>
      </c>
      <c r="S286">
        <v>915</v>
      </c>
      <c r="T286">
        <v>475</v>
      </c>
      <c r="U286">
        <v>2980</v>
      </c>
      <c r="V286">
        <v>32940</v>
      </c>
      <c r="W286">
        <v>25</v>
      </c>
      <c r="X286">
        <v>1030</v>
      </c>
      <c r="Y286">
        <v>1300</v>
      </c>
    </row>
    <row r="287" spans="2:25" hidden="1" x14ac:dyDescent="0.25">
      <c r="B287" t="s">
        <v>1736</v>
      </c>
      <c r="C287">
        <v>37300</v>
      </c>
      <c r="D287" t="s">
        <v>1938</v>
      </c>
      <c r="E287">
        <v>5</v>
      </c>
      <c r="F287">
        <v>30</v>
      </c>
      <c r="G287">
        <v>45</v>
      </c>
      <c r="H287">
        <v>0</v>
      </c>
      <c r="I287">
        <v>40</v>
      </c>
      <c r="J287">
        <v>5</v>
      </c>
      <c r="K287">
        <v>5</v>
      </c>
      <c r="L287">
        <v>60</v>
      </c>
      <c r="M287">
        <v>5</v>
      </c>
      <c r="N287">
        <v>15</v>
      </c>
      <c r="O287">
        <v>165</v>
      </c>
      <c r="P287">
        <v>135</v>
      </c>
      <c r="Q287">
        <v>150</v>
      </c>
      <c r="R287">
        <v>85</v>
      </c>
      <c r="S287">
        <v>5</v>
      </c>
      <c r="T287">
        <v>5</v>
      </c>
      <c r="U287">
        <v>45</v>
      </c>
      <c r="V287">
        <v>135</v>
      </c>
      <c r="W287">
        <v>0</v>
      </c>
      <c r="X287">
        <v>10</v>
      </c>
      <c r="Y287">
        <v>5</v>
      </c>
    </row>
    <row r="288" spans="2:25" hidden="1" x14ac:dyDescent="0.25">
      <c r="B288" t="s">
        <v>1736</v>
      </c>
      <c r="C288">
        <v>37310</v>
      </c>
      <c r="D288" t="s">
        <v>1939</v>
      </c>
      <c r="E288">
        <v>20</v>
      </c>
      <c r="F288">
        <v>85</v>
      </c>
      <c r="G288">
        <v>3590</v>
      </c>
      <c r="H288">
        <v>20</v>
      </c>
      <c r="I288">
        <v>1110</v>
      </c>
      <c r="J288">
        <v>15</v>
      </c>
      <c r="K288">
        <v>690</v>
      </c>
      <c r="L288">
        <v>2195</v>
      </c>
      <c r="M288">
        <v>615</v>
      </c>
      <c r="N288">
        <v>1640</v>
      </c>
      <c r="O288">
        <v>2630</v>
      </c>
      <c r="P288">
        <v>2080</v>
      </c>
      <c r="Q288">
        <v>2015</v>
      </c>
      <c r="R288">
        <v>1465</v>
      </c>
      <c r="S288">
        <v>170</v>
      </c>
      <c r="T288">
        <v>130</v>
      </c>
      <c r="U288">
        <v>640</v>
      </c>
      <c r="V288">
        <v>7475</v>
      </c>
      <c r="W288">
        <v>5</v>
      </c>
      <c r="X288">
        <v>215</v>
      </c>
      <c r="Y288">
        <v>55</v>
      </c>
    </row>
    <row r="289" spans="2:25" hidden="1" x14ac:dyDescent="0.25">
      <c r="B289" t="s">
        <v>1736</v>
      </c>
      <c r="C289">
        <v>37340</v>
      </c>
      <c r="D289" t="s">
        <v>1940</v>
      </c>
      <c r="E289">
        <v>5</v>
      </c>
      <c r="F289">
        <v>60</v>
      </c>
      <c r="G289">
        <v>3650</v>
      </c>
      <c r="H289">
        <v>10</v>
      </c>
      <c r="I289">
        <v>800</v>
      </c>
      <c r="J289">
        <v>10</v>
      </c>
      <c r="K289">
        <v>370</v>
      </c>
      <c r="L289">
        <v>2060</v>
      </c>
      <c r="M289">
        <v>540</v>
      </c>
      <c r="N289">
        <v>1090</v>
      </c>
      <c r="O289">
        <v>2025</v>
      </c>
      <c r="P289">
        <v>1580</v>
      </c>
      <c r="Q289">
        <v>1645</v>
      </c>
      <c r="R289">
        <v>1520</v>
      </c>
      <c r="S289">
        <v>180</v>
      </c>
      <c r="T289">
        <v>65</v>
      </c>
      <c r="U289">
        <v>435</v>
      </c>
      <c r="V289">
        <v>6440</v>
      </c>
      <c r="W289">
        <v>5</v>
      </c>
      <c r="X289">
        <v>100</v>
      </c>
      <c r="Y289">
        <v>30</v>
      </c>
    </row>
    <row r="290" spans="2:25" hidden="1" x14ac:dyDescent="0.25">
      <c r="B290" t="s">
        <v>1736</v>
      </c>
      <c r="C290">
        <v>37400</v>
      </c>
      <c r="D290" t="s">
        <v>1941</v>
      </c>
      <c r="E290">
        <v>5</v>
      </c>
      <c r="F290">
        <v>0</v>
      </c>
      <c r="G290">
        <v>120</v>
      </c>
      <c r="H290">
        <v>0</v>
      </c>
      <c r="I290">
        <v>15</v>
      </c>
      <c r="J290">
        <v>0</v>
      </c>
      <c r="K290">
        <v>5</v>
      </c>
      <c r="L290">
        <v>40</v>
      </c>
      <c r="M290">
        <v>15</v>
      </c>
      <c r="N290">
        <v>30</v>
      </c>
      <c r="O290">
        <v>60</v>
      </c>
      <c r="P290">
        <v>40</v>
      </c>
      <c r="Q290">
        <v>35</v>
      </c>
      <c r="R290">
        <v>20</v>
      </c>
      <c r="S290">
        <v>5</v>
      </c>
      <c r="T290">
        <v>0</v>
      </c>
      <c r="U290">
        <v>10</v>
      </c>
      <c r="V290">
        <v>175</v>
      </c>
      <c r="W290">
        <v>0</v>
      </c>
      <c r="X290">
        <v>5</v>
      </c>
      <c r="Y290">
        <v>5</v>
      </c>
    </row>
    <row r="291" spans="2:25" hidden="1" x14ac:dyDescent="0.25">
      <c r="B291" t="s">
        <v>1736</v>
      </c>
      <c r="C291">
        <v>37550</v>
      </c>
      <c r="D291" t="s">
        <v>1942</v>
      </c>
      <c r="E291">
        <v>10</v>
      </c>
      <c r="F291">
        <v>55</v>
      </c>
      <c r="G291">
        <v>25</v>
      </c>
      <c r="H291">
        <v>0</v>
      </c>
      <c r="I291">
        <v>25</v>
      </c>
      <c r="J291">
        <v>5</v>
      </c>
      <c r="K291">
        <v>20</v>
      </c>
      <c r="L291">
        <v>15</v>
      </c>
      <c r="M291">
        <v>5</v>
      </c>
      <c r="N291">
        <v>45</v>
      </c>
      <c r="O291">
        <v>200</v>
      </c>
      <c r="P291">
        <v>195</v>
      </c>
      <c r="Q291">
        <v>310</v>
      </c>
      <c r="R291">
        <v>250</v>
      </c>
      <c r="S291">
        <v>5</v>
      </c>
      <c r="T291">
        <v>5</v>
      </c>
      <c r="U291">
        <v>110</v>
      </c>
      <c r="V291">
        <v>265</v>
      </c>
      <c r="W291">
        <v>0</v>
      </c>
      <c r="X291">
        <v>50</v>
      </c>
      <c r="Y291">
        <v>0</v>
      </c>
    </row>
    <row r="292" spans="2:25" hidden="1" x14ac:dyDescent="0.25">
      <c r="B292" t="s">
        <v>1736</v>
      </c>
      <c r="C292">
        <v>37570</v>
      </c>
      <c r="D292" t="s">
        <v>1943</v>
      </c>
      <c r="E292">
        <v>5</v>
      </c>
      <c r="F292">
        <v>15</v>
      </c>
      <c r="G292">
        <v>30</v>
      </c>
      <c r="H292">
        <v>0</v>
      </c>
      <c r="I292">
        <v>5</v>
      </c>
      <c r="J292">
        <v>0</v>
      </c>
      <c r="K292">
        <v>5</v>
      </c>
      <c r="L292">
        <v>5</v>
      </c>
      <c r="M292">
        <v>5</v>
      </c>
      <c r="N292">
        <v>15</v>
      </c>
      <c r="O292">
        <v>40</v>
      </c>
      <c r="P292">
        <v>35</v>
      </c>
      <c r="Q292">
        <v>125</v>
      </c>
      <c r="R292">
        <v>95</v>
      </c>
      <c r="S292">
        <v>5</v>
      </c>
      <c r="T292">
        <v>10</v>
      </c>
      <c r="U292">
        <v>15</v>
      </c>
      <c r="V292">
        <v>80</v>
      </c>
      <c r="W292">
        <v>0</v>
      </c>
      <c r="X292">
        <v>15</v>
      </c>
      <c r="Y292">
        <v>0</v>
      </c>
    </row>
    <row r="293" spans="2:25" hidden="1" x14ac:dyDescent="0.25">
      <c r="B293" t="s">
        <v>1736</v>
      </c>
      <c r="C293">
        <v>37600</v>
      </c>
      <c r="D293" t="s">
        <v>1944</v>
      </c>
      <c r="E293">
        <v>25</v>
      </c>
      <c r="F293">
        <v>145</v>
      </c>
      <c r="G293">
        <v>105</v>
      </c>
      <c r="H293">
        <v>0</v>
      </c>
      <c r="I293">
        <v>100</v>
      </c>
      <c r="J293">
        <v>0</v>
      </c>
      <c r="K293">
        <v>105</v>
      </c>
      <c r="L293">
        <v>225</v>
      </c>
      <c r="M293">
        <v>5</v>
      </c>
      <c r="N293">
        <v>135</v>
      </c>
      <c r="O293">
        <v>445</v>
      </c>
      <c r="P293">
        <v>420</v>
      </c>
      <c r="Q293">
        <v>895</v>
      </c>
      <c r="R293">
        <v>655</v>
      </c>
      <c r="S293">
        <v>15</v>
      </c>
      <c r="T293">
        <v>20</v>
      </c>
      <c r="U293">
        <v>200</v>
      </c>
      <c r="V293">
        <v>690</v>
      </c>
      <c r="W293">
        <v>0</v>
      </c>
      <c r="X293">
        <v>170</v>
      </c>
      <c r="Y293">
        <v>0</v>
      </c>
    </row>
    <row r="294" spans="2:25" hidden="1" x14ac:dyDescent="0.25">
      <c r="B294" t="s">
        <v>1736</v>
      </c>
      <c r="C294">
        <v>40070</v>
      </c>
      <c r="D294" t="s">
        <v>1945</v>
      </c>
      <c r="E294">
        <v>45</v>
      </c>
      <c r="F294">
        <v>20</v>
      </c>
      <c r="G294">
        <v>1175</v>
      </c>
      <c r="H294">
        <v>105</v>
      </c>
      <c r="I294">
        <v>170</v>
      </c>
      <c r="J294">
        <v>5</v>
      </c>
      <c r="K294">
        <v>85</v>
      </c>
      <c r="L294">
        <v>2170</v>
      </c>
      <c r="M294">
        <v>555</v>
      </c>
      <c r="N294">
        <v>895</v>
      </c>
      <c r="O294">
        <v>470</v>
      </c>
      <c r="P294">
        <v>390</v>
      </c>
      <c r="Q294">
        <v>1875</v>
      </c>
      <c r="R294">
        <v>1230</v>
      </c>
      <c r="S294">
        <v>125</v>
      </c>
      <c r="T294">
        <v>15</v>
      </c>
      <c r="U294">
        <v>85</v>
      </c>
      <c r="V294">
        <v>2860</v>
      </c>
      <c r="W294">
        <v>20</v>
      </c>
      <c r="X294">
        <v>90</v>
      </c>
      <c r="Y294">
        <v>790</v>
      </c>
    </row>
    <row r="295" spans="2:25" hidden="1" x14ac:dyDescent="0.25">
      <c r="B295" t="s">
        <v>1736</v>
      </c>
      <c r="C295">
        <v>40120</v>
      </c>
      <c r="D295" t="s">
        <v>1946</v>
      </c>
      <c r="E295">
        <v>5</v>
      </c>
      <c r="F295">
        <v>5</v>
      </c>
      <c r="G295">
        <v>3875</v>
      </c>
      <c r="H295">
        <v>45</v>
      </c>
      <c r="I295">
        <v>670</v>
      </c>
      <c r="J295">
        <v>10</v>
      </c>
      <c r="K295">
        <v>195</v>
      </c>
      <c r="L295">
        <v>750</v>
      </c>
      <c r="M295">
        <v>1240</v>
      </c>
      <c r="N295">
        <v>545</v>
      </c>
      <c r="O295">
        <v>1250</v>
      </c>
      <c r="P295">
        <v>840</v>
      </c>
      <c r="Q295">
        <v>1200</v>
      </c>
      <c r="R295">
        <v>610</v>
      </c>
      <c r="S295">
        <v>195</v>
      </c>
      <c r="T295">
        <v>45</v>
      </c>
      <c r="U295">
        <v>110</v>
      </c>
      <c r="V295">
        <v>5195</v>
      </c>
      <c r="W295">
        <v>0</v>
      </c>
      <c r="X295">
        <v>35</v>
      </c>
      <c r="Y295">
        <v>170</v>
      </c>
    </row>
    <row r="296" spans="2:25" hidden="1" x14ac:dyDescent="0.25">
      <c r="B296" t="s">
        <v>1736</v>
      </c>
      <c r="C296">
        <v>40150</v>
      </c>
      <c r="D296" t="s">
        <v>1947</v>
      </c>
      <c r="E296">
        <v>5</v>
      </c>
      <c r="F296">
        <v>5</v>
      </c>
      <c r="G296">
        <v>925</v>
      </c>
      <c r="H296">
        <v>10</v>
      </c>
      <c r="I296">
        <v>360</v>
      </c>
      <c r="J296">
        <v>5</v>
      </c>
      <c r="K296">
        <v>160</v>
      </c>
      <c r="L296">
        <v>380</v>
      </c>
      <c r="M296">
        <v>90</v>
      </c>
      <c r="N296">
        <v>375</v>
      </c>
      <c r="O296">
        <v>675</v>
      </c>
      <c r="P296">
        <v>480</v>
      </c>
      <c r="Q296">
        <v>565</v>
      </c>
      <c r="R296">
        <v>415</v>
      </c>
      <c r="S296">
        <v>50</v>
      </c>
      <c r="T296">
        <v>20</v>
      </c>
      <c r="U296">
        <v>115</v>
      </c>
      <c r="V296">
        <v>1845</v>
      </c>
      <c r="W296">
        <v>5</v>
      </c>
      <c r="X296">
        <v>30</v>
      </c>
      <c r="Y296">
        <v>40</v>
      </c>
    </row>
    <row r="297" spans="2:25" hidden="1" x14ac:dyDescent="0.25">
      <c r="B297" t="s">
        <v>1736</v>
      </c>
      <c r="C297">
        <v>40220</v>
      </c>
      <c r="D297" t="s">
        <v>1948</v>
      </c>
      <c r="E297">
        <v>5</v>
      </c>
      <c r="F297">
        <v>5</v>
      </c>
      <c r="G297">
        <v>6210</v>
      </c>
      <c r="H297">
        <v>20</v>
      </c>
      <c r="I297">
        <v>1015</v>
      </c>
      <c r="J297">
        <v>10</v>
      </c>
      <c r="K297">
        <v>440</v>
      </c>
      <c r="L297">
        <v>2010</v>
      </c>
      <c r="M297">
        <v>990</v>
      </c>
      <c r="N297">
        <v>1140</v>
      </c>
      <c r="O297">
        <v>1575</v>
      </c>
      <c r="P297">
        <v>1085</v>
      </c>
      <c r="Q297">
        <v>1280</v>
      </c>
      <c r="R297">
        <v>1140</v>
      </c>
      <c r="S297">
        <v>230</v>
      </c>
      <c r="T297">
        <v>55</v>
      </c>
      <c r="U297">
        <v>200</v>
      </c>
      <c r="V297">
        <v>8880</v>
      </c>
      <c r="W297">
        <v>5</v>
      </c>
      <c r="X297">
        <v>70</v>
      </c>
      <c r="Y297">
        <v>90</v>
      </c>
    </row>
    <row r="298" spans="2:25" hidden="1" x14ac:dyDescent="0.25">
      <c r="B298" t="s">
        <v>1736</v>
      </c>
      <c r="C298">
        <v>40250</v>
      </c>
      <c r="D298" t="s">
        <v>1949</v>
      </c>
      <c r="E298">
        <v>10</v>
      </c>
      <c r="F298">
        <v>5</v>
      </c>
      <c r="G298">
        <v>50</v>
      </c>
      <c r="H298">
        <v>0</v>
      </c>
      <c r="I298">
        <v>10</v>
      </c>
      <c r="J298">
        <v>0</v>
      </c>
      <c r="K298">
        <v>5</v>
      </c>
      <c r="L298">
        <v>5</v>
      </c>
      <c r="M298">
        <v>5</v>
      </c>
      <c r="N298">
        <v>105</v>
      </c>
      <c r="O298">
        <v>260</v>
      </c>
      <c r="P298">
        <v>230</v>
      </c>
      <c r="Q298">
        <v>570</v>
      </c>
      <c r="R298">
        <v>500</v>
      </c>
      <c r="S298">
        <v>5</v>
      </c>
      <c r="T298">
        <v>50</v>
      </c>
      <c r="U298">
        <v>80</v>
      </c>
      <c r="V298">
        <v>330</v>
      </c>
      <c r="W298">
        <v>0</v>
      </c>
      <c r="X298">
        <v>60</v>
      </c>
      <c r="Y298">
        <v>5</v>
      </c>
    </row>
    <row r="299" spans="2:25" hidden="1" x14ac:dyDescent="0.25">
      <c r="B299" t="s">
        <v>1736</v>
      </c>
      <c r="C299">
        <v>40310</v>
      </c>
      <c r="D299" t="s">
        <v>1950</v>
      </c>
      <c r="E299">
        <v>5</v>
      </c>
      <c r="F299">
        <v>10</v>
      </c>
      <c r="G299">
        <v>3575</v>
      </c>
      <c r="H299">
        <v>20</v>
      </c>
      <c r="I299">
        <v>650</v>
      </c>
      <c r="J299">
        <v>10</v>
      </c>
      <c r="K299">
        <v>245</v>
      </c>
      <c r="L299">
        <v>955</v>
      </c>
      <c r="M299">
        <v>700</v>
      </c>
      <c r="N299">
        <v>640</v>
      </c>
      <c r="O299">
        <v>1275</v>
      </c>
      <c r="P299">
        <v>915</v>
      </c>
      <c r="Q299">
        <v>950</v>
      </c>
      <c r="R299">
        <v>660</v>
      </c>
      <c r="S299">
        <v>160</v>
      </c>
      <c r="T299">
        <v>30</v>
      </c>
      <c r="U299">
        <v>135</v>
      </c>
      <c r="V299">
        <v>5090</v>
      </c>
      <c r="W299">
        <v>5</v>
      </c>
      <c r="X299">
        <v>40</v>
      </c>
      <c r="Y299">
        <v>75</v>
      </c>
    </row>
    <row r="300" spans="2:25" hidden="1" x14ac:dyDescent="0.25">
      <c r="B300" t="s">
        <v>1736</v>
      </c>
      <c r="C300">
        <v>40430</v>
      </c>
      <c r="D300" t="s">
        <v>1951</v>
      </c>
      <c r="E300">
        <v>0</v>
      </c>
      <c r="F300">
        <v>0</v>
      </c>
      <c r="G300">
        <v>625</v>
      </c>
      <c r="H300">
        <v>5</v>
      </c>
      <c r="I300">
        <v>100</v>
      </c>
      <c r="J300">
        <v>0</v>
      </c>
      <c r="K300">
        <v>50</v>
      </c>
      <c r="L300">
        <v>150</v>
      </c>
      <c r="M300">
        <v>55</v>
      </c>
      <c r="N300">
        <v>135</v>
      </c>
      <c r="O300">
        <v>115</v>
      </c>
      <c r="P300">
        <v>85</v>
      </c>
      <c r="Q300">
        <v>105</v>
      </c>
      <c r="R300">
        <v>150</v>
      </c>
      <c r="S300">
        <v>15</v>
      </c>
      <c r="T300">
        <v>5</v>
      </c>
      <c r="U300">
        <v>25</v>
      </c>
      <c r="V300">
        <v>945</v>
      </c>
      <c r="W300">
        <v>0</v>
      </c>
      <c r="X300">
        <v>10</v>
      </c>
      <c r="Y300">
        <v>5</v>
      </c>
    </row>
    <row r="301" spans="2:25" hidden="1" x14ac:dyDescent="0.25">
      <c r="B301" t="s">
        <v>1736</v>
      </c>
      <c r="C301">
        <v>40520</v>
      </c>
      <c r="D301" t="s">
        <v>1952</v>
      </c>
      <c r="E301">
        <v>5</v>
      </c>
      <c r="F301">
        <v>15</v>
      </c>
      <c r="G301">
        <v>1785</v>
      </c>
      <c r="H301">
        <v>5</v>
      </c>
      <c r="I301">
        <v>430</v>
      </c>
      <c r="J301">
        <v>5</v>
      </c>
      <c r="K301">
        <v>215</v>
      </c>
      <c r="L301">
        <v>815</v>
      </c>
      <c r="M301">
        <v>200</v>
      </c>
      <c r="N301">
        <v>645</v>
      </c>
      <c r="O301">
        <v>780</v>
      </c>
      <c r="P301">
        <v>595</v>
      </c>
      <c r="Q301">
        <v>695</v>
      </c>
      <c r="R301">
        <v>630</v>
      </c>
      <c r="S301">
        <v>80</v>
      </c>
      <c r="T301">
        <v>40</v>
      </c>
      <c r="U301">
        <v>160</v>
      </c>
      <c r="V301">
        <v>3210</v>
      </c>
      <c r="W301">
        <v>0</v>
      </c>
      <c r="X301">
        <v>80</v>
      </c>
      <c r="Y301">
        <v>20</v>
      </c>
    </row>
    <row r="302" spans="2:25" hidden="1" x14ac:dyDescent="0.25">
      <c r="B302" t="s">
        <v>1736</v>
      </c>
      <c r="C302">
        <v>40700</v>
      </c>
      <c r="D302" t="s">
        <v>1118</v>
      </c>
      <c r="E302">
        <v>5</v>
      </c>
      <c r="F302">
        <v>15</v>
      </c>
      <c r="G302">
        <v>3375</v>
      </c>
      <c r="H302">
        <v>60</v>
      </c>
      <c r="I302">
        <v>555</v>
      </c>
      <c r="J302">
        <v>5</v>
      </c>
      <c r="K302">
        <v>135</v>
      </c>
      <c r="L302">
        <v>1120</v>
      </c>
      <c r="M302">
        <v>2240</v>
      </c>
      <c r="N302">
        <v>605</v>
      </c>
      <c r="O302">
        <v>1130</v>
      </c>
      <c r="P302">
        <v>770</v>
      </c>
      <c r="Q302">
        <v>1310</v>
      </c>
      <c r="R302">
        <v>585</v>
      </c>
      <c r="S302">
        <v>150</v>
      </c>
      <c r="T302">
        <v>30</v>
      </c>
      <c r="U302">
        <v>80</v>
      </c>
      <c r="V302">
        <v>4640</v>
      </c>
      <c r="W302">
        <v>5</v>
      </c>
      <c r="X302">
        <v>20</v>
      </c>
      <c r="Y302">
        <v>345</v>
      </c>
    </row>
    <row r="303" spans="2:25" hidden="1" x14ac:dyDescent="0.25">
      <c r="B303" t="s">
        <v>1736</v>
      </c>
      <c r="C303">
        <v>40910</v>
      </c>
      <c r="D303" t="s">
        <v>1953</v>
      </c>
      <c r="E303">
        <v>10</v>
      </c>
      <c r="F303">
        <v>10</v>
      </c>
      <c r="G303">
        <v>6820</v>
      </c>
      <c r="H303">
        <v>80</v>
      </c>
      <c r="I303">
        <v>1350</v>
      </c>
      <c r="J303">
        <v>15</v>
      </c>
      <c r="K303">
        <v>455</v>
      </c>
      <c r="L303">
        <v>2255</v>
      </c>
      <c r="M303">
        <v>1355</v>
      </c>
      <c r="N303">
        <v>1440</v>
      </c>
      <c r="O303">
        <v>2310</v>
      </c>
      <c r="P303">
        <v>1650</v>
      </c>
      <c r="Q303">
        <v>2165</v>
      </c>
      <c r="R303">
        <v>1325</v>
      </c>
      <c r="S303">
        <v>270</v>
      </c>
      <c r="T303">
        <v>75</v>
      </c>
      <c r="U303">
        <v>235</v>
      </c>
      <c r="V303">
        <v>9905</v>
      </c>
      <c r="W303">
        <v>25</v>
      </c>
      <c r="X303">
        <v>75</v>
      </c>
      <c r="Y303">
        <v>395</v>
      </c>
    </row>
    <row r="304" spans="2:25" hidden="1" x14ac:dyDescent="0.25">
      <c r="B304" t="s">
        <v>1736</v>
      </c>
      <c r="C304">
        <v>41010</v>
      </c>
      <c r="D304" t="s">
        <v>1954</v>
      </c>
      <c r="E304">
        <v>10</v>
      </c>
      <c r="F304">
        <v>30</v>
      </c>
      <c r="G304">
        <v>420</v>
      </c>
      <c r="H304">
        <v>0</v>
      </c>
      <c r="I304">
        <v>75</v>
      </c>
      <c r="J304">
        <v>5</v>
      </c>
      <c r="K304">
        <v>35</v>
      </c>
      <c r="L304">
        <v>160</v>
      </c>
      <c r="M304">
        <v>60</v>
      </c>
      <c r="N304">
        <v>120</v>
      </c>
      <c r="O304">
        <v>275</v>
      </c>
      <c r="P304">
        <v>230</v>
      </c>
      <c r="Q304">
        <v>380</v>
      </c>
      <c r="R304">
        <v>300</v>
      </c>
      <c r="S304">
        <v>10</v>
      </c>
      <c r="T304">
        <v>15</v>
      </c>
      <c r="U304">
        <v>95</v>
      </c>
      <c r="V304">
        <v>765</v>
      </c>
      <c r="W304">
        <v>0</v>
      </c>
      <c r="X304">
        <v>35</v>
      </c>
      <c r="Y304">
        <v>5</v>
      </c>
    </row>
    <row r="305" spans="2:25" hidden="1" x14ac:dyDescent="0.25">
      <c r="B305" t="s">
        <v>1736</v>
      </c>
      <c r="C305">
        <v>41060</v>
      </c>
      <c r="D305" t="s">
        <v>1955</v>
      </c>
      <c r="E305">
        <v>35</v>
      </c>
      <c r="F305">
        <v>60</v>
      </c>
      <c r="G305">
        <v>14950</v>
      </c>
      <c r="H305">
        <v>220</v>
      </c>
      <c r="I305">
        <v>3720</v>
      </c>
      <c r="J305">
        <v>35</v>
      </c>
      <c r="K305">
        <v>1620</v>
      </c>
      <c r="L305">
        <v>6165</v>
      </c>
      <c r="M305">
        <v>2645</v>
      </c>
      <c r="N305">
        <v>4290</v>
      </c>
      <c r="O305">
        <v>5335</v>
      </c>
      <c r="P305">
        <v>4135</v>
      </c>
      <c r="Q305">
        <v>5630</v>
      </c>
      <c r="R305">
        <v>4320</v>
      </c>
      <c r="S305">
        <v>685</v>
      </c>
      <c r="T305">
        <v>215</v>
      </c>
      <c r="U305">
        <v>825</v>
      </c>
      <c r="V305">
        <v>24640</v>
      </c>
      <c r="W305">
        <v>45</v>
      </c>
      <c r="X305">
        <v>300</v>
      </c>
      <c r="Y305">
        <v>930</v>
      </c>
    </row>
    <row r="306" spans="2:25" hidden="1" x14ac:dyDescent="0.25">
      <c r="B306" t="s">
        <v>1736</v>
      </c>
      <c r="C306">
        <v>41140</v>
      </c>
      <c r="D306" t="s">
        <v>1956</v>
      </c>
      <c r="E306">
        <v>5</v>
      </c>
      <c r="F306">
        <v>0</v>
      </c>
      <c r="G306">
        <v>1275</v>
      </c>
      <c r="H306">
        <v>10</v>
      </c>
      <c r="I306">
        <v>230</v>
      </c>
      <c r="J306">
        <v>5</v>
      </c>
      <c r="K306">
        <v>95</v>
      </c>
      <c r="L306">
        <v>345</v>
      </c>
      <c r="M306">
        <v>260</v>
      </c>
      <c r="N306">
        <v>325</v>
      </c>
      <c r="O306">
        <v>490</v>
      </c>
      <c r="P306">
        <v>345</v>
      </c>
      <c r="Q306">
        <v>340</v>
      </c>
      <c r="R306">
        <v>295</v>
      </c>
      <c r="S306">
        <v>55</v>
      </c>
      <c r="T306">
        <v>15</v>
      </c>
      <c r="U306">
        <v>75</v>
      </c>
      <c r="V306">
        <v>2000</v>
      </c>
      <c r="W306">
        <v>0</v>
      </c>
      <c r="X306">
        <v>10</v>
      </c>
      <c r="Y306">
        <v>20</v>
      </c>
    </row>
    <row r="307" spans="2:25" hidden="1" x14ac:dyDescent="0.25">
      <c r="B307" t="s">
        <v>1736</v>
      </c>
      <c r="C307">
        <v>41190</v>
      </c>
      <c r="D307" t="s">
        <v>1957</v>
      </c>
      <c r="E307">
        <v>0</v>
      </c>
      <c r="F307">
        <v>0</v>
      </c>
      <c r="G307">
        <v>225</v>
      </c>
      <c r="H307">
        <v>5</v>
      </c>
      <c r="I307">
        <v>45</v>
      </c>
      <c r="J307">
        <v>5</v>
      </c>
      <c r="K307">
        <v>15</v>
      </c>
      <c r="L307">
        <v>55</v>
      </c>
      <c r="M307">
        <v>55</v>
      </c>
      <c r="N307">
        <v>55</v>
      </c>
      <c r="O307">
        <v>95</v>
      </c>
      <c r="P307">
        <v>65</v>
      </c>
      <c r="Q307">
        <v>75</v>
      </c>
      <c r="R307">
        <v>50</v>
      </c>
      <c r="S307">
        <v>5</v>
      </c>
      <c r="T307">
        <v>5</v>
      </c>
      <c r="U307">
        <v>10</v>
      </c>
      <c r="V307">
        <v>340</v>
      </c>
      <c r="W307">
        <v>0</v>
      </c>
      <c r="X307">
        <v>5</v>
      </c>
      <c r="Y307">
        <v>5</v>
      </c>
    </row>
    <row r="308" spans="2:25" hidden="1" x14ac:dyDescent="0.25">
      <c r="B308" t="s">
        <v>1736</v>
      </c>
      <c r="C308">
        <v>41330</v>
      </c>
      <c r="D308" t="s">
        <v>1958</v>
      </c>
      <c r="E308">
        <v>0</v>
      </c>
      <c r="F308">
        <v>10</v>
      </c>
      <c r="G308">
        <v>270</v>
      </c>
      <c r="H308">
        <v>5</v>
      </c>
      <c r="I308">
        <v>50</v>
      </c>
      <c r="J308">
        <v>0</v>
      </c>
      <c r="K308">
        <v>40</v>
      </c>
      <c r="L308">
        <v>145</v>
      </c>
      <c r="M308">
        <v>5</v>
      </c>
      <c r="N308">
        <v>130</v>
      </c>
      <c r="O308">
        <v>120</v>
      </c>
      <c r="P308">
        <v>105</v>
      </c>
      <c r="Q308">
        <v>245</v>
      </c>
      <c r="R308">
        <v>280</v>
      </c>
      <c r="S308">
        <v>5</v>
      </c>
      <c r="T308">
        <v>15</v>
      </c>
      <c r="U308">
        <v>40</v>
      </c>
      <c r="V308">
        <v>580</v>
      </c>
      <c r="W308">
        <v>0</v>
      </c>
      <c r="X308">
        <v>25</v>
      </c>
      <c r="Y308">
        <v>5</v>
      </c>
    </row>
    <row r="309" spans="2:25" hidden="1" x14ac:dyDescent="0.25">
      <c r="B309" t="s">
        <v>1736</v>
      </c>
      <c r="C309">
        <v>41560</v>
      </c>
      <c r="D309" t="s">
        <v>1959</v>
      </c>
      <c r="E309">
        <v>5</v>
      </c>
      <c r="F309">
        <v>5</v>
      </c>
      <c r="G309">
        <v>3410</v>
      </c>
      <c r="H309">
        <v>5</v>
      </c>
      <c r="I309">
        <v>815</v>
      </c>
      <c r="J309">
        <v>5</v>
      </c>
      <c r="K309">
        <v>425</v>
      </c>
      <c r="L309">
        <v>1100</v>
      </c>
      <c r="M309">
        <v>410</v>
      </c>
      <c r="N309">
        <v>920</v>
      </c>
      <c r="O309">
        <v>940</v>
      </c>
      <c r="P309">
        <v>755</v>
      </c>
      <c r="Q309">
        <v>970</v>
      </c>
      <c r="R309">
        <v>930</v>
      </c>
      <c r="S309">
        <v>190</v>
      </c>
      <c r="T309">
        <v>45</v>
      </c>
      <c r="U309">
        <v>190</v>
      </c>
      <c r="V309">
        <v>5580</v>
      </c>
      <c r="W309">
        <v>5</v>
      </c>
      <c r="X309">
        <v>65</v>
      </c>
      <c r="Y309">
        <v>20</v>
      </c>
    </row>
    <row r="310" spans="2:25" hidden="1" x14ac:dyDescent="0.25">
      <c r="B310" t="s">
        <v>1736</v>
      </c>
      <c r="C310">
        <v>41750</v>
      </c>
      <c r="D310" t="s">
        <v>1960</v>
      </c>
      <c r="E310">
        <v>5</v>
      </c>
      <c r="F310">
        <v>0</v>
      </c>
      <c r="G310">
        <v>125</v>
      </c>
      <c r="H310">
        <v>0</v>
      </c>
      <c r="I310">
        <v>30</v>
      </c>
      <c r="J310">
        <v>0</v>
      </c>
      <c r="K310">
        <v>15</v>
      </c>
      <c r="L310">
        <v>35</v>
      </c>
      <c r="M310">
        <v>15</v>
      </c>
      <c r="N310">
        <v>40</v>
      </c>
      <c r="O310">
        <v>75</v>
      </c>
      <c r="P310">
        <v>60</v>
      </c>
      <c r="Q310">
        <v>80</v>
      </c>
      <c r="R310">
        <v>60</v>
      </c>
      <c r="S310">
        <v>5</v>
      </c>
      <c r="T310">
        <v>5</v>
      </c>
      <c r="U310">
        <v>5</v>
      </c>
      <c r="V310">
        <v>225</v>
      </c>
      <c r="W310">
        <v>0</v>
      </c>
      <c r="X310">
        <v>5</v>
      </c>
      <c r="Y310">
        <v>5</v>
      </c>
    </row>
    <row r="311" spans="2:25" hidden="1" x14ac:dyDescent="0.25">
      <c r="B311" t="s">
        <v>1736</v>
      </c>
      <c r="C311">
        <v>41830</v>
      </c>
      <c r="D311" t="s">
        <v>1961</v>
      </c>
      <c r="E311">
        <v>0</v>
      </c>
      <c r="F311">
        <v>5</v>
      </c>
      <c r="G311">
        <v>300</v>
      </c>
      <c r="H311">
        <v>0</v>
      </c>
      <c r="I311">
        <v>45</v>
      </c>
      <c r="J311">
        <v>0</v>
      </c>
      <c r="K311">
        <v>25</v>
      </c>
      <c r="L311">
        <v>55</v>
      </c>
      <c r="M311">
        <v>30</v>
      </c>
      <c r="N311">
        <v>65</v>
      </c>
      <c r="O311">
        <v>80</v>
      </c>
      <c r="P311">
        <v>65</v>
      </c>
      <c r="Q311">
        <v>100</v>
      </c>
      <c r="R311">
        <v>95</v>
      </c>
      <c r="S311">
        <v>10</v>
      </c>
      <c r="T311">
        <v>5</v>
      </c>
      <c r="U311">
        <v>25</v>
      </c>
      <c r="V311">
        <v>460</v>
      </c>
      <c r="W311">
        <v>0</v>
      </c>
      <c r="X311">
        <v>5</v>
      </c>
      <c r="Y311">
        <v>5</v>
      </c>
    </row>
    <row r="312" spans="2:25" hidden="1" x14ac:dyDescent="0.25">
      <c r="B312" t="s">
        <v>1736</v>
      </c>
      <c r="C312">
        <v>41960</v>
      </c>
      <c r="D312" t="s">
        <v>1962</v>
      </c>
      <c r="E312">
        <v>5</v>
      </c>
      <c r="F312">
        <v>5</v>
      </c>
      <c r="G312">
        <v>245</v>
      </c>
      <c r="H312">
        <v>0</v>
      </c>
      <c r="I312">
        <v>30</v>
      </c>
      <c r="J312">
        <v>0</v>
      </c>
      <c r="K312">
        <v>15</v>
      </c>
      <c r="L312">
        <v>50</v>
      </c>
      <c r="M312">
        <v>35</v>
      </c>
      <c r="N312">
        <v>30</v>
      </c>
      <c r="O312">
        <v>60</v>
      </c>
      <c r="P312">
        <v>40</v>
      </c>
      <c r="Q312">
        <v>45</v>
      </c>
      <c r="R312">
        <v>50</v>
      </c>
      <c r="S312">
        <v>10</v>
      </c>
      <c r="T312">
        <v>5</v>
      </c>
      <c r="U312">
        <v>10</v>
      </c>
      <c r="V312">
        <v>335</v>
      </c>
      <c r="W312">
        <v>0</v>
      </c>
      <c r="X312">
        <v>0</v>
      </c>
      <c r="Y312">
        <v>0</v>
      </c>
    </row>
    <row r="313" spans="2:25" hidden="1" x14ac:dyDescent="0.25">
      <c r="B313" t="s">
        <v>1736</v>
      </c>
      <c r="C313">
        <v>42030</v>
      </c>
      <c r="D313" t="s">
        <v>1963</v>
      </c>
      <c r="E313">
        <v>10</v>
      </c>
      <c r="F313">
        <v>10</v>
      </c>
      <c r="G313">
        <v>3890</v>
      </c>
      <c r="H313">
        <v>40</v>
      </c>
      <c r="I313">
        <v>980</v>
      </c>
      <c r="J313">
        <v>20</v>
      </c>
      <c r="K313">
        <v>410</v>
      </c>
      <c r="L313">
        <v>2085</v>
      </c>
      <c r="M313">
        <v>290</v>
      </c>
      <c r="N313">
        <v>1175</v>
      </c>
      <c r="O313">
        <v>1885</v>
      </c>
      <c r="P313">
        <v>1510</v>
      </c>
      <c r="Q313">
        <v>1535</v>
      </c>
      <c r="R313">
        <v>1125</v>
      </c>
      <c r="S313">
        <v>170</v>
      </c>
      <c r="T313">
        <v>60</v>
      </c>
      <c r="U313">
        <v>385</v>
      </c>
      <c r="V313">
        <v>6630</v>
      </c>
      <c r="W313">
        <v>5</v>
      </c>
      <c r="X313">
        <v>90</v>
      </c>
      <c r="Y313">
        <v>155</v>
      </c>
    </row>
    <row r="314" spans="2:25" hidden="1" x14ac:dyDescent="0.25">
      <c r="B314" t="s">
        <v>1736</v>
      </c>
      <c r="C314">
        <v>42110</v>
      </c>
      <c r="D314" t="s">
        <v>1964</v>
      </c>
      <c r="E314">
        <v>5</v>
      </c>
      <c r="F314">
        <v>5</v>
      </c>
      <c r="G314">
        <v>695</v>
      </c>
      <c r="H314">
        <v>5</v>
      </c>
      <c r="I314">
        <v>155</v>
      </c>
      <c r="J314">
        <v>5</v>
      </c>
      <c r="K314">
        <v>80</v>
      </c>
      <c r="L314">
        <v>215</v>
      </c>
      <c r="M314">
        <v>85</v>
      </c>
      <c r="N314">
        <v>280</v>
      </c>
      <c r="O314">
        <v>275</v>
      </c>
      <c r="P314">
        <v>190</v>
      </c>
      <c r="Q314">
        <v>255</v>
      </c>
      <c r="R314">
        <v>250</v>
      </c>
      <c r="S314">
        <v>35</v>
      </c>
      <c r="T314">
        <v>10</v>
      </c>
      <c r="U314">
        <v>35</v>
      </c>
      <c r="V314">
        <v>1270</v>
      </c>
      <c r="W314">
        <v>0</v>
      </c>
      <c r="X314">
        <v>10</v>
      </c>
      <c r="Y314">
        <v>5</v>
      </c>
    </row>
    <row r="315" spans="2:25" hidden="1" x14ac:dyDescent="0.25">
      <c r="B315" t="s">
        <v>1736</v>
      </c>
      <c r="C315">
        <v>42250</v>
      </c>
      <c r="D315" t="s">
        <v>1965</v>
      </c>
      <c r="E315">
        <v>0</v>
      </c>
      <c r="F315">
        <v>5</v>
      </c>
      <c r="G315">
        <v>740</v>
      </c>
      <c r="H315">
        <v>5</v>
      </c>
      <c r="I315">
        <v>165</v>
      </c>
      <c r="J315">
        <v>5</v>
      </c>
      <c r="K315">
        <v>60</v>
      </c>
      <c r="L315">
        <v>195</v>
      </c>
      <c r="M315">
        <v>205</v>
      </c>
      <c r="N315">
        <v>190</v>
      </c>
      <c r="O315">
        <v>375</v>
      </c>
      <c r="P315">
        <v>245</v>
      </c>
      <c r="Q315">
        <v>270</v>
      </c>
      <c r="R315">
        <v>205</v>
      </c>
      <c r="S315">
        <v>50</v>
      </c>
      <c r="T315">
        <v>15</v>
      </c>
      <c r="U315">
        <v>55</v>
      </c>
      <c r="V315">
        <v>1190</v>
      </c>
      <c r="W315">
        <v>0</v>
      </c>
      <c r="X315">
        <v>15</v>
      </c>
      <c r="Y315">
        <v>10</v>
      </c>
    </row>
    <row r="316" spans="2:25" hidden="1" x14ac:dyDescent="0.25">
      <c r="B316" t="s">
        <v>1736</v>
      </c>
      <c r="C316">
        <v>42600</v>
      </c>
      <c r="D316" t="s">
        <v>1966</v>
      </c>
      <c r="E316">
        <v>10</v>
      </c>
      <c r="F316">
        <v>10</v>
      </c>
      <c r="G316">
        <v>4895</v>
      </c>
      <c r="H316">
        <v>65</v>
      </c>
      <c r="I316">
        <v>565</v>
      </c>
      <c r="J316">
        <v>5</v>
      </c>
      <c r="K316">
        <v>160</v>
      </c>
      <c r="L316">
        <v>1950</v>
      </c>
      <c r="M316">
        <v>1795</v>
      </c>
      <c r="N316">
        <v>990</v>
      </c>
      <c r="O316">
        <v>940</v>
      </c>
      <c r="P316">
        <v>730</v>
      </c>
      <c r="Q316">
        <v>1185</v>
      </c>
      <c r="R316">
        <v>785</v>
      </c>
      <c r="S316">
        <v>190</v>
      </c>
      <c r="T316">
        <v>20</v>
      </c>
      <c r="U316">
        <v>125</v>
      </c>
      <c r="V316">
        <v>6765</v>
      </c>
      <c r="W316">
        <v>5</v>
      </c>
      <c r="X316">
        <v>60</v>
      </c>
      <c r="Y316">
        <v>215</v>
      </c>
    </row>
    <row r="317" spans="2:25" hidden="1" x14ac:dyDescent="0.25">
      <c r="B317" t="s">
        <v>1736</v>
      </c>
      <c r="C317">
        <v>42750</v>
      </c>
      <c r="D317" t="s">
        <v>1967</v>
      </c>
      <c r="E317">
        <v>5</v>
      </c>
      <c r="F317">
        <v>0</v>
      </c>
      <c r="G317">
        <v>730</v>
      </c>
      <c r="H317">
        <v>5</v>
      </c>
      <c r="I317">
        <v>90</v>
      </c>
      <c r="J317">
        <v>5</v>
      </c>
      <c r="K317">
        <v>35</v>
      </c>
      <c r="L317">
        <v>175</v>
      </c>
      <c r="M317">
        <v>155</v>
      </c>
      <c r="N317">
        <v>150</v>
      </c>
      <c r="O317">
        <v>255</v>
      </c>
      <c r="P317">
        <v>175</v>
      </c>
      <c r="Q317">
        <v>195</v>
      </c>
      <c r="R317">
        <v>155</v>
      </c>
      <c r="S317">
        <v>25</v>
      </c>
      <c r="T317">
        <v>20</v>
      </c>
      <c r="U317">
        <v>25</v>
      </c>
      <c r="V317">
        <v>1060</v>
      </c>
      <c r="W317">
        <v>0</v>
      </c>
      <c r="X317">
        <v>5</v>
      </c>
      <c r="Y317">
        <v>5</v>
      </c>
    </row>
    <row r="318" spans="2:25" hidden="1" x14ac:dyDescent="0.25">
      <c r="B318" t="s">
        <v>1736</v>
      </c>
      <c r="C318">
        <v>43080</v>
      </c>
      <c r="D318" t="s">
        <v>1968</v>
      </c>
      <c r="E318">
        <v>0</v>
      </c>
      <c r="F318">
        <v>0</v>
      </c>
      <c r="G318">
        <v>155</v>
      </c>
      <c r="H318">
        <v>0</v>
      </c>
      <c r="I318">
        <v>35</v>
      </c>
      <c r="J318">
        <v>0</v>
      </c>
      <c r="K318">
        <v>30</v>
      </c>
      <c r="L318">
        <v>50</v>
      </c>
      <c r="M318">
        <v>15</v>
      </c>
      <c r="N318">
        <v>55</v>
      </c>
      <c r="O318">
        <v>60</v>
      </c>
      <c r="P318">
        <v>50</v>
      </c>
      <c r="Q318">
        <v>55</v>
      </c>
      <c r="R318">
        <v>55</v>
      </c>
      <c r="S318">
        <v>5</v>
      </c>
      <c r="T318">
        <v>5</v>
      </c>
      <c r="U318">
        <v>10</v>
      </c>
      <c r="V318">
        <v>285</v>
      </c>
      <c r="W318">
        <v>0</v>
      </c>
      <c r="X318">
        <v>0</v>
      </c>
      <c r="Y318">
        <v>0</v>
      </c>
    </row>
    <row r="319" spans="2:25" hidden="1" x14ac:dyDescent="0.25">
      <c r="B319" t="s">
        <v>1736</v>
      </c>
      <c r="C319">
        <v>43220</v>
      </c>
      <c r="D319" t="s">
        <v>1969</v>
      </c>
      <c r="E319">
        <v>0</v>
      </c>
      <c r="F319">
        <v>0</v>
      </c>
      <c r="G319">
        <v>125</v>
      </c>
      <c r="H319">
        <v>0</v>
      </c>
      <c r="I319">
        <v>15</v>
      </c>
      <c r="J319">
        <v>0</v>
      </c>
      <c r="K319">
        <v>5</v>
      </c>
      <c r="L319">
        <v>20</v>
      </c>
      <c r="M319">
        <v>20</v>
      </c>
      <c r="N319">
        <v>20</v>
      </c>
      <c r="O319">
        <v>50</v>
      </c>
      <c r="P319">
        <v>30</v>
      </c>
      <c r="Q319">
        <v>35</v>
      </c>
      <c r="R319">
        <v>20</v>
      </c>
      <c r="S319">
        <v>5</v>
      </c>
      <c r="T319">
        <v>5</v>
      </c>
      <c r="U319">
        <v>5</v>
      </c>
      <c r="V319">
        <v>160</v>
      </c>
      <c r="W319">
        <v>0</v>
      </c>
      <c r="X319">
        <v>5</v>
      </c>
      <c r="Y319">
        <v>0</v>
      </c>
    </row>
    <row r="320" spans="2:25" hidden="1" x14ac:dyDescent="0.25">
      <c r="B320" t="s">
        <v>1736</v>
      </c>
      <c r="C320">
        <v>43360</v>
      </c>
      <c r="D320" t="s">
        <v>1970</v>
      </c>
      <c r="E320">
        <v>0</v>
      </c>
      <c r="F320">
        <v>0</v>
      </c>
      <c r="G320">
        <v>400</v>
      </c>
      <c r="H320">
        <v>0</v>
      </c>
      <c r="I320">
        <v>45</v>
      </c>
      <c r="J320">
        <v>0</v>
      </c>
      <c r="K320">
        <v>20</v>
      </c>
      <c r="L320">
        <v>135</v>
      </c>
      <c r="M320">
        <v>95</v>
      </c>
      <c r="N320">
        <v>75</v>
      </c>
      <c r="O320">
        <v>110</v>
      </c>
      <c r="P320">
        <v>75</v>
      </c>
      <c r="Q320">
        <v>80</v>
      </c>
      <c r="R320">
        <v>75</v>
      </c>
      <c r="S320">
        <v>10</v>
      </c>
      <c r="T320">
        <v>5</v>
      </c>
      <c r="U320">
        <v>20</v>
      </c>
      <c r="V320">
        <v>575</v>
      </c>
      <c r="W320">
        <v>0</v>
      </c>
      <c r="X320">
        <v>5</v>
      </c>
      <c r="Y320">
        <v>5</v>
      </c>
    </row>
    <row r="321" spans="2:25" hidden="1" x14ac:dyDescent="0.25">
      <c r="B321" t="s">
        <v>1736</v>
      </c>
      <c r="C321">
        <v>43650</v>
      </c>
      <c r="D321" t="s">
        <v>1971</v>
      </c>
      <c r="E321">
        <v>5</v>
      </c>
      <c r="F321">
        <v>5</v>
      </c>
      <c r="G321">
        <v>1410</v>
      </c>
      <c r="H321">
        <v>10</v>
      </c>
      <c r="I321">
        <v>470</v>
      </c>
      <c r="J321">
        <v>15</v>
      </c>
      <c r="K321">
        <v>165</v>
      </c>
      <c r="L321">
        <v>510</v>
      </c>
      <c r="M321">
        <v>275</v>
      </c>
      <c r="N321">
        <v>415</v>
      </c>
      <c r="O321">
        <v>890</v>
      </c>
      <c r="P321">
        <v>615</v>
      </c>
      <c r="Q321">
        <v>780</v>
      </c>
      <c r="R321">
        <v>395</v>
      </c>
      <c r="S321">
        <v>95</v>
      </c>
      <c r="T321">
        <v>30</v>
      </c>
      <c r="U321">
        <v>135</v>
      </c>
      <c r="V321">
        <v>2400</v>
      </c>
      <c r="W321">
        <v>5</v>
      </c>
      <c r="X321">
        <v>25</v>
      </c>
      <c r="Y321">
        <v>115</v>
      </c>
    </row>
    <row r="322" spans="2:25" hidden="1" x14ac:dyDescent="0.25">
      <c r="B322" t="s">
        <v>1736</v>
      </c>
      <c r="C322">
        <v>43710</v>
      </c>
      <c r="D322" t="s">
        <v>1972</v>
      </c>
      <c r="E322">
        <v>5</v>
      </c>
      <c r="F322">
        <v>5</v>
      </c>
      <c r="G322">
        <v>580</v>
      </c>
      <c r="H322">
        <v>5</v>
      </c>
      <c r="I322">
        <v>125</v>
      </c>
      <c r="J322">
        <v>0</v>
      </c>
      <c r="K322">
        <v>40</v>
      </c>
      <c r="L322">
        <v>160</v>
      </c>
      <c r="M322">
        <v>145</v>
      </c>
      <c r="N322">
        <v>120</v>
      </c>
      <c r="O322">
        <v>305</v>
      </c>
      <c r="P322">
        <v>210</v>
      </c>
      <c r="Q322">
        <v>235</v>
      </c>
      <c r="R322">
        <v>150</v>
      </c>
      <c r="S322">
        <v>45</v>
      </c>
      <c r="T322">
        <v>5</v>
      </c>
      <c r="U322">
        <v>40</v>
      </c>
      <c r="V322">
        <v>870</v>
      </c>
      <c r="W322">
        <v>0</v>
      </c>
      <c r="X322">
        <v>5</v>
      </c>
      <c r="Y322">
        <v>10</v>
      </c>
    </row>
    <row r="323" spans="2:25" hidden="1" x14ac:dyDescent="0.25">
      <c r="B323" t="s">
        <v>1736</v>
      </c>
      <c r="C323">
        <v>43790</v>
      </c>
      <c r="D323" t="s">
        <v>1973</v>
      </c>
      <c r="E323">
        <v>0</v>
      </c>
      <c r="F323">
        <v>5</v>
      </c>
      <c r="G323">
        <v>2025</v>
      </c>
      <c r="H323">
        <v>10</v>
      </c>
      <c r="I323">
        <v>355</v>
      </c>
      <c r="J323">
        <v>5</v>
      </c>
      <c r="K323">
        <v>170</v>
      </c>
      <c r="L323">
        <v>750</v>
      </c>
      <c r="M323">
        <v>300</v>
      </c>
      <c r="N323">
        <v>515</v>
      </c>
      <c r="O323">
        <v>715</v>
      </c>
      <c r="P323">
        <v>540</v>
      </c>
      <c r="Q323">
        <v>570</v>
      </c>
      <c r="R323">
        <v>525</v>
      </c>
      <c r="S323">
        <v>55</v>
      </c>
      <c r="T323">
        <v>25</v>
      </c>
      <c r="U323">
        <v>105</v>
      </c>
      <c r="V323">
        <v>3155</v>
      </c>
      <c r="W323">
        <v>0</v>
      </c>
      <c r="X323">
        <v>40</v>
      </c>
      <c r="Y323">
        <v>25</v>
      </c>
    </row>
    <row r="324" spans="2:25" hidden="1" x14ac:dyDescent="0.25">
      <c r="B324" t="s">
        <v>1736</v>
      </c>
      <c r="C324">
        <v>44000</v>
      </c>
      <c r="D324" t="s">
        <v>1974</v>
      </c>
      <c r="E324">
        <v>0</v>
      </c>
      <c r="F324">
        <v>0</v>
      </c>
      <c r="G324">
        <v>5</v>
      </c>
      <c r="H324">
        <v>0</v>
      </c>
      <c r="I324">
        <v>5</v>
      </c>
      <c r="J324">
        <v>0</v>
      </c>
      <c r="K324">
        <v>5</v>
      </c>
      <c r="L324">
        <v>0</v>
      </c>
      <c r="M324">
        <v>5</v>
      </c>
      <c r="N324">
        <v>5</v>
      </c>
      <c r="O324">
        <v>5</v>
      </c>
      <c r="P324">
        <v>5</v>
      </c>
      <c r="Q324">
        <v>15</v>
      </c>
      <c r="R324">
        <v>20</v>
      </c>
      <c r="S324">
        <v>5</v>
      </c>
      <c r="T324">
        <v>5</v>
      </c>
      <c r="U324">
        <v>5</v>
      </c>
      <c r="V324">
        <v>15</v>
      </c>
      <c r="W324">
        <v>0</v>
      </c>
      <c r="X324">
        <v>5</v>
      </c>
      <c r="Y324">
        <v>0</v>
      </c>
    </row>
    <row r="325" spans="2:25" hidden="1" x14ac:dyDescent="0.25">
      <c r="B325" t="s">
        <v>1736</v>
      </c>
      <c r="C325">
        <v>44060</v>
      </c>
      <c r="D325" t="s">
        <v>1975</v>
      </c>
      <c r="E325">
        <v>25</v>
      </c>
      <c r="F325">
        <v>35</v>
      </c>
      <c r="G325">
        <v>11690</v>
      </c>
      <c r="H325">
        <v>165</v>
      </c>
      <c r="I325">
        <v>2305</v>
      </c>
      <c r="J325">
        <v>35</v>
      </c>
      <c r="K325">
        <v>915</v>
      </c>
      <c r="L325">
        <v>4950</v>
      </c>
      <c r="M325">
        <v>1840</v>
      </c>
      <c r="N325">
        <v>3430</v>
      </c>
      <c r="O325">
        <v>4410</v>
      </c>
      <c r="P325">
        <v>3280</v>
      </c>
      <c r="Q325">
        <v>4595</v>
      </c>
      <c r="R325">
        <v>3230</v>
      </c>
      <c r="S325">
        <v>585</v>
      </c>
      <c r="T325">
        <v>170</v>
      </c>
      <c r="U325">
        <v>525</v>
      </c>
      <c r="V325">
        <v>18800</v>
      </c>
      <c r="W325">
        <v>35</v>
      </c>
      <c r="X325">
        <v>265</v>
      </c>
      <c r="Y325">
        <v>870</v>
      </c>
    </row>
    <row r="326" spans="2:25" hidden="1" x14ac:dyDescent="0.25">
      <c r="B326" t="s">
        <v>1736</v>
      </c>
      <c r="C326">
        <v>44210</v>
      </c>
      <c r="D326" t="s">
        <v>1976</v>
      </c>
      <c r="E326">
        <v>5</v>
      </c>
      <c r="F326">
        <v>5</v>
      </c>
      <c r="G326">
        <v>1785</v>
      </c>
      <c r="H326">
        <v>5</v>
      </c>
      <c r="I326">
        <v>345</v>
      </c>
      <c r="J326">
        <v>5</v>
      </c>
      <c r="K326">
        <v>190</v>
      </c>
      <c r="L326">
        <v>485</v>
      </c>
      <c r="M326">
        <v>210</v>
      </c>
      <c r="N326">
        <v>535</v>
      </c>
      <c r="O326">
        <v>525</v>
      </c>
      <c r="P326">
        <v>390</v>
      </c>
      <c r="Q326">
        <v>585</v>
      </c>
      <c r="R326">
        <v>625</v>
      </c>
      <c r="S326">
        <v>90</v>
      </c>
      <c r="T326">
        <v>30</v>
      </c>
      <c r="U326">
        <v>85</v>
      </c>
      <c r="V326">
        <v>3000</v>
      </c>
      <c r="W326">
        <v>0</v>
      </c>
      <c r="X326">
        <v>40</v>
      </c>
      <c r="Y326">
        <v>15</v>
      </c>
    </row>
    <row r="327" spans="2:25" hidden="1" x14ac:dyDescent="0.25">
      <c r="B327" t="s">
        <v>1736</v>
      </c>
      <c r="C327">
        <v>44340</v>
      </c>
      <c r="D327" t="s">
        <v>1977</v>
      </c>
      <c r="E327">
        <v>15</v>
      </c>
      <c r="F327">
        <v>10</v>
      </c>
      <c r="G327">
        <v>6880</v>
      </c>
      <c r="H327">
        <v>130</v>
      </c>
      <c r="I327">
        <v>1130</v>
      </c>
      <c r="J327">
        <v>20</v>
      </c>
      <c r="K327">
        <v>285</v>
      </c>
      <c r="L327">
        <v>2120</v>
      </c>
      <c r="M327">
        <v>2465</v>
      </c>
      <c r="N327">
        <v>1070</v>
      </c>
      <c r="O327">
        <v>1825</v>
      </c>
      <c r="P327">
        <v>1315</v>
      </c>
      <c r="Q327">
        <v>2445</v>
      </c>
      <c r="R327">
        <v>1150</v>
      </c>
      <c r="S327">
        <v>300</v>
      </c>
      <c r="T327">
        <v>45</v>
      </c>
      <c r="U327">
        <v>165</v>
      </c>
      <c r="V327">
        <v>9275</v>
      </c>
      <c r="W327">
        <v>15</v>
      </c>
      <c r="X327">
        <v>65</v>
      </c>
      <c r="Y327">
        <v>680</v>
      </c>
    </row>
    <row r="328" spans="2:25" hidden="1" x14ac:dyDescent="0.25">
      <c r="B328" t="s">
        <v>1736</v>
      </c>
      <c r="C328">
        <v>44550</v>
      </c>
      <c r="D328" t="s">
        <v>1978</v>
      </c>
      <c r="E328">
        <v>5</v>
      </c>
      <c r="F328">
        <v>10</v>
      </c>
      <c r="G328">
        <v>4340</v>
      </c>
      <c r="H328">
        <v>50</v>
      </c>
      <c r="I328">
        <v>950</v>
      </c>
      <c r="J328">
        <v>20</v>
      </c>
      <c r="K328">
        <v>335</v>
      </c>
      <c r="L328">
        <v>1535</v>
      </c>
      <c r="M328">
        <v>770</v>
      </c>
      <c r="N328">
        <v>1010</v>
      </c>
      <c r="O328">
        <v>2280</v>
      </c>
      <c r="P328">
        <v>1605</v>
      </c>
      <c r="Q328">
        <v>1735</v>
      </c>
      <c r="R328">
        <v>965</v>
      </c>
      <c r="S328">
        <v>230</v>
      </c>
      <c r="T328">
        <v>70</v>
      </c>
      <c r="U328">
        <v>300</v>
      </c>
      <c r="V328">
        <v>6710</v>
      </c>
      <c r="W328">
        <v>5</v>
      </c>
      <c r="X328">
        <v>85</v>
      </c>
      <c r="Y328">
        <v>210</v>
      </c>
    </row>
    <row r="329" spans="2:25" hidden="1" x14ac:dyDescent="0.25">
      <c r="B329" t="s">
        <v>1736</v>
      </c>
      <c r="C329">
        <v>44620</v>
      </c>
      <c r="D329" t="s">
        <v>1979</v>
      </c>
      <c r="E329">
        <v>20</v>
      </c>
      <c r="F329">
        <v>15</v>
      </c>
      <c r="G329">
        <v>3955</v>
      </c>
      <c r="H329">
        <v>15</v>
      </c>
      <c r="I329">
        <v>845</v>
      </c>
      <c r="J329">
        <v>15</v>
      </c>
      <c r="K329">
        <v>415</v>
      </c>
      <c r="L329">
        <v>1745</v>
      </c>
      <c r="M329">
        <v>500</v>
      </c>
      <c r="N329">
        <v>1305</v>
      </c>
      <c r="O329">
        <v>2040</v>
      </c>
      <c r="P329">
        <v>1605</v>
      </c>
      <c r="Q329">
        <v>1770</v>
      </c>
      <c r="R329">
        <v>1395</v>
      </c>
      <c r="S329">
        <v>295</v>
      </c>
      <c r="T329">
        <v>115</v>
      </c>
      <c r="U329">
        <v>420</v>
      </c>
      <c r="V329">
        <v>6990</v>
      </c>
      <c r="W329">
        <v>5</v>
      </c>
      <c r="X329">
        <v>150</v>
      </c>
      <c r="Y329">
        <v>85</v>
      </c>
    </row>
    <row r="330" spans="2:25" hidden="1" x14ac:dyDescent="0.25">
      <c r="B330" t="s">
        <v>1736</v>
      </c>
      <c r="C330">
        <v>44830</v>
      </c>
      <c r="D330" t="s">
        <v>1980</v>
      </c>
      <c r="E330">
        <v>0</v>
      </c>
      <c r="F330">
        <v>5</v>
      </c>
      <c r="G330">
        <v>475</v>
      </c>
      <c r="H330">
        <v>0</v>
      </c>
      <c r="I330">
        <v>90</v>
      </c>
      <c r="J330">
        <v>0</v>
      </c>
      <c r="K330">
        <v>50</v>
      </c>
      <c r="L330">
        <v>105</v>
      </c>
      <c r="M330">
        <v>85</v>
      </c>
      <c r="N330">
        <v>115</v>
      </c>
      <c r="O330">
        <v>140</v>
      </c>
      <c r="P330">
        <v>100</v>
      </c>
      <c r="Q330">
        <v>160</v>
      </c>
      <c r="R330">
        <v>140</v>
      </c>
      <c r="S330">
        <v>20</v>
      </c>
      <c r="T330">
        <v>10</v>
      </c>
      <c r="U330">
        <v>20</v>
      </c>
      <c r="V330">
        <v>740</v>
      </c>
      <c r="W330">
        <v>0</v>
      </c>
      <c r="X330">
        <v>10</v>
      </c>
      <c r="Y330">
        <v>5</v>
      </c>
    </row>
    <row r="331" spans="2:25" hidden="1" x14ac:dyDescent="0.25">
      <c r="B331" t="s">
        <v>1736</v>
      </c>
      <c r="C331">
        <v>45040</v>
      </c>
      <c r="D331" t="s">
        <v>1981</v>
      </c>
      <c r="E331">
        <v>10</v>
      </c>
      <c r="F331">
        <v>45</v>
      </c>
      <c r="G331">
        <v>3470</v>
      </c>
      <c r="H331">
        <v>20</v>
      </c>
      <c r="I331">
        <v>890</v>
      </c>
      <c r="J331">
        <v>15</v>
      </c>
      <c r="K331">
        <v>515</v>
      </c>
      <c r="L331">
        <v>1870</v>
      </c>
      <c r="M331">
        <v>380</v>
      </c>
      <c r="N331">
        <v>1290</v>
      </c>
      <c r="O331">
        <v>1810</v>
      </c>
      <c r="P331">
        <v>1420</v>
      </c>
      <c r="Q331">
        <v>1515</v>
      </c>
      <c r="R331">
        <v>1370</v>
      </c>
      <c r="S331">
        <v>185</v>
      </c>
      <c r="T331">
        <v>100</v>
      </c>
      <c r="U331">
        <v>370</v>
      </c>
      <c r="V331">
        <v>6560</v>
      </c>
      <c r="W331">
        <v>5</v>
      </c>
      <c r="X331">
        <v>120</v>
      </c>
      <c r="Y331">
        <v>65</v>
      </c>
    </row>
    <row r="332" spans="2:25" hidden="1" x14ac:dyDescent="0.25">
      <c r="B332" t="s">
        <v>1736</v>
      </c>
      <c r="C332">
        <v>45090</v>
      </c>
      <c r="D332" t="s">
        <v>1982</v>
      </c>
      <c r="E332">
        <v>0</v>
      </c>
      <c r="F332">
        <v>5</v>
      </c>
      <c r="G332">
        <v>925</v>
      </c>
      <c r="H332">
        <v>5</v>
      </c>
      <c r="I332">
        <v>140</v>
      </c>
      <c r="J332">
        <v>5</v>
      </c>
      <c r="K332">
        <v>55</v>
      </c>
      <c r="L332">
        <v>350</v>
      </c>
      <c r="M332">
        <v>210</v>
      </c>
      <c r="N332">
        <v>190</v>
      </c>
      <c r="O332">
        <v>520</v>
      </c>
      <c r="P332">
        <v>390</v>
      </c>
      <c r="Q332">
        <v>330</v>
      </c>
      <c r="R332">
        <v>240</v>
      </c>
      <c r="S332">
        <v>45</v>
      </c>
      <c r="T332">
        <v>30</v>
      </c>
      <c r="U332">
        <v>70</v>
      </c>
      <c r="V332">
        <v>1410</v>
      </c>
      <c r="W332">
        <v>15</v>
      </c>
      <c r="X332">
        <v>15</v>
      </c>
      <c r="Y332">
        <v>10</v>
      </c>
    </row>
    <row r="333" spans="2:25" hidden="1" x14ac:dyDescent="0.25">
      <c r="B333" t="s">
        <v>1736</v>
      </c>
      <c r="C333">
        <v>45120</v>
      </c>
      <c r="D333" t="s">
        <v>1983</v>
      </c>
      <c r="E333">
        <v>5</v>
      </c>
      <c r="F333">
        <v>0</v>
      </c>
      <c r="G333">
        <v>710</v>
      </c>
      <c r="H333">
        <v>5</v>
      </c>
      <c r="I333">
        <v>145</v>
      </c>
      <c r="J333">
        <v>5</v>
      </c>
      <c r="K333">
        <v>80</v>
      </c>
      <c r="L333">
        <v>180</v>
      </c>
      <c r="M333">
        <v>110</v>
      </c>
      <c r="N333">
        <v>200</v>
      </c>
      <c r="O333">
        <v>225</v>
      </c>
      <c r="P333">
        <v>155</v>
      </c>
      <c r="Q333">
        <v>195</v>
      </c>
      <c r="R333">
        <v>185</v>
      </c>
      <c r="S333">
        <v>20</v>
      </c>
      <c r="T333">
        <v>15</v>
      </c>
      <c r="U333">
        <v>35</v>
      </c>
      <c r="V333">
        <v>1150</v>
      </c>
      <c r="W333">
        <v>0</v>
      </c>
      <c r="X333">
        <v>15</v>
      </c>
      <c r="Y333">
        <v>5</v>
      </c>
    </row>
    <row r="334" spans="2:25" hidden="1" x14ac:dyDescent="0.25">
      <c r="B334" t="s">
        <v>1736</v>
      </c>
      <c r="C334">
        <v>45290</v>
      </c>
      <c r="D334" t="s">
        <v>1984</v>
      </c>
      <c r="E334">
        <v>10</v>
      </c>
      <c r="F334">
        <v>15</v>
      </c>
      <c r="G334">
        <v>4085</v>
      </c>
      <c r="H334">
        <v>80</v>
      </c>
      <c r="I334">
        <v>595</v>
      </c>
      <c r="J334">
        <v>5</v>
      </c>
      <c r="K334">
        <v>180</v>
      </c>
      <c r="L334">
        <v>1685</v>
      </c>
      <c r="M334">
        <v>1125</v>
      </c>
      <c r="N334">
        <v>890</v>
      </c>
      <c r="O334">
        <v>1025</v>
      </c>
      <c r="P334">
        <v>770</v>
      </c>
      <c r="Q334">
        <v>1280</v>
      </c>
      <c r="R334">
        <v>820</v>
      </c>
      <c r="S334">
        <v>140</v>
      </c>
      <c r="T334">
        <v>35</v>
      </c>
      <c r="U334">
        <v>115</v>
      </c>
      <c r="V334">
        <v>5835</v>
      </c>
      <c r="W334">
        <v>10</v>
      </c>
      <c r="X334">
        <v>45</v>
      </c>
      <c r="Y334">
        <v>300</v>
      </c>
    </row>
    <row r="335" spans="2:25" hidden="1" x14ac:dyDescent="0.25">
      <c r="B335" t="s">
        <v>1736</v>
      </c>
      <c r="C335">
        <v>45340</v>
      </c>
      <c r="D335" t="s">
        <v>1985</v>
      </c>
      <c r="E335">
        <v>50</v>
      </c>
      <c r="F335">
        <v>80</v>
      </c>
      <c r="G335">
        <v>24315</v>
      </c>
      <c r="H335">
        <v>245</v>
      </c>
      <c r="I335">
        <v>6105</v>
      </c>
      <c r="J335">
        <v>115</v>
      </c>
      <c r="K335">
        <v>2770</v>
      </c>
      <c r="L335">
        <v>9455</v>
      </c>
      <c r="M335">
        <v>2580</v>
      </c>
      <c r="N335">
        <v>7000</v>
      </c>
      <c r="O335">
        <v>12055</v>
      </c>
      <c r="P335">
        <v>9160</v>
      </c>
      <c r="Q335">
        <v>10340</v>
      </c>
      <c r="R335">
        <v>7640</v>
      </c>
      <c r="S335">
        <v>1290</v>
      </c>
      <c r="T335">
        <v>445</v>
      </c>
      <c r="U335">
        <v>1870</v>
      </c>
      <c r="V335">
        <v>40990</v>
      </c>
      <c r="W335">
        <v>35</v>
      </c>
      <c r="X335">
        <v>810</v>
      </c>
      <c r="Y335">
        <v>1015</v>
      </c>
    </row>
    <row r="336" spans="2:25" hidden="1" x14ac:dyDescent="0.25">
      <c r="B336" t="s">
        <v>1736</v>
      </c>
      <c r="C336">
        <v>45400</v>
      </c>
      <c r="D336" t="s">
        <v>1986</v>
      </c>
      <c r="E336">
        <v>0</v>
      </c>
      <c r="F336">
        <v>5</v>
      </c>
      <c r="G336">
        <v>145</v>
      </c>
      <c r="H336">
        <v>5</v>
      </c>
      <c r="I336">
        <v>20</v>
      </c>
      <c r="J336">
        <v>0</v>
      </c>
      <c r="K336">
        <v>10</v>
      </c>
      <c r="L336">
        <v>25</v>
      </c>
      <c r="M336">
        <v>15</v>
      </c>
      <c r="N336">
        <v>30</v>
      </c>
      <c r="O336">
        <v>45</v>
      </c>
      <c r="P336">
        <v>30</v>
      </c>
      <c r="Q336">
        <v>50</v>
      </c>
      <c r="R336">
        <v>25</v>
      </c>
      <c r="S336">
        <v>5</v>
      </c>
      <c r="T336">
        <v>5</v>
      </c>
      <c r="U336">
        <v>5</v>
      </c>
      <c r="V336">
        <v>210</v>
      </c>
      <c r="W336">
        <v>0</v>
      </c>
      <c r="X336">
        <v>5</v>
      </c>
      <c r="Y336">
        <v>0</v>
      </c>
    </row>
    <row r="337" spans="2:25" hidden="1" x14ac:dyDescent="0.25">
      <c r="B337" t="s">
        <v>1736</v>
      </c>
      <c r="C337">
        <v>45540</v>
      </c>
      <c r="D337" t="s">
        <v>1987</v>
      </c>
      <c r="E337">
        <v>5</v>
      </c>
      <c r="F337">
        <v>5</v>
      </c>
      <c r="G337">
        <v>355</v>
      </c>
      <c r="H337">
        <v>5</v>
      </c>
      <c r="I337">
        <v>90</v>
      </c>
      <c r="J337">
        <v>0</v>
      </c>
      <c r="K337">
        <v>65</v>
      </c>
      <c r="L337">
        <v>115</v>
      </c>
      <c r="M337">
        <v>20</v>
      </c>
      <c r="N337">
        <v>235</v>
      </c>
      <c r="O337">
        <v>115</v>
      </c>
      <c r="P337">
        <v>105</v>
      </c>
      <c r="Q337">
        <v>135</v>
      </c>
      <c r="R337">
        <v>155</v>
      </c>
      <c r="S337">
        <v>10</v>
      </c>
      <c r="T337">
        <v>10</v>
      </c>
      <c r="U337">
        <v>25</v>
      </c>
      <c r="V337">
        <v>770</v>
      </c>
      <c r="W337">
        <v>0</v>
      </c>
      <c r="X337">
        <v>5</v>
      </c>
      <c r="Y337">
        <v>5</v>
      </c>
    </row>
    <row r="338" spans="2:25" hidden="1" x14ac:dyDescent="0.25">
      <c r="B338" t="s">
        <v>1736</v>
      </c>
      <c r="C338">
        <v>45680</v>
      </c>
      <c r="D338" t="s">
        <v>1988</v>
      </c>
      <c r="E338">
        <v>60</v>
      </c>
      <c r="F338">
        <v>90</v>
      </c>
      <c r="G338">
        <v>9335</v>
      </c>
      <c r="H338">
        <v>140</v>
      </c>
      <c r="I338">
        <v>5220</v>
      </c>
      <c r="J338">
        <v>95</v>
      </c>
      <c r="K338">
        <v>2985</v>
      </c>
      <c r="L338">
        <v>9580</v>
      </c>
      <c r="M338">
        <v>365</v>
      </c>
      <c r="N338">
        <v>6285</v>
      </c>
      <c r="O338">
        <v>11055</v>
      </c>
      <c r="P338">
        <v>9010</v>
      </c>
      <c r="Q338">
        <v>9725</v>
      </c>
      <c r="R338">
        <v>7510</v>
      </c>
      <c r="S338">
        <v>735</v>
      </c>
      <c r="T338">
        <v>795</v>
      </c>
      <c r="U338">
        <v>2475</v>
      </c>
      <c r="V338">
        <v>26020</v>
      </c>
      <c r="W338">
        <v>35</v>
      </c>
      <c r="X338">
        <v>855</v>
      </c>
      <c r="Y338">
        <v>920</v>
      </c>
    </row>
    <row r="339" spans="2:25" hidden="1" x14ac:dyDescent="0.25">
      <c r="B339" t="s">
        <v>1736</v>
      </c>
      <c r="C339">
        <v>45890</v>
      </c>
      <c r="D339" t="s">
        <v>1989</v>
      </c>
      <c r="E339">
        <v>70</v>
      </c>
      <c r="F339">
        <v>90</v>
      </c>
      <c r="G339">
        <v>14165</v>
      </c>
      <c r="H339">
        <v>195</v>
      </c>
      <c r="I339">
        <v>4050</v>
      </c>
      <c r="J339">
        <v>35</v>
      </c>
      <c r="K339">
        <v>2070</v>
      </c>
      <c r="L339">
        <v>8305</v>
      </c>
      <c r="M339">
        <v>1300</v>
      </c>
      <c r="N339">
        <v>6075</v>
      </c>
      <c r="O339">
        <v>7630</v>
      </c>
      <c r="P339">
        <v>5750</v>
      </c>
      <c r="Q339">
        <v>7935</v>
      </c>
      <c r="R339">
        <v>6185</v>
      </c>
      <c r="S339">
        <v>830</v>
      </c>
      <c r="T339">
        <v>395</v>
      </c>
      <c r="U339">
        <v>1145</v>
      </c>
      <c r="V339">
        <v>27330</v>
      </c>
      <c r="W339">
        <v>120</v>
      </c>
      <c r="X339">
        <v>475</v>
      </c>
      <c r="Y339">
        <v>1235</v>
      </c>
    </row>
    <row r="340" spans="2:25" hidden="1" x14ac:dyDescent="0.25">
      <c r="B340" t="s">
        <v>1736</v>
      </c>
      <c r="C340">
        <v>46090</v>
      </c>
      <c r="D340" t="s">
        <v>1990</v>
      </c>
      <c r="E340">
        <v>20</v>
      </c>
      <c r="F340">
        <v>55</v>
      </c>
      <c r="G340">
        <v>1685</v>
      </c>
      <c r="H340">
        <v>5</v>
      </c>
      <c r="I340">
        <v>455</v>
      </c>
      <c r="J340">
        <v>5</v>
      </c>
      <c r="K340">
        <v>260</v>
      </c>
      <c r="L340">
        <v>845</v>
      </c>
      <c r="M340">
        <v>140</v>
      </c>
      <c r="N340">
        <v>690</v>
      </c>
      <c r="O340">
        <v>1035</v>
      </c>
      <c r="P340">
        <v>890</v>
      </c>
      <c r="Q340">
        <v>1280</v>
      </c>
      <c r="R340">
        <v>1200</v>
      </c>
      <c r="S340">
        <v>100</v>
      </c>
      <c r="T340">
        <v>55</v>
      </c>
      <c r="U340">
        <v>345</v>
      </c>
      <c r="V340">
        <v>3540</v>
      </c>
      <c r="W340">
        <v>0</v>
      </c>
      <c r="X340">
        <v>165</v>
      </c>
      <c r="Y340">
        <v>20</v>
      </c>
    </row>
    <row r="341" spans="2:25" hidden="1" x14ac:dyDescent="0.25">
      <c r="B341" t="s">
        <v>1736</v>
      </c>
      <c r="C341">
        <v>46300</v>
      </c>
      <c r="D341" t="s">
        <v>1991</v>
      </c>
      <c r="E341">
        <v>10</v>
      </c>
      <c r="F341">
        <v>40</v>
      </c>
      <c r="G341">
        <v>2015</v>
      </c>
      <c r="H341">
        <v>10</v>
      </c>
      <c r="I341">
        <v>430</v>
      </c>
      <c r="J341">
        <v>5</v>
      </c>
      <c r="K341">
        <v>195</v>
      </c>
      <c r="L341">
        <v>820</v>
      </c>
      <c r="M341">
        <v>315</v>
      </c>
      <c r="N341">
        <v>605</v>
      </c>
      <c r="O341">
        <v>1000</v>
      </c>
      <c r="P341">
        <v>790</v>
      </c>
      <c r="Q341">
        <v>965</v>
      </c>
      <c r="R341">
        <v>845</v>
      </c>
      <c r="S341">
        <v>100</v>
      </c>
      <c r="T341">
        <v>45</v>
      </c>
      <c r="U341">
        <v>235</v>
      </c>
      <c r="V341">
        <v>3565</v>
      </c>
      <c r="W341">
        <v>5</v>
      </c>
      <c r="X341">
        <v>95</v>
      </c>
      <c r="Y341">
        <v>30</v>
      </c>
    </row>
    <row r="342" spans="2:25" hidden="1" x14ac:dyDescent="0.25">
      <c r="B342" t="s">
        <v>1736</v>
      </c>
      <c r="C342">
        <v>46450</v>
      </c>
      <c r="D342" t="s">
        <v>1992</v>
      </c>
      <c r="E342">
        <v>10</v>
      </c>
      <c r="F342">
        <v>45</v>
      </c>
      <c r="G342">
        <v>2880</v>
      </c>
      <c r="H342">
        <v>10</v>
      </c>
      <c r="I342">
        <v>820</v>
      </c>
      <c r="J342">
        <v>10</v>
      </c>
      <c r="K342">
        <v>450</v>
      </c>
      <c r="L342">
        <v>1180</v>
      </c>
      <c r="M342">
        <v>225</v>
      </c>
      <c r="N342">
        <v>1300</v>
      </c>
      <c r="O342">
        <v>1250</v>
      </c>
      <c r="P342">
        <v>1035</v>
      </c>
      <c r="Q342">
        <v>1310</v>
      </c>
      <c r="R342">
        <v>1210</v>
      </c>
      <c r="S342">
        <v>190</v>
      </c>
      <c r="T342">
        <v>65</v>
      </c>
      <c r="U342">
        <v>275</v>
      </c>
      <c r="V342">
        <v>5695</v>
      </c>
      <c r="W342">
        <v>5</v>
      </c>
      <c r="X342">
        <v>170</v>
      </c>
      <c r="Y342">
        <v>55</v>
      </c>
    </row>
    <row r="343" spans="2:25" hidden="1" x14ac:dyDescent="0.25">
      <c r="B343" t="s">
        <v>1736</v>
      </c>
      <c r="C343">
        <v>46510</v>
      </c>
      <c r="D343" t="s">
        <v>1993</v>
      </c>
      <c r="E343">
        <v>5</v>
      </c>
      <c r="F343">
        <v>5</v>
      </c>
      <c r="G343">
        <v>1645</v>
      </c>
      <c r="H343">
        <v>40</v>
      </c>
      <c r="I343">
        <v>385</v>
      </c>
      <c r="J343">
        <v>5</v>
      </c>
      <c r="K343">
        <v>125</v>
      </c>
      <c r="L343">
        <v>860</v>
      </c>
      <c r="M343">
        <v>440</v>
      </c>
      <c r="N343">
        <v>490</v>
      </c>
      <c r="O343">
        <v>670</v>
      </c>
      <c r="P343">
        <v>480</v>
      </c>
      <c r="Q343">
        <v>770</v>
      </c>
      <c r="R343">
        <v>445</v>
      </c>
      <c r="S343">
        <v>90</v>
      </c>
      <c r="T343">
        <v>20</v>
      </c>
      <c r="U343">
        <v>70</v>
      </c>
      <c r="V343">
        <v>2620</v>
      </c>
      <c r="W343">
        <v>5</v>
      </c>
      <c r="X343">
        <v>25</v>
      </c>
      <c r="Y343">
        <v>175</v>
      </c>
    </row>
    <row r="344" spans="2:25" hidden="1" x14ac:dyDescent="0.25">
      <c r="B344" t="s">
        <v>1736</v>
      </c>
      <c r="C344">
        <v>46670</v>
      </c>
      <c r="D344" t="s">
        <v>1994</v>
      </c>
      <c r="E344">
        <v>5</v>
      </c>
      <c r="F344">
        <v>10</v>
      </c>
      <c r="G344">
        <v>1470</v>
      </c>
      <c r="H344">
        <v>5</v>
      </c>
      <c r="I344">
        <v>345</v>
      </c>
      <c r="J344">
        <v>5</v>
      </c>
      <c r="K344">
        <v>175</v>
      </c>
      <c r="L344">
        <v>590</v>
      </c>
      <c r="M344">
        <v>190</v>
      </c>
      <c r="N344">
        <v>445</v>
      </c>
      <c r="O344">
        <v>630</v>
      </c>
      <c r="P344">
        <v>460</v>
      </c>
      <c r="Q344">
        <v>580</v>
      </c>
      <c r="R344">
        <v>565</v>
      </c>
      <c r="S344">
        <v>55</v>
      </c>
      <c r="T344">
        <v>35</v>
      </c>
      <c r="U344">
        <v>105</v>
      </c>
      <c r="V344">
        <v>2555</v>
      </c>
      <c r="W344">
        <v>5</v>
      </c>
      <c r="X344">
        <v>50</v>
      </c>
      <c r="Y344">
        <v>15</v>
      </c>
    </row>
    <row r="345" spans="2:25" hidden="1" x14ac:dyDescent="0.25">
      <c r="B345" t="s">
        <v>1736</v>
      </c>
      <c r="C345">
        <v>46860</v>
      </c>
      <c r="D345" t="s">
        <v>1995</v>
      </c>
      <c r="E345">
        <v>0</v>
      </c>
      <c r="F345">
        <v>0</v>
      </c>
      <c r="G345">
        <v>220</v>
      </c>
      <c r="H345">
        <v>5</v>
      </c>
      <c r="I345">
        <v>15</v>
      </c>
      <c r="J345">
        <v>0</v>
      </c>
      <c r="K345">
        <v>10</v>
      </c>
      <c r="L345">
        <v>45</v>
      </c>
      <c r="M345">
        <v>55</v>
      </c>
      <c r="N345">
        <v>25</v>
      </c>
      <c r="O345">
        <v>75</v>
      </c>
      <c r="P345">
        <v>55</v>
      </c>
      <c r="Q345">
        <v>45</v>
      </c>
      <c r="R345">
        <v>25</v>
      </c>
      <c r="S345">
        <v>5</v>
      </c>
      <c r="T345">
        <v>5</v>
      </c>
      <c r="U345">
        <v>10</v>
      </c>
      <c r="V345">
        <v>285</v>
      </c>
      <c r="W345">
        <v>0</v>
      </c>
      <c r="X345">
        <v>0</v>
      </c>
      <c r="Y345">
        <v>5</v>
      </c>
    </row>
    <row r="346" spans="2:25" hidden="1" x14ac:dyDescent="0.25">
      <c r="B346" t="s">
        <v>1736</v>
      </c>
      <c r="C346">
        <v>46970</v>
      </c>
      <c r="D346" t="s">
        <v>1996</v>
      </c>
      <c r="E346">
        <v>0</v>
      </c>
      <c r="F346">
        <v>5</v>
      </c>
      <c r="G346">
        <v>20</v>
      </c>
      <c r="H346">
        <v>5</v>
      </c>
      <c r="I346">
        <v>25</v>
      </c>
      <c r="J346">
        <v>0</v>
      </c>
      <c r="K346">
        <v>5</v>
      </c>
      <c r="L346">
        <v>80</v>
      </c>
      <c r="M346">
        <v>5</v>
      </c>
      <c r="N346">
        <v>25</v>
      </c>
      <c r="O346">
        <v>135</v>
      </c>
      <c r="P346">
        <v>110</v>
      </c>
      <c r="Q346">
        <v>70</v>
      </c>
      <c r="R346">
        <v>50</v>
      </c>
      <c r="S346">
        <v>5</v>
      </c>
      <c r="T346">
        <v>5</v>
      </c>
      <c r="U346">
        <v>40</v>
      </c>
      <c r="V346">
        <v>115</v>
      </c>
      <c r="W346">
        <v>0</v>
      </c>
      <c r="X346">
        <v>5</v>
      </c>
      <c r="Y346">
        <v>5</v>
      </c>
    </row>
    <row r="347" spans="2:25" hidden="1" x14ac:dyDescent="0.25">
      <c r="B347" t="s">
        <v>1736</v>
      </c>
      <c r="C347">
        <v>47140</v>
      </c>
      <c r="D347" t="s">
        <v>1997</v>
      </c>
      <c r="E347">
        <v>50</v>
      </c>
      <c r="F347">
        <v>100</v>
      </c>
      <c r="G347">
        <v>16525</v>
      </c>
      <c r="H347">
        <v>210</v>
      </c>
      <c r="I347">
        <v>5885</v>
      </c>
      <c r="J347">
        <v>105</v>
      </c>
      <c r="K347">
        <v>3245</v>
      </c>
      <c r="L347">
        <v>8610</v>
      </c>
      <c r="M347">
        <v>990</v>
      </c>
      <c r="N347">
        <v>6595</v>
      </c>
      <c r="O347">
        <v>11820</v>
      </c>
      <c r="P347">
        <v>9105</v>
      </c>
      <c r="Q347">
        <v>11025</v>
      </c>
      <c r="R347">
        <v>7815</v>
      </c>
      <c r="S347">
        <v>960</v>
      </c>
      <c r="T347">
        <v>815</v>
      </c>
      <c r="U347">
        <v>1845</v>
      </c>
      <c r="V347">
        <v>33060</v>
      </c>
      <c r="W347">
        <v>90</v>
      </c>
      <c r="X347">
        <v>725</v>
      </c>
      <c r="Y347">
        <v>1545</v>
      </c>
    </row>
    <row r="348" spans="2:25" hidden="1" x14ac:dyDescent="0.25">
      <c r="B348" t="s">
        <v>1736</v>
      </c>
      <c r="C348">
        <v>47290</v>
      </c>
      <c r="D348" t="s">
        <v>1998</v>
      </c>
      <c r="E348">
        <v>0</v>
      </c>
      <c r="F348">
        <v>0</v>
      </c>
      <c r="G348">
        <v>235</v>
      </c>
      <c r="H348">
        <v>5</v>
      </c>
      <c r="I348">
        <v>45</v>
      </c>
      <c r="J348">
        <v>0</v>
      </c>
      <c r="K348">
        <v>25</v>
      </c>
      <c r="L348">
        <v>70</v>
      </c>
      <c r="M348">
        <v>45</v>
      </c>
      <c r="N348">
        <v>85</v>
      </c>
      <c r="O348">
        <v>100</v>
      </c>
      <c r="P348">
        <v>65</v>
      </c>
      <c r="Q348">
        <v>90</v>
      </c>
      <c r="R348">
        <v>65</v>
      </c>
      <c r="S348">
        <v>10</v>
      </c>
      <c r="T348">
        <v>5</v>
      </c>
      <c r="U348">
        <v>10</v>
      </c>
      <c r="V348">
        <v>395</v>
      </c>
      <c r="W348">
        <v>0</v>
      </c>
      <c r="X348">
        <v>5</v>
      </c>
      <c r="Y348">
        <v>5</v>
      </c>
    </row>
    <row r="349" spans="2:25" hidden="1" x14ac:dyDescent="0.25">
      <c r="B349" t="s">
        <v>1736</v>
      </c>
      <c r="C349">
        <v>47490</v>
      </c>
      <c r="D349" t="s">
        <v>1999</v>
      </c>
      <c r="E349">
        <v>0</v>
      </c>
      <c r="F349">
        <v>0</v>
      </c>
      <c r="G349">
        <v>295</v>
      </c>
      <c r="H349">
        <v>0</v>
      </c>
      <c r="I349">
        <v>35</v>
      </c>
      <c r="J349">
        <v>0</v>
      </c>
      <c r="K349">
        <v>20</v>
      </c>
      <c r="L349">
        <v>75</v>
      </c>
      <c r="M349">
        <v>60</v>
      </c>
      <c r="N349">
        <v>60</v>
      </c>
      <c r="O349">
        <v>120</v>
      </c>
      <c r="P349">
        <v>80</v>
      </c>
      <c r="Q349">
        <v>105</v>
      </c>
      <c r="R349">
        <v>85</v>
      </c>
      <c r="S349">
        <v>15</v>
      </c>
      <c r="T349">
        <v>10</v>
      </c>
      <c r="U349">
        <v>15</v>
      </c>
      <c r="V349">
        <v>445</v>
      </c>
      <c r="W349">
        <v>0</v>
      </c>
      <c r="X349">
        <v>5</v>
      </c>
      <c r="Y349">
        <v>5</v>
      </c>
    </row>
    <row r="350" spans="2:25" hidden="1" x14ac:dyDescent="0.25">
      <c r="B350" t="s">
        <v>1736</v>
      </c>
      <c r="C350">
        <v>47630</v>
      </c>
      <c r="D350" t="s">
        <v>2000</v>
      </c>
      <c r="E350">
        <v>0</v>
      </c>
      <c r="F350">
        <v>0</v>
      </c>
      <c r="G350">
        <v>675</v>
      </c>
      <c r="H350">
        <v>0</v>
      </c>
      <c r="I350">
        <v>105</v>
      </c>
      <c r="J350">
        <v>0</v>
      </c>
      <c r="K350">
        <v>55</v>
      </c>
      <c r="L350">
        <v>215</v>
      </c>
      <c r="M350">
        <v>150</v>
      </c>
      <c r="N350">
        <v>145</v>
      </c>
      <c r="O350">
        <v>390</v>
      </c>
      <c r="P350">
        <v>270</v>
      </c>
      <c r="Q350">
        <v>220</v>
      </c>
      <c r="R350">
        <v>150</v>
      </c>
      <c r="S350">
        <v>15</v>
      </c>
      <c r="T350">
        <v>10</v>
      </c>
      <c r="U350">
        <v>40</v>
      </c>
      <c r="V350">
        <v>1020</v>
      </c>
      <c r="W350">
        <v>0</v>
      </c>
      <c r="X350">
        <v>5</v>
      </c>
      <c r="Y350">
        <v>15</v>
      </c>
    </row>
    <row r="351" spans="2:25" hidden="1" x14ac:dyDescent="0.25">
      <c r="B351" t="s">
        <v>1736</v>
      </c>
      <c r="C351">
        <v>47700</v>
      </c>
      <c r="D351" t="s">
        <v>2001</v>
      </c>
      <c r="E351">
        <v>20</v>
      </c>
      <c r="F351">
        <v>25</v>
      </c>
      <c r="G351">
        <v>13765</v>
      </c>
      <c r="H351">
        <v>115</v>
      </c>
      <c r="I351">
        <v>2735</v>
      </c>
      <c r="J351">
        <v>40</v>
      </c>
      <c r="K351">
        <v>1010</v>
      </c>
      <c r="L351">
        <v>3230</v>
      </c>
      <c r="M351">
        <v>2085</v>
      </c>
      <c r="N351">
        <v>2590</v>
      </c>
      <c r="O351">
        <v>5175</v>
      </c>
      <c r="P351">
        <v>3725</v>
      </c>
      <c r="Q351">
        <v>4280</v>
      </c>
      <c r="R351">
        <v>2645</v>
      </c>
      <c r="S351">
        <v>570</v>
      </c>
      <c r="T351">
        <v>155</v>
      </c>
      <c r="U351">
        <v>580</v>
      </c>
      <c r="V351">
        <v>19855</v>
      </c>
      <c r="W351">
        <v>20</v>
      </c>
      <c r="X351">
        <v>210</v>
      </c>
      <c r="Y351">
        <v>580</v>
      </c>
    </row>
    <row r="352" spans="2:25" hidden="1" x14ac:dyDescent="0.25">
      <c r="B352" t="s">
        <v>1736</v>
      </c>
      <c r="C352">
        <v>47800</v>
      </c>
      <c r="D352" t="s">
        <v>2002</v>
      </c>
      <c r="E352">
        <v>5</v>
      </c>
      <c r="F352">
        <v>5</v>
      </c>
      <c r="G352">
        <v>820</v>
      </c>
      <c r="H352">
        <v>5</v>
      </c>
      <c r="I352">
        <v>180</v>
      </c>
      <c r="J352">
        <v>0</v>
      </c>
      <c r="K352">
        <v>115</v>
      </c>
      <c r="L352">
        <v>300</v>
      </c>
      <c r="M352">
        <v>140</v>
      </c>
      <c r="N352">
        <v>260</v>
      </c>
      <c r="O352">
        <v>365</v>
      </c>
      <c r="P352">
        <v>280</v>
      </c>
      <c r="Q352">
        <v>310</v>
      </c>
      <c r="R352">
        <v>330</v>
      </c>
      <c r="S352">
        <v>20</v>
      </c>
      <c r="T352">
        <v>25</v>
      </c>
      <c r="U352">
        <v>60</v>
      </c>
      <c r="V352">
        <v>1460</v>
      </c>
      <c r="W352">
        <v>0</v>
      </c>
      <c r="X352">
        <v>25</v>
      </c>
      <c r="Y352">
        <v>5</v>
      </c>
    </row>
    <row r="353" spans="2:25" hidden="1" x14ac:dyDescent="0.25">
      <c r="B353" t="s">
        <v>1736</v>
      </c>
      <c r="C353">
        <v>47910</v>
      </c>
      <c r="D353" t="s">
        <v>2003</v>
      </c>
      <c r="E353">
        <v>5</v>
      </c>
      <c r="F353">
        <v>5</v>
      </c>
      <c r="G353">
        <v>540</v>
      </c>
      <c r="H353">
        <v>5</v>
      </c>
      <c r="I353">
        <v>85</v>
      </c>
      <c r="J353">
        <v>0</v>
      </c>
      <c r="K353">
        <v>40</v>
      </c>
      <c r="L353">
        <v>165</v>
      </c>
      <c r="M353">
        <v>85</v>
      </c>
      <c r="N353">
        <v>115</v>
      </c>
      <c r="O353">
        <v>130</v>
      </c>
      <c r="P353">
        <v>85</v>
      </c>
      <c r="Q353">
        <v>100</v>
      </c>
      <c r="R353">
        <v>80</v>
      </c>
      <c r="S353">
        <v>20</v>
      </c>
      <c r="T353">
        <v>5</v>
      </c>
      <c r="U353">
        <v>15</v>
      </c>
      <c r="V353">
        <v>770</v>
      </c>
      <c r="W353">
        <v>0</v>
      </c>
      <c r="X353">
        <v>5</v>
      </c>
      <c r="Y353">
        <v>5</v>
      </c>
    </row>
    <row r="354" spans="2:25" hidden="1" x14ac:dyDescent="0.25">
      <c r="B354" t="s">
        <v>1736</v>
      </c>
      <c r="C354">
        <v>47980</v>
      </c>
      <c r="D354" t="s">
        <v>2004</v>
      </c>
      <c r="E354">
        <v>5</v>
      </c>
      <c r="F354">
        <v>5</v>
      </c>
      <c r="G354">
        <v>3550</v>
      </c>
      <c r="H354">
        <v>60</v>
      </c>
      <c r="I354">
        <v>500</v>
      </c>
      <c r="J354">
        <v>5</v>
      </c>
      <c r="K354">
        <v>130</v>
      </c>
      <c r="L354">
        <v>1305</v>
      </c>
      <c r="M354">
        <v>1440</v>
      </c>
      <c r="N354">
        <v>770</v>
      </c>
      <c r="O354">
        <v>865</v>
      </c>
      <c r="P354">
        <v>655</v>
      </c>
      <c r="Q354">
        <v>1145</v>
      </c>
      <c r="R354">
        <v>625</v>
      </c>
      <c r="S354">
        <v>150</v>
      </c>
      <c r="T354">
        <v>25</v>
      </c>
      <c r="U354">
        <v>75</v>
      </c>
      <c r="V354">
        <v>4960</v>
      </c>
      <c r="W354">
        <v>15</v>
      </c>
      <c r="X354">
        <v>20</v>
      </c>
      <c r="Y354">
        <v>280</v>
      </c>
    </row>
    <row r="355" spans="2:25" hidden="1" x14ac:dyDescent="0.25">
      <c r="B355" t="s">
        <v>1736</v>
      </c>
      <c r="C355">
        <v>48050</v>
      </c>
      <c r="D355" t="s">
        <v>2005</v>
      </c>
      <c r="E355">
        <v>10</v>
      </c>
      <c r="F355">
        <v>5</v>
      </c>
      <c r="G355">
        <v>4650</v>
      </c>
      <c r="H355">
        <v>15</v>
      </c>
      <c r="I355">
        <v>625</v>
      </c>
      <c r="J355">
        <v>5</v>
      </c>
      <c r="K355">
        <v>295</v>
      </c>
      <c r="L355">
        <v>1605</v>
      </c>
      <c r="M355">
        <v>770</v>
      </c>
      <c r="N355">
        <v>775</v>
      </c>
      <c r="O355">
        <v>880</v>
      </c>
      <c r="P355">
        <v>650</v>
      </c>
      <c r="Q355">
        <v>820</v>
      </c>
      <c r="R355">
        <v>640</v>
      </c>
      <c r="S355">
        <v>190</v>
      </c>
      <c r="T355">
        <v>55</v>
      </c>
      <c r="U355">
        <v>115</v>
      </c>
      <c r="V355">
        <v>6330</v>
      </c>
      <c r="W355">
        <v>5</v>
      </c>
      <c r="X355">
        <v>50</v>
      </c>
      <c r="Y355">
        <v>45</v>
      </c>
    </row>
    <row r="356" spans="2:25" hidden="1" x14ac:dyDescent="0.25">
      <c r="B356" t="s">
        <v>1736</v>
      </c>
      <c r="C356">
        <v>48130</v>
      </c>
      <c r="D356" t="s">
        <v>2006</v>
      </c>
      <c r="E356">
        <v>5</v>
      </c>
      <c r="F356">
        <v>5</v>
      </c>
      <c r="G356">
        <v>945</v>
      </c>
      <c r="H356">
        <v>5</v>
      </c>
      <c r="I356">
        <v>300</v>
      </c>
      <c r="J356">
        <v>5</v>
      </c>
      <c r="K356">
        <v>155</v>
      </c>
      <c r="L356">
        <v>380</v>
      </c>
      <c r="M356">
        <v>120</v>
      </c>
      <c r="N356">
        <v>375</v>
      </c>
      <c r="O356">
        <v>500</v>
      </c>
      <c r="P356">
        <v>380</v>
      </c>
      <c r="Q356">
        <v>420</v>
      </c>
      <c r="R356">
        <v>355</v>
      </c>
      <c r="S356">
        <v>45</v>
      </c>
      <c r="T356">
        <v>20</v>
      </c>
      <c r="U356">
        <v>90</v>
      </c>
      <c r="V356">
        <v>1815</v>
      </c>
      <c r="W356">
        <v>5</v>
      </c>
      <c r="X356">
        <v>25</v>
      </c>
      <c r="Y356">
        <v>15</v>
      </c>
    </row>
    <row r="357" spans="2:25" hidden="1" x14ac:dyDescent="0.25">
      <c r="B357" t="s">
        <v>1736</v>
      </c>
      <c r="C357">
        <v>48260</v>
      </c>
      <c r="D357" t="s">
        <v>2007</v>
      </c>
      <c r="E357">
        <v>5</v>
      </c>
      <c r="F357">
        <v>5</v>
      </c>
      <c r="G357">
        <v>675</v>
      </c>
      <c r="H357">
        <v>10</v>
      </c>
      <c r="I357">
        <v>95</v>
      </c>
      <c r="J357">
        <v>5</v>
      </c>
      <c r="K357">
        <v>25</v>
      </c>
      <c r="L357">
        <v>265</v>
      </c>
      <c r="M357">
        <v>320</v>
      </c>
      <c r="N357">
        <v>195</v>
      </c>
      <c r="O357">
        <v>175</v>
      </c>
      <c r="P357">
        <v>135</v>
      </c>
      <c r="Q357">
        <v>220</v>
      </c>
      <c r="R357">
        <v>175</v>
      </c>
      <c r="S357">
        <v>30</v>
      </c>
      <c r="T357">
        <v>5</v>
      </c>
      <c r="U357">
        <v>20</v>
      </c>
      <c r="V357">
        <v>1035</v>
      </c>
      <c r="W357">
        <v>5</v>
      </c>
      <c r="X357">
        <v>10</v>
      </c>
      <c r="Y357">
        <v>45</v>
      </c>
    </row>
    <row r="358" spans="2:25" hidden="1" x14ac:dyDescent="0.25">
      <c r="B358" t="s">
        <v>1736</v>
      </c>
      <c r="C358">
        <v>48340</v>
      </c>
      <c r="D358" t="s">
        <v>2008</v>
      </c>
      <c r="E358">
        <v>5</v>
      </c>
      <c r="F358">
        <v>0</v>
      </c>
      <c r="G358">
        <v>1760</v>
      </c>
      <c r="H358">
        <v>5</v>
      </c>
      <c r="I358">
        <v>375</v>
      </c>
      <c r="J358">
        <v>5</v>
      </c>
      <c r="K358">
        <v>220</v>
      </c>
      <c r="L358">
        <v>710</v>
      </c>
      <c r="M358">
        <v>285</v>
      </c>
      <c r="N358">
        <v>590</v>
      </c>
      <c r="O358">
        <v>670</v>
      </c>
      <c r="P358">
        <v>480</v>
      </c>
      <c r="Q358">
        <v>620</v>
      </c>
      <c r="R358">
        <v>580</v>
      </c>
      <c r="S358">
        <v>120</v>
      </c>
      <c r="T358">
        <v>30</v>
      </c>
      <c r="U358">
        <v>105</v>
      </c>
      <c r="V358">
        <v>3075</v>
      </c>
      <c r="W358">
        <v>0</v>
      </c>
      <c r="X358">
        <v>25</v>
      </c>
      <c r="Y358">
        <v>45</v>
      </c>
    </row>
    <row r="359" spans="2:25" hidden="1" x14ac:dyDescent="0.25">
      <c r="B359" t="s">
        <v>1736</v>
      </c>
      <c r="C359">
        <v>48410</v>
      </c>
      <c r="D359" t="s">
        <v>2009</v>
      </c>
      <c r="E359">
        <v>30</v>
      </c>
      <c r="F359">
        <v>20</v>
      </c>
      <c r="G359">
        <v>6990</v>
      </c>
      <c r="H359">
        <v>120</v>
      </c>
      <c r="I359">
        <v>1385</v>
      </c>
      <c r="J359">
        <v>15</v>
      </c>
      <c r="K359">
        <v>510</v>
      </c>
      <c r="L359">
        <v>2805</v>
      </c>
      <c r="M359">
        <v>1210</v>
      </c>
      <c r="N359">
        <v>1875</v>
      </c>
      <c r="O359">
        <v>2230</v>
      </c>
      <c r="P359">
        <v>1660</v>
      </c>
      <c r="Q359">
        <v>2675</v>
      </c>
      <c r="R359">
        <v>1880</v>
      </c>
      <c r="S359">
        <v>310</v>
      </c>
      <c r="T359">
        <v>85</v>
      </c>
      <c r="U359">
        <v>250</v>
      </c>
      <c r="V359">
        <v>10845</v>
      </c>
      <c r="W359">
        <v>20</v>
      </c>
      <c r="X359">
        <v>115</v>
      </c>
      <c r="Y359">
        <v>595</v>
      </c>
    </row>
    <row r="360" spans="2:25" hidden="1" x14ac:dyDescent="0.25">
      <c r="B360" t="s">
        <v>1736</v>
      </c>
      <c r="C360">
        <v>48540</v>
      </c>
      <c r="D360" t="s">
        <v>2010</v>
      </c>
      <c r="E360">
        <v>10</v>
      </c>
      <c r="F360">
        <v>45</v>
      </c>
      <c r="G360">
        <v>2885</v>
      </c>
      <c r="H360">
        <v>10</v>
      </c>
      <c r="I360">
        <v>930</v>
      </c>
      <c r="J360">
        <v>15</v>
      </c>
      <c r="K360">
        <v>505</v>
      </c>
      <c r="L360">
        <v>1150</v>
      </c>
      <c r="M360">
        <v>215</v>
      </c>
      <c r="N360">
        <v>1255</v>
      </c>
      <c r="O360">
        <v>1535</v>
      </c>
      <c r="P360">
        <v>1330</v>
      </c>
      <c r="Q360">
        <v>1830</v>
      </c>
      <c r="R360">
        <v>1825</v>
      </c>
      <c r="S360">
        <v>205</v>
      </c>
      <c r="T360">
        <v>75</v>
      </c>
      <c r="U360">
        <v>445</v>
      </c>
      <c r="V360">
        <v>6175</v>
      </c>
      <c r="W360">
        <v>5</v>
      </c>
      <c r="X360">
        <v>235</v>
      </c>
      <c r="Y360">
        <v>55</v>
      </c>
    </row>
    <row r="361" spans="2:25" hidden="1" x14ac:dyDescent="0.25">
      <c r="B361" t="s">
        <v>1736</v>
      </c>
      <c r="C361">
        <v>48640</v>
      </c>
      <c r="D361" t="s">
        <v>2011</v>
      </c>
      <c r="E361">
        <v>0</v>
      </c>
      <c r="F361">
        <v>0</v>
      </c>
      <c r="G361">
        <v>135</v>
      </c>
      <c r="H361">
        <v>0</v>
      </c>
      <c r="I361">
        <v>20</v>
      </c>
      <c r="J361">
        <v>0</v>
      </c>
      <c r="K361">
        <v>5</v>
      </c>
      <c r="L361">
        <v>30</v>
      </c>
      <c r="M361">
        <v>15</v>
      </c>
      <c r="N361">
        <v>35</v>
      </c>
      <c r="O361">
        <v>60</v>
      </c>
      <c r="P361">
        <v>35</v>
      </c>
      <c r="Q361">
        <v>40</v>
      </c>
      <c r="R361">
        <v>30</v>
      </c>
      <c r="S361">
        <v>5</v>
      </c>
      <c r="T361">
        <v>5</v>
      </c>
      <c r="U361">
        <v>5</v>
      </c>
      <c r="V361">
        <v>205</v>
      </c>
      <c r="W361">
        <v>0</v>
      </c>
      <c r="X361">
        <v>5</v>
      </c>
      <c r="Y361">
        <v>5</v>
      </c>
    </row>
    <row r="362" spans="2:25" hidden="1" x14ac:dyDescent="0.25">
      <c r="B362" t="s">
        <v>1736</v>
      </c>
      <c r="C362">
        <v>48750</v>
      </c>
      <c r="D362" t="s">
        <v>2012</v>
      </c>
      <c r="E362">
        <v>5</v>
      </c>
      <c r="F362">
        <v>5</v>
      </c>
      <c r="G362">
        <v>1220</v>
      </c>
      <c r="H362">
        <v>5</v>
      </c>
      <c r="I362">
        <v>195</v>
      </c>
      <c r="J362">
        <v>0</v>
      </c>
      <c r="K362">
        <v>90</v>
      </c>
      <c r="L362">
        <v>370</v>
      </c>
      <c r="M362">
        <v>165</v>
      </c>
      <c r="N362">
        <v>280</v>
      </c>
      <c r="O362">
        <v>335</v>
      </c>
      <c r="P362">
        <v>255</v>
      </c>
      <c r="Q362">
        <v>285</v>
      </c>
      <c r="R362">
        <v>255</v>
      </c>
      <c r="S362">
        <v>60</v>
      </c>
      <c r="T362">
        <v>15</v>
      </c>
      <c r="U362">
        <v>45</v>
      </c>
      <c r="V362">
        <v>1820</v>
      </c>
      <c r="W362">
        <v>0</v>
      </c>
      <c r="X362">
        <v>10</v>
      </c>
      <c r="Y362">
        <v>20</v>
      </c>
    </row>
    <row r="363" spans="2:25" hidden="1" x14ac:dyDescent="0.25">
      <c r="B363" t="s">
        <v>1736</v>
      </c>
      <c r="C363">
        <v>48830</v>
      </c>
      <c r="D363" t="s">
        <v>2013</v>
      </c>
      <c r="E363">
        <v>5</v>
      </c>
      <c r="F363">
        <v>20</v>
      </c>
      <c r="G363">
        <v>2545</v>
      </c>
      <c r="H363">
        <v>5</v>
      </c>
      <c r="I363">
        <v>450</v>
      </c>
      <c r="J363">
        <v>5</v>
      </c>
      <c r="K363">
        <v>270</v>
      </c>
      <c r="L363">
        <v>610</v>
      </c>
      <c r="M363">
        <v>345</v>
      </c>
      <c r="N363">
        <v>555</v>
      </c>
      <c r="O363">
        <v>560</v>
      </c>
      <c r="P363">
        <v>405</v>
      </c>
      <c r="Q363">
        <v>585</v>
      </c>
      <c r="R363">
        <v>610</v>
      </c>
      <c r="S363">
        <v>130</v>
      </c>
      <c r="T363">
        <v>35</v>
      </c>
      <c r="U363">
        <v>85</v>
      </c>
      <c r="V363">
        <v>3875</v>
      </c>
      <c r="W363">
        <v>0</v>
      </c>
      <c r="X363">
        <v>35</v>
      </c>
      <c r="Y363">
        <v>20</v>
      </c>
    </row>
    <row r="364" spans="2:25" hidden="1" x14ac:dyDescent="0.25">
      <c r="B364" t="s">
        <v>1736</v>
      </c>
      <c r="C364">
        <v>49399</v>
      </c>
      <c r="D364" t="s">
        <v>2014</v>
      </c>
      <c r="E364">
        <v>5</v>
      </c>
      <c r="F364">
        <v>10</v>
      </c>
      <c r="G364">
        <v>250</v>
      </c>
      <c r="H364">
        <v>5</v>
      </c>
      <c r="I364">
        <v>50</v>
      </c>
      <c r="J364">
        <v>0</v>
      </c>
      <c r="K364">
        <v>35</v>
      </c>
      <c r="L364">
        <v>65</v>
      </c>
      <c r="M364">
        <v>10</v>
      </c>
      <c r="N364">
        <v>130</v>
      </c>
      <c r="O364">
        <v>170</v>
      </c>
      <c r="P364">
        <v>145</v>
      </c>
      <c r="Q364">
        <v>315</v>
      </c>
      <c r="R364">
        <v>325</v>
      </c>
      <c r="S364">
        <v>5</v>
      </c>
      <c r="T364">
        <v>15</v>
      </c>
      <c r="U364">
        <v>45</v>
      </c>
      <c r="V364">
        <v>570</v>
      </c>
      <c r="W364">
        <v>0</v>
      </c>
      <c r="X364">
        <v>35</v>
      </c>
      <c r="Y364">
        <v>5</v>
      </c>
    </row>
    <row r="365" spans="2:25" hidden="1" x14ac:dyDescent="0.25">
      <c r="B365" t="s">
        <v>1736</v>
      </c>
      <c r="C365">
        <v>50080</v>
      </c>
      <c r="D365" t="s">
        <v>2015</v>
      </c>
      <c r="E365">
        <v>5</v>
      </c>
      <c r="F365">
        <v>45</v>
      </c>
      <c r="G365">
        <v>5280</v>
      </c>
      <c r="H365">
        <v>40</v>
      </c>
      <c r="I365">
        <v>985</v>
      </c>
      <c r="J365">
        <v>15</v>
      </c>
      <c r="K365">
        <v>460</v>
      </c>
      <c r="L365">
        <v>2145</v>
      </c>
      <c r="M365">
        <v>1350</v>
      </c>
      <c r="N365">
        <v>1440</v>
      </c>
      <c r="O365">
        <v>2300</v>
      </c>
      <c r="P365">
        <v>1785</v>
      </c>
      <c r="Q365">
        <v>1835</v>
      </c>
      <c r="R365">
        <v>1450</v>
      </c>
      <c r="S365">
        <v>250</v>
      </c>
      <c r="T365">
        <v>80</v>
      </c>
      <c r="U365">
        <v>400</v>
      </c>
      <c r="V365">
        <v>8485</v>
      </c>
      <c r="W365">
        <v>5</v>
      </c>
      <c r="X365">
        <v>150</v>
      </c>
      <c r="Y365">
        <v>85</v>
      </c>
    </row>
    <row r="366" spans="2:25" hidden="1" x14ac:dyDescent="0.25">
      <c r="B366" t="s">
        <v>1736</v>
      </c>
      <c r="C366">
        <v>50210</v>
      </c>
      <c r="D366" t="s">
        <v>1027</v>
      </c>
      <c r="E366">
        <v>25</v>
      </c>
      <c r="F366">
        <v>90</v>
      </c>
      <c r="G366">
        <v>7720</v>
      </c>
      <c r="H366">
        <v>85</v>
      </c>
      <c r="I366">
        <v>1975</v>
      </c>
      <c r="J366">
        <v>45</v>
      </c>
      <c r="K366">
        <v>905</v>
      </c>
      <c r="L366">
        <v>4825</v>
      </c>
      <c r="M366">
        <v>910</v>
      </c>
      <c r="N366">
        <v>2335</v>
      </c>
      <c r="O366">
        <v>6885</v>
      </c>
      <c r="P366">
        <v>5405</v>
      </c>
      <c r="Q366">
        <v>5195</v>
      </c>
      <c r="R366">
        <v>3845</v>
      </c>
      <c r="S366">
        <v>495</v>
      </c>
      <c r="T366">
        <v>315</v>
      </c>
      <c r="U366">
        <v>1355</v>
      </c>
      <c r="V366">
        <v>14430</v>
      </c>
      <c r="W366">
        <v>35</v>
      </c>
      <c r="X366">
        <v>460</v>
      </c>
      <c r="Y366">
        <v>355</v>
      </c>
    </row>
    <row r="367" spans="2:25" hidden="1" x14ac:dyDescent="0.25">
      <c r="B367" t="s">
        <v>1736</v>
      </c>
      <c r="C367">
        <v>50250</v>
      </c>
      <c r="D367" t="s">
        <v>2016</v>
      </c>
      <c r="E367">
        <v>5</v>
      </c>
      <c r="F367">
        <v>10</v>
      </c>
      <c r="G367">
        <v>70</v>
      </c>
      <c r="H367">
        <v>0</v>
      </c>
      <c r="I367">
        <v>30</v>
      </c>
      <c r="J367">
        <v>0</v>
      </c>
      <c r="K367">
        <v>5</v>
      </c>
      <c r="L367">
        <v>25</v>
      </c>
      <c r="M367">
        <v>5</v>
      </c>
      <c r="N367">
        <v>35</v>
      </c>
      <c r="O367">
        <v>175</v>
      </c>
      <c r="P367">
        <v>150</v>
      </c>
      <c r="Q367">
        <v>200</v>
      </c>
      <c r="R367">
        <v>155</v>
      </c>
      <c r="S367">
        <v>5</v>
      </c>
      <c r="T367">
        <v>10</v>
      </c>
      <c r="U367">
        <v>55</v>
      </c>
      <c r="V367">
        <v>200</v>
      </c>
      <c r="W367">
        <v>0</v>
      </c>
      <c r="X367">
        <v>15</v>
      </c>
      <c r="Y367">
        <v>5</v>
      </c>
    </row>
    <row r="368" spans="2:25" hidden="1" x14ac:dyDescent="0.25">
      <c r="B368" t="s">
        <v>1736</v>
      </c>
      <c r="C368">
        <v>50280</v>
      </c>
      <c r="D368" t="s">
        <v>2017</v>
      </c>
      <c r="E368">
        <v>5</v>
      </c>
      <c r="F368">
        <v>5</v>
      </c>
      <c r="G368">
        <v>1525</v>
      </c>
      <c r="H368">
        <v>20</v>
      </c>
      <c r="I368">
        <v>225</v>
      </c>
      <c r="J368">
        <v>5</v>
      </c>
      <c r="K368">
        <v>85</v>
      </c>
      <c r="L368">
        <v>620</v>
      </c>
      <c r="M368">
        <v>510</v>
      </c>
      <c r="N368">
        <v>325</v>
      </c>
      <c r="O368">
        <v>1080</v>
      </c>
      <c r="P368">
        <v>805</v>
      </c>
      <c r="Q368">
        <v>705</v>
      </c>
      <c r="R368">
        <v>470</v>
      </c>
      <c r="S368">
        <v>130</v>
      </c>
      <c r="T368">
        <v>35</v>
      </c>
      <c r="U368">
        <v>125</v>
      </c>
      <c r="V368">
        <v>2340</v>
      </c>
      <c r="W368">
        <v>5</v>
      </c>
      <c r="X368">
        <v>20</v>
      </c>
      <c r="Y368">
        <v>30</v>
      </c>
    </row>
    <row r="369" spans="2:25" hidden="1" x14ac:dyDescent="0.25">
      <c r="B369" t="s">
        <v>1736</v>
      </c>
      <c r="C369">
        <v>50350</v>
      </c>
      <c r="D369" t="s">
        <v>2018</v>
      </c>
      <c r="E369">
        <v>5</v>
      </c>
      <c r="F369">
        <v>20</v>
      </c>
      <c r="G369">
        <v>1765</v>
      </c>
      <c r="H369">
        <v>15</v>
      </c>
      <c r="I369">
        <v>295</v>
      </c>
      <c r="J369">
        <v>5</v>
      </c>
      <c r="K369">
        <v>135</v>
      </c>
      <c r="L369">
        <v>770</v>
      </c>
      <c r="M369">
        <v>290</v>
      </c>
      <c r="N369">
        <v>560</v>
      </c>
      <c r="O369">
        <v>765</v>
      </c>
      <c r="P369">
        <v>610</v>
      </c>
      <c r="Q369">
        <v>740</v>
      </c>
      <c r="R369">
        <v>535</v>
      </c>
      <c r="S369">
        <v>75</v>
      </c>
      <c r="T369">
        <v>35</v>
      </c>
      <c r="U369">
        <v>150</v>
      </c>
      <c r="V369">
        <v>2870</v>
      </c>
      <c r="W369">
        <v>5</v>
      </c>
      <c r="X369">
        <v>55</v>
      </c>
      <c r="Y369">
        <v>60</v>
      </c>
    </row>
    <row r="370" spans="2:25" hidden="1" x14ac:dyDescent="0.25">
      <c r="B370" t="s">
        <v>1736</v>
      </c>
      <c r="C370">
        <v>50420</v>
      </c>
      <c r="D370" t="s">
        <v>1055</v>
      </c>
      <c r="E370">
        <v>30</v>
      </c>
      <c r="F370">
        <v>40</v>
      </c>
      <c r="G370">
        <v>7505</v>
      </c>
      <c r="H370">
        <v>100</v>
      </c>
      <c r="I370">
        <v>1135</v>
      </c>
      <c r="J370">
        <v>10</v>
      </c>
      <c r="K370">
        <v>510</v>
      </c>
      <c r="L370">
        <v>2940</v>
      </c>
      <c r="M370">
        <v>1345</v>
      </c>
      <c r="N370">
        <v>1510</v>
      </c>
      <c r="O370">
        <v>2915</v>
      </c>
      <c r="P370">
        <v>2285</v>
      </c>
      <c r="Q370">
        <v>3165</v>
      </c>
      <c r="R370">
        <v>2220</v>
      </c>
      <c r="S370">
        <v>420</v>
      </c>
      <c r="T370">
        <v>130</v>
      </c>
      <c r="U370">
        <v>450</v>
      </c>
      <c r="V370">
        <v>11050</v>
      </c>
      <c r="W370">
        <v>25</v>
      </c>
      <c r="X370">
        <v>155</v>
      </c>
      <c r="Y370">
        <v>435</v>
      </c>
    </row>
    <row r="371" spans="2:25" hidden="1" x14ac:dyDescent="0.25">
      <c r="B371" t="s">
        <v>1736</v>
      </c>
      <c r="C371">
        <v>50490</v>
      </c>
      <c r="D371" t="s">
        <v>1066</v>
      </c>
      <c r="E371">
        <v>15</v>
      </c>
      <c r="F371">
        <v>35</v>
      </c>
      <c r="G371">
        <v>3845</v>
      </c>
      <c r="H371">
        <v>60</v>
      </c>
      <c r="I371">
        <v>680</v>
      </c>
      <c r="J371">
        <v>10</v>
      </c>
      <c r="K371">
        <v>355</v>
      </c>
      <c r="L371">
        <v>1955</v>
      </c>
      <c r="M371">
        <v>475</v>
      </c>
      <c r="N371">
        <v>1060</v>
      </c>
      <c r="O371">
        <v>2090</v>
      </c>
      <c r="P371">
        <v>1710</v>
      </c>
      <c r="Q371">
        <v>2320</v>
      </c>
      <c r="R371">
        <v>1740</v>
      </c>
      <c r="S371">
        <v>190</v>
      </c>
      <c r="T371">
        <v>120</v>
      </c>
      <c r="U371">
        <v>360</v>
      </c>
      <c r="V371">
        <v>6440</v>
      </c>
      <c r="W371">
        <v>25</v>
      </c>
      <c r="X371">
        <v>160</v>
      </c>
      <c r="Y371">
        <v>270</v>
      </c>
    </row>
    <row r="372" spans="2:25" hidden="1" x14ac:dyDescent="0.25">
      <c r="B372" t="s">
        <v>1736</v>
      </c>
      <c r="C372">
        <v>50560</v>
      </c>
      <c r="D372" t="s">
        <v>2019</v>
      </c>
      <c r="E372">
        <v>5</v>
      </c>
      <c r="F372">
        <v>5</v>
      </c>
      <c r="G372">
        <v>330</v>
      </c>
      <c r="H372">
        <v>0</v>
      </c>
      <c r="I372">
        <v>75</v>
      </c>
      <c r="J372">
        <v>0</v>
      </c>
      <c r="K372">
        <v>45</v>
      </c>
      <c r="L372">
        <v>80</v>
      </c>
      <c r="M372">
        <v>50</v>
      </c>
      <c r="N372">
        <v>100</v>
      </c>
      <c r="O372">
        <v>80</v>
      </c>
      <c r="P372">
        <v>65</v>
      </c>
      <c r="Q372">
        <v>105</v>
      </c>
      <c r="R372">
        <v>95</v>
      </c>
      <c r="S372">
        <v>15</v>
      </c>
      <c r="T372">
        <v>5</v>
      </c>
      <c r="U372">
        <v>20</v>
      </c>
      <c r="V372">
        <v>535</v>
      </c>
      <c r="W372">
        <v>0</v>
      </c>
      <c r="X372">
        <v>5</v>
      </c>
      <c r="Y372">
        <v>5</v>
      </c>
    </row>
    <row r="373" spans="2:25" hidden="1" x14ac:dyDescent="0.25">
      <c r="B373" t="s">
        <v>1736</v>
      </c>
      <c r="C373">
        <v>50630</v>
      </c>
      <c r="D373" t="s">
        <v>2020</v>
      </c>
      <c r="E373">
        <v>0</v>
      </c>
      <c r="F373">
        <v>5</v>
      </c>
      <c r="G373">
        <v>170</v>
      </c>
      <c r="H373">
        <v>5</v>
      </c>
      <c r="I373">
        <v>30</v>
      </c>
      <c r="J373">
        <v>5</v>
      </c>
      <c r="K373">
        <v>20</v>
      </c>
      <c r="L373">
        <v>75</v>
      </c>
      <c r="M373">
        <v>45</v>
      </c>
      <c r="N373">
        <v>40</v>
      </c>
      <c r="O373">
        <v>95</v>
      </c>
      <c r="P373">
        <v>80</v>
      </c>
      <c r="Q373">
        <v>80</v>
      </c>
      <c r="R373">
        <v>70</v>
      </c>
      <c r="S373">
        <v>15</v>
      </c>
      <c r="T373">
        <v>5</v>
      </c>
      <c r="U373">
        <v>30</v>
      </c>
      <c r="V373">
        <v>295</v>
      </c>
      <c r="W373">
        <v>0</v>
      </c>
      <c r="X373">
        <v>5</v>
      </c>
      <c r="Y373">
        <v>0</v>
      </c>
    </row>
    <row r="374" spans="2:25" hidden="1" x14ac:dyDescent="0.25">
      <c r="B374" t="s">
        <v>1736</v>
      </c>
      <c r="C374">
        <v>50770</v>
      </c>
      <c r="D374" t="s">
        <v>2021</v>
      </c>
      <c r="E374">
        <v>5</v>
      </c>
      <c r="F374">
        <v>0</v>
      </c>
      <c r="G374">
        <v>210</v>
      </c>
      <c r="H374">
        <v>0</v>
      </c>
      <c r="I374">
        <v>45</v>
      </c>
      <c r="J374">
        <v>0</v>
      </c>
      <c r="K374">
        <v>20</v>
      </c>
      <c r="L374">
        <v>60</v>
      </c>
      <c r="M374">
        <v>55</v>
      </c>
      <c r="N374">
        <v>50</v>
      </c>
      <c r="O374">
        <v>90</v>
      </c>
      <c r="P374">
        <v>75</v>
      </c>
      <c r="Q374">
        <v>60</v>
      </c>
      <c r="R374">
        <v>45</v>
      </c>
      <c r="S374">
        <v>10</v>
      </c>
      <c r="T374">
        <v>5</v>
      </c>
      <c r="U374">
        <v>15</v>
      </c>
      <c r="V374">
        <v>325</v>
      </c>
      <c r="W374">
        <v>0</v>
      </c>
      <c r="X374">
        <v>5</v>
      </c>
      <c r="Y374">
        <v>0</v>
      </c>
    </row>
    <row r="375" spans="2:25" hidden="1" x14ac:dyDescent="0.25">
      <c r="B375" t="s">
        <v>1736</v>
      </c>
      <c r="C375">
        <v>50840</v>
      </c>
      <c r="D375" t="s">
        <v>2022</v>
      </c>
      <c r="E375">
        <v>0</v>
      </c>
      <c r="F375">
        <v>0</v>
      </c>
      <c r="G375">
        <v>860</v>
      </c>
      <c r="H375">
        <v>5</v>
      </c>
      <c r="I375">
        <v>110</v>
      </c>
      <c r="J375">
        <v>5</v>
      </c>
      <c r="K375">
        <v>40</v>
      </c>
      <c r="L375">
        <v>165</v>
      </c>
      <c r="M375">
        <v>150</v>
      </c>
      <c r="N375">
        <v>170</v>
      </c>
      <c r="O375">
        <v>240</v>
      </c>
      <c r="P375">
        <v>165</v>
      </c>
      <c r="Q375">
        <v>230</v>
      </c>
      <c r="R375">
        <v>170</v>
      </c>
      <c r="S375">
        <v>45</v>
      </c>
      <c r="T375">
        <v>10</v>
      </c>
      <c r="U375">
        <v>25</v>
      </c>
      <c r="V375">
        <v>1215</v>
      </c>
      <c r="W375">
        <v>0</v>
      </c>
      <c r="X375">
        <v>15</v>
      </c>
      <c r="Y375">
        <v>5</v>
      </c>
    </row>
    <row r="376" spans="2:25" hidden="1" x14ac:dyDescent="0.25">
      <c r="B376" t="s">
        <v>1736</v>
      </c>
      <c r="C376">
        <v>50910</v>
      </c>
      <c r="D376" t="s">
        <v>2023</v>
      </c>
      <c r="E376">
        <v>0</v>
      </c>
      <c r="F376">
        <v>10</v>
      </c>
      <c r="G376">
        <v>130</v>
      </c>
      <c r="H376">
        <v>0</v>
      </c>
      <c r="I376">
        <v>25</v>
      </c>
      <c r="J376">
        <v>5</v>
      </c>
      <c r="K376">
        <v>20</v>
      </c>
      <c r="L376">
        <v>40</v>
      </c>
      <c r="M376">
        <v>35</v>
      </c>
      <c r="N376">
        <v>40</v>
      </c>
      <c r="O376">
        <v>45</v>
      </c>
      <c r="P376">
        <v>30</v>
      </c>
      <c r="Q376">
        <v>55</v>
      </c>
      <c r="R376">
        <v>50</v>
      </c>
      <c r="S376">
        <v>5</v>
      </c>
      <c r="T376">
        <v>0</v>
      </c>
      <c r="U376">
        <v>15</v>
      </c>
      <c r="V376">
        <v>235</v>
      </c>
      <c r="W376">
        <v>0</v>
      </c>
      <c r="X376">
        <v>10</v>
      </c>
      <c r="Y376">
        <v>0</v>
      </c>
    </row>
    <row r="377" spans="2:25" hidden="1" x14ac:dyDescent="0.25">
      <c r="B377" t="s">
        <v>1736</v>
      </c>
      <c r="C377">
        <v>50980</v>
      </c>
      <c r="D377" t="s">
        <v>2024</v>
      </c>
      <c r="E377">
        <v>50</v>
      </c>
      <c r="F377">
        <v>165</v>
      </c>
      <c r="G377">
        <v>655</v>
      </c>
      <c r="H377">
        <v>5</v>
      </c>
      <c r="I377">
        <v>215</v>
      </c>
      <c r="J377">
        <v>5</v>
      </c>
      <c r="K377">
        <v>145</v>
      </c>
      <c r="L377">
        <v>440</v>
      </c>
      <c r="M377">
        <v>65</v>
      </c>
      <c r="N377">
        <v>730</v>
      </c>
      <c r="O377">
        <v>1255</v>
      </c>
      <c r="P377">
        <v>1100</v>
      </c>
      <c r="Q377">
        <v>1630</v>
      </c>
      <c r="R377">
        <v>1265</v>
      </c>
      <c r="S377">
        <v>45</v>
      </c>
      <c r="T377">
        <v>75</v>
      </c>
      <c r="U377">
        <v>390</v>
      </c>
      <c r="V377">
        <v>2280</v>
      </c>
      <c r="W377">
        <v>5</v>
      </c>
      <c r="X377">
        <v>185</v>
      </c>
      <c r="Y377">
        <v>15</v>
      </c>
    </row>
    <row r="378" spans="2:25" hidden="1" x14ac:dyDescent="0.25">
      <c r="B378" t="s">
        <v>1736</v>
      </c>
      <c r="C378">
        <v>51080</v>
      </c>
      <c r="D378" t="s">
        <v>2025</v>
      </c>
      <c r="E378">
        <v>5</v>
      </c>
      <c r="F378">
        <v>10</v>
      </c>
      <c r="G378">
        <v>95</v>
      </c>
      <c r="H378">
        <v>5</v>
      </c>
      <c r="I378">
        <v>40</v>
      </c>
      <c r="J378">
        <v>5</v>
      </c>
      <c r="K378">
        <v>30</v>
      </c>
      <c r="L378">
        <v>25</v>
      </c>
      <c r="M378">
        <v>5</v>
      </c>
      <c r="N378">
        <v>55</v>
      </c>
      <c r="O378">
        <v>70</v>
      </c>
      <c r="P378">
        <v>55</v>
      </c>
      <c r="Q378">
        <v>70</v>
      </c>
      <c r="R378">
        <v>45</v>
      </c>
      <c r="S378">
        <v>5</v>
      </c>
      <c r="T378">
        <v>5</v>
      </c>
      <c r="U378">
        <v>10</v>
      </c>
      <c r="V378">
        <v>210</v>
      </c>
      <c r="W378">
        <v>0</v>
      </c>
      <c r="X378">
        <v>10</v>
      </c>
      <c r="Y378">
        <v>5</v>
      </c>
    </row>
    <row r="379" spans="2:25" hidden="1" x14ac:dyDescent="0.25">
      <c r="B379" t="s">
        <v>1736</v>
      </c>
      <c r="C379">
        <v>51120</v>
      </c>
      <c r="D379" t="s">
        <v>2026</v>
      </c>
      <c r="E379">
        <v>0</v>
      </c>
      <c r="F379">
        <v>5</v>
      </c>
      <c r="G379">
        <v>110</v>
      </c>
      <c r="H379">
        <v>0</v>
      </c>
      <c r="I379">
        <v>15</v>
      </c>
      <c r="J379">
        <v>0</v>
      </c>
      <c r="K379">
        <v>5</v>
      </c>
      <c r="L379">
        <v>45</v>
      </c>
      <c r="M379">
        <v>20</v>
      </c>
      <c r="N379">
        <v>35</v>
      </c>
      <c r="O379">
        <v>60</v>
      </c>
      <c r="P379">
        <v>40</v>
      </c>
      <c r="Q379">
        <v>50</v>
      </c>
      <c r="R379">
        <v>50</v>
      </c>
      <c r="S379">
        <v>5</v>
      </c>
      <c r="T379">
        <v>5</v>
      </c>
      <c r="U379">
        <v>10</v>
      </c>
      <c r="V379">
        <v>190</v>
      </c>
      <c r="W379">
        <v>0</v>
      </c>
      <c r="X379">
        <v>5</v>
      </c>
      <c r="Y379">
        <v>0</v>
      </c>
    </row>
    <row r="380" spans="2:25" hidden="1" x14ac:dyDescent="0.25">
      <c r="B380" t="s">
        <v>1736</v>
      </c>
      <c r="C380">
        <v>51190</v>
      </c>
      <c r="D380" t="s">
        <v>2027</v>
      </c>
      <c r="E380">
        <v>10</v>
      </c>
      <c r="F380">
        <v>65</v>
      </c>
      <c r="G380">
        <v>4650</v>
      </c>
      <c r="H380">
        <v>25</v>
      </c>
      <c r="I380">
        <v>830</v>
      </c>
      <c r="J380">
        <v>15</v>
      </c>
      <c r="K380">
        <v>430</v>
      </c>
      <c r="L380">
        <v>2390</v>
      </c>
      <c r="M380">
        <v>755</v>
      </c>
      <c r="N380">
        <v>1310</v>
      </c>
      <c r="O380">
        <v>2120</v>
      </c>
      <c r="P380">
        <v>1790</v>
      </c>
      <c r="Q380">
        <v>1890</v>
      </c>
      <c r="R380">
        <v>1675</v>
      </c>
      <c r="S380">
        <v>250</v>
      </c>
      <c r="T380">
        <v>100</v>
      </c>
      <c r="U380">
        <v>530</v>
      </c>
      <c r="V380">
        <v>7960</v>
      </c>
      <c r="W380">
        <v>5</v>
      </c>
      <c r="X380">
        <v>170</v>
      </c>
      <c r="Y380">
        <v>80</v>
      </c>
    </row>
    <row r="381" spans="2:25" hidden="1" x14ac:dyDescent="0.25">
      <c r="B381" t="s">
        <v>1736</v>
      </c>
      <c r="C381">
        <v>51260</v>
      </c>
      <c r="D381" t="s">
        <v>2028</v>
      </c>
      <c r="E381">
        <v>5</v>
      </c>
      <c r="F381">
        <v>25</v>
      </c>
      <c r="G381">
        <v>5605</v>
      </c>
      <c r="H381">
        <v>30</v>
      </c>
      <c r="I381">
        <v>725</v>
      </c>
      <c r="J381">
        <v>5</v>
      </c>
      <c r="K381">
        <v>295</v>
      </c>
      <c r="L381">
        <v>1875</v>
      </c>
      <c r="M381">
        <v>1450</v>
      </c>
      <c r="N381">
        <v>935</v>
      </c>
      <c r="O381">
        <v>2085</v>
      </c>
      <c r="P381">
        <v>1590</v>
      </c>
      <c r="Q381">
        <v>1540</v>
      </c>
      <c r="R381">
        <v>1105</v>
      </c>
      <c r="S381">
        <v>260</v>
      </c>
      <c r="T381">
        <v>60</v>
      </c>
      <c r="U381">
        <v>320</v>
      </c>
      <c r="V381">
        <v>7870</v>
      </c>
      <c r="W381">
        <v>5</v>
      </c>
      <c r="X381">
        <v>75</v>
      </c>
      <c r="Y381">
        <v>75</v>
      </c>
    </row>
    <row r="382" spans="2:25" hidden="1" x14ac:dyDescent="0.25">
      <c r="B382" t="s">
        <v>1736</v>
      </c>
      <c r="C382">
        <v>51310</v>
      </c>
      <c r="D382" t="s">
        <v>2029</v>
      </c>
      <c r="E382">
        <v>5</v>
      </c>
      <c r="F382">
        <v>5</v>
      </c>
      <c r="G382">
        <v>1545</v>
      </c>
      <c r="H382">
        <v>30</v>
      </c>
      <c r="I382">
        <v>215</v>
      </c>
      <c r="J382">
        <v>5</v>
      </c>
      <c r="K382">
        <v>45</v>
      </c>
      <c r="L382">
        <v>415</v>
      </c>
      <c r="M382">
        <v>1245</v>
      </c>
      <c r="N382">
        <v>195</v>
      </c>
      <c r="O382">
        <v>380</v>
      </c>
      <c r="P382">
        <v>290</v>
      </c>
      <c r="Q382">
        <v>515</v>
      </c>
      <c r="R382">
        <v>225</v>
      </c>
      <c r="S382">
        <v>45</v>
      </c>
      <c r="T382">
        <v>5</v>
      </c>
      <c r="U382">
        <v>35</v>
      </c>
      <c r="V382">
        <v>1980</v>
      </c>
      <c r="W382">
        <v>5</v>
      </c>
      <c r="X382">
        <v>15</v>
      </c>
      <c r="Y382">
        <v>140</v>
      </c>
    </row>
    <row r="383" spans="2:25" hidden="1" x14ac:dyDescent="0.25">
      <c r="B383" t="s">
        <v>1736</v>
      </c>
      <c r="C383">
        <v>51330</v>
      </c>
      <c r="D383" t="s">
        <v>2030</v>
      </c>
      <c r="E383">
        <v>25</v>
      </c>
      <c r="F383">
        <v>55</v>
      </c>
      <c r="G383">
        <v>8045</v>
      </c>
      <c r="H383">
        <v>110</v>
      </c>
      <c r="I383">
        <v>1335</v>
      </c>
      <c r="J383">
        <v>25</v>
      </c>
      <c r="K383">
        <v>540</v>
      </c>
      <c r="L383">
        <v>3290</v>
      </c>
      <c r="M383">
        <v>2030</v>
      </c>
      <c r="N383">
        <v>1670</v>
      </c>
      <c r="O383">
        <v>4240</v>
      </c>
      <c r="P383">
        <v>3150</v>
      </c>
      <c r="Q383">
        <v>4335</v>
      </c>
      <c r="R383">
        <v>2425</v>
      </c>
      <c r="S383">
        <v>505</v>
      </c>
      <c r="T383">
        <v>205</v>
      </c>
      <c r="U383">
        <v>545</v>
      </c>
      <c r="V383">
        <v>12055</v>
      </c>
      <c r="W383">
        <v>15</v>
      </c>
      <c r="X383">
        <v>195</v>
      </c>
      <c r="Y383">
        <v>820</v>
      </c>
    </row>
    <row r="384" spans="2:25" hidden="1" x14ac:dyDescent="0.25">
      <c r="B384" t="s">
        <v>1736</v>
      </c>
      <c r="C384">
        <v>51400</v>
      </c>
      <c r="D384" t="s">
        <v>2031</v>
      </c>
      <c r="E384">
        <v>5</v>
      </c>
      <c r="F384">
        <v>15</v>
      </c>
      <c r="G384">
        <v>1605</v>
      </c>
      <c r="H384">
        <v>10</v>
      </c>
      <c r="I384">
        <v>380</v>
      </c>
      <c r="J384">
        <v>5</v>
      </c>
      <c r="K384">
        <v>155</v>
      </c>
      <c r="L384">
        <v>655</v>
      </c>
      <c r="M384">
        <v>315</v>
      </c>
      <c r="N384">
        <v>380</v>
      </c>
      <c r="O384">
        <v>1070</v>
      </c>
      <c r="P384">
        <v>840</v>
      </c>
      <c r="Q384">
        <v>750</v>
      </c>
      <c r="R384">
        <v>480</v>
      </c>
      <c r="S384">
        <v>100</v>
      </c>
      <c r="T384">
        <v>25</v>
      </c>
      <c r="U384">
        <v>190</v>
      </c>
      <c r="V384">
        <v>2635</v>
      </c>
      <c r="W384">
        <v>0</v>
      </c>
      <c r="X384">
        <v>55</v>
      </c>
      <c r="Y384">
        <v>30</v>
      </c>
    </row>
    <row r="385" spans="2:25" hidden="1" x14ac:dyDescent="0.25">
      <c r="B385" t="s">
        <v>1736</v>
      </c>
      <c r="C385">
        <v>51470</v>
      </c>
      <c r="D385" t="s">
        <v>2032</v>
      </c>
      <c r="E385">
        <v>5</v>
      </c>
      <c r="F385">
        <v>5</v>
      </c>
      <c r="G385">
        <v>80</v>
      </c>
      <c r="H385">
        <v>0</v>
      </c>
      <c r="I385">
        <v>10</v>
      </c>
      <c r="J385">
        <v>0</v>
      </c>
      <c r="K385">
        <v>5</v>
      </c>
      <c r="L385">
        <v>20</v>
      </c>
      <c r="M385">
        <v>5</v>
      </c>
      <c r="N385">
        <v>15</v>
      </c>
      <c r="O385">
        <v>35</v>
      </c>
      <c r="P385">
        <v>30</v>
      </c>
      <c r="Q385">
        <v>30</v>
      </c>
      <c r="R385">
        <v>35</v>
      </c>
      <c r="S385">
        <v>5</v>
      </c>
      <c r="T385">
        <v>5</v>
      </c>
      <c r="U385">
        <v>5</v>
      </c>
      <c r="V385">
        <v>130</v>
      </c>
      <c r="W385">
        <v>0</v>
      </c>
      <c r="X385">
        <v>0</v>
      </c>
      <c r="Y385">
        <v>5</v>
      </c>
    </row>
    <row r="386" spans="2:25" hidden="1" x14ac:dyDescent="0.25">
      <c r="B386" t="s">
        <v>1736</v>
      </c>
      <c r="C386">
        <v>51540</v>
      </c>
      <c r="D386" t="s">
        <v>2033</v>
      </c>
      <c r="E386">
        <v>10</v>
      </c>
      <c r="F386">
        <v>30</v>
      </c>
      <c r="G386">
        <v>525</v>
      </c>
      <c r="H386">
        <v>5</v>
      </c>
      <c r="I386">
        <v>115</v>
      </c>
      <c r="J386">
        <v>0</v>
      </c>
      <c r="K386">
        <v>80</v>
      </c>
      <c r="L386">
        <v>285</v>
      </c>
      <c r="M386">
        <v>70</v>
      </c>
      <c r="N386">
        <v>180</v>
      </c>
      <c r="O386">
        <v>415</v>
      </c>
      <c r="P386">
        <v>365</v>
      </c>
      <c r="Q386">
        <v>580</v>
      </c>
      <c r="R386">
        <v>505</v>
      </c>
      <c r="S386">
        <v>20</v>
      </c>
      <c r="T386">
        <v>25</v>
      </c>
      <c r="U386">
        <v>155</v>
      </c>
      <c r="V386">
        <v>1100</v>
      </c>
      <c r="W386">
        <v>0</v>
      </c>
      <c r="X386">
        <v>70</v>
      </c>
      <c r="Y386">
        <v>5</v>
      </c>
    </row>
    <row r="387" spans="2:25" hidden="1" x14ac:dyDescent="0.25">
      <c r="B387" t="s">
        <v>1736</v>
      </c>
      <c r="C387">
        <v>51610</v>
      </c>
      <c r="D387" t="s">
        <v>2034</v>
      </c>
      <c r="E387">
        <v>0</v>
      </c>
      <c r="F387">
        <v>0</v>
      </c>
      <c r="G387">
        <v>130</v>
      </c>
      <c r="H387">
        <v>5</v>
      </c>
      <c r="I387">
        <v>25</v>
      </c>
      <c r="J387">
        <v>0</v>
      </c>
      <c r="K387">
        <v>10</v>
      </c>
      <c r="L387">
        <v>45</v>
      </c>
      <c r="M387">
        <v>15</v>
      </c>
      <c r="N387">
        <v>20</v>
      </c>
      <c r="O387">
        <v>60</v>
      </c>
      <c r="P387">
        <v>40</v>
      </c>
      <c r="Q387">
        <v>60</v>
      </c>
      <c r="R387">
        <v>50</v>
      </c>
      <c r="S387">
        <v>5</v>
      </c>
      <c r="T387">
        <v>0</v>
      </c>
      <c r="U387">
        <v>5</v>
      </c>
      <c r="V387">
        <v>195</v>
      </c>
      <c r="W387">
        <v>0</v>
      </c>
      <c r="X387">
        <v>5</v>
      </c>
      <c r="Y387">
        <v>5</v>
      </c>
    </row>
    <row r="388" spans="2:25" hidden="1" x14ac:dyDescent="0.25">
      <c r="B388" t="s">
        <v>1736</v>
      </c>
      <c r="C388">
        <v>51680</v>
      </c>
      <c r="D388" t="s">
        <v>2035</v>
      </c>
      <c r="E388">
        <v>0</v>
      </c>
      <c r="F388">
        <v>15</v>
      </c>
      <c r="G388">
        <v>600</v>
      </c>
      <c r="H388">
        <v>5</v>
      </c>
      <c r="I388">
        <v>130</v>
      </c>
      <c r="J388">
        <v>5</v>
      </c>
      <c r="K388">
        <v>45</v>
      </c>
      <c r="L388">
        <v>140</v>
      </c>
      <c r="M388">
        <v>125</v>
      </c>
      <c r="N388">
        <v>100</v>
      </c>
      <c r="O388">
        <v>240</v>
      </c>
      <c r="P388">
        <v>180</v>
      </c>
      <c r="Q388">
        <v>185</v>
      </c>
      <c r="R388">
        <v>110</v>
      </c>
      <c r="S388">
        <v>25</v>
      </c>
      <c r="T388">
        <v>5</v>
      </c>
      <c r="U388">
        <v>40</v>
      </c>
      <c r="V388">
        <v>840</v>
      </c>
      <c r="W388">
        <v>5</v>
      </c>
      <c r="X388">
        <v>5</v>
      </c>
      <c r="Y388">
        <v>5</v>
      </c>
    </row>
    <row r="389" spans="2:25" hidden="1" x14ac:dyDescent="0.25">
      <c r="B389" t="s">
        <v>1736</v>
      </c>
      <c r="C389">
        <v>51710</v>
      </c>
      <c r="D389" t="s">
        <v>2036</v>
      </c>
      <c r="E389">
        <v>0</v>
      </c>
      <c r="F389">
        <v>0</v>
      </c>
      <c r="G389">
        <v>80</v>
      </c>
      <c r="H389">
        <v>0</v>
      </c>
      <c r="I389">
        <v>10</v>
      </c>
      <c r="J389">
        <v>0</v>
      </c>
      <c r="K389">
        <v>5</v>
      </c>
      <c r="L389">
        <v>5</v>
      </c>
      <c r="M389">
        <v>5</v>
      </c>
      <c r="N389">
        <v>10</v>
      </c>
      <c r="O389">
        <v>25</v>
      </c>
      <c r="P389">
        <v>20</v>
      </c>
      <c r="Q389">
        <v>20</v>
      </c>
      <c r="R389">
        <v>15</v>
      </c>
      <c r="S389">
        <v>5</v>
      </c>
      <c r="T389">
        <v>5</v>
      </c>
      <c r="U389">
        <v>5</v>
      </c>
      <c r="V389">
        <v>105</v>
      </c>
      <c r="W389">
        <v>0</v>
      </c>
      <c r="X389">
        <v>0</v>
      </c>
      <c r="Y389">
        <v>0</v>
      </c>
    </row>
    <row r="390" spans="2:25" hidden="1" x14ac:dyDescent="0.25">
      <c r="B390" t="s">
        <v>1736</v>
      </c>
      <c r="C390">
        <v>51750</v>
      </c>
      <c r="D390" t="s">
        <v>2037</v>
      </c>
      <c r="E390">
        <v>5</v>
      </c>
      <c r="F390">
        <v>5</v>
      </c>
      <c r="G390">
        <v>725</v>
      </c>
      <c r="H390">
        <v>20</v>
      </c>
      <c r="I390">
        <v>65</v>
      </c>
      <c r="J390">
        <v>0</v>
      </c>
      <c r="K390">
        <v>15</v>
      </c>
      <c r="L390">
        <v>305</v>
      </c>
      <c r="M390">
        <v>540</v>
      </c>
      <c r="N390">
        <v>170</v>
      </c>
      <c r="O390">
        <v>140</v>
      </c>
      <c r="P390">
        <v>110</v>
      </c>
      <c r="Q390">
        <v>240</v>
      </c>
      <c r="R390">
        <v>110</v>
      </c>
      <c r="S390">
        <v>15</v>
      </c>
      <c r="T390">
        <v>5</v>
      </c>
      <c r="U390">
        <v>10</v>
      </c>
      <c r="V390">
        <v>995</v>
      </c>
      <c r="W390">
        <v>0</v>
      </c>
      <c r="X390">
        <v>5</v>
      </c>
      <c r="Y390">
        <v>95</v>
      </c>
    </row>
    <row r="391" spans="2:25" hidden="1" x14ac:dyDescent="0.25">
      <c r="B391" t="s">
        <v>1736</v>
      </c>
      <c r="C391">
        <v>51820</v>
      </c>
      <c r="D391" t="s">
        <v>2038</v>
      </c>
      <c r="E391">
        <v>30</v>
      </c>
      <c r="F391">
        <v>90</v>
      </c>
      <c r="G391">
        <v>10230</v>
      </c>
      <c r="H391">
        <v>125</v>
      </c>
      <c r="I391">
        <v>2110</v>
      </c>
      <c r="J391">
        <v>45</v>
      </c>
      <c r="K391">
        <v>770</v>
      </c>
      <c r="L391">
        <v>3850</v>
      </c>
      <c r="M391">
        <v>1680</v>
      </c>
      <c r="N391">
        <v>2365</v>
      </c>
      <c r="O391">
        <v>5525</v>
      </c>
      <c r="P391">
        <v>4320</v>
      </c>
      <c r="Q391">
        <v>4790</v>
      </c>
      <c r="R391">
        <v>3240</v>
      </c>
      <c r="S391">
        <v>550</v>
      </c>
      <c r="T391">
        <v>160</v>
      </c>
      <c r="U391">
        <v>965</v>
      </c>
      <c r="V391">
        <v>16135</v>
      </c>
      <c r="W391">
        <v>15</v>
      </c>
      <c r="X391">
        <v>300</v>
      </c>
      <c r="Y391">
        <v>570</v>
      </c>
    </row>
    <row r="392" spans="2:25" hidden="1" x14ac:dyDescent="0.25">
      <c r="B392" t="s">
        <v>1736</v>
      </c>
      <c r="C392">
        <v>51860</v>
      </c>
      <c r="D392" t="s">
        <v>2039</v>
      </c>
      <c r="E392">
        <v>0</v>
      </c>
      <c r="F392">
        <v>0</v>
      </c>
      <c r="G392">
        <v>100</v>
      </c>
      <c r="H392">
        <v>0</v>
      </c>
      <c r="I392">
        <v>20</v>
      </c>
      <c r="J392">
        <v>0</v>
      </c>
      <c r="K392">
        <v>10</v>
      </c>
      <c r="L392">
        <v>15</v>
      </c>
      <c r="M392">
        <v>5</v>
      </c>
      <c r="N392">
        <v>10</v>
      </c>
      <c r="O392">
        <v>40</v>
      </c>
      <c r="P392">
        <v>20</v>
      </c>
      <c r="Q392">
        <v>15</v>
      </c>
      <c r="R392">
        <v>15</v>
      </c>
      <c r="S392">
        <v>5</v>
      </c>
      <c r="T392">
        <v>5</v>
      </c>
      <c r="U392">
        <v>0</v>
      </c>
      <c r="V392">
        <v>125</v>
      </c>
      <c r="W392">
        <v>0</v>
      </c>
      <c r="X392">
        <v>0</v>
      </c>
      <c r="Y392">
        <v>0</v>
      </c>
    </row>
    <row r="393" spans="2:25" hidden="1" x14ac:dyDescent="0.25">
      <c r="B393" t="s">
        <v>1736</v>
      </c>
      <c r="C393">
        <v>51890</v>
      </c>
      <c r="D393" t="s">
        <v>2040</v>
      </c>
      <c r="E393">
        <v>5</v>
      </c>
      <c r="F393">
        <v>5</v>
      </c>
      <c r="G393">
        <v>1385</v>
      </c>
      <c r="H393">
        <v>5</v>
      </c>
      <c r="I393">
        <v>300</v>
      </c>
      <c r="J393">
        <v>5</v>
      </c>
      <c r="K393">
        <v>160</v>
      </c>
      <c r="L393">
        <v>430</v>
      </c>
      <c r="M393">
        <v>180</v>
      </c>
      <c r="N393">
        <v>425</v>
      </c>
      <c r="O393">
        <v>550</v>
      </c>
      <c r="P393">
        <v>470</v>
      </c>
      <c r="Q393">
        <v>565</v>
      </c>
      <c r="R393">
        <v>540</v>
      </c>
      <c r="S393">
        <v>75</v>
      </c>
      <c r="T393">
        <v>20</v>
      </c>
      <c r="U393">
        <v>155</v>
      </c>
      <c r="V393">
        <v>2415</v>
      </c>
      <c r="W393">
        <v>0</v>
      </c>
      <c r="X393">
        <v>40</v>
      </c>
      <c r="Y393">
        <v>15</v>
      </c>
    </row>
    <row r="394" spans="2:25" hidden="1" x14ac:dyDescent="0.25">
      <c r="B394" t="s">
        <v>1736</v>
      </c>
      <c r="C394">
        <v>51960</v>
      </c>
      <c r="D394" t="s">
        <v>2041</v>
      </c>
      <c r="E394">
        <v>0</v>
      </c>
      <c r="F394">
        <v>10</v>
      </c>
      <c r="G394">
        <v>255</v>
      </c>
      <c r="H394">
        <v>5</v>
      </c>
      <c r="I394">
        <v>60</v>
      </c>
      <c r="J394">
        <v>5</v>
      </c>
      <c r="K394">
        <v>35</v>
      </c>
      <c r="L394">
        <v>215</v>
      </c>
      <c r="M394">
        <v>5</v>
      </c>
      <c r="N394">
        <v>95</v>
      </c>
      <c r="O394">
        <v>230</v>
      </c>
      <c r="P394">
        <v>200</v>
      </c>
      <c r="Q394">
        <v>240</v>
      </c>
      <c r="R394">
        <v>220</v>
      </c>
      <c r="S394">
        <v>15</v>
      </c>
      <c r="T394">
        <v>10</v>
      </c>
      <c r="U394">
        <v>85</v>
      </c>
      <c r="V394">
        <v>575</v>
      </c>
      <c r="W394">
        <v>0</v>
      </c>
      <c r="X394">
        <v>25</v>
      </c>
      <c r="Y394">
        <v>0</v>
      </c>
    </row>
    <row r="395" spans="2:25" hidden="1" x14ac:dyDescent="0.25">
      <c r="B395" t="s">
        <v>1736</v>
      </c>
      <c r="C395">
        <v>52030</v>
      </c>
      <c r="D395" t="s">
        <v>2042</v>
      </c>
      <c r="E395">
        <v>5</v>
      </c>
      <c r="F395">
        <v>5</v>
      </c>
      <c r="G395">
        <v>165</v>
      </c>
      <c r="H395">
        <v>0</v>
      </c>
      <c r="I395">
        <v>20</v>
      </c>
      <c r="J395">
        <v>0</v>
      </c>
      <c r="K395">
        <v>10</v>
      </c>
      <c r="L395">
        <v>45</v>
      </c>
      <c r="M395">
        <v>35</v>
      </c>
      <c r="N395">
        <v>25</v>
      </c>
      <c r="O395">
        <v>45</v>
      </c>
      <c r="P395">
        <v>40</v>
      </c>
      <c r="Q395">
        <v>65</v>
      </c>
      <c r="R395">
        <v>55</v>
      </c>
      <c r="S395">
        <v>5</v>
      </c>
      <c r="T395">
        <v>5</v>
      </c>
      <c r="U395">
        <v>10</v>
      </c>
      <c r="V395">
        <v>230</v>
      </c>
      <c r="W395">
        <v>0</v>
      </c>
      <c r="X395">
        <v>5</v>
      </c>
      <c r="Y395">
        <v>5</v>
      </c>
    </row>
    <row r="396" spans="2:25" hidden="1" x14ac:dyDescent="0.25">
      <c r="B396" t="s">
        <v>1736</v>
      </c>
      <c r="C396">
        <v>52100</v>
      </c>
      <c r="D396" t="s">
        <v>2043</v>
      </c>
      <c r="E396">
        <v>0</v>
      </c>
      <c r="F396">
        <v>0</v>
      </c>
      <c r="G396">
        <v>140</v>
      </c>
      <c r="H396">
        <v>0</v>
      </c>
      <c r="I396">
        <v>20</v>
      </c>
      <c r="J396">
        <v>5</v>
      </c>
      <c r="K396">
        <v>5</v>
      </c>
      <c r="L396">
        <v>40</v>
      </c>
      <c r="M396">
        <v>35</v>
      </c>
      <c r="N396">
        <v>30</v>
      </c>
      <c r="O396">
        <v>35</v>
      </c>
      <c r="P396">
        <v>25</v>
      </c>
      <c r="Q396">
        <v>40</v>
      </c>
      <c r="R396">
        <v>35</v>
      </c>
      <c r="S396">
        <v>5</v>
      </c>
      <c r="T396">
        <v>0</v>
      </c>
      <c r="U396">
        <v>5</v>
      </c>
      <c r="V396">
        <v>200</v>
      </c>
      <c r="W396">
        <v>5</v>
      </c>
      <c r="X396">
        <v>5</v>
      </c>
      <c r="Y396">
        <v>5</v>
      </c>
    </row>
    <row r="397" spans="2:25" hidden="1" x14ac:dyDescent="0.25">
      <c r="B397" t="s">
        <v>1736</v>
      </c>
      <c r="C397">
        <v>52170</v>
      </c>
      <c r="D397" t="s">
        <v>2044</v>
      </c>
      <c r="E397">
        <v>5</v>
      </c>
      <c r="F397">
        <v>5</v>
      </c>
      <c r="G397">
        <v>330</v>
      </c>
      <c r="H397">
        <v>15</v>
      </c>
      <c r="I397">
        <v>25</v>
      </c>
      <c r="J397">
        <v>5</v>
      </c>
      <c r="K397">
        <v>5</v>
      </c>
      <c r="L397">
        <v>80</v>
      </c>
      <c r="M397">
        <v>380</v>
      </c>
      <c r="N397">
        <v>45</v>
      </c>
      <c r="O397">
        <v>65</v>
      </c>
      <c r="P397">
        <v>50</v>
      </c>
      <c r="Q397">
        <v>140</v>
      </c>
      <c r="R397">
        <v>60</v>
      </c>
      <c r="S397">
        <v>15</v>
      </c>
      <c r="T397">
        <v>5</v>
      </c>
      <c r="U397">
        <v>5</v>
      </c>
      <c r="V397">
        <v>415</v>
      </c>
      <c r="W397">
        <v>5</v>
      </c>
      <c r="X397">
        <v>5</v>
      </c>
      <c r="Y397">
        <v>55</v>
      </c>
    </row>
    <row r="398" spans="2:25" hidden="1" x14ac:dyDescent="0.25">
      <c r="B398" t="s">
        <v>1736</v>
      </c>
      <c r="C398">
        <v>52240</v>
      </c>
      <c r="D398" t="s">
        <v>2045</v>
      </c>
      <c r="E398">
        <v>0</v>
      </c>
      <c r="F398">
        <v>5</v>
      </c>
      <c r="G398">
        <v>130</v>
      </c>
      <c r="H398">
        <v>0</v>
      </c>
      <c r="I398">
        <v>35</v>
      </c>
      <c r="J398">
        <v>0</v>
      </c>
      <c r="K398">
        <v>20</v>
      </c>
      <c r="L398">
        <v>35</v>
      </c>
      <c r="M398">
        <v>20</v>
      </c>
      <c r="N398">
        <v>40</v>
      </c>
      <c r="O398">
        <v>65</v>
      </c>
      <c r="P398">
        <v>50</v>
      </c>
      <c r="Q398">
        <v>50</v>
      </c>
      <c r="R398">
        <v>30</v>
      </c>
      <c r="S398">
        <v>5</v>
      </c>
      <c r="T398">
        <v>5</v>
      </c>
      <c r="U398">
        <v>15</v>
      </c>
      <c r="V398">
        <v>220</v>
      </c>
      <c r="W398">
        <v>0</v>
      </c>
      <c r="X398">
        <v>5</v>
      </c>
      <c r="Y398">
        <v>0</v>
      </c>
    </row>
    <row r="399" spans="2:25" hidden="1" x14ac:dyDescent="0.25">
      <c r="B399" t="s">
        <v>1736</v>
      </c>
      <c r="C399">
        <v>52310</v>
      </c>
      <c r="D399" t="s">
        <v>2046</v>
      </c>
      <c r="E399">
        <v>0</v>
      </c>
      <c r="F399">
        <v>0</v>
      </c>
      <c r="G399">
        <v>115</v>
      </c>
      <c r="H399">
        <v>0</v>
      </c>
      <c r="I399">
        <v>25</v>
      </c>
      <c r="J399">
        <v>0</v>
      </c>
      <c r="K399">
        <v>15</v>
      </c>
      <c r="L399">
        <v>30</v>
      </c>
      <c r="M399">
        <v>25</v>
      </c>
      <c r="N399">
        <v>35</v>
      </c>
      <c r="O399">
        <v>50</v>
      </c>
      <c r="P399">
        <v>35</v>
      </c>
      <c r="Q399">
        <v>40</v>
      </c>
      <c r="R399">
        <v>35</v>
      </c>
      <c r="S399">
        <v>10</v>
      </c>
      <c r="T399">
        <v>5</v>
      </c>
      <c r="U399">
        <v>10</v>
      </c>
      <c r="V399">
        <v>200</v>
      </c>
      <c r="W399">
        <v>0</v>
      </c>
      <c r="X399">
        <v>5</v>
      </c>
      <c r="Y399">
        <v>5</v>
      </c>
    </row>
    <row r="400" spans="2:25" hidden="1" x14ac:dyDescent="0.25">
      <c r="B400" t="s">
        <v>1736</v>
      </c>
      <c r="C400">
        <v>52380</v>
      </c>
      <c r="D400" t="s">
        <v>2047</v>
      </c>
      <c r="E400">
        <v>0</v>
      </c>
      <c r="F400">
        <v>5</v>
      </c>
      <c r="G400">
        <v>40</v>
      </c>
      <c r="H400">
        <v>0</v>
      </c>
      <c r="I400">
        <v>5</v>
      </c>
      <c r="J400">
        <v>0</v>
      </c>
      <c r="K400">
        <v>0</v>
      </c>
      <c r="L400">
        <v>10</v>
      </c>
      <c r="M400">
        <v>5</v>
      </c>
      <c r="N400">
        <v>5</v>
      </c>
      <c r="O400">
        <v>15</v>
      </c>
      <c r="P400">
        <v>15</v>
      </c>
      <c r="Q400">
        <v>25</v>
      </c>
      <c r="R400">
        <v>25</v>
      </c>
      <c r="S400">
        <v>5</v>
      </c>
      <c r="T400">
        <v>0</v>
      </c>
      <c r="U400">
        <v>10</v>
      </c>
      <c r="V400">
        <v>60</v>
      </c>
      <c r="W400">
        <v>0</v>
      </c>
      <c r="X400">
        <v>5</v>
      </c>
      <c r="Y400">
        <v>0</v>
      </c>
    </row>
    <row r="401" spans="2:25" hidden="1" x14ac:dyDescent="0.25">
      <c r="B401" t="s">
        <v>1736</v>
      </c>
      <c r="C401">
        <v>52450</v>
      </c>
      <c r="D401" t="s">
        <v>2048</v>
      </c>
      <c r="E401">
        <v>5</v>
      </c>
      <c r="F401">
        <v>5</v>
      </c>
      <c r="G401">
        <v>135</v>
      </c>
      <c r="H401">
        <v>0</v>
      </c>
      <c r="I401">
        <v>25</v>
      </c>
      <c r="J401">
        <v>5</v>
      </c>
      <c r="K401">
        <v>10</v>
      </c>
      <c r="L401">
        <v>45</v>
      </c>
      <c r="M401">
        <v>20</v>
      </c>
      <c r="N401">
        <v>35</v>
      </c>
      <c r="O401">
        <v>65</v>
      </c>
      <c r="P401">
        <v>45</v>
      </c>
      <c r="Q401">
        <v>50</v>
      </c>
      <c r="R401">
        <v>50</v>
      </c>
      <c r="S401">
        <v>5</v>
      </c>
      <c r="T401">
        <v>5</v>
      </c>
      <c r="U401">
        <v>10</v>
      </c>
      <c r="V401">
        <v>220</v>
      </c>
      <c r="W401">
        <v>0</v>
      </c>
      <c r="X401">
        <v>5</v>
      </c>
      <c r="Y401">
        <v>5</v>
      </c>
    </row>
    <row r="402" spans="2:25" hidden="1" x14ac:dyDescent="0.25">
      <c r="B402" t="s">
        <v>1736</v>
      </c>
      <c r="C402">
        <v>52520</v>
      </c>
      <c r="D402" t="s">
        <v>2049</v>
      </c>
      <c r="E402">
        <v>0</v>
      </c>
      <c r="F402">
        <v>5</v>
      </c>
      <c r="G402">
        <v>65</v>
      </c>
      <c r="H402">
        <v>0</v>
      </c>
      <c r="I402">
        <v>15</v>
      </c>
      <c r="J402">
        <v>0</v>
      </c>
      <c r="K402">
        <v>10</v>
      </c>
      <c r="L402">
        <v>30</v>
      </c>
      <c r="M402">
        <v>20</v>
      </c>
      <c r="N402">
        <v>20</v>
      </c>
      <c r="O402">
        <v>75</v>
      </c>
      <c r="P402">
        <v>60</v>
      </c>
      <c r="Q402">
        <v>55</v>
      </c>
      <c r="R402">
        <v>35</v>
      </c>
      <c r="S402">
        <v>5</v>
      </c>
      <c r="T402">
        <v>5</v>
      </c>
      <c r="U402">
        <v>15</v>
      </c>
      <c r="V402">
        <v>120</v>
      </c>
      <c r="W402">
        <v>0</v>
      </c>
      <c r="X402">
        <v>5</v>
      </c>
      <c r="Y402">
        <v>5</v>
      </c>
    </row>
    <row r="403" spans="2:25" hidden="1" x14ac:dyDescent="0.25">
      <c r="B403" t="s">
        <v>1736</v>
      </c>
      <c r="C403">
        <v>52590</v>
      </c>
      <c r="D403" t="s">
        <v>2050</v>
      </c>
      <c r="E403">
        <v>0</v>
      </c>
      <c r="F403">
        <v>5</v>
      </c>
      <c r="G403">
        <v>535</v>
      </c>
      <c r="H403">
        <v>0</v>
      </c>
      <c r="I403">
        <v>60</v>
      </c>
      <c r="J403">
        <v>0</v>
      </c>
      <c r="K403">
        <v>30</v>
      </c>
      <c r="L403">
        <v>120</v>
      </c>
      <c r="M403">
        <v>130</v>
      </c>
      <c r="N403">
        <v>60</v>
      </c>
      <c r="O403">
        <v>165</v>
      </c>
      <c r="P403">
        <v>130</v>
      </c>
      <c r="Q403">
        <v>145</v>
      </c>
      <c r="R403">
        <v>130</v>
      </c>
      <c r="S403">
        <v>25</v>
      </c>
      <c r="T403">
        <v>5</v>
      </c>
      <c r="U403">
        <v>35</v>
      </c>
      <c r="V403">
        <v>735</v>
      </c>
      <c r="W403">
        <v>0</v>
      </c>
      <c r="X403">
        <v>5</v>
      </c>
      <c r="Y403">
        <v>5</v>
      </c>
    </row>
    <row r="404" spans="2:25" hidden="1" x14ac:dyDescent="0.25">
      <c r="B404" t="s">
        <v>1736</v>
      </c>
      <c r="C404">
        <v>52660</v>
      </c>
      <c r="D404" t="s">
        <v>2051</v>
      </c>
      <c r="E404">
        <v>5</v>
      </c>
      <c r="F404">
        <v>10</v>
      </c>
      <c r="G404">
        <v>1835</v>
      </c>
      <c r="H404">
        <v>10</v>
      </c>
      <c r="I404">
        <v>325</v>
      </c>
      <c r="J404">
        <v>5</v>
      </c>
      <c r="K404">
        <v>120</v>
      </c>
      <c r="L404">
        <v>570</v>
      </c>
      <c r="M404">
        <v>300</v>
      </c>
      <c r="N404">
        <v>315</v>
      </c>
      <c r="O404">
        <v>830</v>
      </c>
      <c r="P404">
        <v>645</v>
      </c>
      <c r="Q404">
        <v>565</v>
      </c>
      <c r="R404">
        <v>355</v>
      </c>
      <c r="S404">
        <v>100</v>
      </c>
      <c r="T404">
        <v>15</v>
      </c>
      <c r="U404">
        <v>160</v>
      </c>
      <c r="V404">
        <v>2660</v>
      </c>
      <c r="W404">
        <v>5</v>
      </c>
      <c r="X404">
        <v>35</v>
      </c>
      <c r="Y404">
        <v>30</v>
      </c>
    </row>
    <row r="405" spans="2:25" hidden="1" x14ac:dyDescent="0.25">
      <c r="B405" t="s">
        <v>1736</v>
      </c>
      <c r="C405">
        <v>52730</v>
      </c>
      <c r="D405" t="s">
        <v>2052</v>
      </c>
      <c r="E405">
        <v>5</v>
      </c>
      <c r="F405">
        <v>5</v>
      </c>
      <c r="G405">
        <v>960</v>
      </c>
      <c r="H405">
        <v>5</v>
      </c>
      <c r="I405">
        <v>130</v>
      </c>
      <c r="J405">
        <v>0</v>
      </c>
      <c r="K405">
        <v>60</v>
      </c>
      <c r="L405">
        <v>275</v>
      </c>
      <c r="M405">
        <v>240</v>
      </c>
      <c r="N405">
        <v>190</v>
      </c>
      <c r="O405">
        <v>370</v>
      </c>
      <c r="P405">
        <v>270</v>
      </c>
      <c r="Q405">
        <v>280</v>
      </c>
      <c r="R405">
        <v>230</v>
      </c>
      <c r="S405">
        <v>45</v>
      </c>
      <c r="T405">
        <v>20</v>
      </c>
      <c r="U405">
        <v>55</v>
      </c>
      <c r="V405">
        <v>1420</v>
      </c>
      <c r="W405">
        <v>0</v>
      </c>
      <c r="X405">
        <v>15</v>
      </c>
      <c r="Y405">
        <v>5</v>
      </c>
    </row>
    <row r="406" spans="2:25" hidden="1" x14ac:dyDescent="0.25">
      <c r="B406" t="s">
        <v>1736</v>
      </c>
      <c r="C406">
        <v>52800</v>
      </c>
      <c r="D406" t="s">
        <v>2053</v>
      </c>
      <c r="E406">
        <v>30</v>
      </c>
      <c r="F406">
        <v>170</v>
      </c>
      <c r="G406">
        <v>325</v>
      </c>
      <c r="H406">
        <v>5</v>
      </c>
      <c r="I406">
        <v>115</v>
      </c>
      <c r="J406">
        <v>5</v>
      </c>
      <c r="K406">
        <v>75</v>
      </c>
      <c r="L406">
        <v>110</v>
      </c>
      <c r="M406">
        <v>20</v>
      </c>
      <c r="N406">
        <v>550</v>
      </c>
      <c r="O406">
        <v>1020</v>
      </c>
      <c r="P406">
        <v>900</v>
      </c>
      <c r="Q406">
        <v>1930</v>
      </c>
      <c r="R406">
        <v>1505</v>
      </c>
      <c r="S406">
        <v>25</v>
      </c>
      <c r="T406">
        <v>130</v>
      </c>
      <c r="U406">
        <v>385</v>
      </c>
      <c r="V406">
        <v>1615</v>
      </c>
      <c r="W406">
        <v>0</v>
      </c>
      <c r="X406">
        <v>270</v>
      </c>
      <c r="Y406">
        <v>5</v>
      </c>
    </row>
    <row r="407" spans="2:25" hidden="1" x14ac:dyDescent="0.25">
      <c r="B407" t="s">
        <v>1736</v>
      </c>
      <c r="C407">
        <v>52870</v>
      </c>
      <c r="D407" t="s">
        <v>2054</v>
      </c>
      <c r="E407">
        <v>5</v>
      </c>
      <c r="F407">
        <v>5</v>
      </c>
      <c r="G407">
        <v>940</v>
      </c>
      <c r="H407">
        <v>5</v>
      </c>
      <c r="I407">
        <v>120</v>
      </c>
      <c r="J407">
        <v>0</v>
      </c>
      <c r="K407">
        <v>70</v>
      </c>
      <c r="L407">
        <v>235</v>
      </c>
      <c r="M407">
        <v>240</v>
      </c>
      <c r="N407">
        <v>160</v>
      </c>
      <c r="O407">
        <v>300</v>
      </c>
      <c r="P407">
        <v>220</v>
      </c>
      <c r="Q407">
        <v>260</v>
      </c>
      <c r="R407">
        <v>215</v>
      </c>
      <c r="S407">
        <v>40</v>
      </c>
      <c r="T407">
        <v>15</v>
      </c>
      <c r="U407">
        <v>60</v>
      </c>
      <c r="V407">
        <v>1365</v>
      </c>
      <c r="W407">
        <v>0</v>
      </c>
      <c r="X407">
        <v>10</v>
      </c>
      <c r="Y407">
        <v>5</v>
      </c>
    </row>
    <row r="408" spans="2:25" hidden="1" x14ac:dyDescent="0.25">
      <c r="B408" t="s">
        <v>1736</v>
      </c>
      <c r="C408">
        <v>52940</v>
      </c>
      <c r="D408" t="s">
        <v>2055</v>
      </c>
      <c r="E408">
        <v>0</v>
      </c>
      <c r="F408">
        <v>0</v>
      </c>
      <c r="G408">
        <v>95</v>
      </c>
      <c r="H408">
        <v>0</v>
      </c>
      <c r="I408">
        <v>10</v>
      </c>
      <c r="J408">
        <v>5</v>
      </c>
      <c r="K408">
        <v>10</v>
      </c>
      <c r="L408">
        <v>25</v>
      </c>
      <c r="M408">
        <v>15</v>
      </c>
      <c r="N408">
        <v>10</v>
      </c>
      <c r="O408">
        <v>40</v>
      </c>
      <c r="P408">
        <v>35</v>
      </c>
      <c r="Q408">
        <v>45</v>
      </c>
      <c r="R408">
        <v>30</v>
      </c>
      <c r="S408">
        <v>5</v>
      </c>
      <c r="T408">
        <v>5</v>
      </c>
      <c r="U408">
        <v>10</v>
      </c>
      <c r="V408">
        <v>130</v>
      </c>
      <c r="W408">
        <v>0</v>
      </c>
      <c r="X408">
        <v>5</v>
      </c>
      <c r="Y408">
        <v>5</v>
      </c>
    </row>
    <row r="409" spans="2:25" hidden="1" x14ac:dyDescent="0.25">
      <c r="B409" t="s">
        <v>1736</v>
      </c>
      <c r="C409">
        <v>53010</v>
      </c>
      <c r="D409" t="s">
        <v>2056</v>
      </c>
      <c r="E409">
        <v>0</v>
      </c>
      <c r="F409">
        <v>0</v>
      </c>
      <c r="G409">
        <v>60</v>
      </c>
      <c r="H409">
        <v>0</v>
      </c>
      <c r="I409">
        <v>15</v>
      </c>
      <c r="J409">
        <v>5</v>
      </c>
      <c r="K409">
        <v>5</v>
      </c>
      <c r="L409">
        <v>25</v>
      </c>
      <c r="M409">
        <v>5</v>
      </c>
      <c r="N409">
        <v>15</v>
      </c>
      <c r="O409">
        <v>45</v>
      </c>
      <c r="P409">
        <v>35</v>
      </c>
      <c r="Q409">
        <v>50</v>
      </c>
      <c r="R409">
        <v>35</v>
      </c>
      <c r="S409">
        <v>5</v>
      </c>
      <c r="T409">
        <v>5</v>
      </c>
      <c r="U409">
        <v>5</v>
      </c>
      <c r="V409">
        <v>105</v>
      </c>
      <c r="W409">
        <v>0</v>
      </c>
      <c r="X409">
        <v>5</v>
      </c>
      <c r="Y409">
        <v>5</v>
      </c>
    </row>
    <row r="410" spans="2:25" hidden="1" x14ac:dyDescent="0.25">
      <c r="B410" t="s">
        <v>1736</v>
      </c>
      <c r="C410">
        <v>53080</v>
      </c>
      <c r="D410" t="s">
        <v>2057</v>
      </c>
      <c r="E410">
        <v>5</v>
      </c>
      <c r="F410">
        <v>5</v>
      </c>
      <c r="G410">
        <v>100</v>
      </c>
      <c r="H410">
        <v>5</v>
      </c>
      <c r="I410">
        <v>15</v>
      </c>
      <c r="J410">
        <v>0</v>
      </c>
      <c r="K410">
        <v>15</v>
      </c>
      <c r="L410">
        <v>35</v>
      </c>
      <c r="M410">
        <v>5</v>
      </c>
      <c r="N410">
        <v>60</v>
      </c>
      <c r="O410">
        <v>60</v>
      </c>
      <c r="P410">
        <v>55</v>
      </c>
      <c r="Q410">
        <v>75</v>
      </c>
      <c r="R410">
        <v>75</v>
      </c>
      <c r="S410">
        <v>5</v>
      </c>
      <c r="T410">
        <v>5</v>
      </c>
      <c r="U410">
        <v>25</v>
      </c>
      <c r="V410">
        <v>225</v>
      </c>
      <c r="W410">
        <v>0</v>
      </c>
      <c r="X410">
        <v>5</v>
      </c>
      <c r="Y410">
        <v>0</v>
      </c>
    </row>
    <row r="411" spans="2:25" hidden="1" x14ac:dyDescent="0.25">
      <c r="B411" t="s">
        <v>1736</v>
      </c>
      <c r="C411">
        <v>53150</v>
      </c>
      <c r="D411" t="s">
        <v>2058</v>
      </c>
      <c r="E411">
        <v>5</v>
      </c>
      <c r="F411">
        <v>5</v>
      </c>
      <c r="G411">
        <v>550</v>
      </c>
      <c r="H411">
        <v>15</v>
      </c>
      <c r="I411">
        <v>50</v>
      </c>
      <c r="J411">
        <v>0</v>
      </c>
      <c r="K411">
        <v>15</v>
      </c>
      <c r="L411">
        <v>135</v>
      </c>
      <c r="M411">
        <v>340</v>
      </c>
      <c r="N411">
        <v>80</v>
      </c>
      <c r="O411">
        <v>145</v>
      </c>
      <c r="P411">
        <v>105</v>
      </c>
      <c r="Q411">
        <v>190</v>
      </c>
      <c r="R411">
        <v>130</v>
      </c>
      <c r="S411">
        <v>30</v>
      </c>
      <c r="T411">
        <v>0</v>
      </c>
      <c r="U411">
        <v>20</v>
      </c>
      <c r="V411">
        <v>750</v>
      </c>
      <c r="W411">
        <v>0</v>
      </c>
      <c r="X411">
        <v>5</v>
      </c>
      <c r="Y411">
        <v>40</v>
      </c>
    </row>
    <row r="412" spans="2:25" hidden="1" x14ac:dyDescent="0.25">
      <c r="B412" t="s">
        <v>1736</v>
      </c>
      <c r="C412">
        <v>53220</v>
      </c>
      <c r="D412" t="s">
        <v>2059</v>
      </c>
      <c r="E412">
        <v>10</v>
      </c>
      <c r="F412">
        <v>25</v>
      </c>
      <c r="G412">
        <v>95</v>
      </c>
      <c r="H412">
        <v>5</v>
      </c>
      <c r="I412">
        <v>35</v>
      </c>
      <c r="J412">
        <v>5</v>
      </c>
      <c r="K412">
        <v>15</v>
      </c>
      <c r="L412">
        <v>45</v>
      </c>
      <c r="M412">
        <v>5</v>
      </c>
      <c r="N412">
        <v>80</v>
      </c>
      <c r="O412">
        <v>320</v>
      </c>
      <c r="P412">
        <v>275</v>
      </c>
      <c r="Q412">
        <v>530</v>
      </c>
      <c r="R412">
        <v>430</v>
      </c>
      <c r="S412">
        <v>5</v>
      </c>
      <c r="T412">
        <v>40</v>
      </c>
      <c r="U412">
        <v>110</v>
      </c>
      <c r="V412">
        <v>400</v>
      </c>
      <c r="W412">
        <v>5</v>
      </c>
      <c r="X412">
        <v>70</v>
      </c>
      <c r="Y412">
        <v>0</v>
      </c>
    </row>
    <row r="413" spans="2:25" hidden="1" x14ac:dyDescent="0.25">
      <c r="B413" t="s">
        <v>1736</v>
      </c>
      <c r="C413">
        <v>53290</v>
      </c>
      <c r="D413" t="s">
        <v>2060</v>
      </c>
      <c r="E413">
        <v>10</v>
      </c>
      <c r="F413">
        <v>30</v>
      </c>
      <c r="G413">
        <v>1465</v>
      </c>
      <c r="H413">
        <v>5</v>
      </c>
      <c r="I413">
        <v>235</v>
      </c>
      <c r="J413">
        <v>5</v>
      </c>
      <c r="K413">
        <v>100</v>
      </c>
      <c r="L413">
        <v>585</v>
      </c>
      <c r="M413">
        <v>300</v>
      </c>
      <c r="N413">
        <v>365</v>
      </c>
      <c r="O413">
        <v>740</v>
      </c>
      <c r="P413">
        <v>595</v>
      </c>
      <c r="Q413">
        <v>600</v>
      </c>
      <c r="R413">
        <v>420</v>
      </c>
      <c r="S413">
        <v>70</v>
      </c>
      <c r="T413">
        <v>30</v>
      </c>
      <c r="U413">
        <v>155</v>
      </c>
      <c r="V413">
        <v>2330</v>
      </c>
      <c r="W413">
        <v>5</v>
      </c>
      <c r="X413">
        <v>50</v>
      </c>
      <c r="Y413">
        <v>20</v>
      </c>
    </row>
    <row r="414" spans="2:25" hidden="1" x14ac:dyDescent="0.25">
      <c r="B414" t="s">
        <v>1736</v>
      </c>
      <c r="C414">
        <v>53360</v>
      </c>
      <c r="D414" t="s">
        <v>2061</v>
      </c>
      <c r="E414">
        <v>0</v>
      </c>
      <c r="F414">
        <v>5</v>
      </c>
      <c r="G414">
        <v>130</v>
      </c>
      <c r="H414">
        <v>0</v>
      </c>
      <c r="I414">
        <v>30</v>
      </c>
      <c r="J414">
        <v>5</v>
      </c>
      <c r="K414">
        <v>15</v>
      </c>
      <c r="L414">
        <v>65</v>
      </c>
      <c r="M414">
        <v>30</v>
      </c>
      <c r="N414">
        <v>45</v>
      </c>
      <c r="O414">
        <v>115</v>
      </c>
      <c r="P414">
        <v>80</v>
      </c>
      <c r="Q414">
        <v>115</v>
      </c>
      <c r="R414">
        <v>110</v>
      </c>
      <c r="S414">
        <v>10</v>
      </c>
      <c r="T414">
        <v>5</v>
      </c>
      <c r="U414">
        <v>10</v>
      </c>
      <c r="V414">
        <v>255</v>
      </c>
      <c r="W414">
        <v>0</v>
      </c>
      <c r="X414">
        <v>5</v>
      </c>
      <c r="Y414">
        <v>5</v>
      </c>
    </row>
    <row r="415" spans="2:25" hidden="1" x14ac:dyDescent="0.25">
      <c r="B415" t="s">
        <v>1736</v>
      </c>
      <c r="C415">
        <v>53430</v>
      </c>
      <c r="D415" t="s">
        <v>2062</v>
      </c>
      <c r="E415">
        <v>10</v>
      </c>
      <c r="F415">
        <v>25</v>
      </c>
      <c r="G415">
        <v>3195</v>
      </c>
      <c r="H415">
        <v>85</v>
      </c>
      <c r="I415">
        <v>445</v>
      </c>
      <c r="J415">
        <v>5</v>
      </c>
      <c r="K415">
        <v>185</v>
      </c>
      <c r="L415">
        <v>1415</v>
      </c>
      <c r="M415">
        <v>920</v>
      </c>
      <c r="N415">
        <v>970</v>
      </c>
      <c r="O415">
        <v>960</v>
      </c>
      <c r="P415">
        <v>795</v>
      </c>
      <c r="Q415">
        <v>1465</v>
      </c>
      <c r="R415">
        <v>1340</v>
      </c>
      <c r="S415">
        <v>175</v>
      </c>
      <c r="T415">
        <v>30</v>
      </c>
      <c r="U415">
        <v>185</v>
      </c>
      <c r="V415">
        <v>5270</v>
      </c>
      <c r="W415">
        <v>5</v>
      </c>
      <c r="X415">
        <v>95</v>
      </c>
      <c r="Y415">
        <v>210</v>
      </c>
    </row>
    <row r="416" spans="2:25" hidden="1" x14ac:dyDescent="0.25">
      <c r="B416" t="s">
        <v>1736</v>
      </c>
      <c r="C416">
        <v>53570</v>
      </c>
      <c r="D416" t="s">
        <v>2063</v>
      </c>
      <c r="E416">
        <v>0</v>
      </c>
      <c r="F416">
        <v>5</v>
      </c>
      <c r="G416">
        <v>840</v>
      </c>
      <c r="H416">
        <v>5</v>
      </c>
      <c r="I416">
        <v>125</v>
      </c>
      <c r="J416">
        <v>5</v>
      </c>
      <c r="K416">
        <v>60</v>
      </c>
      <c r="L416">
        <v>210</v>
      </c>
      <c r="M416">
        <v>165</v>
      </c>
      <c r="N416">
        <v>150</v>
      </c>
      <c r="O416">
        <v>245</v>
      </c>
      <c r="P416">
        <v>190</v>
      </c>
      <c r="Q416">
        <v>205</v>
      </c>
      <c r="R416">
        <v>195</v>
      </c>
      <c r="S416">
        <v>15</v>
      </c>
      <c r="T416">
        <v>10</v>
      </c>
      <c r="U416">
        <v>50</v>
      </c>
      <c r="V416">
        <v>1210</v>
      </c>
      <c r="W416">
        <v>5</v>
      </c>
      <c r="X416">
        <v>10</v>
      </c>
      <c r="Y416">
        <v>5</v>
      </c>
    </row>
    <row r="417" spans="2:25" hidden="1" x14ac:dyDescent="0.25">
      <c r="B417" t="s">
        <v>1736</v>
      </c>
      <c r="C417">
        <v>53640</v>
      </c>
      <c r="D417" t="s">
        <v>2064</v>
      </c>
      <c r="E417">
        <v>0</v>
      </c>
      <c r="F417">
        <v>0</v>
      </c>
      <c r="G417">
        <v>85</v>
      </c>
      <c r="H417">
        <v>0</v>
      </c>
      <c r="I417">
        <v>25</v>
      </c>
      <c r="J417">
        <v>0</v>
      </c>
      <c r="K417">
        <v>25</v>
      </c>
      <c r="L417">
        <v>35</v>
      </c>
      <c r="M417">
        <v>10</v>
      </c>
      <c r="N417">
        <v>45</v>
      </c>
      <c r="O417">
        <v>85</v>
      </c>
      <c r="P417">
        <v>65</v>
      </c>
      <c r="Q417">
        <v>60</v>
      </c>
      <c r="R417">
        <v>50</v>
      </c>
      <c r="S417">
        <v>5</v>
      </c>
      <c r="T417">
        <v>5</v>
      </c>
      <c r="U417">
        <v>25</v>
      </c>
      <c r="V417">
        <v>195</v>
      </c>
      <c r="W417">
        <v>0</v>
      </c>
      <c r="X417">
        <v>5</v>
      </c>
      <c r="Y417">
        <v>5</v>
      </c>
    </row>
    <row r="418" spans="2:25" hidden="1" x14ac:dyDescent="0.25">
      <c r="B418" t="s">
        <v>1736</v>
      </c>
      <c r="C418">
        <v>53710</v>
      </c>
      <c r="D418" t="s">
        <v>2065</v>
      </c>
      <c r="E418">
        <v>0</v>
      </c>
      <c r="F418">
        <v>0</v>
      </c>
      <c r="G418">
        <v>135</v>
      </c>
      <c r="H418">
        <v>0</v>
      </c>
      <c r="I418">
        <v>20</v>
      </c>
      <c r="J418">
        <v>5</v>
      </c>
      <c r="K418">
        <v>10</v>
      </c>
      <c r="L418">
        <v>55</v>
      </c>
      <c r="M418">
        <v>25</v>
      </c>
      <c r="N418">
        <v>35</v>
      </c>
      <c r="O418">
        <v>55</v>
      </c>
      <c r="P418">
        <v>50</v>
      </c>
      <c r="Q418">
        <v>55</v>
      </c>
      <c r="R418">
        <v>35</v>
      </c>
      <c r="S418">
        <v>5</v>
      </c>
      <c r="T418">
        <v>0</v>
      </c>
      <c r="U418">
        <v>20</v>
      </c>
      <c r="V418">
        <v>210</v>
      </c>
      <c r="W418">
        <v>0</v>
      </c>
      <c r="X418">
        <v>5</v>
      </c>
      <c r="Y418">
        <v>5</v>
      </c>
    </row>
    <row r="419" spans="2:25" hidden="1" x14ac:dyDescent="0.25">
      <c r="B419" t="s">
        <v>1736</v>
      </c>
      <c r="C419">
        <v>53780</v>
      </c>
      <c r="D419" t="s">
        <v>2066</v>
      </c>
      <c r="E419">
        <v>40</v>
      </c>
      <c r="F419">
        <v>115</v>
      </c>
      <c r="G419">
        <v>11780</v>
      </c>
      <c r="H419">
        <v>115</v>
      </c>
      <c r="I419">
        <v>2685</v>
      </c>
      <c r="J419">
        <v>50</v>
      </c>
      <c r="K419">
        <v>1250</v>
      </c>
      <c r="L419">
        <v>5870</v>
      </c>
      <c r="M419">
        <v>1255</v>
      </c>
      <c r="N419">
        <v>2830</v>
      </c>
      <c r="O419">
        <v>8845</v>
      </c>
      <c r="P419">
        <v>6920</v>
      </c>
      <c r="Q419">
        <v>7850</v>
      </c>
      <c r="R419">
        <v>4905</v>
      </c>
      <c r="S419">
        <v>765</v>
      </c>
      <c r="T419">
        <v>535</v>
      </c>
      <c r="U419">
        <v>1390</v>
      </c>
      <c r="V419">
        <v>19730</v>
      </c>
      <c r="W419">
        <v>50</v>
      </c>
      <c r="X419">
        <v>565</v>
      </c>
      <c r="Y419">
        <v>860</v>
      </c>
    </row>
    <row r="420" spans="2:25" hidden="1" x14ac:dyDescent="0.25">
      <c r="B420" t="s">
        <v>1736</v>
      </c>
      <c r="C420">
        <v>53800</v>
      </c>
      <c r="D420" t="s">
        <v>2067</v>
      </c>
      <c r="E420">
        <v>35</v>
      </c>
      <c r="F420">
        <v>170</v>
      </c>
      <c r="G420">
        <v>4345</v>
      </c>
      <c r="H420">
        <v>15</v>
      </c>
      <c r="I420">
        <v>995</v>
      </c>
      <c r="J420">
        <v>10</v>
      </c>
      <c r="K420">
        <v>510</v>
      </c>
      <c r="L420">
        <v>2240</v>
      </c>
      <c r="M420">
        <v>660</v>
      </c>
      <c r="N420">
        <v>1210</v>
      </c>
      <c r="O420">
        <v>2700</v>
      </c>
      <c r="P420">
        <v>2305</v>
      </c>
      <c r="Q420">
        <v>2710</v>
      </c>
      <c r="R420">
        <v>2160</v>
      </c>
      <c r="S420">
        <v>170</v>
      </c>
      <c r="T420">
        <v>140</v>
      </c>
      <c r="U420">
        <v>780</v>
      </c>
      <c r="V420">
        <v>7850</v>
      </c>
      <c r="W420">
        <v>5</v>
      </c>
      <c r="X420">
        <v>305</v>
      </c>
      <c r="Y420">
        <v>70</v>
      </c>
    </row>
    <row r="421" spans="2:25" hidden="1" x14ac:dyDescent="0.25">
      <c r="B421" t="s">
        <v>1736</v>
      </c>
      <c r="C421">
        <v>53920</v>
      </c>
      <c r="D421" t="s">
        <v>2068</v>
      </c>
      <c r="E421">
        <v>25</v>
      </c>
      <c r="F421">
        <v>115</v>
      </c>
      <c r="G421">
        <v>125</v>
      </c>
      <c r="H421">
        <v>0</v>
      </c>
      <c r="I421">
        <v>65</v>
      </c>
      <c r="J421">
        <v>5</v>
      </c>
      <c r="K421">
        <v>50</v>
      </c>
      <c r="L421">
        <v>10</v>
      </c>
      <c r="M421">
        <v>5</v>
      </c>
      <c r="N421">
        <v>240</v>
      </c>
      <c r="O421">
        <v>595</v>
      </c>
      <c r="P421">
        <v>540</v>
      </c>
      <c r="Q421">
        <v>1075</v>
      </c>
      <c r="R421">
        <v>775</v>
      </c>
      <c r="S421">
        <v>5</v>
      </c>
      <c r="T421">
        <v>85</v>
      </c>
      <c r="U421">
        <v>240</v>
      </c>
      <c r="V421">
        <v>795</v>
      </c>
      <c r="W421">
        <v>5</v>
      </c>
      <c r="X421">
        <v>155</v>
      </c>
      <c r="Y421">
        <v>0</v>
      </c>
    </row>
    <row r="422" spans="2:25" hidden="1" x14ac:dyDescent="0.25">
      <c r="B422" t="s">
        <v>1736</v>
      </c>
      <c r="C422">
        <v>53990</v>
      </c>
      <c r="D422" t="s">
        <v>2069</v>
      </c>
      <c r="E422">
        <v>5</v>
      </c>
      <c r="F422">
        <v>25</v>
      </c>
      <c r="G422">
        <v>3245</v>
      </c>
      <c r="H422">
        <v>10</v>
      </c>
      <c r="I422">
        <v>615</v>
      </c>
      <c r="J422">
        <v>10</v>
      </c>
      <c r="K422">
        <v>255</v>
      </c>
      <c r="L422">
        <v>1180</v>
      </c>
      <c r="M422">
        <v>675</v>
      </c>
      <c r="N422">
        <v>665</v>
      </c>
      <c r="O422">
        <v>1540</v>
      </c>
      <c r="P422">
        <v>1225</v>
      </c>
      <c r="Q422">
        <v>1180</v>
      </c>
      <c r="R422">
        <v>840</v>
      </c>
      <c r="S422">
        <v>225</v>
      </c>
      <c r="T422">
        <v>40</v>
      </c>
      <c r="U422">
        <v>330</v>
      </c>
      <c r="V422">
        <v>5050</v>
      </c>
      <c r="W422">
        <v>5</v>
      </c>
      <c r="X422">
        <v>70</v>
      </c>
      <c r="Y422">
        <v>40</v>
      </c>
    </row>
    <row r="423" spans="2:25" hidden="1" x14ac:dyDescent="0.25">
      <c r="B423" t="s">
        <v>1736</v>
      </c>
      <c r="C423">
        <v>54060</v>
      </c>
      <c r="D423" t="s">
        <v>2070</v>
      </c>
      <c r="E423">
        <v>5</v>
      </c>
      <c r="F423">
        <v>5</v>
      </c>
      <c r="G423">
        <v>680</v>
      </c>
      <c r="H423">
        <v>5</v>
      </c>
      <c r="I423">
        <v>75</v>
      </c>
      <c r="J423">
        <v>5</v>
      </c>
      <c r="K423">
        <v>35</v>
      </c>
      <c r="L423">
        <v>235</v>
      </c>
      <c r="M423">
        <v>105</v>
      </c>
      <c r="N423">
        <v>90</v>
      </c>
      <c r="O423">
        <v>170</v>
      </c>
      <c r="P423">
        <v>140</v>
      </c>
      <c r="Q423">
        <v>140</v>
      </c>
      <c r="R423">
        <v>150</v>
      </c>
      <c r="S423">
        <v>25</v>
      </c>
      <c r="T423">
        <v>5</v>
      </c>
      <c r="U423">
        <v>40</v>
      </c>
      <c r="V423">
        <v>935</v>
      </c>
      <c r="W423">
        <v>0</v>
      </c>
      <c r="X423">
        <v>5</v>
      </c>
      <c r="Y423">
        <v>5</v>
      </c>
    </row>
    <row r="424" spans="2:25" hidden="1" x14ac:dyDescent="0.25">
      <c r="B424" t="s">
        <v>1736</v>
      </c>
      <c r="C424">
        <v>54130</v>
      </c>
      <c r="D424" t="s">
        <v>2071</v>
      </c>
      <c r="E424">
        <v>5</v>
      </c>
      <c r="F424">
        <v>5</v>
      </c>
      <c r="G424">
        <v>100</v>
      </c>
      <c r="H424">
        <v>0</v>
      </c>
      <c r="I424">
        <v>15</v>
      </c>
      <c r="J424">
        <v>0</v>
      </c>
      <c r="K424">
        <v>5</v>
      </c>
      <c r="L424">
        <v>35</v>
      </c>
      <c r="M424">
        <v>15</v>
      </c>
      <c r="N424">
        <v>15</v>
      </c>
      <c r="O424">
        <v>55</v>
      </c>
      <c r="P424">
        <v>40</v>
      </c>
      <c r="Q424">
        <v>50</v>
      </c>
      <c r="R424">
        <v>30</v>
      </c>
      <c r="S424">
        <v>5</v>
      </c>
      <c r="T424">
        <v>5</v>
      </c>
      <c r="U424">
        <v>5</v>
      </c>
      <c r="V424">
        <v>140</v>
      </c>
      <c r="W424">
        <v>0</v>
      </c>
      <c r="X424">
        <v>5</v>
      </c>
      <c r="Y424">
        <v>5</v>
      </c>
    </row>
    <row r="425" spans="2:25" hidden="1" x14ac:dyDescent="0.25">
      <c r="B425" t="s">
        <v>1736</v>
      </c>
      <c r="C425">
        <v>54170</v>
      </c>
      <c r="D425" t="s">
        <v>2072</v>
      </c>
      <c r="E425">
        <v>15</v>
      </c>
      <c r="F425">
        <v>40</v>
      </c>
      <c r="G425">
        <v>15770</v>
      </c>
      <c r="H425">
        <v>155</v>
      </c>
      <c r="I425">
        <v>2390</v>
      </c>
      <c r="J425">
        <v>35</v>
      </c>
      <c r="K425">
        <v>690</v>
      </c>
      <c r="L425">
        <v>3650</v>
      </c>
      <c r="M425">
        <v>4955</v>
      </c>
      <c r="N425">
        <v>2170</v>
      </c>
      <c r="O425">
        <v>5130</v>
      </c>
      <c r="P425">
        <v>3960</v>
      </c>
      <c r="Q425">
        <v>4845</v>
      </c>
      <c r="R425">
        <v>2810</v>
      </c>
      <c r="S425">
        <v>765</v>
      </c>
      <c r="T425">
        <v>100</v>
      </c>
      <c r="U425">
        <v>730</v>
      </c>
      <c r="V425">
        <v>21100</v>
      </c>
      <c r="W425">
        <v>10</v>
      </c>
      <c r="X425">
        <v>190</v>
      </c>
      <c r="Y425">
        <v>665</v>
      </c>
    </row>
    <row r="426" spans="2:25" hidden="1" x14ac:dyDescent="0.25">
      <c r="B426" t="s">
        <v>1736</v>
      </c>
      <c r="C426">
        <v>54200</v>
      </c>
      <c r="D426" t="s">
        <v>2073</v>
      </c>
      <c r="E426">
        <v>10</v>
      </c>
      <c r="F426">
        <v>30</v>
      </c>
      <c r="G426">
        <v>6550</v>
      </c>
      <c r="H426">
        <v>50</v>
      </c>
      <c r="I426">
        <v>1015</v>
      </c>
      <c r="J426">
        <v>15</v>
      </c>
      <c r="K426">
        <v>340</v>
      </c>
      <c r="L426">
        <v>2050</v>
      </c>
      <c r="M426">
        <v>1435</v>
      </c>
      <c r="N426">
        <v>925</v>
      </c>
      <c r="O426">
        <v>2750</v>
      </c>
      <c r="P426">
        <v>2120</v>
      </c>
      <c r="Q426">
        <v>2155</v>
      </c>
      <c r="R426">
        <v>1320</v>
      </c>
      <c r="S426">
        <v>280</v>
      </c>
      <c r="T426">
        <v>90</v>
      </c>
      <c r="U426">
        <v>485</v>
      </c>
      <c r="V426">
        <v>9110</v>
      </c>
      <c r="W426">
        <v>10</v>
      </c>
      <c r="X426">
        <v>120</v>
      </c>
      <c r="Y426">
        <v>200</v>
      </c>
    </row>
    <row r="427" spans="2:25" hidden="1" x14ac:dyDescent="0.25">
      <c r="B427" t="s">
        <v>1736</v>
      </c>
      <c r="C427">
        <v>54280</v>
      </c>
      <c r="D427" t="s">
        <v>2074</v>
      </c>
      <c r="E427">
        <v>15</v>
      </c>
      <c r="F427">
        <v>70</v>
      </c>
      <c r="G427">
        <v>1450</v>
      </c>
      <c r="H427">
        <v>5</v>
      </c>
      <c r="I427">
        <v>355</v>
      </c>
      <c r="J427">
        <v>10</v>
      </c>
      <c r="K427">
        <v>150</v>
      </c>
      <c r="L427">
        <v>945</v>
      </c>
      <c r="M427">
        <v>160</v>
      </c>
      <c r="N427">
        <v>570</v>
      </c>
      <c r="O427">
        <v>1465</v>
      </c>
      <c r="P427">
        <v>1265</v>
      </c>
      <c r="Q427">
        <v>1415</v>
      </c>
      <c r="R427">
        <v>1085</v>
      </c>
      <c r="S427">
        <v>65</v>
      </c>
      <c r="T427">
        <v>60</v>
      </c>
      <c r="U427">
        <v>430</v>
      </c>
      <c r="V427">
        <v>3025</v>
      </c>
      <c r="W427">
        <v>5</v>
      </c>
      <c r="X427">
        <v>125</v>
      </c>
      <c r="Y427">
        <v>40</v>
      </c>
    </row>
    <row r="428" spans="2:25" hidden="1" x14ac:dyDescent="0.25">
      <c r="B428" t="s">
        <v>1736</v>
      </c>
      <c r="C428">
        <v>54310</v>
      </c>
      <c r="D428" t="s">
        <v>2075</v>
      </c>
      <c r="E428">
        <v>15</v>
      </c>
      <c r="F428">
        <v>70</v>
      </c>
      <c r="G428">
        <v>270</v>
      </c>
      <c r="H428">
        <v>5</v>
      </c>
      <c r="I428">
        <v>165</v>
      </c>
      <c r="J428">
        <v>5</v>
      </c>
      <c r="K428">
        <v>70</v>
      </c>
      <c r="L428">
        <v>210</v>
      </c>
      <c r="M428">
        <v>20</v>
      </c>
      <c r="N428">
        <v>235</v>
      </c>
      <c r="O428">
        <v>900</v>
      </c>
      <c r="P428">
        <v>785</v>
      </c>
      <c r="Q428">
        <v>1085</v>
      </c>
      <c r="R428">
        <v>865</v>
      </c>
      <c r="S428">
        <v>20</v>
      </c>
      <c r="T428">
        <v>55</v>
      </c>
      <c r="U428">
        <v>325</v>
      </c>
      <c r="V428">
        <v>1115</v>
      </c>
      <c r="W428">
        <v>5</v>
      </c>
      <c r="X428">
        <v>90</v>
      </c>
      <c r="Y428">
        <v>15</v>
      </c>
    </row>
    <row r="429" spans="2:25" hidden="1" x14ac:dyDescent="0.25">
      <c r="B429" t="s">
        <v>1736</v>
      </c>
      <c r="C429">
        <v>54340</v>
      </c>
      <c r="D429" t="s">
        <v>2076</v>
      </c>
      <c r="E429">
        <v>5</v>
      </c>
      <c r="F429">
        <v>15</v>
      </c>
      <c r="G429">
        <v>445</v>
      </c>
      <c r="H429">
        <v>5</v>
      </c>
      <c r="I429">
        <v>90</v>
      </c>
      <c r="J429">
        <v>5</v>
      </c>
      <c r="K429">
        <v>60</v>
      </c>
      <c r="L429">
        <v>150</v>
      </c>
      <c r="M429">
        <v>65</v>
      </c>
      <c r="N429">
        <v>125</v>
      </c>
      <c r="O429">
        <v>310</v>
      </c>
      <c r="P429">
        <v>255</v>
      </c>
      <c r="Q429">
        <v>340</v>
      </c>
      <c r="R429">
        <v>255</v>
      </c>
      <c r="S429">
        <v>30</v>
      </c>
      <c r="T429">
        <v>20</v>
      </c>
      <c r="U429">
        <v>80</v>
      </c>
      <c r="V429">
        <v>815</v>
      </c>
      <c r="W429">
        <v>0</v>
      </c>
      <c r="X429">
        <v>35</v>
      </c>
      <c r="Y429">
        <v>5</v>
      </c>
    </row>
    <row r="430" spans="2:25" hidden="1" x14ac:dyDescent="0.25">
      <c r="B430" t="s">
        <v>1736</v>
      </c>
      <c r="C430">
        <v>54410</v>
      </c>
      <c r="D430" t="s">
        <v>2077</v>
      </c>
      <c r="E430">
        <v>0</v>
      </c>
      <c r="F430">
        <v>0</v>
      </c>
      <c r="G430">
        <v>195</v>
      </c>
      <c r="H430">
        <v>0</v>
      </c>
      <c r="I430">
        <v>25</v>
      </c>
      <c r="J430">
        <v>0</v>
      </c>
      <c r="K430">
        <v>20</v>
      </c>
      <c r="L430">
        <v>60</v>
      </c>
      <c r="M430">
        <v>20</v>
      </c>
      <c r="N430">
        <v>65</v>
      </c>
      <c r="O430">
        <v>65</v>
      </c>
      <c r="P430">
        <v>55</v>
      </c>
      <c r="Q430">
        <v>80</v>
      </c>
      <c r="R430">
        <v>85</v>
      </c>
      <c r="S430">
        <v>5</v>
      </c>
      <c r="T430">
        <v>5</v>
      </c>
      <c r="U430">
        <v>10</v>
      </c>
      <c r="V430">
        <v>325</v>
      </c>
      <c r="W430">
        <v>0</v>
      </c>
      <c r="X430">
        <v>5</v>
      </c>
      <c r="Y430">
        <v>5</v>
      </c>
    </row>
    <row r="431" spans="2:25" hidden="1" x14ac:dyDescent="0.25">
      <c r="B431" t="s">
        <v>1736</v>
      </c>
      <c r="C431">
        <v>54480</v>
      </c>
      <c r="D431" t="s">
        <v>2078</v>
      </c>
      <c r="E431">
        <v>0</v>
      </c>
      <c r="F431">
        <v>0</v>
      </c>
      <c r="G431">
        <v>20</v>
      </c>
      <c r="H431">
        <v>0</v>
      </c>
      <c r="I431">
        <v>5</v>
      </c>
      <c r="J431">
        <v>0</v>
      </c>
      <c r="K431">
        <v>5</v>
      </c>
      <c r="L431">
        <v>5</v>
      </c>
      <c r="M431">
        <v>5</v>
      </c>
      <c r="N431">
        <v>15</v>
      </c>
      <c r="O431">
        <v>20</v>
      </c>
      <c r="P431">
        <v>15</v>
      </c>
      <c r="Q431">
        <v>10</v>
      </c>
      <c r="R431">
        <v>5</v>
      </c>
      <c r="S431">
        <v>5</v>
      </c>
      <c r="T431">
        <v>5</v>
      </c>
      <c r="U431">
        <v>0</v>
      </c>
      <c r="V431">
        <v>40</v>
      </c>
      <c r="W431">
        <v>0</v>
      </c>
      <c r="X431">
        <v>0</v>
      </c>
      <c r="Y431">
        <v>0</v>
      </c>
    </row>
    <row r="432" spans="2:25" hidden="1" x14ac:dyDescent="0.25">
      <c r="B432" t="s">
        <v>1736</v>
      </c>
      <c r="C432">
        <v>54550</v>
      </c>
      <c r="D432" t="s">
        <v>2079</v>
      </c>
      <c r="E432">
        <v>5</v>
      </c>
      <c r="F432">
        <v>5</v>
      </c>
      <c r="G432">
        <v>190</v>
      </c>
      <c r="H432">
        <v>0</v>
      </c>
      <c r="I432">
        <v>20</v>
      </c>
      <c r="J432">
        <v>0</v>
      </c>
      <c r="K432">
        <v>10</v>
      </c>
      <c r="L432">
        <v>70</v>
      </c>
      <c r="M432">
        <v>65</v>
      </c>
      <c r="N432">
        <v>40</v>
      </c>
      <c r="O432">
        <v>125</v>
      </c>
      <c r="P432">
        <v>100</v>
      </c>
      <c r="Q432">
        <v>85</v>
      </c>
      <c r="R432">
        <v>70</v>
      </c>
      <c r="S432">
        <v>5</v>
      </c>
      <c r="T432">
        <v>5</v>
      </c>
      <c r="U432">
        <v>25</v>
      </c>
      <c r="V432">
        <v>310</v>
      </c>
      <c r="W432">
        <v>5</v>
      </c>
      <c r="X432">
        <v>5</v>
      </c>
      <c r="Y432">
        <v>0</v>
      </c>
    </row>
    <row r="433" spans="2:25" hidden="1" x14ac:dyDescent="0.25">
      <c r="B433" t="s">
        <v>1736</v>
      </c>
      <c r="C433">
        <v>54620</v>
      </c>
      <c r="D433" t="s">
        <v>2080</v>
      </c>
      <c r="E433">
        <v>0</v>
      </c>
      <c r="F433">
        <v>5</v>
      </c>
      <c r="G433">
        <v>60</v>
      </c>
      <c r="H433">
        <v>0</v>
      </c>
      <c r="I433">
        <v>10</v>
      </c>
      <c r="J433">
        <v>0</v>
      </c>
      <c r="K433">
        <v>5</v>
      </c>
      <c r="L433">
        <v>30</v>
      </c>
      <c r="M433">
        <v>20</v>
      </c>
      <c r="N433">
        <v>20</v>
      </c>
      <c r="O433">
        <v>35</v>
      </c>
      <c r="P433">
        <v>20</v>
      </c>
      <c r="Q433">
        <v>30</v>
      </c>
      <c r="R433">
        <v>25</v>
      </c>
      <c r="S433">
        <v>5</v>
      </c>
      <c r="T433">
        <v>5</v>
      </c>
      <c r="U433">
        <v>10</v>
      </c>
      <c r="V433">
        <v>110</v>
      </c>
      <c r="W433">
        <v>0</v>
      </c>
      <c r="X433">
        <v>5</v>
      </c>
      <c r="Y433">
        <v>0</v>
      </c>
    </row>
    <row r="434" spans="2:25" hidden="1" x14ac:dyDescent="0.25">
      <c r="B434" t="s">
        <v>1736</v>
      </c>
      <c r="C434">
        <v>54690</v>
      </c>
      <c r="D434" t="s">
        <v>2081</v>
      </c>
      <c r="E434">
        <v>0</v>
      </c>
      <c r="F434">
        <v>0</v>
      </c>
      <c r="G434">
        <v>55</v>
      </c>
      <c r="H434">
        <v>0</v>
      </c>
      <c r="I434">
        <v>10</v>
      </c>
      <c r="J434">
        <v>0</v>
      </c>
      <c r="K434">
        <v>5</v>
      </c>
      <c r="L434">
        <v>10</v>
      </c>
      <c r="M434">
        <v>5</v>
      </c>
      <c r="N434">
        <v>20</v>
      </c>
      <c r="O434">
        <v>10</v>
      </c>
      <c r="P434">
        <v>10</v>
      </c>
      <c r="Q434">
        <v>20</v>
      </c>
      <c r="R434">
        <v>20</v>
      </c>
      <c r="S434">
        <v>5</v>
      </c>
      <c r="T434">
        <v>0</v>
      </c>
      <c r="U434">
        <v>0</v>
      </c>
      <c r="V434">
        <v>90</v>
      </c>
      <c r="W434">
        <v>0</v>
      </c>
      <c r="X434">
        <v>5</v>
      </c>
      <c r="Y434">
        <v>0</v>
      </c>
    </row>
    <row r="435" spans="2:25" hidden="1" x14ac:dyDescent="0.25">
      <c r="B435" t="s">
        <v>1736</v>
      </c>
      <c r="C435">
        <v>54760</v>
      </c>
      <c r="D435" t="s">
        <v>2082</v>
      </c>
      <c r="E435">
        <v>0</v>
      </c>
      <c r="F435">
        <v>0</v>
      </c>
      <c r="G435">
        <v>55</v>
      </c>
      <c r="H435">
        <v>0</v>
      </c>
      <c r="I435">
        <v>10</v>
      </c>
      <c r="J435">
        <v>0</v>
      </c>
      <c r="K435">
        <v>5</v>
      </c>
      <c r="L435">
        <v>20</v>
      </c>
      <c r="M435">
        <v>20</v>
      </c>
      <c r="N435">
        <v>10</v>
      </c>
      <c r="O435">
        <v>35</v>
      </c>
      <c r="P435">
        <v>25</v>
      </c>
      <c r="Q435">
        <v>20</v>
      </c>
      <c r="R435">
        <v>10</v>
      </c>
      <c r="S435">
        <v>5</v>
      </c>
      <c r="T435">
        <v>5</v>
      </c>
      <c r="U435">
        <v>5</v>
      </c>
      <c r="V435">
        <v>80</v>
      </c>
      <c r="W435">
        <v>0</v>
      </c>
      <c r="X435">
        <v>5</v>
      </c>
      <c r="Y435">
        <v>0</v>
      </c>
    </row>
    <row r="436" spans="2:25" hidden="1" x14ac:dyDescent="0.25">
      <c r="B436" t="s">
        <v>1736</v>
      </c>
      <c r="C436">
        <v>54830</v>
      </c>
      <c r="D436" t="s">
        <v>2083</v>
      </c>
      <c r="E436">
        <v>15</v>
      </c>
      <c r="F436">
        <v>40</v>
      </c>
      <c r="G436">
        <v>3110</v>
      </c>
      <c r="H436">
        <v>45</v>
      </c>
      <c r="I436">
        <v>1005</v>
      </c>
      <c r="J436">
        <v>25</v>
      </c>
      <c r="K436">
        <v>485</v>
      </c>
      <c r="L436">
        <v>2475</v>
      </c>
      <c r="M436">
        <v>205</v>
      </c>
      <c r="N436">
        <v>1285</v>
      </c>
      <c r="O436">
        <v>3695</v>
      </c>
      <c r="P436">
        <v>2975</v>
      </c>
      <c r="Q436">
        <v>2825</v>
      </c>
      <c r="R436">
        <v>2090</v>
      </c>
      <c r="S436">
        <v>260</v>
      </c>
      <c r="T436">
        <v>155</v>
      </c>
      <c r="U436">
        <v>835</v>
      </c>
      <c r="V436">
        <v>6840</v>
      </c>
      <c r="W436">
        <v>15</v>
      </c>
      <c r="X436">
        <v>225</v>
      </c>
      <c r="Y436">
        <v>185</v>
      </c>
    </row>
    <row r="437" spans="2:25" hidden="1" x14ac:dyDescent="0.25">
      <c r="B437" t="s">
        <v>1736</v>
      </c>
      <c r="C437">
        <v>54900</v>
      </c>
      <c r="D437" t="s">
        <v>2084</v>
      </c>
      <c r="E437">
        <v>0</v>
      </c>
      <c r="F437">
        <v>5</v>
      </c>
      <c r="G437">
        <v>65</v>
      </c>
      <c r="H437">
        <v>0</v>
      </c>
      <c r="I437">
        <v>15</v>
      </c>
      <c r="J437">
        <v>5</v>
      </c>
      <c r="K437">
        <v>5</v>
      </c>
      <c r="L437">
        <v>25</v>
      </c>
      <c r="M437">
        <v>20</v>
      </c>
      <c r="N437">
        <v>15</v>
      </c>
      <c r="O437">
        <v>50</v>
      </c>
      <c r="P437">
        <v>35</v>
      </c>
      <c r="Q437">
        <v>45</v>
      </c>
      <c r="R437">
        <v>15</v>
      </c>
      <c r="S437">
        <v>5</v>
      </c>
      <c r="T437">
        <v>5</v>
      </c>
      <c r="U437">
        <v>10</v>
      </c>
      <c r="V437">
        <v>100</v>
      </c>
      <c r="W437">
        <v>0</v>
      </c>
      <c r="X437">
        <v>5</v>
      </c>
      <c r="Y437">
        <v>5</v>
      </c>
    </row>
    <row r="438" spans="2:25" hidden="1" x14ac:dyDescent="0.25">
      <c r="B438" t="s">
        <v>1736</v>
      </c>
      <c r="C438">
        <v>54970</v>
      </c>
      <c r="D438" t="s">
        <v>1301</v>
      </c>
      <c r="E438">
        <v>5</v>
      </c>
      <c r="F438">
        <v>5</v>
      </c>
      <c r="G438">
        <v>35</v>
      </c>
      <c r="H438">
        <v>0</v>
      </c>
      <c r="I438">
        <v>5</v>
      </c>
      <c r="J438">
        <v>0</v>
      </c>
      <c r="K438">
        <v>5</v>
      </c>
      <c r="L438">
        <v>10</v>
      </c>
      <c r="M438">
        <v>5</v>
      </c>
      <c r="N438">
        <v>30</v>
      </c>
      <c r="O438">
        <v>45</v>
      </c>
      <c r="P438">
        <v>40</v>
      </c>
      <c r="Q438">
        <v>135</v>
      </c>
      <c r="R438">
        <v>130</v>
      </c>
      <c r="S438">
        <v>5</v>
      </c>
      <c r="T438">
        <v>10</v>
      </c>
      <c r="U438">
        <v>15</v>
      </c>
      <c r="V438">
        <v>115</v>
      </c>
      <c r="W438">
        <v>0</v>
      </c>
      <c r="X438">
        <v>15</v>
      </c>
      <c r="Y438">
        <v>0</v>
      </c>
    </row>
    <row r="439" spans="2:25" hidden="1" x14ac:dyDescent="0.25">
      <c r="B439" t="s">
        <v>1736</v>
      </c>
      <c r="C439">
        <v>55040</v>
      </c>
      <c r="D439" t="s">
        <v>2085</v>
      </c>
      <c r="E439">
        <v>5</v>
      </c>
      <c r="F439">
        <v>5</v>
      </c>
      <c r="G439">
        <v>55</v>
      </c>
      <c r="H439">
        <v>0</v>
      </c>
      <c r="I439">
        <v>15</v>
      </c>
      <c r="J439">
        <v>5</v>
      </c>
      <c r="K439">
        <v>10</v>
      </c>
      <c r="L439">
        <v>20</v>
      </c>
      <c r="M439">
        <v>5</v>
      </c>
      <c r="N439">
        <v>25</v>
      </c>
      <c r="O439">
        <v>75</v>
      </c>
      <c r="P439">
        <v>65</v>
      </c>
      <c r="Q439">
        <v>115</v>
      </c>
      <c r="R439">
        <v>105</v>
      </c>
      <c r="S439">
        <v>5</v>
      </c>
      <c r="T439">
        <v>5</v>
      </c>
      <c r="U439">
        <v>35</v>
      </c>
      <c r="V439">
        <v>145</v>
      </c>
      <c r="W439">
        <v>0</v>
      </c>
      <c r="X439">
        <v>10</v>
      </c>
      <c r="Y439">
        <v>0</v>
      </c>
    </row>
    <row r="440" spans="2:25" hidden="1" x14ac:dyDescent="0.25">
      <c r="B440" t="s">
        <v>1736</v>
      </c>
      <c r="C440">
        <v>55110</v>
      </c>
      <c r="D440" t="s">
        <v>2086</v>
      </c>
      <c r="E440">
        <v>20</v>
      </c>
      <c r="F440">
        <v>75</v>
      </c>
      <c r="G440">
        <v>15840</v>
      </c>
      <c r="H440">
        <v>80</v>
      </c>
      <c r="I440">
        <v>2610</v>
      </c>
      <c r="J440">
        <v>40</v>
      </c>
      <c r="K440">
        <v>1210</v>
      </c>
      <c r="L440">
        <v>6795</v>
      </c>
      <c r="M440">
        <v>2355</v>
      </c>
      <c r="N440">
        <v>3070</v>
      </c>
      <c r="O440">
        <v>5335</v>
      </c>
      <c r="P440">
        <v>4445</v>
      </c>
      <c r="Q440">
        <v>4855</v>
      </c>
      <c r="R440">
        <v>3890</v>
      </c>
      <c r="S440">
        <v>705</v>
      </c>
      <c r="T440">
        <v>185</v>
      </c>
      <c r="U440">
        <v>1330</v>
      </c>
      <c r="V440">
        <v>23705</v>
      </c>
      <c r="W440">
        <v>20</v>
      </c>
      <c r="X440">
        <v>435</v>
      </c>
      <c r="Y440">
        <v>225</v>
      </c>
    </row>
    <row r="441" spans="2:25" hidden="1" x14ac:dyDescent="0.25">
      <c r="B441" t="s">
        <v>1736</v>
      </c>
      <c r="C441">
        <v>55180</v>
      </c>
      <c r="D441" t="s">
        <v>2087</v>
      </c>
      <c r="E441">
        <v>5</v>
      </c>
      <c r="F441">
        <v>5</v>
      </c>
      <c r="G441">
        <v>1165</v>
      </c>
      <c r="H441">
        <v>5</v>
      </c>
      <c r="I441">
        <v>220</v>
      </c>
      <c r="J441">
        <v>5</v>
      </c>
      <c r="K441">
        <v>120</v>
      </c>
      <c r="L441">
        <v>450</v>
      </c>
      <c r="M441">
        <v>290</v>
      </c>
      <c r="N441">
        <v>380</v>
      </c>
      <c r="O441">
        <v>550</v>
      </c>
      <c r="P441">
        <v>435</v>
      </c>
      <c r="Q441">
        <v>415</v>
      </c>
      <c r="R441">
        <v>325</v>
      </c>
      <c r="S441">
        <v>55</v>
      </c>
      <c r="T441">
        <v>30</v>
      </c>
      <c r="U441">
        <v>90</v>
      </c>
      <c r="V441">
        <v>1980</v>
      </c>
      <c r="W441">
        <v>5</v>
      </c>
      <c r="X441">
        <v>20</v>
      </c>
      <c r="Y441">
        <v>10</v>
      </c>
    </row>
    <row r="442" spans="2:25" hidden="1" x14ac:dyDescent="0.25">
      <c r="B442" t="s">
        <v>1736</v>
      </c>
      <c r="C442">
        <v>55250</v>
      </c>
      <c r="D442" t="s">
        <v>2088</v>
      </c>
      <c r="E442">
        <v>5</v>
      </c>
      <c r="F442">
        <v>30</v>
      </c>
      <c r="G442">
        <v>60</v>
      </c>
      <c r="H442">
        <v>0</v>
      </c>
      <c r="I442">
        <v>15</v>
      </c>
      <c r="J442">
        <v>5</v>
      </c>
      <c r="K442">
        <v>10</v>
      </c>
      <c r="L442">
        <v>25</v>
      </c>
      <c r="M442">
        <v>5</v>
      </c>
      <c r="N442">
        <v>30</v>
      </c>
      <c r="O442">
        <v>125</v>
      </c>
      <c r="P442">
        <v>120</v>
      </c>
      <c r="Q442">
        <v>235</v>
      </c>
      <c r="R442">
        <v>185</v>
      </c>
      <c r="S442">
        <v>5</v>
      </c>
      <c r="T442">
        <v>15</v>
      </c>
      <c r="U442">
        <v>60</v>
      </c>
      <c r="V442">
        <v>200</v>
      </c>
      <c r="W442">
        <v>0</v>
      </c>
      <c r="X442">
        <v>25</v>
      </c>
      <c r="Y442">
        <v>0</v>
      </c>
    </row>
    <row r="443" spans="2:25" hidden="1" x14ac:dyDescent="0.25">
      <c r="B443" t="s">
        <v>1736</v>
      </c>
      <c r="C443">
        <v>55320</v>
      </c>
      <c r="D443" t="s">
        <v>2089</v>
      </c>
      <c r="E443">
        <v>20</v>
      </c>
      <c r="F443">
        <v>30</v>
      </c>
      <c r="G443">
        <v>9605</v>
      </c>
      <c r="H443">
        <v>145</v>
      </c>
      <c r="I443">
        <v>1285</v>
      </c>
      <c r="J443">
        <v>20</v>
      </c>
      <c r="K443">
        <v>395</v>
      </c>
      <c r="L443">
        <v>2235</v>
      </c>
      <c r="M443">
        <v>4730</v>
      </c>
      <c r="N443">
        <v>1375</v>
      </c>
      <c r="O443">
        <v>2565</v>
      </c>
      <c r="P443">
        <v>1925</v>
      </c>
      <c r="Q443">
        <v>3060</v>
      </c>
      <c r="R443">
        <v>1570</v>
      </c>
      <c r="S443">
        <v>415</v>
      </c>
      <c r="T443">
        <v>50</v>
      </c>
      <c r="U443">
        <v>335</v>
      </c>
      <c r="V443">
        <v>12695</v>
      </c>
      <c r="W443">
        <v>20</v>
      </c>
      <c r="X443">
        <v>100</v>
      </c>
      <c r="Y443">
        <v>710</v>
      </c>
    </row>
    <row r="444" spans="2:25" hidden="1" x14ac:dyDescent="0.25">
      <c r="B444" t="s">
        <v>1736</v>
      </c>
      <c r="C444">
        <v>55390</v>
      </c>
      <c r="D444" t="s">
        <v>2090</v>
      </c>
      <c r="E444">
        <v>5</v>
      </c>
      <c r="F444">
        <v>5</v>
      </c>
      <c r="G444">
        <v>20</v>
      </c>
      <c r="H444">
        <v>0</v>
      </c>
      <c r="I444">
        <v>5</v>
      </c>
      <c r="J444">
        <v>0</v>
      </c>
      <c r="K444">
        <v>0</v>
      </c>
      <c r="L444">
        <v>10</v>
      </c>
      <c r="M444">
        <v>5</v>
      </c>
      <c r="N444">
        <v>10</v>
      </c>
      <c r="O444">
        <v>10</v>
      </c>
      <c r="P444">
        <v>10</v>
      </c>
      <c r="Q444">
        <v>25</v>
      </c>
      <c r="R444">
        <v>25</v>
      </c>
      <c r="S444">
        <v>5</v>
      </c>
      <c r="T444">
        <v>5</v>
      </c>
      <c r="U444">
        <v>5</v>
      </c>
      <c r="V444">
        <v>40</v>
      </c>
      <c r="W444">
        <v>0</v>
      </c>
      <c r="X444">
        <v>5</v>
      </c>
      <c r="Y444">
        <v>0</v>
      </c>
    </row>
    <row r="445" spans="2:25" hidden="1" x14ac:dyDescent="0.25">
      <c r="B445" t="s">
        <v>1736</v>
      </c>
      <c r="C445">
        <v>55460</v>
      </c>
      <c r="D445" t="s">
        <v>2091</v>
      </c>
      <c r="E445">
        <v>0</v>
      </c>
      <c r="F445">
        <v>15</v>
      </c>
      <c r="G445">
        <v>335</v>
      </c>
      <c r="H445">
        <v>5</v>
      </c>
      <c r="I445">
        <v>55</v>
      </c>
      <c r="J445">
        <v>5</v>
      </c>
      <c r="K445">
        <v>40</v>
      </c>
      <c r="L445">
        <v>155</v>
      </c>
      <c r="M445">
        <v>55</v>
      </c>
      <c r="N445">
        <v>120</v>
      </c>
      <c r="O445">
        <v>190</v>
      </c>
      <c r="P445">
        <v>155</v>
      </c>
      <c r="Q445">
        <v>200</v>
      </c>
      <c r="R445">
        <v>190</v>
      </c>
      <c r="S445">
        <v>20</v>
      </c>
      <c r="T445">
        <v>10</v>
      </c>
      <c r="U445">
        <v>45</v>
      </c>
      <c r="V445">
        <v>630</v>
      </c>
      <c r="W445">
        <v>0</v>
      </c>
      <c r="X445">
        <v>15</v>
      </c>
      <c r="Y445">
        <v>5</v>
      </c>
    </row>
    <row r="446" spans="2:25" hidden="1" x14ac:dyDescent="0.25">
      <c r="B446" t="s">
        <v>1736</v>
      </c>
      <c r="C446">
        <v>55530</v>
      </c>
      <c r="D446" t="s">
        <v>2092</v>
      </c>
      <c r="E446">
        <v>0</v>
      </c>
      <c r="F446">
        <v>5</v>
      </c>
      <c r="G446">
        <v>55</v>
      </c>
      <c r="H446">
        <v>0</v>
      </c>
      <c r="I446">
        <v>5</v>
      </c>
      <c r="J446">
        <v>0</v>
      </c>
      <c r="K446">
        <v>5</v>
      </c>
      <c r="L446">
        <v>10</v>
      </c>
      <c r="M446">
        <v>5</v>
      </c>
      <c r="N446">
        <v>10</v>
      </c>
      <c r="O446">
        <v>25</v>
      </c>
      <c r="P446">
        <v>15</v>
      </c>
      <c r="Q446">
        <v>15</v>
      </c>
      <c r="R446">
        <v>15</v>
      </c>
      <c r="S446">
        <v>5</v>
      </c>
      <c r="T446">
        <v>0</v>
      </c>
      <c r="U446">
        <v>5</v>
      </c>
      <c r="V446">
        <v>85</v>
      </c>
      <c r="W446">
        <v>0</v>
      </c>
      <c r="X446">
        <v>0</v>
      </c>
      <c r="Y446">
        <v>5</v>
      </c>
    </row>
    <row r="447" spans="2:25" hidden="1" x14ac:dyDescent="0.25">
      <c r="B447" t="s">
        <v>1736</v>
      </c>
      <c r="C447">
        <v>55600</v>
      </c>
      <c r="D447" t="s">
        <v>2093</v>
      </c>
      <c r="E447">
        <v>0</v>
      </c>
      <c r="F447">
        <v>10</v>
      </c>
      <c r="G447">
        <v>245</v>
      </c>
      <c r="H447">
        <v>0</v>
      </c>
      <c r="I447">
        <v>45</v>
      </c>
      <c r="J447">
        <v>5</v>
      </c>
      <c r="K447">
        <v>25</v>
      </c>
      <c r="L447">
        <v>95</v>
      </c>
      <c r="M447">
        <v>30</v>
      </c>
      <c r="N447">
        <v>70</v>
      </c>
      <c r="O447">
        <v>155</v>
      </c>
      <c r="P447">
        <v>130</v>
      </c>
      <c r="Q447">
        <v>160</v>
      </c>
      <c r="R447">
        <v>130</v>
      </c>
      <c r="S447">
        <v>15</v>
      </c>
      <c r="T447">
        <v>5</v>
      </c>
      <c r="U447">
        <v>55</v>
      </c>
      <c r="V447">
        <v>455</v>
      </c>
      <c r="W447">
        <v>0</v>
      </c>
      <c r="X447">
        <v>15</v>
      </c>
      <c r="Y447">
        <v>5</v>
      </c>
    </row>
    <row r="448" spans="2:25" hidden="1" x14ac:dyDescent="0.25">
      <c r="B448" t="s">
        <v>1736</v>
      </c>
      <c r="C448">
        <v>55670</v>
      </c>
      <c r="D448" t="s">
        <v>2094</v>
      </c>
      <c r="E448">
        <v>5</v>
      </c>
      <c r="F448">
        <v>5</v>
      </c>
      <c r="G448">
        <v>70</v>
      </c>
      <c r="H448">
        <v>0</v>
      </c>
      <c r="I448">
        <v>15</v>
      </c>
      <c r="J448">
        <v>0</v>
      </c>
      <c r="K448">
        <v>10</v>
      </c>
      <c r="L448">
        <v>40</v>
      </c>
      <c r="M448">
        <v>5</v>
      </c>
      <c r="N448">
        <v>20</v>
      </c>
      <c r="O448">
        <v>65</v>
      </c>
      <c r="P448">
        <v>55</v>
      </c>
      <c r="Q448">
        <v>70</v>
      </c>
      <c r="R448">
        <v>50</v>
      </c>
      <c r="S448">
        <v>5</v>
      </c>
      <c r="T448">
        <v>10</v>
      </c>
      <c r="U448">
        <v>20</v>
      </c>
      <c r="V448">
        <v>145</v>
      </c>
      <c r="W448">
        <v>0</v>
      </c>
      <c r="X448">
        <v>10</v>
      </c>
      <c r="Y448">
        <v>5</v>
      </c>
    </row>
    <row r="449" spans="2:25" hidden="1" x14ac:dyDescent="0.25">
      <c r="B449" t="s">
        <v>1736</v>
      </c>
      <c r="C449">
        <v>55740</v>
      </c>
      <c r="D449" t="s">
        <v>2095</v>
      </c>
      <c r="E449">
        <v>5</v>
      </c>
      <c r="F449">
        <v>5</v>
      </c>
      <c r="G449">
        <v>570</v>
      </c>
      <c r="H449">
        <v>15</v>
      </c>
      <c r="I449">
        <v>60</v>
      </c>
      <c r="J449">
        <v>0</v>
      </c>
      <c r="K449">
        <v>20</v>
      </c>
      <c r="L449">
        <v>270</v>
      </c>
      <c r="M449">
        <v>315</v>
      </c>
      <c r="N449">
        <v>205</v>
      </c>
      <c r="O449">
        <v>150</v>
      </c>
      <c r="P449">
        <v>120</v>
      </c>
      <c r="Q449">
        <v>235</v>
      </c>
      <c r="R449">
        <v>170</v>
      </c>
      <c r="S449">
        <v>25</v>
      </c>
      <c r="T449">
        <v>5</v>
      </c>
      <c r="U449">
        <v>25</v>
      </c>
      <c r="V449">
        <v>915</v>
      </c>
      <c r="W449">
        <v>5</v>
      </c>
      <c r="X449">
        <v>15</v>
      </c>
      <c r="Y449">
        <v>50</v>
      </c>
    </row>
    <row r="450" spans="2:25" hidden="1" x14ac:dyDescent="0.25">
      <c r="B450" t="s">
        <v>1736</v>
      </c>
      <c r="C450">
        <v>55810</v>
      </c>
      <c r="D450" t="s">
        <v>2096</v>
      </c>
      <c r="E450">
        <v>5</v>
      </c>
      <c r="F450">
        <v>10</v>
      </c>
      <c r="G450">
        <v>60</v>
      </c>
      <c r="H450">
        <v>0</v>
      </c>
      <c r="I450">
        <v>20</v>
      </c>
      <c r="J450">
        <v>0</v>
      </c>
      <c r="K450">
        <v>10</v>
      </c>
      <c r="L450">
        <v>45</v>
      </c>
      <c r="M450">
        <v>5</v>
      </c>
      <c r="N450">
        <v>25</v>
      </c>
      <c r="O450">
        <v>75</v>
      </c>
      <c r="P450">
        <v>70</v>
      </c>
      <c r="Q450">
        <v>110</v>
      </c>
      <c r="R450">
        <v>105</v>
      </c>
      <c r="S450">
        <v>5</v>
      </c>
      <c r="T450">
        <v>5</v>
      </c>
      <c r="U450">
        <v>30</v>
      </c>
      <c r="V450">
        <v>155</v>
      </c>
      <c r="W450">
        <v>0</v>
      </c>
      <c r="X450">
        <v>10</v>
      </c>
      <c r="Y450">
        <v>0</v>
      </c>
    </row>
    <row r="451" spans="2:25" hidden="1" x14ac:dyDescent="0.25">
      <c r="B451" t="s">
        <v>1736</v>
      </c>
      <c r="C451">
        <v>55880</v>
      </c>
      <c r="D451" t="s">
        <v>2097</v>
      </c>
      <c r="E451">
        <v>0</v>
      </c>
      <c r="F451">
        <v>5</v>
      </c>
      <c r="G451">
        <v>25</v>
      </c>
      <c r="H451">
        <v>0</v>
      </c>
      <c r="I451">
        <v>10</v>
      </c>
      <c r="J451">
        <v>0</v>
      </c>
      <c r="K451">
        <v>5</v>
      </c>
      <c r="L451">
        <v>15</v>
      </c>
      <c r="M451">
        <v>5</v>
      </c>
      <c r="N451">
        <v>15</v>
      </c>
      <c r="O451">
        <v>25</v>
      </c>
      <c r="P451">
        <v>15</v>
      </c>
      <c r="Q451">
        <v>20</v>
      </c>
      <c r="R451">
        <v>15</v>
      </c>
      <c r="S451">
        <v>5</v>
      </c>
      <c r="T451">
        <v>5</v>
      </c>
      <c r="U451">
        <v>5</v>
      </c>
      <c r="V451">
        <v>60</v>
      </c>
      <c r="W451">
        <v>0</v>
      </c>
      <c r="X451">
        <v>0</v>
      </c>
      <c r="Y451">
        <v>5</v>
      </c>
    </row>
    <row r="452" spans="2:25" hidden="1" x14ac:dyDescent="0.25">
      <c r="B452" t="s">
        <v>1736</v>
      </c>
      <c r="C452">
        <v>55950</v>
      </c>
      <c r="D452" t="s">
        <v>2098</v>
      </c>
      <c r="E452">
        <v>0</v>
      </c>
      <c r="F452">
        <v>0</v>
      </c>
      <c r="G452">
        <v>55</v>
      </c>
      <c r="H452">
        <v>0</v>
      </c>
      <c r="I452">
        <v>15</v>
      </c>
      <c r="J452">
        <v>0</v>
      </c>
      <c r="K452">
        <v>10</v>
      </c>
      <c r="L452">
        <v>10</v>
      </c>
      <c r="M452">
        <v>5</v>
      </c>
      <c r="N452">
        <v>15</v>
      </c>
      <c r="O452">
        <v>30</v>
      </c>
      <c r="P452">
        <v>20</v>
      </c>
      <c r="Q452">
        <v>15</v>
      </c>
      <c r="R452">
        <v>10</v>
      </c>
      <c r="S452">
        <v>5</v>
      </c>
      <c r="T452">
        <v>5</v>
      </c>
      <c r="U452">
        <v>5</v>
      </c>
      <c r="V452">
        <v>90</v>
      </c>
      <c r="W452">
        <v>0</v>
      </c>
      <c r="X452">
        <v>0</v>
      </c>
      <c r="Y452">
        <v>5</v>
      </c>
    </row>
    <row r="453" spans="2:25" hidden="1" x14ac:dyDescent="0.25">
      <c r="B453" t="s">
        <v>1736</v>
      </c>
      <c r="C453">
        <v>56090</v>
      </c>
      <c r="D453" t="s">
        <v>2099</v>
      </c>
      <c r="E453">
        <v>5</v>
      </c>
      <c r="F453">
        <v>15</v>
      </c>
      <c r="G453">
        <v>4570</v>
      </c>
      <c r="H453">
        <v>30</v>
      </c>
      <c r="I453">
        <v>675</v>
      </c>
      <c r="J453">
        <v>5</v>
      </c>
      <c r="K453">
        <v>245</v>
      </c>
      <c r="L453">
        <v>1150</v>
      </c>
      <c r="M453">
        <v>920</v>
      </c>
      <c r="N453">
        <v>665</v>
      </c>
      <c r="O453">
        <v>1375</v>
      </c>
      <c r="P453">
        <v>1055</v>
      </c>
      <c r="Q453">
        <v>1345</v>
      </c>
      <c r="R453">
        <v>920</v>
      </c>
      <c r="S453">
        <v>185</v>
      </c>
      <c r="T453">
        <v>40</v>
      </c>
      <c r="U453">
        <v>230</v>
      </c>
      <c r="V453">
        <v>6225</v>
      </c>
      <c r="W453">
        <v>5</v>
      </c>
      <c r="X453">
        <v>65</v>
      </c>
      <c r="Y453">
        <v>110</v>
      </c>
    </row>
    <row r="454" spans="2:25" hidden="1" x14ac:dyDescent="0.25">
      <c r="B454" t="s">
        <v>1736</v>
      </c>
      <c r="C454">
        <v>56160</v>
      </c>
      <c r="D454" t="s">
        <v>2100</v>
      </c>
      <c r="E454">
        <v>0</v>
      </c>
      <c r="F454">
        <v>0</v>
      </c>
      <c r="G454">
        <v>0</v>
      </c>
      <c r="H454">
        <v>0</v>
      </c>
      <c r="I454">
        <v>0</v>
      </c>
      <c r="J454">
        <v>0</v>
      </c>
      <c r="K454">
        <v>0</v>
      </c>
      <c r="L454">
        <v>0</v>
      </c>
      <c r="M454">
        <v>5</v>
      </c>
      <c r="N454">
        <v>5</v>
      </c>
      <c r="O454">
        <v>5</v>
      </c>
      <c r="P454">
        <v>5</v>
      </c>
      <c r="Q454">
        <v>5</v>
      </c>
      <c r="R454">
        <v>5</v>
      </c>
      <c r="S454">
        <v>5</v>
      </c>
      <c r="T454">
        <v>0</v>
      </c>
      <c r="U454">
        <v>0</v>
      </c>
      <c r="V454">
        <v>5</v>
      </c>
      <c r="W454">
        <v>0</v>
      </c>
      <c r="X454">
        <v>0</v>
      </c>
      <c r="Y454">
        <v>0</v>
      </c>
    </row>
    <row r="455" spans="2:25" hidden="1" x14ac:dyDescent="0.25">
      <c r="B455" t="s">
        <v>1736</v>
      </c>
      <c r="C455">
        <v>56230</v>
      </c>
      <c r="D455" t="s">
        <v>2101</v>
      </c>
      <c r="E455">
        <v>5</v>
      </c>
      <c r="F455">
        <v>10</v>
      </c>
      <c r="G455">
        <v>2980</v>
      </c>
      <c r="H455">
        <v>5</v>
      </c>
      <c r="I455">
        <v>525</v>
      </c>
      <c r="J455">
        <v>5</v>
      </c>
      <c r="K455">
        <v>225</v>
      </c>
      <c r="L455">
        <v>1025</v>
      </c>
      <c r="M455">
        <v>450</v>
      </c>
      <c r="N455">
        <v>570</v>
      </c>
      <c r="O455">
        <v>1000</v>
      </c>
      <c r="P455">
        <v>820</v>
      </c>
      <c r="Q455">
        <v>965</v>
      </c>
      <c r="R455">
        <v>780</v>
      </c>
      <c r="S455">
        <v>160</v>
      </c>
      <c r="T455">
        <v>30</v>
      </c>
      <c r="U455">
        <v>220</v>
      </c>
      <c r="V455">
        <v>4455</v>
      </c>
      <c r="W455">
        <v>5</v>
      </c>
      <c r="X455">
        <v>70</v>
      </c>
      <c r="Y455">
        <v>25</v>
      </c>
    </row>
    <row r="456" spans="2:25" hidden="1" x14ac:dyDescent="0.25">
      <c r="B456" t="s">
        <v>1736</v>
      </c>
      <c r="C456">
        <v>56300</v>
      </c>
      <c r="D456" t="s">
        <v>2102</v>
      </c>
      <c r="E456">
        <v>5</v>
      </c>
      <c r="F456">
        <v>0</v>
      </c>
      <c r="G456">
        <v>255</v>
      </c>
      <c r="H456">
        <v>5</v>
      </c>
      <c r="I456">
        <v>25</v>
      </c>
      <c r="J456">
        <v>0</v>
      </c>
      <c r="K456">
        <v>15</v>
      </c>
      <c r="L456">
        <v>85</v>
      </c>
      <c r="M456">
        <v>70</v>
      </c>
      <c r="N456">
        <v>45</v>
      </c>
      <c r="O456">
        <v>65</v>
      </c>
      <c r="P456">
        <v>55</v>
      </c>
      <c r="Q456">
        <v>75</v>
      </c>
      <c r="R456">
        <v>80</v>
      </c>
      <c r="S456">
        <v>10</v>
      </c>
      <c r="T456">
        <v>5</v>
      </c>
      <c r="U456">
        <v>5</v>
      </c>
      <c r="V456">
        <v>370</v>
      </c>
      <c r="W456">
        <v>0</v>
      </c>
      <c r="X456">
        <v>5</v>
      </c>
      <c r="Y456">
        <v>0</v>
      </c>
    </row>
    <row r="457" spans="2:25" hidden="1" x14ac:dyDescent="0.25">
      <c r="B457" t="s">
        <v>1736</v>
      </c>
      <c r="C457">
        <v>56370</v>
      </c>
      <c r="D457" t="s">
        <v>2103</v>
      </c>
      <c r="E457">
        <v>0</v>
      </c>
      <c r="F457">
        <v>0</v>
      </c>
      <c r="G457">
        <v>65</v>
      </c>
      <c r="H457">
        <v>5</v>
      </c>
      <c r="I457">
        <v>5</v>
      </c>
      <c r="J457">
        <v>0</v>
      </c>
      <c r="K457">
        <v>5</v>
      </c>
      <c r="L457">
        <v>30</v>
      </c>
      <c r="M457">
        <v>20</v>
      </c>
      <c r="N457">
        <v>10</v>
      </c>
      <c r="O457">
        <v>40</v>
      </c>
      <c r="P457">
        <v>25</v>
      </c>
      <c r="Q457">
        <v>30</v>
      </c>
      <c r="R457">
        <v>20</v>
      </c>
      <c r="S457">
        <v>5</v>
      </c>
      <c r="T457">
        <v>5</v>
      </c>
      <c r="U457">
        <v>10</v>
      </c>
      <c r="V457">
        <v>95</v>
      </c>
      <c r="W457">
        <v>0</v>
      </c>
      <c r="X457">
        <v>0</v>
      </c>
      <c r="Y457">
        <v>5</v>
      </c>
    </row>
    <row r="458" spans="2:25" hidden="1" x14ac:dyDescent="0.25">
      <c r="B458" t="s">
        <v>1736</v>
      </c>
      <c r="C458">
        <v>56460</v>
      </c>
      <c r="D458" t="s">
        <v>2104</v>
      </c>
      <c r="E458">
        <v>5</v>
      </c>
      <c r="F458">
        <v>20</v>
      </c>
      <c r="G458">
        <v>580</v>
      </c>
      <c r="H458">
        <v>0</v>
      </c>
      <c r="I458">
        <v>115</v>
      </c>
      <c r="J458">
        <v>5</v>
      </c>
      <c r="K458">
        <v>70</v>
      </c>
      <c r="L458">
        <v>240</v>
      </c>
      <c r="M458">
        <v>115</v>
      </c>
      <c r="N458">
        <v>215</v>
      </c>
      <c r="O458">
        <v>295</v>
      </c>
      <c r="P458">
        <v>250</v>
      </c>
      <c r="Q458">
        <v>290</v>
      </c>
      <c r="R458">
        <v>210</v>
      </c>
      <c r="S458">
        <v>25</v>
      </c>
      <c r="T458">
        <v>15</v>
      </c>
      <c r="U458">
        <v>85</v>
      </c>
      <c r="V458">
        <v>1050</v>
      </c>
      <c r="W458">
        <v>5</v>
      </c>
      <c r="X458">
        <v>30</v>
      </c>
      <c r="Y458">
        <v>5</v>
      </c>
    </row>
    <row r="459" spans="2:25" hidden="1" x14ac:dyDescent="0.25">
      <c r="B459" t="s">
        <v>1736</v>
      </c>
      <c r="C459">
        <v>56580</v>
      </c>
      <c r="D459" t="s">
        <v>2105</v>
      </c>
      <c r="E459">
        <v>5</v>
      </c>
      <c r="F459">
        <v>5</v>
      </c>
      <c r="G459">
        <v>1065</v>
      </c>
      <c r="H459">
        <v>20</v>
      </c>
      <c r="I459">
        <v>145</v>
      </c>
      <c r="J459">
        <v>0</v>
      </c>
      <c r="K459">
        <v>30</v>
      </c>
      <c r="L459">
        <v>345</v>
      </c>
      <c r="M459">
        <v>960</v>
      </c>
      <c r="N459">
        <v>275</v>
      </c>
      <c r="O459">
        <v>215</v>
      </c>
      <c r="P459">
        <v>160</v>
      </c>
      <c r="Q459">
        <v>395</v>
      </c>
      <c r="R459">
        <v>170</v>
      </c>
      <c r="S459">
        <v>40</v>
      </c>
      <c r="T459">
        <v>5</v>
      </c>
      <c r="U459">
        <v>25</v>
      </c>
      <c r="V459">
        <v>1505</v>
      </c>
      <c r="W459">
        <v>5</v>
      </c>
      <c r="X459">
        <v>5</v>
      </c>
      <c r="Y459">
        <v>150</v>
      </c>
    </row>
    <row r="460" spans="2:25" hidden="1" x14ac:dyDescent="0.25">
      <c r="B460" t="s">
        <v>1736</v>
      </c>
      <c r="C460">
        <v>56620</v>
      </c>
      <c r="D460" t="s">
        <v>2106</v>
      </c>
      <c r="E460">
        <v>10</v>
      </c>
      <c r="F460">
        <v>70</v>
      </c>
      <c r="G460">
        <v>145</v>
      </c>
      <c r="H460">
        <v>0</v>
      </c>
      <c r="I460">
        <v>55</v>
      </c>
      <c r="J460">
        <v>5</v>
      </c>
      <c r="K460">
        <v>45</v>
      </c>
      <c r="L460">
        <v>15</v>
      </c>
      <c r="M460">
        <v>5</v>
      </c>
      <c r="N460">
        <v>315</v>
      </c>
      <c r="O460">
        <v>565</v>
      </c>
      <c r="P460">
        <v>485</v>
      </c>
      <c r="Q460">
        <v>1450</v>
      </c>
      <c r="R460">
        <v>1175</v>
      </c>
      <c r="S460">
        <v>5</v>
      </c>
      <c r="T460">
        <v>130</v>
      </c>
      <c r="U460">
        <v>165</v>
      </c>
      <c r="V460">
        <v>875</v>
      </c>
      <c r="W460">
        <v>0</v>
      </c>
      <c r="X460">
        <v>235</v>
      </c>
      <c r="Y460">
        <v>5</v>
      </c>
    </row>
    <row r="461" spans="2:25" hidden="1" x14ac:dyDescent="0.25">
      <c r="B461" t="s">
        <v>1736</v>
      </c>
      <c r="C461">
        <v>56730</v>
      </c>
      <c r="D461" t="s">
        <v>2107</v>
      </c>
      <c r="E461">
        <v>5</v>
      </c>
      <c r="F461">
        <v>40</v>
      </c>
      <c r="G461">
        <v>1525</v>
      </c>
      <c r="H461">
        <v>5</v>
      </c>
      <c r="I461">
        <v>340</v>
      </c>
      <c r="J461">
        <v>5</v>
      </c>
      <c r="K461">
        <v>180</v>
      </c>
      <c r="L461">
        <v>575</v>
      </c>
      <c r="M461">
        <v>160</v>
      </c>
      <c r="N461">
        <v>465</v>
      </c>
      <c r="O461">
        <v>800</v>
      </c>
      <c r="P461">
        <v>660</v>
      </c>
      <c r="Q461">
        <v>860</v>
      </c>
      <c r="R461">
        <v>710</v>
      </c>
      <c r="S461">
        <v>60</v>
      </c>
      <c r="T461">
        <v>30</v>
      </c>
      <c r="U461">
        <v>215</v>
      </c>
      <c r="V461">
        <v>2715</v>
      </c>
      <c r="W461">
        <v>5</v>
      </c>
      <c r="X461">
        <v>80</v>
      </c>
      <c r="Y461">
        <v>15</v>
      </c>
    </row>
    <row r="462" spans="2:25" hidden="1" x14ac:dyDescent="0.25">
      <c r="B462" t="s">
        <v>1736</v>
      </c>
      <c r="C462">
        <v>56790</v>
      </c>
      <c r="D462" t="s">
        <v>2108</v>
      </c>
      <c r="E462">
        <v>5</v>
      </c>
      <c r="F462">
        <v>10</v>
      </c>
      <c r="G462">
        <v>530</v>
      </c>
      <c r="H462">
        <v>5</v>
      </c>
      <c r="I462">
        <v>85</v>
      </c>
      <c r="J462">
        <v>0</v>
      </c>
      <c r="K462">
        <v>35</v>
      </c>
      <c r="L462">
        <v>180</v>
      </c>
      <c r="M462">
        <v>70</v>
      </c>
      <c r="N462">
        <v>95</v>
      </c>
      <c r="O462">
        <v>150</v>
      </c>
      <c r="P462">
        <v>120</v>
      </c>
      <c r="Q462">
        <v>180</v>
      </c>
      <c r="R462">
        <v>185</v>
      </c>
      <c r="S462">
        <v>25</v>
      </c>
      <c r="T462">
        <v>5</v>
      </c>
      <c r="U462">
        <v>30</v>
      </c>
      <c r="V462">
        <v>770</v>
      </c>
      <c r="W462">
        <v>0</v>
      </c>
      <c r="X462">
        <v>5</v>
      </c>
      <c r="Y462">
        <v>5</v>
      </c>
    </row>
    <row r="463" spans="2:25" hidden="1" x14ac:dyDescent="0.25">
      <c r="B463" t="s">
        <v>1736</v>
      </c>
      <c r="C463">
        <v>56860</v>
      </c>
      <c r="D463" t="s">
        <v>2109</v>
      </c>
      <c r="E463">
        <v>5</v>
      </c>
      <c r="F463">
        <v>0</v>
      </c>
      <c r="G463">
        <v>25</v>
      </c>
      <c r="H463">
        <v>5</v>
      </c>
      <c r="I463">
        <v>5</v>
      </c>
      <c r="J463">
        <v>0</v>
      </c>
      <c r="K463">
        <v>5</v>
      </c>
      <c r="L463">
        <v>10</v>
      </c>
      <c r="M463">
        <v>5</v>
      </c>
      <c r="N463">
        <v>5</v>
      </c>
      <c r="O463">
        <v>15</v>
      </c>
      <c r="P463">
        <v>15</v>
      </c>
      <c r="Q463">
        <v>15</v>
      </c>
      <c r="R463">
        <v>15</v>
      </c>
      <c r="S463">
        <v>5</v>
      </c>
      <c r="T463">
        <v>0</v>
      </c>
      <c r="U463">
        <v>5</v>
      </c>
      <c r="V463">
        <v>45</v>
      </c>
      <c r="W463">
        <v>0</v>
      </c>
      <c r="X463">
        <v>5</v>
      </c>
      <c r="Y463">
        <v>0</v>
      </c>
    </row>
    <row r="464" spans="2:25" hidden="1" x14ac:dyDescent="0.25">
      <c r="B464" t="s">
        <v>1736</v>
      </c>
      <c r="C464">
        <v>56930</v>
      </c>
      <c r="D464" t="s">
        <v>2110</v>
      </c>
      <c r="E464">
        <v>0</v>
      </c>
      <c r="F464">
        <v>10</v>
      </c>
      <c r="G464">
        <v>20</v>
      </c>
      <c r="H464">
        <v>5</v>
      </c>
      <c r="I464">
        <v>5</v>
      </c>
      <c r="J464">
        <v>0</v>
      </c>
      <c r="K464">
        <v>0</v>
      </c>
      <c r="L464">
        <v>15</v>
      </c>
      <c r="M464">
        <v>45</v>
      </c>
      <c r="N464">
        <v>10</v>
      </c>
      <c r="O464">
        <v>10</v>
      </c>
      <c r="P464">
        <v>5</v>
      </c>
      <c r="Q464">
        <v>30</v>
      </c>
      <c r="R464">
        <v>5</v>
      </c>
      <c r="S464">
        <v>5</v>
      </c>
      <c r="T464">
        <v>0</v>
      </c>
      <c r="U464">
        <v>5</v>
      </c>
      <c r="V464">
        <v>35</v>
      </c>
      <c r="W464">
        <v>0</v>
      </c>
      <c r="X464">
        <v>5</v>
      </c>
      <c r="Y464">
        <v>10</v>
      </c>
    </row>
    <row r="465" spans="2:25" hidden="1" x14ac:dyDescent="0.25">
      <c r="B465" t="s">
        <v>1736</v>
      </c>
      <c r="C465">
        <v>57000</v>
      </c>
      <c r="D465" t="s">
        <v>2111</v>
      </c>
      <c r="E465">
        <v>0</v>
      </c>
      <c r="F465">
        <v>0</v>
      </c>
      <c r="G465">
        <v>25</v>
      </c>
      <c r="H465">
        <v>0</v>
      </c>
      <c r="I465">
        <v>5</v>
      </c>
      <c r="J465">
        <v>0</v>
      </c>
      <c r="K465">
        <v>0</v>
      </c>
      <c r="L465">
        <v>10</v>
      </c>
      <c r="M465">
        <v>5</v>
      </c>
      <c r="N465">
        <v>10</v>
      </c>
      <c r="O465">
        <v>20</v>
      </c>
      <c r="P465">
        <v>15</v>
      </c>
      <c r="Q465">
        <v>15</v>
      </c>
      <c r="R465">
        <v>15</v>
      </c>
      <c r="S465">
        <v>5</v>
      </c>
      <c r="T465">
        <v>5</v>
      </c>
      <c r="U465">
        <v>5</v>
      </c>
      <c r="V465">
        <v>45</v>
      </c>
      <c r="W465">
        <v>0</v>
      </c>
      <c r="X465">
        <v>5</v>
      </c>
      <c r="Y465">
        <v>0</v>
      </c>
    </row>
    <row r="466" spans="2:25" hidden="1" x14ac:dyDescent="0.25">
      <c r="B466" t="s">
        <v>1736</v>
      </c>
      <c r="C466">
        <v>57080</v>
      </c>
      <c r="D466" t="s">
        <v>2112</v>
      </c>
      <c r="E466">
        <v>65</v>
      </c>
      <c r="F466">
        <v>20</v>
      </c>
      <c r="G466">
        <v>1150</v>
      </c>
      <c r="H466">
        <v>80</v>
      </c>
      <c r="I466">
        <v>135</v>
      </c>
      <c r="J466">
        <v>5</v>
      </c>
      <c r="K466">
        <v>60</v>
      </c>
      <c r="L466">
        <v>1695</v>
      </c>
      <c r="M466">
        <v>445</v>
      </c>
      <c r="N466">
        <v>585</v>
      </c>
      <c r="O466">
        <v>550</v>
      </c>
      <c r="P466">
        <v>435</v>
      </c>
      <c r="Q466">
        <v>1875</v>
      </c>
      <c r="R466">
        <v>1310</v>
      </c>
      <c r="S466">
        <v>100</v>
      </c>
      <c r="T466">
        <v>30</v>
      </c>
      <c r="U466">
        <v>80</v>
      </c>
      <c r="V466">
        <v>2345</v>
      </c>
      <c r="W466">
        <v>20</v>
      </c>
      <c r="X466">
        <v>65</v>
      </c>
      <c r="Y466">
        <v>570</v>
      </c>
    </row>
    <row r="467" spans="2:25" hidden="1" x14ac:dyDescent="0.25">
      <c r="B467" t="s">
        <v>1736</v>
      </c>
      <c r="C467">
        <v>57140</v>
      </c>
      <c r="D467" t="s">
        <v>2113</v>
      </c>
      <c r="E467">
        <v>5</v>
      </c>
      <c r="F467">
        <v>10</v>
      </c>
      <c r="G467">
        <v>190</v>
      </c>
      <c r="H467">
        <v>0</v>
      </c>
      <c r="I467">
        <v>40</v>
      </c>
      <c r="J467">
        <v>0</v>
      </c>
      <c r="K467">
        <v>30</v>
      </c>
      <c r="L467">
        <v>70</v>
      </c>
      <c r="M467">
        <v>30</v>
      </c>
      <c r="N467">
        <v>70</v>
      </c>
      <c r="O467">
        <v>65</v>
      </c>
      <c r="P467">
        <v>60</v>
      </c>
      <c r="Q467">
        <v>95</v>
      </c>
      <c r="R467">
        <v>100</v>
      </c>
      <c r="S467">
        <v>5</v>
      </c>
      <c r="T467">
        <v>5</v>
      </c>
      <c r="U467">
        <v>20</v>
      </c>
      <c r="V467">
        <v>350</v>
      </c>
      <c r="W467">
        <v>0</v>
      </c>
      <c r="X467">
        <v>10</v>
      </c>
      <c r="Y467">
        <v>0</v>
      </c>
    </row>
    <row r="468" spans="2:25" hidden="1" x14ac:dyDescent="0.25">
      <c r="B468" t="s">
        <v>1736</v>
      </c>
      <c r="C468">
        <v>57210</v>
      </c>
      <c r="D468" t="s">
        <v>2114</v>
      </c>
      <c r="E468">
        <v>5</v>
      </c>
      <c r="F468">
        <v>5</v>
      </c>
      <c r="G468">
        <v>795</v>
      </c>
      <c r="H468">
        <v>5</v>
      </c>
      <c r="I468">
        <v>175</v>
      </c>
      <c r="J468">
        <v>5</v>
      </c>
      <c r="K468">
        <v>100</v>
      </c>
      <c r="L468">
        <v>270</v>
      </c>
      <c r="M468">
        <v>120</v>
      </c>
      <c r="N468">
        <v>230</v>
      </c>
      <c r="O468">
        <v>345</v>
      </c>
      <c r="P468">
        <v>260</v>
      </c>
      <c r="Q468">
        <v>335</v>
      </c>
      <c r="R468">
        <v>260</v>
      </c>
      <c r="S468">
        <v>50</v>
      </c>
      <c r="T468">
        <v>10</v>
      </c>
      <c r="U468">
        <v>60</v>
      </c>
      <c r="V468">
        <v>1320</v>
      </c>
      <c r="W468">
        <v>0</v>
      </c>
      <c r="X468">
        <v>20</v>
      </c>
      <c r="Y468">
        <v>5</v>
      </c>
    </row>
    <row r="469" spans="2:25" hidden="1" x14ac:dyDescent="0.25">
      <c r="B469" t="s">
        <v>1736</v>
      </c>
      <c r="C469">
        <v>57280</v>
      </c>
      <c r="D469" t="s">
        <v>2115</v>
      </c>
      <c r="E469">
        <v>15</v>
      </c>
      <c r="F469">
        <v>55</v>
      </c>
      <c r="G469">
        <v>295</v>
      </c>
      <c r="H469">
        <v>0</v>
      </c>
      <c r="I469">
        <v>120</v>
      </c>
      <c r="J469">
        <v>5</v>
      </c>
      <c r="K469">
        <v>65</v>
      </c>
      <c r="L469">
        <v>220</v>
      </c>
      <c r="M469">
        <v>20</v>
      </c>
      <c r="N469">
        <v>270</v>
      </c>
      <c r="O469">
        <v>795</v>
      </c>
      <c r="P469">
        <v>685</v>
      </c>
      <c r="Q469">
        <v>1080</v>
      </c>
      <c r="R469">
        <v>910</v>
      </c>
      <c r="S469">
        <v>15</v>
      </c>
      <c r="T469">
        <v>45</v>
      </c>
      <c r="U469">
        <v>295</v>
      </c>
      <c r="V469">
        <v>1150</v>
      </c>
      <c r="W469">
        <v>5</v>
      </c>
      <c r="X469">
        <v>125</v>
      </c>
      <c r="Y469">
        <v>10</v>
      </c>
    </row>
    <row r="470" spans="2:25" hidden="1" x14ac:dyDescent="0.25">
      <c r="B470" t="s">
        <v>1736</v>
      </c>
      <c r="C470">
        <v>57350</v>
      </c>
      <c r="D470" t="s">
        <v>2116</v>
      </c>
      <c r="E470">
        <v>5</v>
      </c>
      <c r="F470">
        <v>5</v>
      </c>
      <c r="G470">
        <v>175</v>
      </c>
      <c r="H470">
        <v>5</v>
      </c>
      <c r="I470">
        <v>30</v>
      </c>
      <c r="J470">
        <v>0</v>
      </c>
      <c r="K470">
        <v>20</v>
      </c>
      <c r="L470">
        <v>35</v>
      </c>
      <c r="M470">
        <v>20</v>
      </c>
      <c r="N470">
        <v>45</v>
      </c>
      <c r="O470">
        <v>60</v>
      </c>
      <c r="P470">
        <v>50</v>
      </c>
      <c r="Q470">
        <v>90</v>
      </c>
      <c r="R470">
        <v>75</v>
      </c>
      <c r="S470">
        <v>5</v>
      </c>
      <c r="T470">
        <v>5</v>
      </c>
      <c r="U470">
        <v>20</v>
      </c>
      <c r="V470">
        <v>290</v>
      </c>
      <c r="W470">
        <v>0</v>
      </c>
      <c r="X470">
        <v>10</v>
      </c>
      <c r="Y470">
        <v>0</v>
      </c>
    </row>
    <row r="471" spans="2:25" hidden="1" x14ac:dyDescent="0.25">
      <c r="B471" t="s">
        <v>1736</v>
      </c>
      <c r="C471">
        <v>57420</v>
      </c>
      <c r="D471" t="s">
        <v>2117</v>
      </c>
      <c r="E471">
        <v>0</v>
      </c>
      <c r="F471">
        <v>5</v>
      </c>
      <c r="G471">
        <v>215</v>
      </c>
      <c r="H471">
        <v>5</v>
      </c>
      <c r="I471">
        <v>35</v>
      </c>
      <c r="J471">
        <v>0</v>
      </c>
      <c r="K471">
        <v>15</v>
      </c>
      <c r="L471">
        <v>90</v>
      </c>
      <c r="M471">
        <v>35</v>
      </c>
      <c r="N471">
        <v>50</v>
      </c>
      <c r="O471">
        <v>90</v>
      </c>
      <c r="P471">
        <v>75</v>
      </c>
      <c r="Q471">
        <v>80</v>
      </c>
      <c r="R471">
        <v>85</v>
      </c>
      <c r="S471">
        <v>5</v>
      </c>
      <c r="T471">
        <v>5</v>
      </c>
      <c r="U471">
        <v>20</v>
      </c>
      <c r="V471">
        <v>345</v>
      </c>
      <c r="W471">
        <v>0</v>
      </c>
      <c r="X471">
        <v>5</v>
      </c>
      <c r="Y471">
        <v>0</v>
      </c>
    </row>
    <row r="472" spans="2:25" hidden="1" x14ac:dyDescent="0.25">
      <c r="B472" t="s">
        <v>1736</v>
      </c>
      <c r="C472">
        <v>57490</v>
      </c>
      <c r="D472" t="s">
        <v>2118</v>
      </c>
      <c r="E472">
        <v>20</v>
      </c>
      <c r="F472">
        <v>80</v>
      </c>
      <c r="G472">
        <v>13215</v>
      </c>
      <c r="H472">
        <v>120</v>
      </c>
      <c r="I472">
        <v>3255</v>
      </c>
      <c r="J472">
        <v>60</v>
      </c>
      <c r="K472">
        <v>1320</v>
      </c>
      <c r="L472">
        <v>7205</v>
      </c>
      <c r="M472">
        <v>1400</v>
      </c>
      <c r="N472">
        <v>3200</v>
      </c>
      <c r="O472">
        <v>9015</v>
      </c>
      <c r="P472">
        <v>7285</v>
      </c>
      <c r="Q472">
        <v>6830</v>
      </c>
      <c r="R472">
        <v>4760</v>
      </c>
      <c r="S472">
        <v>755</v>
      </c>
      <c r="T472">
        <v>250</v>
      </c>
      <c r="U472">
        <v>1975</v>
      </c>
      <c r="V472">
        <v>22410</v>
      </c>
      <c r="W472">
        <v>15</v>
      </c>
      <c r="X472">
        <v>510</v>
      </c>
      <c r="Y472">
        <v>405</v>
      </c>
    </row>
    <row r="473" spans="2:25" hidden="1" x14ac:dyDescent="0.25">
      <c r="B473" t="s">
        <v>1736</v>
      </c>
      <c r="C473">
        <v>57630</v>
      </c>
      <c r="D473" t="s">
        <v>2119</v>
      </c>
      <c r="E473">
        <v>0</v>
      </c>
      <c r="F473">
        <v>0</v>
      </c>
      <c r="G473">
        <v>20</v>
      </c>
      <c r="H473">
        <v>0</v>
      </c>
      <c r="I473">
        <v>0</v>
      </c>
      <c r="J473">
        <v>0</v>
      </c>
      <c r="K473">
        <v>0</v>
      </c>
      <c r="L473">
        <v>5</v>
      </c>
      <c r="M473">
        <v>5</v>
      </c>
      <c r="N473">
        <v>5</v>
      </c>
      <c r="O473">
        <v>5</v>
      </c>
      <c r="P473">
        <v>5</v>
      </c>
      <c r="Q473">
        <v>5</v>
      </c>
      <c r="R473">
        <v>5</v>
      </c>
      <c r="S473">
        <v>5</v>
      </c>
      <c r="T473">
        <v>0</v>
      </c>
      <c r="U473">
        <v>0</v>
      </c>
      <c r="V473">
        <v>25</v>
      </c>
      <c r="W473">
        <v>0</v>
      </c>
      <c r="X473">
        <v>0</v>
      </c>
      <c r="Y473">
        <v>0</v>
      </c>
    </row>
    <row r="474" spans="2:25" hidden="1" x14ac:dyDescent="0.25">
      <c r="B474" t="s">
        <v>1736</v>
      </c>
      <c r="C474">
        <v>57700</v>
      </c>
      <c r="D474" t="s">
        <v>2120</v>
      </c>
      <c r="E474">
        <v>10</v>
      </c>
      <c r="F474">
        <v>5</v>
      </c>
      <c r="G474">
        <v>2060</v>
      </c>
      <c r="H474">
        <v>15</v>
      </c>
      <c r="I474">
        <v>580</v>
      </c>
      <c r="J474">
        <v>25</v>
      </c>
      <c r="K474">
        <v>220</v>
      </c>
      <c r="L474">
        <v>990</v>
      </c>
      <c r="M474">
        <v>300</v>
      </c>
      <c r="N474">
        <v>405</v>
      </c>
      <c r="O474">
        <v>2065</v>
      </c>
      <c r="P474">
        <v>1565</v>
      </c>
      <c r="Q474">
        <v>1230</v>
      </c>
      <c r="R474">
        <v>720</v>
      </c>
      <c r="S474">
        <v>130</v>
      </c>
      <c r="T474">
        <v>60</v>
      </c>
      <c r="U474">
        <v>405</v>
      </c>
      <c r="V474">
        <v>3525</v>
      </c>
      <c r="W474">
        <v>5</v>
      </c>
      <c r="X474">
        <v>70</v>
      </c>
      <c r="Y474">
        <v>90</v>
      </c>
    </row>
    <row r="475" spans="2:25" hidden="1" x14ac:dyDescent="0.25">
      <c r="B475" t="s">
        <v>1736</v>
      </c>
      <c r="C475">
        <v>57770</v>
      </c>
      <c r="D475" t="s">
        <v>2121</v>
      </c>
      <c r="E475">
        <v>5</v>
      </c>
      <c r="F475">
        <v>5</v>
      </c>
      <c r="G475">
        <v>100</v>
      </c>
      <c r="H475">
        <v>0</v>
      </c>
      <c r="I475">
        <v>10</v>
      </c>
      <c r="J475">
        <v>0</v>
      </c>
      <c r="K475">
        <v>5</v>
      </c>
      <c r="L475">
        <v>45</v>
      </c>
      <c r="M475">
        <v>20</v>
      </c>
      <c r="N475">
        <v>20</v>
      </c>
      <c r="O475">
        <v>40</v>
      </c>
      <c r="P475">
        <v>35</v>
      </c>
      <c r="Q475">
        <v>45</v>
      </c>
      <c r="R475">
        <v>45</v>
      </c>
      <c r="S475">
        <v>5</v>
      </c>
      <c r="T475">
        <v>5</v>
      </c>
      <c r="U475">
        <v>10</v>
      </c>
      <c r="V475">
        <v>155</v>
      </c>
      <c r="W475">
        <v>0</v>
      </c>
      <c r="X475">
        <v>0</v>
      </c>
      <c r="Y475">
        <v>5</v>
      </c>
    </row>
    <row r="476" spans="2:25" hidden="1" x14ac:dyDescent="0.25">
      <c r="B476" t="s">
        <v>1736</v>
      </c>
      <c r="C476">
        <v>57840</v>
      </c>
      <c r="D476" t="s">
        <v>2122</v>
      </c>
      <c r="E476">
        <v>20</v>
      </c>
      <c r="F476">
        <v>50</v>
      </c>
      <c r="G476">
        <v>3435</v>
      </c>
      <c r="H476">
        <v>70</v>
      </c>
      <c r="I476">
        <v>410</v>
      </c>
      <c r="J476">
        <v>10</v>
      </c>
      <c r="K476">
        <v>160</v>
      </c>
      <c r="L476">
        <v>1335</v>
      </c>
      <c r="M476">
        <v>1640</v>
      </c>
      <c r="N476">
        <v>625</v>
      </c>
      <c r="O476">
        <v>1000</v>
      </c>
      <c r="P476">
        <v>800</v>
      </c>
      <c r="Q476">
        <v>1605</v>
      </c>
      <c r="R476">
        <v>915</v>
      </c>
      <c r="S476">
        <v>185</v>
      </c>
      <c r="T476">
        <v>40</v>
      </c>
      <c r="U476">
        <v>170</v>
      </c>
      <c r="V476">
        <v>4850</v>
      </c>
      <c r="W476">
        <v>5</v>
      </c>
      <c r="X476">
        <v>65</v>
      </c>
      <c r="Y476">
        <v>450</v>
      </c>
    </row>
    <row r="477" spans="2:25" hidden="1" x14ac:dyDescent="0.25">
      <c r="B477" t="s">
        <v>1736</v>
      </c>
      <c r="C477">
        <v>57910</v>
      </c>
      <c r="D477" t="s">
        <v>2123</v>
      </c>
      <c r="E477">
        <v>45</v>
      </c>
      <c r="F477">
        <v>90</v>
      </c>
      <c r="G477">
        <v>21160</v>
      </c>
      <c r="H477">
        <v>270</v>
      </c>
      <c r="I477">
        <v>3355</v>
      </c>
      <c r="J477">
        <v>55</v>
      </c>
      <c r="K477">
        <v>1400</v>
      </c>
      <c r="L477">
        <v>8360</v>
      </c>
      <c r="M477">
        <v>5995</v>
      </c>
      <c r="N477">
        <v>4895</v>
      </c>
      <c r="O477">
        <v>8865</v>
      </c>
      <c r="P477">
        <v>7060</v>
      </c>
      <c r="Q477">
        <v>9050</v>
      </c>
      <c r="R477">
        <v>6395</v>
      </c>
      <c r="S477">
        <v>985</v>
      </c>
      <c r="T477">
        <v>410</v>
      </c>
      <c r="U477">
        <v>1405</v>
      </c>
      <c r="V477">
        <v>32280</v>
      </c>
      <c r="W477">
        <v>90</v>
      </c>
      <c r="X477">
        <v>415</v>
      </c>
      <c r="Y477">
        <v>1320</v>
      </c>
    </row>
    <row r="478" spans="2:25" hidden="1" x14ac:dyDescent="0.25">
      <c r="B478" t="s">
        <v>1736</v>
      </c>
      <c r="C478">
        <v>57980</v>
      </c>
      <c r="D478" t="s">
        <v>2124</v>
      </c>
      <c r="E478">
        <v>5</v>
      </c>
      <c r="F478">
        <v>5</v>
      </c>
      <c r="G478">
        <v>1225</v>
      </c>
      <c r="H478">
        <v>25</v>
      </c>
      <c r="I478">
        <v>130</v>
      </c>
      <c r="J478">
        <v>5</v>
      </c>
      <c r="K478">
        <v>35</v>
      </c>
      <c r="L478">
        <v>465</v>
      </c>
      <c r="M478">
        <v>775</v>
      </c>
      <c r="N478">
        <v>265</v>
      </c>
      <c r="O478">
        <v>280</v>
      </c>
      <c r="P478">
        <v>210</v>
      </c>
      <c r="Q478">
        <v>430</v>
      </c>
      <c r="R478">
        <v>295</v>
      </c>
      <c r="S478">
        <v>60</v>
      </c>
      <c r="T478">
        <v>5</v>
      </c>
      <c r="U478">
        <v>25</v>
      </c>
      <c r="V478">
        <v>1730</v>
      </c>
      <c r="W478">
        <v>5</v>
      </c>
      <c r="X478">
        <v>10</v>
      </c>
      <c r="Y478">
        <v>120</v>
      </c>
    </row>
    <row r="479" spans="2:25" hidden="1" x14ac:dyDescent="0.25">
      <c r="B479" t="s">
        <v>1736</v>
      </c>
      <c r="C479">
        <v>58050</v>
      </c>
      <c r="D479" t="s">
        <v>2125</v>
      </c>
      <c r="E479">
        <v>50</v>
      </c>
      <c r="F479">
        <v>170</v>
      </c>
      <c r="G479">
        <v>11660</v>
      </c>
      <c r="H479">
        <v>155</v>
      </c>
      <c r="I479">
        <v>3110</v>
      </c>
      <c r="J479">
        <v>60</v>
      </c>
      <c r="K479">
        <v>1390</v>
      </c>
      <c r="L479">
        <v>6375</v>
      </c>
      <c r="M479">
        <v>1435</v>
      </c>
      <c r="N479">
        <v>3580</v>
      </c>
      <c r="O479">
        <v>10620</v>
      </c>
      <c r="P479">
        <v>8345</v>
      </c>
      <c r="Q479">
        <v>8415</v>
      </c>
      <c r="R479">
        <v>5465</v>
      </c>
      <c r="S479">
        <v>820</v>
      </c>
      <c r="T479">
        <v>415</v>
      </c>
      <c r="U479">
        <v>1895</v>
      </c>
      <c r="V479">
        <v>21235</v>
      </c>
      <c r="W479">
        <v>50</v>
      </c>
      <c r="X479">
        <v>565</v>
      </c>
      <c r="Y479">
        <v>730</v>
      </c>
    </row>
    <row r="480" spans="2:25" hidden="1" x14ac:dyDescent="0.25">
      <c r="B480" t="s">
        <v>1736</v>
      </c>
      <c r="C480">
        <v>58190</v>
      </c>
      <c r="D480" t="s">
        <v>2126</v>
      </c>
      <c r="E480">
        <v>5</v>
      </c>
      <c r="F480">
        <v>5</v>
      </c>
      <c r="G480">
        <v>45</v>
      </c>
      <c r="H480">
        <v>0</v>
      </c>
      <c r="I480">
        <v>10</v>
      </c>
      <c r="J480">
        <v>0</v>
      </c>
      <c r="K480">
        <v>5</v>
      </c>
      <c r="L480">
        <v>15</v>
      </c>
      <c r="M480">
        <v>5</v>
      </c>
      <c r="N480">
        <v>15</v>
      </c>
      <c r="O480">
        <v>35</v>
      </c>
      <c r="P480">
        <v>30</v>
      </c>
      <c r="Q480">
        <v>45</v>
      </c>
      <c r="R480">
        <v>40</v>
      </c>
      <c r="S480">
        <v>5</v>
      </c>
      <c r="T480">
        <v>5</v>
      </c>
      <c r="U480">
        <v>5</v>
      </c>
      <c r="V480">
        <v>90</v>
      </c>
      <c r="W480">
        <v>0</v>
      </c>
      <c r="X480">
        <v>5</v>
      </c>
      <c r="Y480">
        <v>5</v>
      </c>
    </row>
    <row r="481" spans="2:25" hidden="1" x14ac:dyDescent="0.25">
      <c r="B481" t="s">
        <v>1736</v>
      </c>
      <c r="C481">
        <v>58260</v>
      </c>
      <c r="D481" t="s">
        <v>2127</v>
      </c>
      <c r="E481">
        <v>0</v>
      </c>
      <c r="F481">
        <v>5</v>
      </c>
      <c r="G481">
        <v>80</v>
      </c>
      <c r="H481">
        <v>5</v>
      </c>
      <c r="I481">
        <v>10</v>
      </c>
      <c r="J481">
        <v>0</v>
      </c>
      <c r="K481">
        <v>5</v>
      </c>
      <c r="L481">
        <v>30</v>
      </c>
      <c r="M481">
        <v>5</v>
      </c>
      <c r="N481">
        <v>10</v>
      </c>
      <c r="O481">
        <v>40</v>
      </c>
      <c r="P481">
        <v>30</v>
      </c>
      <c r="Q481">
        <v>35</v>
      </c>
      <c r="R481">
        <v>40</v>
      </c>
      <c r="S481">
        <v>5</v>
      </c>
      <c r="T481">
        <v>5</v>
      </c>
      <c r="U481">
        <v>15</v>
      </c>
      <c r="V481">
        <v>130</v>
      </c>
      <c r="W481">
        <v>0</v>
      </c>
      <c r="X481">
        <v>5</v>
      </c>
      <c r="Y481">
        <v>5</v>
      </c>
    </row>
    <row r="482" spans="2:25" hidden="1" x14ac:dyDescent="0.25">
      <c r="B482" t="s">
        <v>1736</v>
      </c>
      <c r="C482">
        <v>58330</v>
      </c>
      <c r="D482" t="s">
        <v>2128</v>
      </c>
      <c r="E482">
        <v>5</v>
      </c>
      <c r="F482">
        <v>5</v>
      </c>
      <c r="G482">
        <v>800</v>
      </c>
      <c r="H482">
        <v>5</v>
      </c>
      <c r="I482">
        <v>110</v>
      </c>
      <c r="J482">
        <v>5</v>
      </c>
      <c r="K482">
        <v>40</v>
      </c>
      <c r="L482">
        <v>195</v>
      </c>
      <c r="M482">
        <v>90</v>
      </c>
      <c r="N482">
        <v>145</v>
      </c>
      <c r="O482">
        <v>230</v>
      </c>
      <c r="P482">
        <v>180</v>
      </c>
      <c r="Q482">
        <v>245</v>
      </c>
      <c r="R482">
        <v>180</v>
      </c>
      <c r="S482">
        <v>25</v>
      </c>
      <c r="T482">
        <v>5</v>
      </c>
      <c r="U482">
        <v>50</v>
      </c>
      <c r="V482">
        <v>1130</v>
      </c>
      <c r="W482">
        <v>5</v>
      </c>
      <c r="X482">
        <v>15</v>
      </c>
      <c r="Y482">
        <v>5</v>
      </c>
    </row>
    <row r="483" spans="2:25" hidden="1" x14ac:dyDescent="0.25">
      <c r="B483" t="s">
        <v>1736</v>
      </c>
      <c r="C483">
        <v>58400</v>
      </c>
      <c r="D483" t="s">
        <v>2129</v>
      </c>
      <c r="E483">
        <v>0</v>
      </c>
      <c r="F483">
        <v>5</v>
      </c>
      <c r="G483">
        <v>50</v>
      </c>
      <c r="H483">
        <v>5</v>
      </c>
      <c r="I483">
        <v>15</v>
      </c>
      <c r="J483">
        <v>0</v>
      </c>
      <c r="K483">
        <v>10</v>
      </c>
      <c r="L483">
        <v>15</v>
      </c>
      <c r="M483">
        <v>5</v>
      </c>
      <c r="N483">
        <v>25</v>
      </c>
      <c r="O483">
        <v>15</v>
      </c>
      <c r="P483">
        <v>15</v>
      </c>
      <c r="Q483">
        <v>20</v>
      </c>
      <c r="R483">
        <v>20</v>
      </c>
      <c r="S483">
        <v>5</v>
      </c>
      <c r="T483">
        <v>0</v>
      </c>
      <c r="U483">
        <v>5</v>
      </c>
      <c r="V483">
        <v>105</v>
      </c>
      <c r="W483">
        <v>0</v>
      </c>
      <c r="X483">
        <v>5</v>
      </c>
      <c r="Y483">
        <v>0</v>
      </c>
    </row>
    <row r="484" spans="2:25" hidden="1" x14ac:dyDescent="0.25">
      <c r="B484" t="s">
        <v>1736</v>
      </c>
      <c r="C484">
        <v>58470</v>
      </c>
      <c r="D484" t="s">
        <v>2130</v>
      </c>
      <c r="E484">
        <v>0</v>
      </c>
      <c r="F484">
        <v>0</v>
      </c>
      <c r="G484">
        <v>5</v>
      </c>
      <c r="H484">
        <v>0</v>
      </c>
      <c r="I484">
        <v>0</v>
      </c>
      <c r="J484">
        <v>0</v>
      </c>
      <c r="K484">
        <v>0</v>
      </c>
      <c r="L484">
        <v>0</v>
      </c>
      <c r="M484">
        <v>5</v>
      </c>
      <c r="N484">
        <v>5</v>
      </c>
      <c r="O484">
        <v>5</v>
      </c>
      <c r="P484">
        <v>5</v>
      </c>
      <c r="Q484">
        <v>5</v>
      </c>
      <c r="R484">
        <v>5</v>
      </c>
      <c r="S484">
        <v>5</v>
      </c>
      <c r="T484">
        <v>0</v>
      </c>
      <c r="U484">
        <v>5</v>
      </c>
      <c r="V484">
        <v>15</v>
      </c>
      <c r="W484">
        <v>0</v>
      </c>
      <c r="X484">
        <v>0</v>
      </c>
      <c r="Y484">
        <v>0</v>
      </c>
    </row>
    <row r="485" spans="2:25" hidden="1" x14ac:dyDescent="0.25">
      <c r="B485" t="s">
        <v>1736</v>
      </c>
      <c r="C485">
        <v>58510</v>
      </c>
      <c r="D485" t="s">
        <v>2131</v>
      </c>
      <c r="E485">
        <v>25</v>
      </c>
      <c r="F485">
        <v>30</v>
      </c>
      <c r="G485">
        <v>3080</v>
      </c>
      <c r="H485">
        <v>75</v>
      </c>
      <c r="I485">
        <v>360</v>
      </c>
      <c r="J485">
        <v>5</v>
      </c>
      <c r="K485">
        <v>140</v>
      </c>
      <c r="L485">
        <v>1915</v>
      </c>
      <c r="M485">
        <v>645</v>
      </c>
      <c r="N485">
        <v>935</v>
      </c>
      <c r="O485">
        <v>1050</v>
      </c>
      <c r="P485">
        <v>855</v>
      </c>
      <c r="Q485">
        <v>1690</v>
      </c>
      <c r="R485">
        <v>1110</v>
      </c>
      <c r="S485">
        <v>180</v>
      </c>
      <c r="T485">
        <v>45</v>
      </c>
      <c r="U485">
        <v>180</v>
      </c>
      <c r="V485">
        <v>4850</v>
      </c>
      <c r="W485">
        <v>15</v>
      </c>
      <c r="X485">
        <v>90</v>
      </c>
      <c r="Y485">
        <v>390</v>
      </c>
    </row>
    <row r="486" spans="2:25" hidden="1" x14ac:dyDescent="0.25">
      <c r="B486" t="s">
        <v>1736</v>
      </c>
      <c r="C486">
        <v>58540</v>
      </c>
      <c r="D486" t="s">
        <v>2132</v>
      </c>
      <c r="E486">
        <v>0</v>
      </c>
      <c r="F486">
        <v>0</v>
      </c>
      <c r="G486">
        <v>75</v>
      </c>
      <c r="H486">
        <v>0</v>
      </c>
      <c r="I486">
        <v>10</v>
      </c>
      <c r="J486">
        <v>0</v>
      </c>
      <c r="K486">
        <v>5</v>
      </c>
      <c r="L486">
        <v>30</v>
      </c>
      <c r="M486">
        <v>15</v>
      </c>
      <c r="N486">
        <v>20</v>
      </c>
      <c r="O486">
        <v>30</v>
      </c>
      <c r="P486">
        <v>25</v>
      </c>
      <c r="Q486">
        <v>20</v>
      </c>
      <c r="R486">
        <v>20</v>
      </c>
      <c r="S486">
        <v>5</v>
      </c>
      <c r="T486">
        <v>5</v>
      </c>
      <c r="U486">
        <v>10</v>
      </c>
      <c r="V486">
        <v>120</v>
      </c>
      <c r="W486">
        <v>0</v>
      </c>
      <c r="X486">
        <v>0</v>
      </c>
      <c r="Y486">
        <v>0</v>
      </c>
    </row>
    <row r="487" spans="2:25" hidden="1" x14ac:dyDescent="0.25">
      <c r="B487" t="s">
        <v>1736</v>
      </c>
      <c r="C487">
        <v>58570</v>
      </c>
      <c r="D487" t="s">
        <v>2133</v>
      </c>
      <c r="E487">
        <v>15</v>
      </c>
      <c r="F487">
        <v>10</v>
      </c>
      <c r="G487">
        <v>2210</v>
      </c>
      <c r="H487">
        <v>105</v>
      </c>
      <c r="I487">
        <v>305</v>
      </c>
      <c r="J487">
        <v>5</v>
      </c>
      <c r="K487">
        <v>120</v>
      </c>
      <c r="L487">
        <v>1295</v>
      </c>
      <c r="M487">
        <v>670</v>
      </c>
      <c r="N487">
        <v>670</v>
      </c>
      <c r="O487">
        <v>745</v>
      </c>
      <c r="P487">
        <v>585</v>
      </c>
      <c r="Q487">
        <v>1285</v>
      </c>
      <c r="R487">
        <v>825</v>
      </c>
      <c r="S487">
        <v>135</v>
      </c>
      <c r="T487">
        <v>25</v>
      </c>
      <c r="U487">
        <v>120</v>
      </c>
      <c r="V487">
        <v>3515</v>
      </c>
      <c r="W487">
        <v>15</v>
      </c>
      <c r="X487">
        <v>60</v>
      </c>
      <c r="Y487">
        <v>265</v>
      </c>
    </row>
    <row r="488" spans="2:25" hidden="1" x14ac:dyDescent="0.25">
      <c r="B488" t="s">
        <v>1736</v>
      </c>
      <c r="C488">
        <v>58610</v>
      </c>
      <c r="D488" t="s">
        <v>2134</v>
      </c>
      <c r="E488">
        <v>0</v>
      </c>
      <c r="F488">
        <v>5</v>
      </c>
      <c r="G488">
        <v>295</v>
      </c>
      <c r="H488">
        <v>0</v>
      </c>
      <c r="I488">
        <v>50</v>
      </c>
      <c r="J488">
        <v>0</v>
      </c>
      <c r="K488">
        <v>25</v>
      </c>
      <c r="L488">
        <v>110</v>
      </c>
      <c r="M488">
        <v>20</v>
      </c>
      <c r="N488">
        <v>80</v>
      </c>
      <c r="O488">
        <v>110</v>
      </c>
      <c r="P488">
        <v>90</v>
      </c>
      <c r="Q488">
        <v>100</v>
      </c>
      <c r="R488">
        <v>95</v>
      </c>
      <c r="S488">
        <v>5</v>
      </c>
      <c r="T488">
        <v>5</v>
      </c>
      <c r="U488">
        <v>25</v>
      </c>
      <c r="V488">
        <v>485</v>
      </c>
      <c r="W488">
        <v>0</v>
      </c>
      <c r="X488">
        <v>15</v>
      </c>
      <c r="Y488">
        <v>0</v>
      </c>
    </row>
    <row r="489" spans="2:25" hidden="1" x14ac:dyDescent="0.25">
      <c r="B489" t="s">
        <v>1736</v>
      </c>
      <c r="C489">
        <v>58680</v>
      </c>
      <c r="D489" t="s">
        <v>2135</v>
      </c>
      <c r="E489">
        <v>0</v>
      </c>
      <c r="F489">
        <v>0</v>
      </c>
      <c r="G489">
        <v>50</v>
      </c>
      <c r="H489">
        <v>5</v>
      </c>
      <c r="I489">
        <v>10</v>
      </c>
      <c r="J489">
        <v>0</v>
      </c>
      <c r="K489">
        <v>5</v>
      </c>
      <c r="L489">
        <v>5</v>
      </c>
      <c r="M489">
        <v>10</v>
      </c>
      <c r="N489">
        <v>10</v>
      </c>
      <c r="O489">
        <v>10</v>
      </c>
      <c r="P489">
        <v>10</v>
      </c>
      <c r="Q489">
        <v>15</v>
      </c>
      <c r="R489">
        <v>20</v>
      </c>
      <c r="S489">
        <v>5</v>
      </c>
      <c r="T489">
        <v>0</v>
      </c>
      <c r="U489">
        <v>5</v>
      </c>
      <c r="V489">
        <v>75</v>
      </c>
      <c r="W489">
        <v>0</v>
      </c>
      <c r="X489">
        <v>0</v>
      </c>
      <c r="Y489">
        <v>0</v>
      </c>
    </row>
    <row r="490" spans="2:25" hidden="1" x14ac:dyDescent="0.25">
      <c r="B490" t="s">
        <v>1736</v>
      </c>
      <c r="C490">
        <v>58760</v>
      </c>
      <c r="D490" t="s">
        <v>2136</v>
      </c>
      <c r="E490">
        <v>50</v>
      </c>
      <c r="F490">
        <v>135</v>
      </c>
      <c r="G490">
        <v>17155</v>
      </c>
      <c r="H490">
        <v>205</v>
      </c>
      <c r="I490">
        <v>4235</v>
      </c>
      <c r="J490">
        <v>105</v>
      </c>
      <c r="K490">
        <v>1840</v>
      </c>
      <c r="L490">
        <v>8365</v>
      </c>
      <c r="M490">
        <v>1940</v>
      </c>
      <c r="N490">
        <v>4335</v>
      </c>
      <c r="O490">
        <v>13615</v>
      </c>
      <c r="P490">
        <v>10610</v>
      </c>
      <c r="Q490">
        <v>10355</v>
      </c>
      <c r="R490">
        <v>6490</v>
      </c>
      <c r="S490">
        <v>1150</v>
      </c>
      <c r="T490">
        <v>495</v>
      </c>
      <c r="U490">
        <v>2475</v>
      </c>
      <c r="V490">
        <v>29345</v>
      </c>
      <c r="W490">
        <v>60</v>
      </c>
      <c r="X490">
        <v>635</v>
      </c>
      <c r="Y490">
        <v>1075</v>
      </c>
    </row>
    <row r="491" spans="2:25" hidden="1" x14ac:dyDescent="0.25">
      <c r="B491" t="s">
        <v>1736</v>
      </c>
      <c r="C491">
        <v>58820</v>
      </c>
      <c r="D491" t="s">
        <v>2137</v>
      </c>
      <c r="E491">
        <v>0</v>
      </c>
      <c r="F491">
        <v>5</v>
      </c>
      <c r="G491">
        <v>625</v>
      </c>
      <c r="H491">
        <v>5</v>
      </c>
      <c r="I491">
        <v>110</v>
      </c>
      <c r="J491">
        <v>5</v>
      </c>
      <c r="K491">
        <v>60</v>
      </c>
      <c r="L491">
        <v>260</v>
      </c>
      <c r="M491">
        <v>120</v>
      </c>
      <c r="N491">
        <v>150</v>
      </c>
      <c r="O491">
        <v>235</v>
      </c>
      <c r="P491">
        <v>205</v>
      </c>
      <c r="Q491">
        <v>235</v>
      </c>
      <c r="R491">
        <v>230</v>
      </c>
      <c r="S491">
        <v>30</v>
      </c>
      <c r="T491">
        <v>10</v>
      </c>
      <c r="U491">
        <v>65</v>
      </c>
      <c r="V491">
        <v>1045</v>
      </c>
      <c r="W491">
        <v>0</v>
      </c>
      <c r="X491">
        <v>20</v>
      </c>
      <c r="Y491">
        <v>5</v>
      </c>
    </row>
    <row r="492" spans="2:25" hidden="1" x14ac:dyDescent="0.25">
      <c r="B492" t="s">
        <v>1736</v>
      </c>
      <c r="C492">
        <v>58890</v>
      </c>
      <c r="D492" t="s">
        <v>2138</v>
      </c>
      <c r="E492">
        <v>0</v>
      </c>
      <c r="F492">
        <v>0</v>
      </c>
      <c r="G492">
        <v>70</v>
      </c>
      <c r="H492">
        <v>0</v>
      </c>
      <c r="I492">
        <v>10</v>
      </c>
      <c r="J492">
        <v>0</v>
      </c>
      <c r="K492">
        <v>5</v>
      </c>
      <c r="L492">
        <v>35</v>
      </c>
      <c r="M492">
        <v>25</v>
      </c>
      <c r="N492">
        <v>25</v>
      </c>
      <c r="O492">
        <v>40</v>
      </c>
      <c r="P492">
        <v>25</v>
      </c>
      <c r="Q492">
        <v>30</v>
      </c>
      <c r="R492">
        <v>25</v>
      </c>
      <c r="S492">
        <v>5</v>
      </c>
      <c r="T492">
        <v>5</v>
      </c>
      <c r="U492">
        <v>10</v>
      </c>
      <c r="V492">
        <v>120</v>
      </c>
      <c r="W492">
        <v>0</v>
      </c>
      <c r="X492">
        <v>0</v>
      </c>
      <c r="Y492">
        <v>0</v>
      </c>
    </row>
    <row r="493" spans="2:25" hidden="1" x14ac:dyDescent="0.25">
      <c r="B493" t="s">
        <v>1736</v>
      </c>
      <c r="C493">
        <v>59030</v>
      </c>
      <c r="D493" t="s">
        <v>2139</v>
      </c>
      <c r="E493">
        <v>0</v>
      </c>
      <c r="F493">
        <v>0</v>
      </c>
      <c r="G493">
        <v>35</v>
      </c>
      <c r="H493">
        <v>0</v>
      </c>
      <c r="I493">
        <v>5</v>
      </c>
      <c r="J493">
        <v>0</v>
      </c>
      <c r="K493">
        <v>5</v>
      </c>
      <c r="L493">
        <v>5</v>
      </c>
      <c r="M493">
        <v>5</v>
      </c>
      <c r="N493">
        <v>5</v>
      </c>
      <c r="O493">
        <v>10</v>
      </c>
      <c r="P493">
        <v>5</v>
      </c>
      <c r="Q493">
        <v>5</v>
      </c>
      <c r="R493">
        <v>5</v>
      </c>
      <c r="S493">
        <v>5</v>
      </c>
      <c r="T493">
        <v>5</v>
      </c>
      <c r="U493">
        <v>0</v>
      </c>
      <c r="V493">
        <v>50</v>
      </c>
      <c r="W493">
        <v>0</v>
      </c>
      <c r="X493">
        <v>0</v>
      </c>
      <c r="Y493">
        <v>0</v>
      </c>
    </row>
    <row r="494" spans="2:25" hidden="1" x14ac:dyDescent="0.25">
      <c r="B494" t="s">
        <v>1736</v>
      </c>
      <c r="C494">
        <v>59100</v>
      </c>
      <c r="D494" t="s">
        <v>2140</v>
      </c>
      <c r="E494">
        <v>0</v>
      </c>
      <c r="F494">
        <v>0</v>
      </c>
      <c r="G494">
        <v>80</v>
      </c>
      <c r="H494">
        <v>0</v>
      </c>
      <c r="I494">
        <v>15</v>
      </c>
      <c r="J494">
        <v>0</v>
      </c>
      <c r="K494">
        <v>10</v>
      </c>
      <c r="L494">
        <v>20</v>
      </c>
      <c r="M494">
        <v>15</v>
      </c>
      <c r="N494">
        <v>15</v>
      </c>
      <c r="O494">
        <v>35</v>
      </c>
      <c r="P494">
        <v>25</v>
      </c>
      <c r="Q494">
        <v>40</v>
      </c>
      <c r="R494">
        <v>30</v>
      </c>
      <c r="S494">
        <v>5</v>
      </c>
      <c r="T494">
        <v>5</v>
      </c>
      <c r="U494">
        <v>5</v>
      </c>
      <c r="V494">
        <v>130</v>
      </c>
      <c r="W494">
        <v>0</v>
      </c>
      <c r="X494">
        <v>5</v>
      </c>
      <c r="Y494">
        <v>0</v>
      </c>
    </row>
    <row r="495" spans="2:25" hidden="1" x14ac:dyDescent="0.25">
      <c r="B495" t="s">
        <v>1736</v>
      </c>
      <c r="C495">
        <v>59170</v>
      </c>
      <c r="D495" t="s">
        <v>2141</v>
      </c>
      <c r="E495">
        <v>0</v>
      </c>
      <c r="F495">
        <v>0</v>
      </c>
      <c r="G495">
        <v>80</v>
      </c>
      <c r="H495">
        <v>0</v>
      </c>
      <c r="I495">
        <v>10</v>
      </c>
      <c r="J495">
        <v>0</v>
      </c>
      <c r="K495">
        <v>5</v>
      </c>
      <c r="L495">
        <v>40</v>
      </c>
      <c r="M495">
        <v>15</v>
      </c>
      <c r="N495">
        <v>15</v>
      </c>
      <c r="O495">
        <v>55</v>
      </c>
      <c r="P495">
        <v>40</v>
      </c>
      <c r="Q495">
        <v>30</v>
      </c>
      <c r="R495">
        <v>20</v>
      </c>
      <c r="S495">
        <v>5</v>
      </c>
      <c r="T495">
        <v>5</v>
      </c>
      <c r="U495">
        <v>10</v>
      </c>
      <c r="V495">
        <v>125</v>
      </c>
      <c r="W495">
        <v>0</v>
      </c>
      <c r="X495">
        <v>0</v>
      </c>
      <c r="Y495">
        <v>5</v>
      </c>
    </row>
    <row r="496" spans="2:25" hidden="1" x14ac:dyDescent="0.25">
      <c r="B496" t="s">
        <v>1736</v>
      </c>
      <c r="C496">
        <v>59250</v>
      </c>
      <c r="D496" t="s">
        <v>2142</v>
      </c>
      <c r="E496">
        <v>5</v>
      </c>
      <c r="F496">
        <v>15</v>
      </c>
      <c r="G496">
        <v>20</v>
      </c>
      <c r="H496">
        <v>0</v>
      </c>
      <c r="I496">
        <v>5</v>
      </c>
      <c r="J496">
        <v>0</v>
      </c>
      <c r="K496">
        <v>5</v>
      </c>
      <c r="L496">
        <v>5</v>
      </c>
      <c r="M496">
        <v>5</v>
      </c>
      <c r="N496">
        <v>15</v>
      </c>
      <c r="O496">
        <v>45</v>
      </c>
      <c r="P496">
        <v>45</v>
      </c>
      <c r="Q496">
        <v>110</v>
      </c>
      <c r="R496">
        <v>90</v>
      </c>
      <c r="S496">
        <v>5</v>
      </c>
      <c r="T496">
        <v>5</v>
      </c>
      <c r="U496">
        <v>10</v>
      </c>
      <c r="V496">
        <v>65</v>
      </c>
      <c r="W496">
        <v>0</v>
      </c>
      <c r="X496">
        <v>10</v>
      </c>
      <c r="Y496">
        <v>0</v>
      </c>
    </row>
    <row r="497" spans="2:25" hidden="1" x14ac:dyDescent="0.25">
      <c r="B497" t="s">
        <v>1736</v>
      </c>
      <c r="C497">
        <v>59310</v>
      </c>
      <c r="D497" t="s">
        <v>2143</v>
      </c>
      <c r="E497">
        <v>0</v>
      </c>
      <c r="F497">
        <v>5</v>
      </c>
      <c r="G497">
        <v>155</v>
      </c>
      <c r="H497">
        <v>0</v>
      </c>
      <c r="I497">
        <v>30</v>
      </c>
      <c r="J497">
        <v>0</v>
      </c>
      <c r="K497">
        <v>15</v>
      </c>
      <c r="L497">
        <v>50</v>
      </c>
      <c r="M497">
        <v>40</v>
      </c>
      <c r="N497">
        <v>40</v>
      </c>
      <c r="O497">
        <v>70</v>
      </c>
      <c r="P497">
        <v>60</v>
      </c>
      <c r="Q497">
        <v>60</v>
      </c>
      <c r="R497">
        <v>55</v>
      </c>
      <c r="S497">
        <v>10</v>
      </c>
      <c r="T497">
        <v>5</v>
      </c>
      <c r="U497">
        <v>20</v>
      </c>
      <c r="V497">
        <v>265</v>
      </c>
      <c r="W497">
        <v>0</v>
      </c>
      <c r="X497">
        <v>5</v>
      </c>
      <c r="Y497">
        <v>5</v>
      </c>
    </row>
    <row r="498" spans="2:25" hidden="1" x14ac:dyDescent="0.25">
      <c r="B498" t="s">
        <v>1736</v>
      </c>
      <c r="C498">
        <v>59320</v>
      </c>
      <c r="D498" t="s">
        <v>2144</v>
      </c>
      <c r="E498">
        <v>5</v>
      </c>
      <c r="F498">
        <v>5</v>
      </c>
      <c r="G498">
        <v>40</v>
      </c>
      <c r="H498">
        <v>0</v>
      </c>
      <c r="I498">
        <v>10</v>
      </c>
      <c r="J498">
        <v>0</v>
      </c>
      <c r="K498">
        <v>5</v>
      </c>
      <c r="L498">
        <v>20</v>
      </c>
      <c r="M498">
        <v>5</v>
      </c>
      <c r="N498">
        <v>15</v>
      </c>
      <c r="O498">
        <v>30</v>
      </c>
      <c r="P498">
        <v>20</v>
      </c>
      <c r="Q498">
        <v>25</v>
      </c>
      <c r="R498">
        <v>20</v>
      </c>
      <c r="S498">
        <v>5</v>
      </c>
      <c r="T498">
        <v>5</v>
      </c>
      <c r="U498">
        <v>5</v>
      </c>
      <c r="V498">
        <v>75</v>
      </c>
      <c r="W498">
        <v>0</v>
      </c>
      <c r="X498">
        <v>0</v>
      </c>
      <c r="Y498">
        <v>5</v>
      </c>
    </row>
    <row r="499" spans="2:25" hidden="1" x14ac:dyDescent="0.25">
      <c r="B499" t="s">
        <v>1736</v>
      </c>
      <c r="C499">
        <v>59330</v>
      </c>
      <c r="D499" t="s">
        <v>2145</v>
      </c>
      <c r="E499">
        <v>0</v>
      </c>
      <c r="F499">
        <v>5</v>
      </c>
      <c r="G499">
        <v>90</v>
      </c>
      <c r="H499">
        <v>5</v>
      </c>
      <c r="I499">
        <v>15</v>
      </c>
      <c r="J499">
        <v>0</v>
      </c>
      <c r="K499">
        <v>10</v>
      </c>
      <c r="L499">
        <v>20</v>
      </c>
      <c r="M499">
        <v>5</v>
      </c>
      <c r="N499">
        <v>25</v>
      </c>
      <c r="O499">
        <v>25</v>
      </c>
      <c r="P499">
        <v>25</v>
      </c>
      <c r="Q499">
        <v>40</v>
      </c>
      <c r="R499">
        <v>30</v>
      </c>
      <c r="S499">
        <v>5</v>
      </c>
      <c r="T499">
        <v>5</v>
      </c>
      <c r="U499">
        <v>10</v>
      </c>
      <c r="V499">
        <v>145</v>
      </c>
      <c r="W499">
        <v>0</v>
      </c>
      <c r="X499">
        <v>5</v>
      </c>
      <c r="Y499">
        <v>5</v>
      </c>
    </row>
    <row r="500" spans="2:25" hidden="1" x14ac:dyDescent="0.25">
      <c r="B500" t="s">
        <v>1736</v>
      </c>
      <c r="C500">
        <v>59340</v>
      </c>
      <c r="D500" t="s">
        <v>2146</v>
      </c>
      <c r="E500">
        <v>20</v>
      </c>
      <c r="F500">
        <v>75</v>
      </c>
      <c r="G500">
        <v>255</v>
      </c>
      <c r="H500">
        <v>5</v>
      </c>
      <c r="I500">
        <v>85</v>
      </c>
      <c r="J500">
        <v>5</v>
      </c>
      <c r="K500">
        <v>65</v>
      </c>
      <c r="L500">
        <v>175</v>
      </c>
      <c r="M500">
        <v>20</v>
      </c>
      <c r="N500">
        <v>315</v>
      </c>
      <c r="O500">
        <v>690</v>
      </c>
      <c r="P500">
        <v>615</v>
      </c>
      <c r="Q500">
        <v>1045</v>
      </c>
      <c r="R500">
        <v>840</v>
      </c>
      <c r="S500">
        <v>15</v>
      </c>
      <c r="T500">
        <v>70</v>
      </c>
      <c r="U500">
        <v>265</v>
      </c>
      <c r="V500">
        <v>1095</v>
      </c>
      <c r="W500">
        <v>0</v>
      </c>
      <c r="X500">
        <v>120</v>
      </c>
      <c r="Y500">
        <v>5</v>
      </c>
    </row>
    <row r="501" spans="2:25" hidden="1" x14ac:dyDescent="0.25">
      <c r="B501" t="s">
        <v>1736</v>
      </c>
      <c r="C501">
        <v>59350</v>
      </c>
      <c r="D501" t="s">
        <v>2147</v>
      </c>
      <c r="E501">
        <v>5</v>
      </c>
      <c r="F501">
        <v>5</v>
      </c>
      <c r="G501">
        <v>15</v>
      </c>
      <c r="H501">
        <v>0</v>
      </c>
      <c r="I501">
        <v>5</v>
      </c>
      <c r="J501">
        <v>0</v>
      </c>
      <c r="K501">
        <v>5</v>
      </c>
      <c r="L501">
        <v>10</v>
      </c>
      <c r="M501">
        <v>5</v>
      </c>
      <c r="N501">
        <v>5</v>
      </c>
      <c r="O501">
        <v>20</v>
      </c>
      <c r="P501">
        <v>15</v>
      </c>
      <c r="Q501">
        <v>45</v>
      </c>
      <c r="R501">
        <v>50</v>
      </c>
      <c r="S501">
        <v>5</v>
      </c>
      <c r="T501">
        <v>5</v>
      </c>
      <c r="U501">
        <v>5</v>
      </c>
      <c r="V501">
        <v>45</v>
      </c>
      <c r="W501">
        <v>0</v>
      </c>
      <c r="X501">
        <v>5</v>
      </c>
      <c r="Y501">
        <v>0</v>
      </c>
    </row>
    <row r="502" spans="2:25" hidden="1" x14ac:dyDescent="0.25">
      <c r="B502" t="s">
        <v>1736</v>
      </c>
      <c r="C502">
        <v>59360</v>
      </c>
      <c r="D502" t="s">
        <v>2148</v>
      </c>
      <c r="E502">
        <v>5</v>
      </c>
      <c r="F502">
        <v>0</v>
      </c>
      <c r="G502">
        <v>125</v>
      </c>
      <c r="H502">
        <v>0</v>
      </c>
      <c r="I502">
        <v>15</v>
      </c>
      <c r="J502">
        <v>0</v>
      </c>
      <c r="K502">
        <v>10</v>
      </c>
      <c r="L502">
        <v>45</v>
      </c>
      <c r="M502">
        <v>5</v>
      </c>
      <c r="N502">
        <v>40</v>
      </c>
      <c r="O502">
        <v>55</v>
      </c>
      <c r="P502">
        <v>45</v>
      </c>
      <c r="Q502">
        <v>60</v>
      </c>
      <c r="R502">
        <v>65</v>
      </c>
      <c r="S502">
        <v>5</v>
      </c>
      <c r="T502">
        <v>5</v>
      </c>
      <c r="U502">
        <v>10</v>
      </c>
      <c r="V502">
        <v>220</v>
      </c>
      <c r="W502">
        <v>0</v>
      </c>
      <c r="X502">
        <v>5</v>
      </c>
      <c r="Y502">
        <v>0</v>
      </c>
    </row>
    <row r="503" spans="2:25" hidden="1" x14ac:dyDescent="0.25">
      <c r="B503" t="s">
        <v>1736</v>
      </c>
      <c r="C503">
        <v>59370</v>
      </c>
      <c r="D503" t="s">
        <v>2149</v>
      </c>
      <c r="E503">
        <v>5</v>
      </c>
      <c r="F503">
        <v>10</v>
      </c>
      <c r="G503">
        <v>735</v>
      </c>
      <c r="H503">
        <v>0</v>
      </c>
      <c r="I503">
        <v>100</v>
      </c>
      <c r="J503">
        <v>5</v>
      </c>
      <c r="K503">
        <v>50</v>
      </c>
      <c r="L503">
        <v>160</v>
      </c>
      <c r="M503">
        <v>120</v>
      </c>
      <c r="N503">
        <v>130</v>
      </c>
      <c r="O503">
        <v>190</v>
      </c>
      <c r="P503">
        <v>155</v>
      </c>
      <c r="Q503">
        <v>220</v>
      </c>
      <c r="R503">
        <v>190</v>
      </c>
      <c r="S503">
        <v>25</v>
      </c>
      <c r="T503">
        <v>10</v>
      </c>
      <c r="U503">
        <v>40</v>
      </c>
      <c r="V503">
        <v>1055</v>
      </c>
      <c r="W503">
        <v>0</v>
      </c>
      <c r="X503">
        <v>20</v>
      </c>
      <c r="Y503">
        <v>5</v>
      </c>
    </row>
    <row r="504" spans="2:25" hidden="1" x14ac:dyDescent="0.25">
      <c r="B504" t="s">
        <v>1736</v>
      </c>
      <c r="C504">
        <v>60210</v>
      </c>
      <c r="D504" t="s">
        <v>2150</v>
      </c>
      <c r="E504">
        <v>5</v>
      </c>
      <c r="F504">
        <v>5</v>
      </c>
      <c r="G504">
        <v>1390</v>
      </c>
      <c r="H504">
        <v>5</v>
      </c>
      <c r="I504">
        <v>330</v>
      </c>
      <c r="J504">
        <v>5</v>
      </c>
      <c r="K504">
        <v>215</v>
      </c>
      <c r="L504">
        <v>430</v>
      </c>
      <c r="M504">
        <v>110</v>
      </c>
      <c r="N504">
        <v>515</v>
      </c>
      <c r="O504">
        <v>455</v>
      </c>
      <c r="P504">
        <v>350</v>
      </c>
      <c r="Q504">
        <v>475</v>
      </c>
      <c r="R504">
        <v>510</v>
      </c>
      <c r="S504">
        <v>115</v>
      </c>
      <c r="T504">
        <v>25</v>
      </c>
      <c r="U504">
        <v>70</v>
      </c>
      <c r="V504">
        <v>2520</v>
      </c>
      <c r="W504">
        <v>5</v>
      </c>
      <c r="X504">
        <v>20</v>
      </c>
      <c r="Y504">
        <v>20</v>
      </c>
    </row>
    <row r="505" spans="2:25" hidden="1" x14ac:dyDescent="0.25">
      <c r="B505" t="s">
        <v>1736</v>
      </c>
      <c r="C505">
        <v>60410</v>
      </c>
      <c r="D505" t="s">
        <v>2151</v>
      </c>
      <c r="E505">
        <v>10</v>
      </c>
      <c r="F505">
        <v>25</v>
      </c>
      <c r="G505">
        <v>1885</v>
      </c>
      <c r="H505">
        <v>15</v>
      </c>
      <c r="I505">
        <v>1000</v>
      </c>
      <c r="J505">
        <v>15</v>
      </c>
      <c r="K505">
        <v>590</v>
      </c>
      <c r="L505">
        <v>2255</v>
      </c>
      <c r="M505">
        <v>110</v>
      </c>
      <c r="N505">
        <v>1325</v>
      </c>
      <c r="O505">
        <v>2065</v>
      </c>
      <c r="P505">
        <v>1685</v>
      </c>
      <c r="Q505">
        <v>1520</v>
      </c>
      <c r="R505">
        <v>1100</v>
      </c>
      <c r="S505">
        <v>145</v>
      </c>
      <c r="T505">
        <v>85</v>
      </c>
      <c r="U505">
        <v>590</v>
      </c>
      <c r="V505">
        <v>5070</v>
      </c>
      <c r="W505">
        <v>5</v>
      </c>
      <c r="X505">
        <v>185</v>
      </c>
      <c r="Y505">
        <v>60</v>
      </c>
    </row>
    <row r="506" spans="2:25" hidden="1" x14ac:dyDescent="0.25">
      <c r="B506" t="s">
        <v>1736</v>
      </c>
      <c r="C506">
        <v>60610</v>
      </c>
      <c r="D506" t="s">
        <v>2152</v>
      </c>
      <c r="E506">
        <v>15</v>
      </c>
      <c r="F506">
        <v>20</v>
      </c>
      <c r="G506">
        <v>2570</v>
      </c>
      <c r="H506">
        <v>20</v>
      </c>
      <c r="I506">
        <v>820</v>
      </c>
      <c r="J506">
        <v>10</v>
      </c>
      <c r="K506">
        <v>505</v>
      </c>
      <c r="L506">
        <v>1890</v>
      </c>
      <c r="M506">
        <v>230</v>
      </c>
      <c r="N506">
        <v>1405</v>
      </c>
      <c r="O506">
        <v>1605</v>
      </c>
      <c r="P506">
        <v>1295</v>
      </c>
      <c r="Q506">
        <v>1385</v>
      </c>
      <c r="R506">
        <v>1025</v>
      </c>
      <c r="S506">
        <v>250</v>
      </c>
      <c r="T506">
        <v>65</v>
      </c>
      <c r="U506">
        <v>345</v>
      </c>
      <c r="V506">
        <v>5540</v>
      </c>
      <c r="W506">
        <v>5</v>
      </c>
      <c r="X506">
        <v>140</v>
      </c>
      <c r="Y506">
        <v>90</v>
      </c>
    </row>
    <row r="507" spans="2:25" hidden="1" x14ac:dyDescent="0.25">
      <c r="B507" t="s">
        <v>1736</v>
      </c>
      <c r="C507">
        <v>60810</v>
      </c>
      <c r="D507" t="s">
        <v>2153</v>
      </c>
      <c r="E507">
        <v>10</v>
      </c>
      <c r="F507">
        <v>10</v>
      </c>
      <c r="G507">
        <v>3870</v>
      </c>
      <c r="H507">
        <v>15</v>
      </c>
      <c r="I507">
        <v>865</v>
      </c>
      <c r="J507">
        <v>10</v>
      </c>
      <c r="K507">
        <v>480</v>
      </c>
      <c r="L507">
        <v>1565</v>
      </c>
      <c r="M507">
        <v>390</v>
      </c>
      <c r="N507">
        <v>1225</v>
      </c>
      <c r="O507">
        <v>1395</v>
      </c>
      <c r="P507">
        <v>1050</v>
      </c>
      <c r="Q507">
        <v>1240</v>
      </c>
      <c r="R507">
        <v>845</v>
      </c>
      <c r="S507">
        <v>335</v>
      </c>
      <c r="T507">
        <v>55</v>
      </c>
      <c r="U507">
        <v>220</v>
      </c>
      <c r="V507">
        <v>6395</v>
      </c>
      <c r="W507">
        <v>5</v>
      </c>
      <c r="X507">
        <v>75</v>
      </c>
      <c r="Y507">
        <v>55</v>
      </c>
    </row>
    <row r="508" spans="2:25" hidden="1" x14ac:dyDescent="0.25">
      <c r="B508" t="s">
        <v>1736</v>
      </c>
      <c r="C508">
        <v>61010</v>
      </c>
      <c r="D508" t="s">
        <v>2154</v>
      </c>
      <c r="E508">
        <v>5</v>
      </c>
      <c r="F508">
        <v>5</v>
      </c>
      <c r="G508">
        <v>365</v>
      </c>
      <c r="H508">
        <v>5</v>
      </c>
      <c r="I508">
        <v>90</v>
      </c>
      <c r="J508">
        <v>5</v>
      </c>
      <c r="K508">
        <v>60</v>
      </c>
      <c r="L508">
        <v>100</v>
      </c>
      <c r="M508">
        <v>20</v>
      </c>
      <c r="N508">
        <v>190</v>
      </c>
      <c r="O508">
        <v>170</v>
      </c>
      <c r="P508">
        <v>135</v>
      </c>
      <c r="Q508">
        <v>145</v>
      </c>
      <c r="R508">
        <v>130</v>
      </c>
      <c r="S508">
        <v>25</v>
      </c>
      <c r="T508">
        <v>10</v>
      </c>
      <c r="U508">
        <v>35</v>
      </c>
      <c r="V508">
        <v>735</v>
      </c>
      <c r="W508">
        <v>0</v>
      </c>
      <c r="X508">
        <v>10</v>
      </c>
      <c r="Y508">
        <v>5</v>
      </c>
    </row>
    <row r="509" spans="2:25" hidden="1" x14ac:dyDescent="0.25">
      <c r="B509" t="s">
        <v>1736</v>
      </c>
      <c r="C509">
        <v>61210</v>
      </c>
      <c r="D509" t="s">
        <v>2155</v>
      </c>
      <c r="E509">
        <v>5</v>
      </c>
      <c r="F509">
        <v>10</v>
      </c>
      <c r="G509">
        <v>1005</v>
      </c>
      <c r="H509">
        <v>5</v>
      </c>
      <c r="I509">
        <v>215</v>
      </c>
      <c r="J509">
        <v>5</v>
      </c>
      <c r="K509">
        <v>130</v>
      </c>
      <c r="L509">
        <v>455</v>
      </c>
      <c r="M509">
        <v>115</v>
      </c>
      <c r="N509">
        <v>365</v>
      </c>
      <c r="O509">
        <v>550</v>
      </c>
      <c r="P509">
        <v>400</v>
      </c>
      <c r="Q509">
        <v>395</v>
      </c>
      <c r="R509">
        <v>300</v>
      </c>
      <c r="S509">
        <v>90</v>
      </c>
      <c r="T509">
        <v>25</v>
      </c>
      <c r="U509">
        <v>95</v>
      </c>
      <c r="V509">
        <v>1815</v>
      </c>
      <c r="W509">
        <v>5</v>
      </c>
      <c r="X509">
        <v>20</v>
      </c>
      <c r="Y509">
        <v>10</v>
      </c>
    </row>
    <row r="510" spans="2:25" hidden="1" x14ac:dyDescent="0.25">
      <c r="B510" t="s">
        <v>1736</v>
      </c>
      <c r="C510">
        <v>61410</v>
      </c>
      <c r="D510" t="s">
        <v>2156</v>
      </c>
      <c r="E510">
        <v>15</v>
      </c>
      <c r="F510">
        <v>40</v>
      </c>
      <c r="G510">
        <v>7460</v>
      </c>
      <c r="H510">
        <v>60</v>
      </c>
      <c r="I510">
        <v>1580</v>
      </c>
      <c r="J510">
        <v>30</v>
      </c>
      <c r="K510">
        <v>755</v>
      </c>
      <c r="L510">
        <v>3385</v>
      </c>
      <c r="M510">
        <v>1590</v>
      </c>
      <c r="N510">
        <v>2505</v>
      </c>
      <c r="O510">
        <v>3210</v>
      </c>
      <c r="P510">
        <v>2535</v>
      </c>
      <c r="Q510">
        <v>2905</v>
      </c>
      <c r="R510">
        <v>1740</v>
      </c>
      <c r="S510">
        <v>560</v>
      </c>
      <c r="T510">
        <v>100</v>
      </c>
      <c r="U510">
        <v>550</v>
      </c>
      <c r="V510">
        <v>12430</v>
      </c>
      <c r="W510">
        <v>5</v>
      </c>
      <c r="X510">
        <v>250</v>
      </c>
      <c r="Y510">
        <v>270</v>
      </c>
    </row>
    <row r="511" spans="2:25" hidden="1" x14ac:dyDescent="0.25">
      <c r="B511" t="s">
        <v>1736</v>
      </c>
      <c r="C511">
        <v>61510</v>
      </c>
      <c r="D511" t="s">
        <v>2157</v>
      </c>
      <c r="E511">
        <v>0</v>
      </c>
      <c r="F511">
        <v>15</v>
      </c>
      <c r="G511">
        <v>1425</v>
      </c>
      <c r="H511">
        <v>10</v>
      </c>
      <c r="I511">
        <v>480</v>
      </c>
      <c r="J511">
        <v>10</v>
      </c>
      <c r="K511">
        <v>265</v>
      </c>
      <c r="L511">
        <v>905</v>
      </c>
      <c r="M511">
        <v>95</v>
      </c>
      <c r="N511">
        <v>840</v>
      </c>
      <c r="O511">
        <v>955</v>
      </c>
      <c r="P511">
        <v>755</v>
      </c>
      <c r="Q511">
        <v>745</v>
      </c>
      <c r="R511">
        <v>610</v>
      </c>
      <c r="S511">
        <v>115</v>
      </c>
      <c r="T511">
        <v>45</v>
      </c>
      <c r="U511">
        <v>200</v>
      </c>
      <c r="V511">
        <v>3125</v>
      </c>
      <c r="W511">
        <v>5</v>
      </c>
      <c r="X511">
        <v>85</v>
      </c>
      <c r="Y511">
        <v>40</v>
      </c>
    </row>
    <row r="512" spans="2:25" hidden="1" x14ac:dyDescent="0.25">
      <c r="B512" t="s">
        <v>1736</v>
      </c>
      <c r="C512">
        <v>61610</v>
      </c>
      <c r="D512" t="s">
        <v>2158</v>
      </c>
      <c r="E512">
        <v>10</v>
      </c>
      <c r="F512">
        <v>30</v>
      </c>
      <c r="G512">
        <v>4195</v>
      </c>
      <c r="H512">
        <v>25</v>
      </c>
      <c r="I512">
        <v>1100</v>
      </c>
      <c r="J512">
        <v>10</v>
      </c>
      <c r="K512">
        <v>665</v>
      </c>
      <c r="L512">
        <v>2400</v>
      </c>
      <c r="M512">
        <v>350</v>
      </c>
      <c r="N512">
        <v>1795</v>
      </c>
      <c r="O512">
        <v>2000</v>
      </c>
      <c r="P512">
        <v>1615</v>
      </c>
      <c r="Q512">
        <v>1650</v>
      </c>
      <c r="R512">
        <v>1270</v>
      </c>
      <c r="S512">
        <v>340</v>
      </c>
      <c r="T512">
        <v>90</v>
      </c>
      <c r="U512">
        <v>395</v>
      </c>
      <c r="V512">
        <v>7960</v>
      </c>
      <c r="W512">
        <v>5</v>
      </c>
      <c r="X512">
        <v>190</v>
      </c>
      <c r="Y512">
        <v>90</v>
      </c>
    </row>
    <row r="513" spans="2:25" hidden="1" x14ac:dyDescent="0.25">
      <c r="B513" t="s">
        <v>1736</v>
      </c>
      <c r="C513">
        <v>61810</v>
      </c>
      <c r="D513" t="s">
        <v>2159</v>
      </c>
      <c r="E513">
        <v>5</v>
      </c>
      <c r="F513">
        <v>5</v>
      </c>
      <c r="G513">
        <v>1135</v>
      </c>
      <c r="H513">
        <v>5</v>
      </c>
      <c r="I513">
        <v>230</v>
      </c>
      <c r="J513">
        <v>5</v>
      </c>
      <c r="K513">
        <v>135</v>
      </c>
      <c r="L513">
        <v>375</v>
      </c>
      <c r="M513">
        <v>145</v>
      </c>
      <c r="N513">
        <v>365</v>
      </c>
      <c r="O513">
        <v>435</v>
      </c>
      <c r="P513">
        <v>335</v>
      </c>
      <c r="Q513">
        <v>445</v>
      </c>
      <c r="R513">
        <v>355</v>
      </c>
      <c r="S513">
        <v>95</v>
      </c>
      <c r="T513">
        <v>20</v>
      </c>
      <c r="U513">
        <v>75</v>
      </c>
      <c r="V513">
        <v>1960</v>
      </c>
      <c r="W513">
        <v>0</v>
      </c>
      <c r="X513">
        <v>35</v>
      </c>
      <c r="Y513">
        <v>15</v>
      </c>
    </row>
    <row r="514" spans="2:25" hidden="1" x14ac:dyDescent="0.25">
      <c r="B514" t="s">
        <v>1736</v>
      </c>
      <c r="C514">
        <v>62010</v>
      </c>
      <c r="D514" t="s">
        <v>2160</v>
      </c>
      <c r="E514">
        <v>5</v>
      </c>
      <c r="F514">
        <v>5</v>
      </c>
      <c r="G514">
        <v>175</v>
      </c>
      <c r="H514">
        <v>0</v>
      </c>
      <c r="I514">
        <v>20</v>
      </c>
      <c r="J514">
        <v>0</v>
      </c>
      <c r="K514">
        <v>10</v>
      </c>
      <c r="L514">
        <v>60</v>
      </c>
      <c r="M514">
        <v>35</v>
      </c>
      <c r="N514">
        <v>35</v>
      </c>
      <c r="O514">
        <v>45</v>
      </c>
      <c r="P514">
        <v>30</v>
      </c>
      <c r="Q514">
        <v>55</v>
      </c>
      <c r="R514">
        <v>50</v>
      </c>
      <c r="S514">
        <v>5</v>
      </c>
      <c r="T514">
        <v>5</v>
      </c>
      <c r="U514">
        <v>10</v>
      </c>
      <c r="V514">
        <v>245</v>
      </c>
      <c r="W514">
        <v>0</v>
      </c>
      <c r="X514">
        <v>5</v>
      </c>
      <c r="Y514">
        <v>5</v>
      </c>
    </row>
    <row r="515" spans="2:25" hidden="1" x14ac:dyDescent="0.25">
      <c r="B515" t="s">
        <v>1736</v>
      </c>
      <c r="C515">
        <v>62210</v>
      </c>
      <c r="D515" t="s">
        <v>2161</v>
      </c>
      <c r="E515">
        <v>5</v>
      </c>
      <c r="F515">
        <v>5</v>
      </c>
      <c r="G515">
        <v>1250</v>
      </c>
      <c r="H515">
        <v>5</v>
      </c>
      <c r="I515">
        <v>360</v>
      </c>
      <c r="J515">
        <v>5</v>
      </c>
      <c r="K515">
        <v>210</v>
      </c>
      <c r="L515">
        <v>585</v>
      </c>
      <c r="M515">
        <v>95</v>
      </c>
      <c r="N515">
        <v>525</v>
      </c>
      <c r="O515">
        <v>560</v>
      </c>
      <c r="P515">
        <v>455</v>
      </c>
      <c r="Q515">
        <v>580</v>
      </c>
      <c r="R515">
        <v>490</v>
      </c>
      <c r="S515">
        <v>115</v>
      </c>
      <c r="T515">
        <v>40</v>
      </c>
      <c r="U515">
        <v>125</v>
      </c>
      <c r="V515">
        <v>2410</v>
      </c>
      <c r="W515">
        <v>5</v>
      </c>
      <c r="X515">
        <v>40</v>
      </c>
      <c r="Y515">
        <v>20</v>
      </c>
    </row>
    <row r="516" spans="2:25" hidden="1" x14ac:dyDescent="0.25">
      <c r="B516" t="s">
        <v>1736</v>
      </c>
      <c r="C516">
        <v>62410</v>
      </c>
      <c r="D516" t="s">
        <v>2162</v>
      </c>
      <c r="E516">
        <v>5</v>
      </c>
      <c r="F516">
        <v>5</v>
      </c>
      <c r="G516">
        <v>1005</v>
      </c>
      <c r="H516">
        <v>5</v>
      </c>
      <c r="I516">
        <v>165</v>
      </c>
      <c r="J516">
        <v>0</v>
      </c>
      <c r="K516">
        <v>105</v>
      </c>
      <c r="L516">
        <v>280</v>
      </c>
      <c r="M516">
        <v>150</v>
      </c>
      <c r="N516">
        <v>265</v>
      </c>
      <c r="O516">
        <v>235</v>
      </c>
      <c r="P516">
        <v>165</v>
      </c>
      <c r="Q516">
        <v>230</v>
      </c>
      <c r="R516">
        <v>190</v>
      </c>
      <c r="S516">
        <v>70</v>
      </c>
      <c r="T516">
        <v>5</v>
      </c>
      <c r="U516">
        <v>35</v>
      </c>
      <c r="V516">
        <v>1540</v>
      </c>
      <c r="W516">
        <v>0</v>
      </c>
      <c r="X516">
        <v>15</v>
      </c>
      <c r="Y516">
        <v>5</v>
      </c>
    </row>
    <row r="517" spans="2:25" hidden="1" x14ac:dyDescent="0.25">
      <c r="B517" t="s">
        <v>1736</v>
      </c>
      <c r="C517">
        <v>62610</v>
      </c>
      <c r="D517" t="s">
        <v>2163</v>
      </c>
      <c r="E517">
        <v>25</v>
      </c>
      <c r="F517">
        <v>25</v>
      </c>
      <c r="G517">
        <v>6160</v>
      </c>
      <c r="H517">
        <v>65</v>
      </c>
      <c r="I517">
        <v>1660</v>
      </c>
      <c r="J517">
        <v>25</v>
      </c>
      <c r="K517">
        <v>865</v>
      </c>
      <c r="L517">
        <v>3825</v>
      </c>
      <c r="M517">
        <v>455</v>
      </c>
      <c r="N517">
        <v>3290</v>
      </c>
      <c r="O517">
        <v>3425</v>
      </c>
      <c r="P517">
        <v>2750</v>
      </c>
      <c r="Q517">
        <v>3110</v>
      </c>
      <c r="R517">
        <v>2325</v>
      </c>
      <c r="S517">
        <v>445</v>
      </c>
      <c r="T517">
        <v>140</v>
      </c>
      <c r="U517">
        <v>595</v>
      </c>
      <c r="V517">
        <v>12430</v>
      </c>
      <c r="W517">
        <v>25</v>
      </c>
      <c r="X517">
        <v>340</v>
      </c>
      <c r="Y517">
        <v>280</v>
      </c>
    </row>
    <row r="518" spans="2:25" hidden="1" x14ac:dyDescent="0.25">
      <c r="B518" t="s">
        <v>1736</v>
      </c>
      <c r="C518">
        <v>62810</v>
      </c>
      <c r="D518" t="s">
        <v>2164</v>
      </c>
      <c r="E518">
        <v>25</v>
      </c>
      <c r="F518">
        <v>10</v>
      </c>
      <c r="G518">
        <v>4110</v>
      </c>
      <c r="H518">
        <v>135</v>
      </c>
      <c r="I518">
        <v>555</v>
      </c>
      <c r="J518">
        <v>10</v>
      </c>
      <c r="K518">
        <v>215</v>
      </c>
      <c r="L518">
        <v>2775</v>
      </c>
      <c r="M518">
        <v>1735</v>
      </c>
      <c r="N518">
        <v>1550</v>
      </c>
      <c r="O518">
        <v>1315</v>
      </c>
      <c r="P518">
        <v>1045</v>
      </c>
      <c r="Q518">
        <v>2495</v>
      </c>
      <c r="R518">
        <v>1395</v>
      </c>
      <c r="S518">
        <v>370</v>
      </c>
      <c r="T518">
        <v>40</v>
      </c>
      <c r="U518">
        <v>170</v>
      </c>
      <c r="V518">
        <v>6915</v>
      </c>
      <c r="W518">
        <v>10</v>
      </c>
      <c r="X518">
        <v>150</v>
      </c>
      <c r="Y518">
        <v>780</v>
      </c>
    </row>
    <row r="519" spans="2:25" hidden="1" x14ac:dyDescent="0.25">
      <c r="B519" t="s">
        <v>1736</v>
      </c>
      <c r="C519">
        <v>63010</v>
      </c>
      <c r="D519" t="s">
        <v>2165</v>
      </c>
      <c r="E519">
        <v>5</v>
      </c>
      <c r="F519">
        <v>10</v>
      </c>
      <c r="G519">
        <v>2525</v>
      </c>
      <c r="H519">
        <v>20</v>
      </c>
      <c r="I519">
        <v>615</v>
      </c>
      <c r="J519">
        <v>5</v>
      </c>
      <c r="K519">
        <v>330</v>
      </c>
      <c r="L519">
        <v>890</v>
      </c>
      <c r="M519">
        <v>315</v>
      </c>
      <c r="N519">
        <v>1010</v>
      </c>
      <c r="O519">
        <v>1360</v>
      </c>
      <c r="P519">
        <v>985</v>
      </c>
      <c r="Q519">
        <v>1185</v>
      </c>
      <c r="R519">
        <v>905</v>
      </c>
      <c r="S519">
        <v>270</v>
      </c>
      <c r="T519">
        <v>65</v>
      </c>
      <c r="U519">
        <v>195</v>
      </c>
      <c r="V519">
        <v>4650</v>
      </c>
      <c r="W519">
        <v>5</v>
      </c>
      <c r="X519">
        <v>70</v>
      </c>
      <c r="Y519">
        <v>50</v>
      </c>
    </row>
    <row r="520" spans="2:25" hidden="1" x14ac:dyDescent="0.25">
      <c r="B520" t="s">
        <v>1736</v>
      </c>
      <c r="C520">
        <v>63210</v>
      </c>
      <c r="D520" t="s">
        <v>2166</v>
      </c>
      <c r="E520">
        <v>5</v>
      </c>
      <c r="F520">
        <v>5</v>
      </c>
      <c r="G520">
        <v>965</v>
      </c>
      <c r="H520">
        <v>10</v>
      </c>
      <c r="I520">
        <v>260</v>
      </c>
      <c r="J520">
        <v>5</v>
      </c>
      <c r="K520">
        <v>160</v>
      </c>
      <c r="L520">
        <v>255</v>
      </c>
      <c r="M520">
        <v>90</v>
      </c>
      <c r="N520">
        <v>395</v>
      </c>
      <c r="O520">
        <v>415</v>
      </c>
      <c r="P520">
        <v>285</v>
      </c>
      <c r="Q520">
        <v>385</v>
      </c>
      <c r="R520">
        <v>285</v>
      </c>
      <c r="S520">
        <v>105</v>
      </c>
      <c r="T520">
        <v>15</v>
      </c>
      <c r="U520">
        <v>60</v>
      </c>
      <c r="V520">
        <v>1785</v>
      </c>
      <c r="W520">
        <v>5</v>
      </c>
      <c r="X520">
        <v>10</v>
      </c>
      <c r="Y520">
        <v>20</v>
      </c>
    </row>
    <row r="521" spans="2:25" hidden="1" x14ac:dyDescent="0.25">
      <c r="B521" t="s">
        <v>1736</v>
      </c>
      <c r="C521">
        <v>63410</v>
      </c>
      <c r="D521" t="s">
        <v>2167</v>
      </c>
      <c r="E521">
        <v>0</v>
      </c>
      <c r="F521">
        <v>0</v>
      </c>
      <c r="G521">
        <v>185</v>
      </c>
      <c r="H521">
        <v>0</v>
      </c>
      <c r="I521">
        <v>10</v>
      </c>
      <c r="J521">
        <v>0</v>
      </c>
      <c r="K521">
        <v>5</v>
      </c>
      <c r="L521">
        <v>45</v>
      </c>
      <c r="M521">
        <v>40</v>
      </c>
      <c r="N521">
        <v>30</v>
      </c>
      <c r="O521">
        <v>55</v>
      </c>
      <c r="P521">
        <v>40</v>
      </c>
      <c r="Q521">
        <v>40</v>
      </c>
      <c r="R521">
        <v>35</v>
      </c>
      <c r="S521">
        <v>5</v>
      </c>
      <c r="T521">
        <v>5</v>
      </c>
      <c r="U521">
        <v>5</v>
      </c>
      <c r="V521">
        <v>245</v>
      </c>
      <c r="W521">
        <v>0</v>
      </c>
      <c r="X521">
        <v>0</v>
      </c>
      <c r="Y521">
        <v>0</v>
      </c>
    </row>
    <row r="522" spans="2:25" hidden="1" x14ac:dyDescent="0.25">
      <c r="B522" t="s">
        <v>1736</v>
      </c>
      <c r="C522">
        <v>63610</v>
      </c>
      <c r="D522" t="s">
        <v>2168</v>
      </c>
      <c r="E522">
        <v>10</v>
      </c>
      <c r="F522">
        <v>5</v>
      </c>
      <c r="G522">
        <v>4565</v>
      </c>
      <c r="H522">
        <v>40</v>
      </c>
      <c r="I522">
        <v>800</v>
      </c>
      <c r="J522">
        <v>15</v>
      </c>
      <c r="K522">
        <v>320</v>
      </c>
      <c r="L522">
        <v>1360</v>
      </c>
      <c r="M522">
        <v>1085</v>
      </c>
      <c r="N522">
        <v>1120</v>
      </c>
      <c r="O522">
        <v>1950</v>
      </c>
      <c r="P522">
        <v>1415</v>
      </c>
      <c r="Q522">
        <v>1605</v>
      </c>
      <c r="R522">
        <v>875</v>
      </c>
      <c r="S522">
        <v>350</v>
      </c>
      <c r="T522">
        <v>55</v>
      </c>
      <c r="U522">
        <v>235</v>
      </c>
      <c r="V522">
        <v>6905</v>
      </c>
      <c r="W522">
        <v>5</v>
      </c>
      <c r="X522">
        <v>90</v>
      </c>
      <c r="Y522">
        <v>165</v>
      </c>
    </row>
    <row r="523" spans="2:25" hidden="1" x14ac:dyDescent="0.25">
      <c r="B523" t="s">
        <v>1736</v>
      </c>
      <c r="C523">
        <v>63810</v>
      </c>
      <c r="D523" t="s">
        <v>2169</v>
      </c>
      <c r="E523">
        <v>5</v>
      </c>
      <c r="F523">
        <v>10</v>
      </c>
      <c r="G523">
        <v>2300</v>
      </c>
      <c r="H523">
        <v>10</v>
      </c>
      <c r="I523">
        <v>470</v>
      </c>
      <c r="J523">
        <v>5</v>
      </c>
      <c r="K523">
        <v>280</v>
      </c>
      <c r="L523">
        <v>835</v>
      </c>
      <c r="M523">
        <v>275</v>
      </c>
      <c r="N523">
        <v>520</v>
      </c>
      <c r="O523">
        <v>730</v>
      </c>
      <c r="P523">
        <v>560</v>
      </c>
      <c r="Q523">
        <v>630</v>
      </c>
      <c r="R523">
        <v>425</v>
      </c>
      <c r="S523">
        <v>195</v>
      </c>
      <c r="T523">
        <v>20</v>
      </c>
      <c r="U523">
        <v>120</v>
      </c>
      <c r="V523">
        <v>3515</v>
      </c>
      <c r="W523">
        <v>5</v>
      </c>
      <c r="X523">
        <v>30</v>
      </c>
      <c r="Y523">
        <v>20</v>
      </c>
    </row>
    <row r="524" spans="2:25" hidden="1" x14ac:dyDescent="0.25">
      <c r="B524" t="s">
        <v>1736</v>
      </c>
      <c r="C524">
        <v>64010</v>
      </c>
      <c r="D524" t="s">
        <v>2170</v>
      </c>
      <c r="E524">
        <v>45</v>
      </c>
      <c r="F524">
        <v>60</v>
      </c>
      <c r="G524">
        <v>8470</v>
      </c>
      <c r="H524">
        <v>95</v>
      </c>
      <c r="I524">
        <v>2050</v>
      </c>
      <c r="J524">
        <v>30</v>
      </c>
      <c r="K524">
        <v>1145</v>
      </c>
      <c r="L524">
        <v>5630</v>
      </c>
      <c r="M524">
        <v>1050</v>
      </c>
      <c r="N524">
        <v>3390</v>
      </c>
      <c r="O524">
        <v>4730</v>
      </c>
      <c r="P524">
        <v>3740</v>
      </c>
      <c r="Q524">
        <v>4740</v>
      </c>
      <c r="R524">
        <v>3405</v>
      </c>
      <c r="S524">
        <v>715</v>
      </c>
      <c r="T524">
        <v>300</v>
      </c>
      <c r="U524">
        <v>935</v>
      </c>
      <c r="V524">
        <v>16110</v>
      </c>
      <c r="W524">
        <v>10</v>
      </c>
      <c r="X524">
        <v>410</v>
      </c>
      <c r="Y524">
        <v>495</v>
      </c>
    </row>
    <row r="525" spans="2:25" hidden="1" x14ac:dyDescent="0.25">
      <c r="B525" t="s">
        <v>1736</v>
      </c>
      <c r="C525">
        <v>64210</v>
      </c>
      <c r="D525" t="s">
        <v>2171</v>
      </c>
      <c r="E525">
        <v>5</v>
      </c>
      <c r="F525">
        <v>15</v>
      </c>
      <c r="G525">
        <v>3300</v>
      </c>
      <c r="H525">
        <v>20</v>
      </c>
      <c r="I525">
        <v>645</v>
      </c>
      <c r="J525">
        <v>10</v>
      </c>
      <c r="K525">
        <v>340</v>
      </c>
      <c r="L525">
        <v>1195</v>
      </c>
      <c r="M525">
        <v>370</v>
      </c>
      <c r="N525">
        <v>845</v>
      </c>
      <c r="O525">
        <v>1225</v>
      </c>
      <c r="P525">
        <v>900</v>
      </c>
      <c r="Q525">
        <v>975</v>
      </c>
      <c r="R525">
        <v>690</v>
      </c>
      <c r="S525">
        <v>230</v>
      </c>
      <c r="T525">
        <v>45</v>
      </c>
      <c r="U525">
        <v>205</v>
      </c>
      <c r="V525">
        <v>5185</v>
      </c>
      <c r="W525">
        <v>5</v>
      </c>
      <c r="X525">
        <v>45</v>
      </c>
      <c r="Y525">
        <v>55</v>
      </c>
    </row>
    <row r="526" spans="2:25" hidden="1" x14ac:dyDescent="0.25">
      <c r="B526" t="s">
        <v>1736</v>
      </c>
      <c r="C526">
        <v>64610</v>
      </c>
      <c r="D526" t="s">
        <v>2172</v>
      </c>
      <c r="E526">
        <v>5</v>
      </c>
      <c r="F526">
        <v>5</v>
      </c>
      <c r="G526">
        <v>2120</v>
      </c>
      <c r="H526">
        <v>10</v>
      </c>
      <c r="I526">
        <v>450</v>
      </c>
      <c r="J526">
        <v>5</v>
      </c>
      <c r="K526">
        <v>245</v>
      </c>
      <c r="L526">
        <v>800</v>
      </c>
      <c r="M526">
        <v>220</v>
      </c>
      <c r="N526">
        <v>600</v>
      </c>
      <c r="O526">
        <v>880</v>
      </c>
      <c r="P526">
        <v>670</v>
      </c>
      <c r="Q526">
        <v>650</v>
      </c>
      <c r="R526">
        <v>505</v>
      </c>
      <c r="S526">
        <v>150</v>
      </c>
      <c r="T526">
        <v>40</v>
      </c>
      <c r="U526">
        <v>155</v>
      </c>
      <c r="V526">
        <v>3480</v>
      </c>
      <c r="W526">
        <v>0</v>
      </c>
      <c r="X526">
        <v>30</v>
      </c>
      <c r="Y526">
        <v>30</v>
      </c>
    </row>
    <row r="527" spans="2:25" hidden="1" x14ac:dyDescent="0.25">
      <c r="B527" t="s">
        <v>1736</v>
      </c>
      <c r="C527">
        <v>64810</v>
      </c>
      <c r="D527" t="s">
        <v>2173</v>
      </c>
      <c r="E527">
        <v>5</v>
      </c>
      <c r="F527">
        <v>5</v>
      </c>
      <c r="G527">
        <v>2255</v>
      </c>
      <c r="H527">
        <v>20</v>
      </c>
      <c r="I527">
        <v>550</v>
      </c>
      <c r="J527">
        <v>5</v>
      </c>
      <c r="K527">
        <v>270</v>
      </c>
      <c r="L527">
        <v>950</v>
      </c>
      <c r="M527">
        <v>190</v>
      </c>
      <c r="N527">
        <v>835</v>
      </c>
      <c r="O527">
        <v>1225</v>
      </c>
      <c r="P527">
        <v>935</v>
      </c>
      <c r="Q527">
        <v>910</v>
      </c>
      <c r="R527">
        <v>600</v>
      </c>
      <c r="S527">
        <v>160</v>
      </c>
      <c r="T527">
        <v>35</v>
      </c>
      <c r="U527">
        <v>205</v>
      </c>
      <c r="V527">
        <v>3930</v>
      </c>
      <c r="W527">
        <v>5</v>
      </c>
      <c r="X527">
        <v>65</v>
      </c>
      <c r="Y527">
        <v>40</v>
      </c>
    </row>
    <row r="528" spans="2:25" hidden="1" x14ac:dyDescent="0.25">
      <c r="B528" t="s">
        <v>1736</v>
      </c>
      <c r="C528">
        <v>65010</v>
      </c>
      <c r="D528" t="s">
        <v>2174</v>
      </c>
      <c r="E528">
        <v>5</v>
      </c>
      <c r="F528">
        <v>5</v>
      </c>
      <c r="G528">
        <v>785</v>
      </c>
      <c r="H528">
        <v>5</v>
      </c>
      <c r="I528">
        <v>280</v>
      </c>
      <c r="J528">
        <v>5</v>
      </c>
      <c r="K528">
        <v>150</v>
      </c>
      <c r="L528">
        <v>285</v>
      </c>
      <c r="M528">
        <v>65</v>
      </c>
      <c r="N528">
        <v>430</v>
      </c>
      <c r="O528">
        <v>480</v>
      </c>
      <c r="P528">
        <v>345</v>
      </c>
      <c r="Q528">
        <v>375</v>
      </c>
      <c r="R528">
        <v>280</v>
      </c>
      <c r="S528">
        <v>70</v>
      </c>
      <c r="T528">
        <v>20</v>
      </c>
      <c r="U528">
        <v>105</v>
      </c>
      <c r="V528">
        <v>1630</v>
      </c>
      <c r="W528">
        <v>0</v>
      </c>
      <c r="X528">
        <v>25</v>
      </c>
      <c r="Y528">
        <v>15</v>
      </c>
    </row>
    <row r="529" spans="2:25" hidden="1" x14ac:dyDescent="0.25">
      <c r="B529" t="s">
        <v>1736</v>
      </c>
      <c r="C529">
        <v>65210</v>
      </c>
      <c r="D529" t="s">
        <v>2175</v>
      </c>
      <c r="E529">
        <v>0</v>
      </c>
      <c r="F529">
        <v>0</v>
      </c>
      <c r="G529">
        <v>505</v>
      </c>
      <c r="H529">
        <v>5</v>
      </c>
      <c r="I529">
        <v>100</v>
      </c>
      <c r="J529">
        <v>5</v>
      </c>
      <c r="K529">
        <v>60</v>
      </c>
      <c r="L529">
        <v>125</v>
      </c>
      <c r="M529">
        <v>50</v>
      </c>
      <c r="N529">
        <v>220</v>
      </c>
      <c r="O529">
        <v>140</v>
      </c>
      <c r="P529">
        <v>110</v>
      </c>
      <c r="Q529">
        <v>145</v>
      </c>
      <c r="R529">
        <v>150</v>
      </c>
      <c r="S529">
        <v>30</v>
      </c>
      <c r="T529">
        <v>5</v>
      </c>
      <c r="U529">
        <v>20</v>
      </c>
      <c r="V529">
        <v>895</v>
      </c>
      <c r="W529">
        <v>0</v>
      </c>
      <c r="X529">
        <v>5</v>
      </c>
      <c r="Y529">
        <v>10</v>
      </c>
    </row>
    <row r="530" spans="2:25" hidden="1" x14ac:dyDescent="0.25">
      <c r="B530" t="s">
        <v>1736</v>
      </c>
      <c r="C530">
        <v>65410</v>
      </c>
      <c r="D530" t="s">
        <v>2176</v>
      </c>
      <c r="E530">
        <v>10</v>
      </c>
      <c r="F530">
        <v>20</v>
      </c>
      <c r="G530">
        <v>2465</v>
      </c>
      <c r="H530">
        <v>15</v>
      </c>
      <c r="I530">
        <v>595</v>
      </c>
      <c r="J530">
        <v>10</v>
      </c>
      <c r="K530">
        <v>355</v>
      </c>
      <c r="L530">
        <v>1030</v>
      </c>
      <c r="M530">
        <v>215</v>
      </c>
      <c r="N530">
        <v>895</v>
      </c>
      <c r="O530">
        <v>915</v>
      </c>
      <c r="P530">
        <v>710</v>
      </c>
      <c r="Q530">
        <v>815</v>
      </c>
      <c r="R530">
        <v>615</v>
      </c>
      <c r="S530">
        <v>190</v>
      </c>
      <c r="T530">
        <v>35</v>
      </c>
      <c r="U530">
        <v>190</v>
      </c>
      <c r="V530">
        <v>4330</v>
      </c>
      <c r="W530">
        <v>0</v>
      </c>
      <c r="X530">
        <v>65</v>
      </c>
      <c r="Y530">
        <v>35</v>
      </c>
    </row>
    <row r="531" spans="2:25" hidden="1" x14ac:dyDescent="0.25">
      <c r="B531" t="s">
        <v>1736</v>
      </c>
      <c r="C531">
        <v>65610</v>
      </c>
      <c r="D531" t="s">
        <v>2177</v>
      </c>
      <c r="E531">
        <v>0</v>
      </c>
      <c r="F531">
        <v>5</v>
      </c>
      <c r="G531">
        <v>645</v>
      </c>
      <c r="H531">
        <v>5</v>
      </c>
      <c r="I531">
        <v>185</v>
      </c>
      <c r="J531">
        <v>5</v>
      </c>
      <c r="K531">
        <v>130</v>
      </c>
      <c r="L531">
        <v>280</v>
      </c>
      <c r="M531">
        <v>10</v>
      </c>
      <c r="N531">
        <v>355</v>
      </c>
      <c r="O531">
        <v>250</v>
      </c>
      <c r="P531">
        <v>210</v>
      </c>
      <c r="Q531">
        <v>285</v>
      </c>
      <c r="R531">
        <v>380</v>
      </c>
      <c r="S531">
        <v>30</v>
      </c>
      <c r="T531">
        <v>10</v>
      </c>
      <c r="U531">
        <v>55</v>
      </c>
      <c r="V531">
        <v>1390</v>
      </c>
      <c r="W531">
        <v>0</v>
      </c>
      <c r="X531">
        <v>15</v>
      </c>
      <c r="Y531">
        <v>5</v>
      </c>
    </row>
    <row r="532" spans="2:25" hidden="1" x14ac:dyDescent="0.25">
      <c r="B532" t="s">
        <v>1736</v>
      </c>
      <c r="C532">
        <v>65810</v>
      </c>
      <c r="D532" t="s">
        <v>2178</v>
      </c>
      <c r="E532">
        <v>5</v>
      </c>
      <c r="F532">
        <v>10</v>
      </c>
      <c r="G532">
        <v>3690</v>
      </c>
      <c r="H532">
        <v>30</v>
      </c>
      <c r="I532">
        <v>685</v>
      </c>
      <c r="J532">
        <v>5</v>
      </c>
      <c r="K532">
        <v>350</v>
      </c>
      <c r="L532">
        <v>1135</v>
      </c>
      <c r="M532">
        <v>530</v>
      </c>
      <c r="N532">
        <v>900</v>
      </c>
      <c r="O532">
        <v>1425</v>
      </c>
      <c r="P532">
        <v>1030</v>
      </c>
      <c r="Q532">
        <v>1245</v>
      </c>
      <c r="R532">
        <v>790</v>
      </c>
      <c r="S532">
        <v>315</v>
      </c>
      <c r="T532">
        <v>65</v>
      </c>
      <c r="U532">
        <v>195</v>
      </c>
      <c r="V532">
        <v>5690</v>
      </c>
      <c r="W532">
        <v>5</v>
      </c>
      <c r="X532">
        <v>65</v>
      </c>
      <c r="Y532">
        <v>100</v>
      </c>
    </row>
    <row r="533" spans="2:25" hidden="1" x14ac:dyDescent="0.25">
      <c r="B533" t="s">
        <v>1736</v>
      </c>
      <c r="C533">
        <v>70200</v>
      </c>
      <c r="D533" t="s">
        <v>2179</v>
      </c>
      <c r="E533">
        <v>35</v>
      </c>
      <c r="F533">
        <v>90</v>
      </c>
      <c r="G533">
        <v>1155</v>
      </c>
      <c r="H533">
        <v>15</v>
      </c>
      <c r="I533">
        <v>345</v>
      </c>
      <c r="J533">
        <v>10</v>
      </c>
      <c r="K533">
        <v>190</v>
      </c>
      <c r="L533">
        <v>970</v>
      </c>
      <c r="M533">
        <v>160</v>
      </c>
      <c r="N533">
        <v>1190</v>
      </c>
      <c r="O533">
        <v>1765</v>
      </c>
      <c r="P533">
        <v>1525</v>
      </c>
      <c r="Q533">
        <v>2300</v>
      </c>
      <c r="R533">
        <v>1755</v>
      </c>
      <c r="S533">
        <v>50</v>
      </c>
      <c r="T533">
        <v>130</v>
      </c>
      <c r="U533">
        <v>495</v>
      </c>
      <c r="V533">
        <v>3450</v>
      </c>
      <c r="W533">
        <v>5</v>
      </c>
      <c r="X533">
        <v>290</v>
      </c>
      <c r="Y533">
        <v>25</v>
      </c>
    </row>
    <row r="534" spans="2:25" hidden="1" x14ac:dyDescent="0.25">
      <c r="B534" t="s">
        <v>1736</v>
      </c>
      <c r="C534">
        <v>70420</v>
      </c>
      <c r="D534" t="s">
        <v>2180</v>
      </c>
      <c r="E534">
        <v>10</v>
      </c>
      <c r="F534">
        <v>105</v>
      </c>
      <c r="G534">
        <v>250</v>
      </c>
      <c r="H534">
        <v>0</v>
      </c>
      <c r="I534">
        <v>90</v>
      </c>
      <c r="J534">
        <v>5</v>
      </c>
      <c r="K534">
        <v>65</v>
      </c>
      <c r="L534">
        <v>105</v>
      </c>
      <c r="M534">
        <v>5</v>
      </c>
      <c r="N534">
        <v>350</v>
      </c>
      <c r="O534">
        <v>805</v>
      </c>
      <c r="P534">
        <v>690</v>
      </c>
      <c r="Q534">
        <v>1580</v>
      </c>
      <c r="R534">
        <v>1205</v>
      </c>
      <c r="S534">
        <v>5</v>
      </c>
      <c r="T534">
        <v>145</v>
      </c>
      <c r="U534">
        <v>255</v>
      </c>
      <c r="V534">
        <v>1095</v>
      </c>
      <c r="W534">
        <v>0</v>
      </c>
      <c r="X534">
        <v>235</v>
      </c>
      <c r="Y534">
        <v>5</v>
      </c>
    </row>
    <row r="535" spans="2:25" hidden="1" x14ac:dyDescent="0.25">
      <c r="B535" t="s">
        <v>1736</v>
      </c>
      <c r="C535">
        <v>70540</v>
      </c>
      <c r="D535" t="s">
        <v>2181</v>
      </c>
      <c r="E535">
        <v>0</v>
      </c>
      <c r="F535">
        <v>5</v>
      </c>
      <c r="G535">
        <v>5</v>
      </c>
      <c r="H535">
        <v>0</v>
      </c>
      <c r="I535">
        <v>0</v>
      </c>
      <c r="J535">
        <v>0</v>
      </c>
      <c r="K535">
        <v>5</v>
      </c>
      <c r="L535">
        <v>5</v>
      </c>
      <c r="M535">
        <v>5</v>
      </c>
      <c r="N535">
        <v>25</v>
      </c>
      <c r="O535">
        <v>25</v>
      </c>
      <c r="P535">
        <v>20</v>
      </c>
      <c r="Q535">
        <v>60</v>
      </c>
      <c r="R535">
        <v>60</v>
      </c>
      <c r="S535">
        <v>5</v>
      </c>
      <c r="T535">
        <v>5</v>
      </c>
      <c r="U535">
        <v>10</v>
      </c>
      <c r="V535">
        <v>55</v>
      </c>
      <c r="W535">
        <v>0</v>
      </c>
      <c r="X535">
        <v>10</v>
      </c>
      <c r="Y535">
        <v>0</v>
      </c>
    </row>
    <row r="536" spans="2:25" hidden="1" x14ac:dyDescent="0.25">
      <c r="B536" t="s">
        <v>1736</v>
      </c>
      <c r="C536">
        <v>70620</v>
      </c>
      <c r="D536" t="s">
        <v>2182</v>
      </c>
      <c r="E536">
        <v>5</v>
      </c>
      <c r="F536">
        <v>65</v>
      </c>
      <c r="G536">
        <v>130</v>
      </c>
      <c r="H536">
        <v>5</v>
      </c>
      <c r="I536">
        <v>60</v>
      </c>
      <c r="J536">
        <v>5</v>
      </c>
      <c r="K536">
        <v>55</v>
      </c>
      <c r="L536">
        <v>5</v>
      </c>
      <c r="M536">
        <v>5</v>
      </c>
      <c r="N536">
        <v>175</v>
      </c>
      <c r="O536">
        <v>520</v>
      </c>
      <c r="P536">
        <v>440</v>
      </c>
      <c r="Q536">
        <v>1120</v>
      </c>
      <c r="R536">
        <v>855</v>
      </c>
      <c r="S536">
        <v>5</v>
      </c>
      <c r="T536">
        <v>110</v>
      </c>
      <c r="U536">
        <v>160</v>
      </c>
      <c r="V536">
        <v>650</v>
      </c>
      <c r="W536">
        <v>0</v>
      </c>
      <c r="X536">
        <v>175</v>
      </c>
      <c r="Y536">
        <v>0</v>
      </c>
    </row>
    <row r="537" spans="2:25" hidden="1" x14ac:dyDescent="0.25">
      <c r="B537" t="s">
        <v>1736</v>
      </c>
      <c r="C537">
        <v>70700</v>
      </c>
      <c r="D537" t="s">
        <v>2183</v>
      </c>
      <c r="E537">
        <v>5</v>
      </c>
      <c r="F537">
        <v>15</v>
      </c>
      <c r="G537">
        <v>160</v>
      </c>
      <c r="H537">
        <v>0</v>
      </c>
      <c r="I537">
        <v>30</v>
      </c>
      <c r="J537">
        <v>0</v>
      </c>
      <c r="K537">
        <v>20</v>
      </c>
      <c r="L537">
        <v>55</v>
      </c>
      <c r="M537">
        <v>15</v>
      </c>
      <c r="N537">
        <v>60</v>
      </c>
      <c r="O537">
        <v>100</v>
      </c>
      <c r="P537">
        <v>90</v>
      </c>
      <c r="Q537">
        <v>160</v>
      </c>
      <c r="R537">
        <v>140</v>
      </c>
      <c r="S537">
        <v>5</v>
      </c>
      <c r="T537">
        <v>5</v>
      </c>
      <c r="U537">
        <v>45</v>
      </c>
      <c r="V537">
        <v>335</v>
      </c>
      <c r="W537">
        <v>0</v>
      </c>
      <c r="X537">
        <v>20</v>
      </c>
      <c r="Y537">
        <v>5</v>
      </c>
    </row>
    <row r="538" spans="2:25" hidden="1" x14ac:dyDescent="0.25">
      <c r="B538" t="s">
        <v>1736</v>
      </c>
      <c r="C538">
        <v>71000</v>
      </c>
      <c r="D538" t="s">
        <v>2184</v>
      </c>
      <c r="E538">
        <v>75</v>
      </c>
      <c r="F538">
        <v>170</v>
      </c>
      <c r="G538">
        <v>4385</v>
      </c>
      <c r="H538">
        <v>75</v>
      </c>
      <c r="I538">
        <v>1125</v>
      </c>
      <c r="J538">
        <v>20</v>
      </c>
      <c r="K538">
        <v>530</v>
      </c>
      <c r="L538">
        <v>2930</v>
      </c>
      <c r="M538">
        <v>760</v>
      </c>
      <c r="N538">
        <v>2145</v>
      </c>
      <c r="O538">
        <v>3445</v>
      </c>
      <c r="P538">
        <v>2850</v>
      </c>
      <c r="Q538">
        <v>3675</v>
      </c>
      <c r="R538">
        <v>2775</v>
      </c>
      <c r="S538">
        <v>155</v>
      </c>
      <c r="T538">
        <v>155</v>
      </c>
      <c r="U538">
        <v>700</v>
      </c>
      <c r="V538">
        <v>8615</v>
      </c>
      <c r="W538">
        <v>25</v>
      </c>
      <c r="X538">
        <v>310</v>
      </c>
      <c r="Y538">
        <v>185</v>
      </c>
    </row>
    <row r="539" spans="2:25" hidden="1" x14ac:dyDescent="0.25">
      <c r="B539" t="s">
        <v>1736</v>
      </c>
      <c r="C539">
        <v>71150</v>
      </c>
      <c r="D539" t="s">
        <v>2185</v>
      </c>
      <c r="E539">
        <v>5</v>
      </c>
      <c r="F539">
        <v>0</v>
      </c>
      <c r="G539">
        <v>5</v>
      </c>
      <c r="H539">
        <v>0</v>
      </c>
      <c r="I539">
        <v>0</v>
      </c>
      <c r="J539">
        <v>0</v>
      </c>
      <c r="K539">
        <v>0</v>
      </c>
      <c r="L539">
        <v>5</v>
      </c>
      <c r="M539">
        <v>5</v>
      </c>
      <c r="N539">
        <v>0</v>
      </c>
      <c r="O539">
        <v>5</v>
      </c>
      <c r="P539">
        <v>5</v>
      </c>
      <c r="Q539">
        <v>5</v>
      </c>
      <c r="R539">
        <v>0</v>
      </c>
      <c r="S539">
        <v>5</v>
      </c>
      <c r="T539">
        <v>0</v>
      </c>
      <c r="U539">
        <v>5</v>
      </c>
      <c r="V539">
        <v>5</v>
      </c>
      <c r="W539">
        <v>0</v>
      </c>
      <c r="X539">
        <v>0</v>
      </c>
      <c r="Y539">
        <v>0</v>
      </c>
    </row>
    <row r="540" spans="2:25" hidden="1" x14ac:dyDescent="0.25">
      <c r="B540" t="s">
        <v>1736</v>
      </c>
      <c r="C540">
        <v>71300</v>
      </c>
      <c r="D540" t="s">
        <v>2186</v>
      </c>
      <c r="E540">
        <v>25</v>
      </c>
      <c r="F540">
        <v>120</v>
      </c>
      <c r="G540">
        <v>195</v>
      </c>
      <c r="H540">
        <v>0</v>
      </c>
      <c r="I540">
        <v>190</v>
      </c>
      <c r="J540">
        <v>0</v>
      </c>
      <c r="K540">
        <v>175</v>
      </c>
      <c r="L540">
        <v>10</v>
      </c>
      <c r="M540">
        <v>5</v>
      </c>
      <c r="N540">
        <v>630</v>
      </c>
      <c r="O540">
        <v>1490</v>
      </c>
      <c r="P540">
        <v>1205</v>
      </c>
      <c r="Q540">
        <v>3400</v>
      </c>
      <c r="R540">
        <v>2720</v>
      </c>
      <c r="S540">
        <v>5</v>
      </c>
      <c r="T540">
        <v>345</v>
      </c>
      <c r="U540">
        <v>345</v>
      </c>
      <c r="V540">
        <v>1760</v>
      </c>
      <c r="W540">
        <v>0</v>
      </c>
      <c r="X540">
        <v>495</v>
      </c>
      <c r="Y540">
        <v>0</v>
      </c>
    </row>
    <row r="541" spans="2:25" hidden="1" x14ac:dyDescent="0.25">
      <c r="B541" t="s">
        <v>1736</v>
      </c>
      <c r="C541">
        <v>72200</v>
      </c>
      <c r="D541" t="s">
        <v>2187</v>
      </c>
      <c r="E541">
        <v>10</v>
      </c>
      <c r="F541">
        <v>80</v>
      </c>
      <c r="G541">
        <v>435</v>
      </c>
      <c r="H541">
        <v>5</v>
      </c>
      <c r="I541">
        <v>150</v>
      </c>
      <c r="J541">
        <v>5</v>
      </c>
      <c r="K541">
        <v>85</v>
      </c>
      <c r="L541">
        <v>385</v>
      </c>
      <c r="M541">
        <v>35</v>
      </c>
      <c r="N541">
        <v>490</v>
      </c>
      <c r="O541">
        <v>775</v>
      </c>
      <c r="P541">
        <v>665</v>
      </c>
      <c r="Q541">
        <v>1170</v>
      </c>
      <c r="R541">
        <v>905</v>
      </c>
      <c r="S541">
        <v>15</v>
      </c>
      <c r="T541">
        <v>70</v>
      </c>
      <c r="U541">
        <v>225</v>
      </c>
      <c r="V541">
        <v>1420</v>
      </c>
      <c r="W541">
        <v>0</v>
      </c>
      <c r="X541">
        <v>175</v>
      </c>
      <c r="Y541">
        <v>5</v>
      </c>
    </row>
    <row r="542" spans="2:25" hidden="1" x14ac:dyDescent="0.25">
      <c r="B542" t="s">
        <v>1736</v>
      </c>
      <c r="C542">
        <v>72300</v>
      </c>
      <c r="D542" t="s">
        <v>2188</v>
      </c>
      <c r="E542">
        <v>10</v>
      </c>
      <c r="F542">
        <v>25</v>
      </c>
      <c r="G542">
        <v>1370</v>
      </c>
      <c r="H542">
        <v>15</v>
      </c>
      <c r="I542">
        <v>310</v>
      </c>
      <c r="J542">
        <v>5</v>
      </c>
      <c r="K542">
        <v>125</v>
      </c>
      <c r="L542">
        <v>730</v>
      </c>
      <c r="M542">
        <v>205</v>
      </c>
      <c r="N542">
        <v>445</v>
      </c>
      <c r="O542">
        <v>820</v>
      </c>
      <c r="P542">
        <v>675</v>
      </c>
      <c r="Q542">
        <v>765</v>
      </c>
      <c r="R542">
        <v>705</v>
      </c>
      <c r="S542">
        <v>45</v>
      </c>
      <c r="T542">
        <v>25</v>
      </c>
      <c r="U542">
        <v>160</v>
      </c>
      <c r="V542">
        <v>2420</v>
      </c>
      <c r="W542">
        <v>5</v>
      </c>
      <c r="X542">
        <v>40</v>
      </c>
      <c r="Y542">
        <v>25</v>
      </c>
    </row>
    <row r="543" spans="2:25" hidden="1" x14ac:dyDescent="0.25">
      <c r="B543" t="s">
        <v>1736</v>
      </c>
      <c r="C543">
        <v>72330</v>
      </c>
      <c r="D543" t="s">
        <v>2189</v>
      </c>
      <c r="E543">
        <v>40</v>
      </c>
      <c r="F543">
        <v>125</v>
      </c>
      <c r="G543">
        <v>155</v>
      </c>
      <c r="H543">
        <v>0</v>
      </c>
      <c r="I543">
        <v>85</v>
      </c>
      <c r="J543">
        <v>5</v>
      </c>
      <c r="K543">
        <v>75</v>
      </c>
      <c r="L543">
        <v>35</v>
      </c>
      <c r="M543">
        <v>5</v>
      </c>
      <c r="N543">
        <v>325</v>
      </c>
      <c r="O543">
        <v>750</v>
      </c>
      <c r="P543">
        <v>615</v>
      </c>
      <c r="Q543">
        <v>1700</v>
      </c>
      <c r="R543">
        <v>1360</v>
      </c>
      <c r="S543">
        <v>5</v>
      </c>
      <c r="T543">
        <v>160</v>
      </c>
      <c r="U543">
        <v>205</v>
      </c>
      <c r="V543">
        <v>975</v>
      </c>
      <c r="W543">
        <v>0</v>
      </c>
      <c r="X543">
        <v>220</v>
      </c>
      <c r="Y543">
        <v>0</v>
      </c>
    </row>
    <row r="544" spans="2:25" hidden="1" x14ac:dyDescent="0.25">
      <c r="B544" t="s">
        <v>1736</v>
      </c>
      <c r="C544">
        <v>72800</v>
      </c>
      <c r="D544" t="s">
        <v>2190</v>
      </c>
      <c r="E544">
        <v>55</v>
      </c>
      <c r="F544">
        <v>160</v>
      </c>
      <c r="G544">
        <v>1545</v>
      </c>
      <c r="H544">
        <v>25</v>
      </c>
      <c r="I544">
        <v>755</v>
      </c>
      <c r="J544">
        <v>15</v>
      </c>
      <c r="K544">
        <v>330</v>
      </c>
      <c r="L544">
        <v>1450</v>
      </c>
      <c r="M544">
        <v>110</v>
      </c>
      <c r="N544">
        <v>1175</v>
      </c>
      <c r="O544">
        <v>2930</v>
      </c>
      <c r="P544">
        <v>2450</v>
      </c>
      <c r="Q544">
        <v>3035</v>
      </c>
      <c r="R544">
        <v>2115</v>
      </c>
      <c r="S544">
        <v>90</v>
      </c>
      <c r="T544">
        <v>190</v>
      </c>
      <c r="U544">
        <v>670</v>
      </c>
      <c r="V544">
        <v>4345</v>
      </c>
      <c r="W544">
        <v>5</v>
      </c>
      <c r="X544">
        <v>360</v>
      </c>
      <c r="Y544">
        <v>55</v>
      </c>
    </row>
    <row r="545" spans="2:25" hidden="1" x14ac:dyDescent="0.25">
      <c r="B545" t="s">
        <v>1736</v>
      </c>
      <c r="C545">
        <v>73600</v>
      </c>
      <c r="D545" t="s">
        <v>2191</v>
      </c>
      <c r="E545">
        <v>20</v>
      </c>
      <c r="F545">
        <v>175</v>
      </c>
      <c r="G545">
        <v>185</v>
      </c>
      <c r="H545">
        <v>0</v>
      </c>
      <c r="I545">
        <v>70</v>
      </c>
      <c r="J545">
        <v>5</v>
      </c>
      <c r="K545">
        <v>65</v>
      </c>
      <c r="L545">
        <v>25</v>
      </c>
      <c r="M545">
        <v>5</v>
      </c>
      <c r="N545">
        <v>330</v>
      </c>
      <c r="O545">
        <v>890</v>
      </c>
      <c r="P545">
        <v>735</v>
      </c>
      <c r="Q545">
        <v>2170</v>
      </c>
      <c r="R545">
        <v>1690</v>
      </c>
      <c r="S545">
        <v>15</v>
      </c>
      <c r="T545">
        <v>210</v>
      </c>
      <c r="U545">
        <v>180</v>
      </c>
      <c r="V545">
        <v>1030</v>
      </c>
      <c r="W545">
        <v>0</v>
      </c>
      <c r="X545">
        <v>310</v>
      </c>
      <c r="Y545">
        <v>5</v>
      </c>
    </row>
    <row r="546" spans="2:25" hidden="1" x14ac:dyDescent="0.25">
      <c r="B546" t="s">
        <v>1736</v>
      </c>
      <c r="C546">
        <v>74050</v>
      </c>
      <c r="D546" t="s">
        <v>2192</v>
      </c>
      <c r="E546">
        <v>5</v>
      </c>
      <c r="F546">
        <v>50</v>
      </c>
      <c r="G546">
        <v>40</v>
      </c>
      <c r="H546">
        <v>0</v>
      </c>
      <c r="I546">
        <v>20</v>
      </c>
      <c r="J546">
        <v>0</v>
      </c>
      <c r="K546">
        <v>15</v>
      </c>
      <c r="L546">
        <v>5</v>
      </c>
      <c r="M546">
        <v>5</v>
      </c>
      <c r="N546">
        <v>100</v>
      </c>
      <c r="O546">
        <v>205</v>
      </c>
      <c r="P546">
        <v>170</v>
      </c>
      <c r="Q546">
        <v>550</v>
      </c>
      <c r="R546">
        <v>445</v>
      </c>
      <c r="S546">
        <v>5</v>
      </c>
      <c r="T546">
        <v>45</v>
      </c>
      <c r="U546">
        <v>45</v>
      </c>
      <c r="V546">
        <v>285</v>
      </c>
      <c r="W546">
        <v>0</v>
      </c>
      <c r="X546">
        <v>70</v>
      </c>
      <c r="Y546">
        <v>5</v>
      </c>
    </row>
    <row r="547" spans="2:25" hidden="1" x14ac:dyDescent="0.25">
      <c r="B547" t="s">
        <v>1736</v>
      </c>
      <c r="C547">
        <v>74550</v>
      </c>
      <c r="D547" t="s">
        <v>2193</v>
      </c>
      <c r="E547">
        <v>10</v>
      </c>
      <c r="F547">
        <v>85</v>
      </c>
      <c r="G547">
        <v>115</v>
      </c>
      <c r="H547">
        <v>5</v>
      </c>
      <c r="I547">
        <v>30</v>
      </c>
      <c r="J547">
        <v>0</v>
      </c>
      <c r="K547">
        <v>25</v>
      </c>
      <c r="L547">
        <v>40</v>
      </c>
      <c r="M547">
        <v>5</v>
      </c>
      <c r="N547">
        <v>125</v>
      </c>
      <c r="O547">
        <v>375</v>
      </c>
      <c r="P547">
        <v>320</v>
      </c>
      <c r="Q547">
        <v>815</v>
      </c>
      <c r="R547">
        <v>590</v>
      </c>
      <c r="S547">
        <v>10</v>
      </c>
      <c r="T547">
        <v>75</v>
      </c>
      <c r="U547">
        <v>120</v>
      </c>
      <c r="V547">
        <v>485</v>
      </c>
      <c r="W547">
        <v>0</v>
      </c>
      <c r="X547">
        <v>130</v>
      </c>
      <c r="Y547">
        <v>0</v>
      </c>
    </row>
    <row r="548" spans="2:25" hidden="1" x14ac:dyDescent="0.25">
      <c r="B548" t="s">
        <v>1736</v>
      </c>
      <c r="C548">
        <v>74560</v>
      </c>
      <c r="D548" t="s">
        <v>2194</v>
      </c>
      <c r="E548">
        <v>0</v>
      </c>
      <c r="F548">
        <v>5</v>
      </c>
      <c r="G548">
        <v>80</v>
      </c>
      <c r="H548">
        <v>0</v>
      </c>
      <c r="I548">
        <v>10</v>
      </c>
      <c r="J548">
        <v>5</v>
      </c>
      <c r="K548">
        <v>5</v>
      </c>
      <c r="L548">
        <v>30</v>
      </c>
      <c r="M548">
        <v>5</v>
      </c>
      <c r="N548">
        <v>10</v>
      </c>
      <c r="O548">
        <v>20</v>
      </c>
      <c r="P548">
        <v>20</v>
      </c>
      <c r="Q548">
        <v>20</v>
      </c>
      <c r="R548">
        <v>20</v>
      </c>
      <c r="S548">
        <v>5</v>
      </c>
      <c r="T548">
        <v>0</v>
      </c>
      <c r="U548">
        <v>10</v>
      </c>
      <c r="V548">
        <v>115</v>
      </c>
      <c r="W548">
        <v>0</v>
      </c>
      <c r="X548">
        <v>0</v>
      </c>
      <c r="Y548">
        <v>5</v>
      </c>
    </row>
    <row r="549" spans="2:25" hidden="1" x14ac:dyDescent="0.25">
      <c r="B549" t="s">
        <v>1736</v>
      </c>
      <c r="C549">
        <v>74660</v>
      </c>
      <c r="D549" t="s">
        <v>2195</v>
      </c>
      <c r="E549">
        <v>30</v>
      </c>
      <c r="F549">
        <v>55</v>
      </c>
      <c r="G549">
        <v>90</v>
      </c>
      <c r="H549">
        <v>0</v>
      </c>
      <c r="I549">
        <v>60</v>
      </c>
      <c r="J549">
        <v>5</v>
      </c>
      <c r="K549">
        <v>55</v>
      </c>
      <c r="L549">
        <v>5</v>
      </c>
      <c r="M549">
        <v>5</v>
      </c>
      <c r="N549">
        <v>305</v>
      </c>
      <c r="O549">
        <v>710</v>
      </c>
      <c r="P549">
        <v>590</v>
      </c>
      <c r="Q549">
        <v>1770</v>
      </c>
      <c r="R549">
        <v>1420</v>
      </c>
      <c r="S549">
        <v>5</v>
      </c>
      <c r="T549">
        <v>170</v>
      </c>
      <c r="U549">
        <v>155</v>
      </c>
      <c r="V549">
        <v>795</v>
      </c>
      <c r="W549">
        <v>0</v>
      </c>
      <c r="X549">
        <v>270</v>
      </c>
      <c r="Y549">
        <v>0</v>
      </c>
    </row>
    <row r="550" spans="2:25" hidden="1" x14ac:dyDescent="0.25">
      <c r="B550" t="s">
        <v>1736</v>
      </c>
      <c r="C550">
        <v>74680</v>
      </c>
      <c r="D550" t="s">
        <v>2196</v>
      </c>
      <c r="E550">
        <v>5</v>
      </c>
      <c r="F550">
        <v>35</v>
      </c>
      <c r="G550">
        <v>60</v>
      </c>
      <c r="H550">
        <v>0</v>
      </c>
      <c r="I550">
        <v>30</v>
      </c>
      <c r="J550">
        <v>5</v>
      </c>
      <c r="K550">
        <v>25</v>
      </c>
      <c r="L550">
        <v>5</v>
      </c>
      <c r="M550">
        <v>5</v>
      </c>
      <c r="N550">
        <v>195</v>
      </c>
      <c r="O550">
        <v>500</v>
      </c>
      <c r="P550">
        <v>370</v>
      </c>
      <c r="Q550">
        <v>1205</v>
      </c>
      <c r="R550">
        <v>925</v>
      </c>
      <c r="S550">
        <v>5</v>
      </c>
      <c r="T550">
        <v>120</v>
      </c>
      <c r="U550">
        <v>55</v>
      </c>
      <c r="V550">
        <v>460</v>
      </c>
      <c r="W550">
        <v>0</v>
      </c>
      <c r="X550">
        <v>230</v>
      </c>
      <c r="Y550">
        <v>0</v>
      </c>
    </row>
    <row r="551" spans="2:25" hidden="1" x14ac:dyDescent="0.25">
      <c r="B551" t="s">
        <v>1736</v>
      </c>
      <c r="C551">
        <v>79399</v>
      </c>
      <c r="D551" t="s">
        <v>2197</v>
      </c>
      <c r="E551">
        <v>10</v>
      </c>
      <c r="F551">
        <v>30</v>
      </c>
      <c r="G551">
        <v>285</v>
      </c>
      <c r="H551">
        <v>5</v>
      </c>
      <c r="I551">
        <v>65</v>
      </c>
      <c r="J551">
        <v>5</v>
      </c>
      <c r="K551">
        <v>35</v>
      </c>
      <c r="L551">
        <v>110</v>
      </c>
      <c r="M551">
        <v>10</v>
      </c>
      <c r="N551">
        <v>130</v>
      </c>
      <c r="O551">
        <v>290</v>
      </c>
      <c r="P551">
        <v>215</v>
      </c>
      <c r="Q551">
        <v>360</v>
      </c>
      <c r="R551">
        <v>280</v>
      </c>
      <c r="S551">
        <v>10</v>
      </c>
      <c r="T551">
        <v>25</v>
      </c>
      <c r="U551">
        <v>40</v>
      </c>
      <c r="V551">
        <v>570</v>
      </c>
      <c r="W551">
        <v>0</v>
      </c>
      <c r="X551">
        <v>20</v>
      </c>
      <c r="Y551">
        <v>5</v>
      </c>
    </row>
    <row r="552" spans="2:25" hidden="1" x14ac:dyDescent="0.25">
      <c r="B552" t="s">
        <v>1736</v>
      </c>
      <c r="C552">
        <v>89399</v>
      </c>
      <c r="D552" t="s">
        <v>2198</v>
      </c>
      <c r="E552">
        <v>100</v>
      </c>
      <c r="F552">
        <v>135</v>
      </c>
      <c r="G552">
        <v>25080</v>
      </c>
      <c r="H552">
        <v>385</v>
      </c>
      <c r="I552">
        <v>5845</v>
      </c>
      <c r="J552">
        <v>105</v>
      </c>
      <c r="K552">
        <v>1815</v>
      </c>
      <c r="L552">
        <v>9450</v>
      </c>
      <c r="M552">
        <v>9770</v>
      </c>
      <c r="N552">
        <v>8785</v>
      </c>
      <c r="O552">
        <v>13825</v>
      </c>
      <c r="P552">
        <v>10630</v>
      </c>
      <c r="Q552">
        <v>13460</v>
      </c>
      <c r="R552">
        <v>7095</v>
      </c>
      <c r="S552">
        <v>1420</v>
      </c>
      <c r="T552">
        <v>410</v>
      </c>
      <c r="U552">
        <v>2045</v>
      </c>
      <c r="V552">
        <v>41910</v>
      </c>
      <c r="W552">
        <v>100</v>
      </c>
      <c r="X552">
        <v>685</v>
      </c>
      <c r="Y552">
        <v>2920</v>
      </c>
    </row>
    <row r="553" spans="2:25" hidden="1" x14ac:dyDescent="0.25">
      <c r="B553" t="s">
        <v>1736</v>
      </c>
      <c r="C553">
        <v>99399</v>
      </c>
      <c r="D553" t="s">
        <v>2199</v>
      </c>
      <c r="E553">
        <v>0</v>
      </c>
      <c r="F553">
        <v>5</v>
      </c>
      <c r="G553">
        <v>280</v>
      </c>
      <c r="H553">
        <v>5</v>
      </c>
      <c r="I553">
        <v>35</v>
      </c>
      <c r="J553">
        <v>0</v>
      </c>
      <c r="K553">
        <v>15</v>
      </c>
      <c r="L553">
        <v>85</v>
      </c>
      <c r="M553">
        <v>70</v>
      </c>
      <c r="N553">
        <v>45</v>
      </c>
      <c r="O553">
        <v>115</v>
      </c>
      <c r="P553">
        <v>85</v>
      </c>
      <c r="Q553">
        <v>65</v>
      </c>
      <c r="R553">
        <v>60</v>
      </c>
      <c r="S553">
        <v>5</v>
      </c>
      <c r="T553">
        <v>5</v>
      </c>
      <c r="U553">
        <v>15</v>
      </c>
      <c r="V553">
        <v>400</v>
      </c>
      <c r="W553">
        <v>0</v>
      </c>
      <c r="X553">
        <v>5</v>
      </c>
      <c r="Y553">
        <v>5</v>
      </c>
    </row>
    <row r="554" spans="2:25" hidden="1" x14ac:dyDescent="0.25">
      <c r="B554" t="s">
        <v>2200</v>
      </c>
      <c r="C554">
        <v>10050</v>
      </c>
      <c r="D554" t="s">
        <v>1737</v>
      </c>
      <c r="E554">
        <v>20</v>
      </c>
      <c r="F554">
        <v>80</v>
      </c>
      <c r="G554">
        <v>6900</v>
      </c>
      <c r="H554">
        <v>55</v>
      </c>
      <c r="I554">
        <v>1655</v>
      </c>
      <c r="J554">
        <v>20</v>
      </c>
      <c r="K554">
        <v>770</v>
      </c>
      <c r="L554">
        <v>4430</v>
      </c>
      <c r="M554">
        <v>1315</v>
      </c>
      <c r="N554">
        <v>2450</v>
      </c>
      <c r="O554">
        <v>3515</v>
      </c>
      <c r="P554">
        <v>2835</v>
      </c>
      <c r="Q554">
        <v>2960</v>
      </c>
      <c r="R554">
        <v>2070</v>
      </c>
      <c r="S554">
        <v>290</v>
      </c>
      <c r="T554">
        <v>95</v>
      </c>
      <c r="U554">
        <v>1030</v>
      </c>
      <c r="V554">
        <v>12505</v>
      </c>
      <c r="W554">
        <v>5</v>
      </c>
      <c r="X554">
        <v>245</v>
      </c>
      <c r="Y554">
        <v>285</v>
      </c>
    </row>
    <row r="555" spans="2:25" hidden="1" x14ac:dyDescent="0.25">
      <c r="B555" t="s">
        <v>2200</v>
      </c>
      <c r="C555">
        <v>10180</v>
      </c>
      <c r="D555" t="s">
        <v>1738</v>
      </c>
      <c r="E555">
        <v>65</v>
      </c>
      <c r="F555">
        <v>110</v>
      </c>
      <c r="G555">
        <v>2860</v>
      </c>
      <c r="H555">
        <v>50</v>
      </c>
      <c r="I555">
        <v>700</v>
      </c>
      <c r="J555">
        <v>15</v>
      </c>
      <c r="K555">
        <v>390</v>
      </c>
      <c r="L555">
        <v>2815</v>
      </c>
      <c r="M555">
        <v>765</v>
      </c>
      <c r="N555">
        <v>1250</v>
      </c>
      <c r="O555">
        <v>1690</v>
      </c>
      <c r="P555">
        <v>1360</v>
      </c>
      <c r="Q555">
        <v>2395</v>
      </c>
      <c r="R555">
        <v>1365</v>
      </c>
      <c r="S555">
        <v>115</v>
      </c>
      <c r="T555">
        <v>105</v>
      </c>
      <c r="U555">
        <v>510</v>
      </c>
      <c r="V555">
        <v>5650</v>
      </c>
      <c r="W555">
        <v>5</v>
      </c>
      <c r="X555">
        <v>210</v>
      </c>
      <c r="Y555">
        <v>530</v>
      </c>
    </row>
    <row r="556" spans="2:25" hidden="1" x14ac:dyDescent="0.25">
      <c r="B556" t="s">
        <v>2200</v>
      </c>
      <c r="C556">
        <v>10250</v>
      </c>
      <c r="D556" t="s">
        <v>1739</v>
      </c>
      <c r="E556">
        <v>30</v>
      </c>
      <c r="F556">
        <v>60</v>
      </c>
      <c r="G556">
        <v>7060</v>
      </c>
      <c r="H556">
        <v>65</v>
      </c>
      <c r="I556">
        <v>1215</v>
      </c>
      <c r="J556">
        <v>10</v>
      </c>
      <c r="K556">
        <v>570</v>
      </c>
      <c r="L556">
        <v>3090</v>
      </c>
      <c r="M556">
        <v>1820</v>
      </c>
      <c r="N556">
        <v>1765</v>
      </c>
      <c r="O556">
        <v>2255</v>
      </c>
      <c r="P556">
        <v>1715</v>
      </c>
      <c r="Q556">
        <v>1835</v>
      </c>
      <c r="R556">
        <v>1295</v>
      </c>
      <c r="S556">
        <v>165</v>
      </c>
      <c r="T556">
        <v>65</v>
      </c>
      <c r="U556">
        <v>480</v>
      </c>
      <c r="V556">
        <v>10805</v>
      </c>
      <c r="W556">
        <v>5</v>
      </c>
      <c r="X556">
        <v>110</v>
      </c>
      <c r="Y556">
        <v>125</v>
      </c>
    </row>
    <row r="557" spans="2:25" hidden="1" x14ac:dyDescent="0.25">
      <c r="B557" t="s">
        <v>2200</v>
      </c>
      <c r="C557">
        <v>10300</v>
      </c>
      <c r="D557" t="s">
        <v>1740</v>
      </c>
      <c r="E557">
        <v>5</v>
      </c>
      <c r="F557">
        <v>10</v>
      </c>
      <c r="G557">
        <v>240</v>
      </c>
      <c r="H557">
        <v>5</v>
      </c>
      <c r="I557">
        <v>50</v>
      </c>
      <c r="J557">
        <v>5</v>
      </c>
      <c r="K557">
        <v>25</v>
      </c>
      <c r="L557">
        <v>100</v>
      </c>
      <c r="M557">
        <v>20</v>
      </c>
      <c r="N557">
        <v>70</v>
      </c>
      <c r="O557">
        <v>125</v>
      </c>
      <c r="P557">
        <v>95</v>
      </c>
      <c r="Q557">
        <v>100</v>
      </c>
      <c r="R557">
        <v>60</v>
      </c>
      <c r="S557">
        <v>10</v>
      </c>
      <c r="T557">
        <v>5</v>
      </c>
      <c r="U557">
        <v>35</v>
      </c>
      <c r="V557">
        <v>405</v>
      </c>
      <c r="W557">
        <v>5</v>
      </c>
      <c r="X557">
        <v>5</v>
      </c>
      <c r="Y557">
        <v>5</v>
      </c>
    </row>
    <row r="558" spans="2:25" hidden="1" x14ac:dyDescent="0.25">
      <c r="B558" t="s">
        <v>2200</v>
      </c>
      <c r="C558">
        <v>10470</v>
      </c>
      <c r="D558" t="s">
        <v>1741</v>
      </c>
      <c r="E558">
        <v>30</v>
      </c>
      <c r="F558">
        <v>55</v>
      </c>
      <c r="G558">
        <v>4770</v>
      </c>
      <c r="H558">
        <v>35</v>
      </c>
      <c r="I558">
        <v>1155</v>
      </c>
      <c r="J558">
        <v>15</v>
      </c>
      <c r="K558">
        <v>560</v>
      </c>
      <c r="L558">
        <v>2610</v>
      </c>
      <c r="M558">
        <v>1000</v>
      </c>
      <c r="N558">
        <v>1775</v>
      </c>
      <c r="O558">
        <v>2470</v>
      </c>
      <c r="P558">
        <v>1980</v>
      </c>
      <c r="Q558">
        <v>1960</v>
      </c>
      <c r="R558">
        <v>1150</v>
      </c>
      <c r="S558">
        <v>130</v>
      </c>
      <c r="T558">
        <v>75</v>
      </c>
      <c r="U558">
        <v>695</v>
      </c>
      <c r="V558">
        <v>8530</v>
      </c>
      <c r="W558">
        <v>5</v>
      </c>
      <c r="X558">
        <v>175</v>
      </c>
      <c r="Y558">
        <v>250</v>
      </c>
    </row>
    <row r="559" spans="2:25" hidden="1" x14ac:dyDescent="0.25">
      <c r="B559" t="s">
        <v>2200</v>
      </c>
      <c r="C559">
        <v>10500</v>
      </c>
      <c r="D559" t="s">
        <v>1742</v>
      </c>
      <c r="E559">
        <v>20</v>
      </c>
      <c r="F559">
        <v>30</v>
      </c>
      <c r="G559">
        <v>15615</v>
      </c>
      <c r="H559">
        <v>120</v>
      </c>
      <c r="I559">
        <v>3860</v>
      </c>
      <c r="J559">
        <v>50</v>
      </c>
      <c r="K559">
        <v>1790</v>
      </c>
      <c r="L559">
        <v>6225</v>
      </c>
      <c r="M559">
        <v>2855</v>
      </c>
      <c r="N559">
        <v>3625</v>
      </c>
      <c r="O559">
        <v>6000</v>
      </c>
      <c r="P559">
        <v>4480</v>
      </c>
      <c r="Q559">
        <v>5530</v>
      </c>
      <c r="R559">
        <v>3470</v>
      </c>
      <c r="S559">
        <v>425</v>
      </c>
      <c r="T559">
        <v>280</v>
      </c>
      <c r="U559">
        <v>955</v>
      </c>
      <c r="V559">
        <v>23690</v>
      </c>
      <c r="W559">
        <v>110</v>
      </c>
      <c r="X559">
        <v>170</v>
      </c>
      <c r="Y559">
        <v>1010</v>
      </c>
    </row>
    <row r="560" spans="2:25" hidden="1" x14ac:dyDescent="0.25">
      <c r="B560" t="s">
        <v>2200</v>
      </c>
      <c r="C560">
        <v>10550</v>
      </c>
      <c r="D560" t="s">
        <v>1743</v>
      </c>
      <c r="E560">
        <v>10</v>
      </c>
      <c r="F560">
        <v>30</v>
      </c>
      <c r="G560">
        <v>6170</v>
      </c>
      <c r="H560">
        <v>25</v>
      </c>
      <c r="I560">
        <v>915</v>
      </c>
      <c r="J560">
        <v>5</v>
      </c>
      <c r="K560">
        <v>440</v>
      </c>
      <c r="L560">
        <v>2100</v>
      </c>
      <c r="M560">
        <v>1295</v>
      </c>
      <c r="N560">
        <v>1570</v>
      </c>
      <c r="O560">
        <v>2015</v>
      </c>
      <c r="P560">
        <v>1510</v>
      </c>
      <c r="Q560">
        <v>1490</v>
      </c>
      <c r="R560">
        <v>1140</v>
      </c>
      <c r="S560">
        <v>195</v>
      </c>
      <c r="T560">
        <v>90</v>
      </c>
      <c r="U560">
        <v>470</v>
      </c>
      <c r="V560">
        <v>9475</v>
      </c>
      <c r="W560">
        <v>5</v>
      </c>
      <c r="X560">
        <v>115</v>
      </c>
      <c r="Y560">
        <v>70</v>
      </c>
    </row>
    <row r="561" spans="2:25" hidden="1" x14ac:dyDescent="0.25">
      <c r="B561" t="s">
        <v>2200</v>
      </c>
      <c r="C561">
        <v>10600</v>
      </c>
      <c r="D561" t="s">
        <v>1744</v>
      </c>
      <c r="E561">
        <v>5</v>
      </c>
      <c r="F561">
        <v>5</v>
      </c>
      <c r="G561">
        <v>2085</v>
      </c>
      <c r="H561">
        <v>20</v>
      </c>
      <c r="I561">
        <v>360</v>
      </c>
      <c r="J561">
        <v>5</v>
      </c>
      <c r="K561">
        <v>190</v>
      </c>
      <c r="L561">
        <v>1030</v>
      </c>
      <c r="M561">
        <v>360</v>
      </c>
      <c r="N561">
        <v>580</v>
      </c>
      <c r="O561">
        <v>880</v>
      </c>
      <c r="P561">
        <v>670</v>
      </c>
      <c r="Q561">
        <v>740</v>
      </c>
      <c r="R561">
        <v>615</v>
      </c>
      <c r="S561">
        <v>70</v>
      </c>
      <c r="T561">
        <v>45</v>
      </c>
      <c r="U561">
        <v>210</v>
      </c>
      <c r="V561">
        <v>3480</v>
      </c>
      <c r="W561">
        <v>5</v>
      </c>
      <c r="X561">
        <v>55</v>
      </c>
      <c r="Y561">
        <v>25</v>
      </c>
    </row>
    <row r="562" spans="2:25" hidden="1" x14ac:dyDescent="0.25">
      <c r="B562" t="s">
        <v>2200</v>
      </c>
      <c r="C562">
        <v>10650</v>
      </c>
      <c r="D562" t="s">
        <v>1745</v>
      </c>
      <c r="E562">
        <v>5</v>
      </c>
      <c r="F562">
        <v>5</v>
      </c>
      <c r="G562">
        <v>1810</v>
      </c>
      <c r="H562">
        <v>5</v>
      </c>
      <c r="I562">
        <v>270</v>
      </c>
      <c r="J562">
        <v>5</v>
      </c>
      <c r="K562">
        <v>125</v>
      </c>
      <c r="L562">
        <v>570</v>
      </c>
      <c r="M562">
        <v>265</v>
      </c>
      <c r="N562">
        <v>335</v>
      </c>
      <c r="O562">
        <v>440</v>
      </c>
      <c r="P562">
        <v>320</v>
      </c>
      <c r="Q562">
        <v>375</v>
      </c>
      <c r="R562">
        <v>275</v>
      </c>
      <c r="S562">
        <v>70</v>
      </c>
      <c r="T562">
        <v>20</v>
      </c>
      <c r="U562">
        <v>95</v>
      </c>
      <c r="V562">
        <v>2570</v>
      </c>
      <c r="W562">
        <v>0</v>
      </c>
      <c r="X562">
        <v>15</v>
      </c>
      <c r="Y562">
        <v>15</v>
      </c>
    </row>
    <row r="563" spans="2:25" hidden="1" x14ac:dyDescent="0.25">
      <c r="B563" t="s">
        <v>2200</v>
      </c>
      <c r="C563">
        <v>10750</v>
      </c>
      <c r="D563" t="s">
        <v>1746</v>
      </c>
      <c r="E563">
        <v>95</v>
      </c>
      <c r="F563">
        <v>345</v>
      </c>
      <c r="G563">
        <v>28100</v>
      </c>
      <c r="H563">
        <v>275</v>
      </c>
      <c r="I563">
        <v>10900</v>
      </c>
      <c r="J563">
        <v>180</v>
      </c>
      <c r="K563">
        <v>6035</v>
      </c>
      <c r="L563">
        <v>18300</v>
      </c>
      <c r="M563">
        <v>2885</v>
      </c>
      <c r="N563">
        <v>10555</v>
      </c>
      <c r="O563">
        <v>23680</v>
      </c>
      <c r="P563">
        <v>18540</v>
      </c>
      <c r="Q563">
        <v>19830</v>
      </c>
      <c r="R563">
        <v>11720</v>
      </c>
      <c r="S563">
        <v>1200</v>
      </c>
      <c r="T563">
        <v>1235</v>
      </c>
      <c r="U563">
        <v>5225</v>
      </c>
      <c r="V563">
        <v>56240</v>
      </c>
      <c r="W563">
        <v>215</v>
      </c>
      <c r="X563">
        <v>1135</v>
      </c>
      <c r="Y563">
        <v>2515</v>
      </c>
    </row>
    <row r="564" spans="2:25" hidden="1" x14ac:dyDescent="0.25">
      <c r="B564" t="s">
        <v>2200</v>
      </c>
      <c r="C564">
        <v>10800</v>
      </c>
      <c r="D564" t="s">
        <v>1747</v>
      </c>
      <c r="E564">
        <v>5</v>
      </c>
      <c r="F564">
        <v>5</v>
      </c>
      <c r="G564">
        <v>730</v>
      </c>
      <c r="H564">
        <v>0</v>
      </c>
      <c r="I564">
        <v>110</v>
      </c>
      <c r="J564">
        <v>0</v>
      </c>
      <c r="K564">
        <v>65</v>
      </c>
      <c r="L564">
        <v>160</v>
      </c>
      <c r="M564">
        <v>150</v>
      </c>
      <c r="N564">
        <v>175</v>
      </c>
      <c r="O564">
        <v>285</v>
      </c>
      <c r="P564">
        <v>220</v>
      </c>
      <c r="Q564">
        <v>170</v>
      </c>
      <c r="R564">
        <v>125</v>
      </c>
      <c r="S564">
        <v>15</v>
      </c>
      <c r="T564">
        <v>10</v>
      </c>
      <c r="U564">
        <v>85</v>
      </c>
      <c r="V564">
        <v>1145</v>
      </c>
      <c r="W564">
        <v>5</v>
      </c>
      <c r="X564">
        <v>15</v>
      </c>
      <c r="Y564">
        <v>5</v>
      </c>
    </row>
    <row r="565" spans="2:25" hidden="1" x14ac:dyDescent="0.25">
      <c r="B565" t="s">
        <v>2200</v>
      </c>
      <c r="C565">
        <v>10850</v>
      </c>
      <c r="D565" t="s">
        <v>1748</v>
      </c>
      <c r="E565">
        <v>0</v>
      </c>
      <c r="F565">
        <v>5</v>
      </c>
      <c r="G565">
        <v>840</v>
      </c>
      <c r="H565">
        <v>5</v>
      </c>
      <c r="I565">
        <v>205</v>
      </c>
      <c r="J565">
        <v>5</v>
      </c>
      <c r="K565">
        <v>100</v>
      </c>
      <c r="L565">
        <v>360</v>
      </c>
      <c r="M565">
        <v>175</v>
      </c>
      <c r="N565">
        <v>245</v>
      </c>
      <c r="O565">
        <v>395</v>
      </c>
      <c r="P565">
        <v>290</v>
      </c>
      <c r="Q565">
        <v>275</v>
      </c>
      <c r="R565">
        <v>160</v>
      </c>
      <c r="S565">
        <v>40</v>
      </c>
      <c r="T565">
        <v>10</v>
      </c>
      <c r="U565">
        <v>105</v>
      </c>
      <c r="V565">
        <v>1400</v>
      </c>
      <c r="W565">
        <v>0</v>
      </c>
      <c r="X565">
        <v>10</v>
      </c>
      <c r="Y565">
        <v>15</v>
      </c>
    </row>
    <row r="566" spans="2:25" hidden="1" x14ac:dyDescent="0.25">
      <c r="B566" t="s">
        <v>2200</v>
      </c>
      <c r="C566">
        <v>10900</v>
      </c>
      <c r="D566" t="s">
        <v>1749</v>
      </c>
      <c r="E566">
        <v>10</v>
      </c>
      <c r="F566">
        <v>20</v>
      </c>
      <c r="G566">
        <v>9430</v>
      </c>
      <c r="H566">
        <v>85</v>
      </c>
      <c r="I566">
        <v>1695</v>
      </c>
      <c r="J566">
        <v>20</v>
      </c>
      <c r="K566">
        <v>575</v>
      </c>
      <c r="L566">
        <v>3340</v>
      </c>
      <c r="M566">
        <v>2385</v>
      </c>
      <c r="N566">
        <v>2175</v>
      </c>
      <c r="O566">
        <v>2895</v>
      </c>
      <c r="P566">
        <v>2195</v>
      </c>
      <c r="Q566">
        <v>2610</v>
      </c>
      <c r="R566">
        <v>1530</v>
      </c>
      <c r="S566">
        <v>240</v>
      </c>
      <c r="T566">
        <v>90</v>
      </c>
      <c r="U566">
        <v>560</v>
      </c>
      <c r="V566">
        <v>13850</v>
      </c>
      <c r="W566">
        <v>5</v>
      </c>
      <c r="X566">
        <v>120</v>
      </c>
      <c r="Y566">
        <v>230</v>
      </c>
    </row>
    <row r="567" spans="2:25" hidden="1" x14ac:dyDescent="0.25">
      <c r="B567" t="s">
        <v>2200</v>
      </c>
      <c r="C567">
        <v>10950</v>
      </c>
      <c r="D567" t="s">
        <v>1750</v>
      </c>
      <c r="E567">
        <v>5</v>
      </c>
      <c r="F567">
        <v>10</v>
      </c>
      <c r="G567">
        <v>290</v>
      </c>
      <c r="H567">
        <v>0</v>
      </c>
      <c r="I567">
        <v>35</v>
      </c>
      <c r="J567">
        <v>5</v>
      </c>
      <c r="K567">
        <v>25</v>
      </c>
      <c r="L567">
        <v>125</v>
      </c>
      <c r="M567">
        <v>50</v>
      </c>
      <c r="N567">
        <v>80</v>
      </c>
      <c r="O567">
        <v>165</v>
      </c>
      <c r="P567">
        <v>130</v>
      </c>
      <c r="Q567">
        <v>140</v>
      </c>
      <c r="R567">
        <v>95</v>
      </c>
      <c r="S567">
        <v>10</v>
      </c>
      <c r="T567">
        <v>5</v>
      </c>
      <c r="U567">
        <v>60</v>
      </c>
      <c r="V567">
        <v>500</v>
      </c>
      <c r="W567">
        <v>5</v>
      </c>
      <c r="X567">
        <v>20</v>
      </c>
      <c r="Y567">
        <v>5</v>
      </c>
    </row>
    <row r="568" spans="2:25" hidden="1" x14ac:dyDescent="0.25">
      <c r="B568" t="s">
        <v>2200</v>
      </c>
      <c r="C568">
        <v>11150</v>
      </c>
      <c r="D568" t="s">
        <v>1751</v>
      </c>
      <c r="E568">
        <v>5</v>
      </c>
      <c r="F568">
        <v>35</v>
      </c>
      <c r="G568">
        <v>210</v>
      </c>
      <c r="H568">
        <v>0</v>
      </c>
      <c r="I568">
        <v>70</v>
      </c>
      <c r="J568">
        <v>5</v>
      </c>
      <c r="K568">
        <v>60</v>
      </c>
      <c r="L568">
        <v>215</v>
      </c>
      <c r="M568">
        <v>20</v>
      </c>
      <c r="N568">
        <v>115</v>
      </c>
      <c r="O568">
        <v>265</v>
      </c>
      <c r="P568">
        <v>235</v>
      </c>
      <c r="Q568">
        <v>325</v>
      </c>
      <c r="R568">
        <v>260</v>
      </c>
      <c r="S568">
        <v>10</v>
      </c>
      <c r="T568">
        <v>5</v>
      </c>
      <c r="U568">
        <v>140</v>
      </c>
      <c r="V568">
        <v>600</v>
      </c>
      <c r="W568">
        <v>0</v>
      </c>
      <c r="X568">
        <v>50</v>
      </c>
      <c r="Y568">
        <v>5</v>
      </c>
    </row>
    <row r="569" spans="2:25" hidden="1" x14ac:dyDescent="0.25">
      <c r="B569" t="s">
        <v>2200</v>
      </c>
      <c r="C569">
        <v>11200</v>
      </c>
      <c r="D569" t="s">
        <v>1752</v>
      </c>
      <c r="E569">
        <v>5</v>
      </c>
      <c r="F569">
        <v>30</v>
      </c>
      <c r="G569">
        <v>105</v>
      </c>
      <c r="H569">
        <v>0</v>
      </c>
      <c r="I569">
        <v>40</v>
      </c>
      <c r="J569">
        <v>5</v>
      </c>
      <c r="K569">
        <v>30</v>
      </c>
      <c r="L569">
        <v>135</v>
      </c>
      <c r="M569">
        <v>10</v>
      </c>
      <c r="N569">
        <v>105</v>
      </c>
      <c r="O569">
        <v>145</v>
      </c>
      <c r="P569">
        <v>135</v>
      </c>
      <c r="Q569">
        <v>200</v>
      </c>
      <c r="R569">
        <v>170</v>
      </c>
      <c r="S569">
        <v>5</v>
      </c>
      <c r="T569">
        <v>5</v>
      </c>
      <c r="U569">
        <v>85</v>
      </c>
      <c r="V569">
        <v>375</v>
      </c>
      <c r="W569">
        <v>0</v>
      </c>
      <c r="X569">
        <v>30</v>
      </c>
      <c r="Y569">
        <v>0</v>
      </c>
    </row>
    <row r="570" spans="2:25" hidden="1" x14ac:dyDescent="0.25">
      <c r="B570" t="s">
        <v>2200</v>
      </c>
      <c r="C570">
        <v>11250</v>
      </c>
      <c r="D570" t="s">
        <v>1753</v>
      </c>
      <c r="E570">
        <v>10</v>
      </c>
      <c r="F570">
        <v>55</v>
      </c>
      <c r="G570">
        <v>2895</v>
      </c>
      <c r="H570">
        <v>5</v>
      </c>
      <c r="I570">
        <v>740</v>
      </c>
      <c r="J570">
        <v>5</v>
      </c>
      <c r="K570">
        <v>395</v>
      </c>
      <c r="L570">
        <v>1395</v>
      </c>
      <c r="M570">
        <v>195</v>
      </c>
      <c r="N570">
        <v>1195</v>
      </c>
      <c r="O570">
        <v>1150</v>
      </c>
      <c r="P570">
        <v>1020</v>
      </c>
      <c r="Q570">
        <v>1115</v>
      </c>
      <c r="R570">
        <v>990</v>
      </c>
      <c r="S570">
        <v>80</v>
      </c>
      <c r="T570">
        <v>40</v>
      </c>
      <c r="U570">
        <v>450</v>
      </c>
      <c r="V570">
        <v>5520</v>
      </c>
      <c r="W570">
        <v>5</v>
      </c>
      <c r="X570">
        <v>160</v>
      </c>
      <c r="Y570">
        <v>30</v>
      </c>
    </row>
    <row r="571" spans="2:25" hidden="1" x14ac:dyDescent="0.25">
      <c r="B571" t="s">
        <v>2200</v>
      </c>
      <c r="C571">
        <v>11300</v>
      </c>
      <c r="D571" t="s">
        <v>1254</v>
      </c>
      <c r="E571">
        <v>5</v>
      </c>
      <c r="F571">
        <v>5</v>
      </c>
      <c r="G571">
        <v>3240</v>
      </c>
      <c r="H571">
        <v>75</v>
      </c>
      <c r="I571">
        <v>640</v>
      </c>
      <c r="J571">
        <v>5</v>
      </c>
      <c r="K571">
        <v>265</v>
      </c>
      <c r="L571">
        <v>1425</v>
      </c>
      <c r="M571">
        <v>790</v>
      </c>
      <c r="N571">
        <v>635</v>
      </c>
      <c r="O571">
        <v>1020</v>
      </c>
      <c r="P571">
        <v>720</v>
      </c>
      <c r="Q571">
        <v>1245</v>
      </c>
      <c r="R571">
        <v>725</v>
      </c>
      <c r="S571">
        <v>95</v>
      </c>
      <c r="T571">
        <v>40</v>
      </c>
      <c r="U571">
        <v>115</v>
      </c>
      <c r="V571">
        <v>4680</v>
      </c>
      <c r="W571">
        <v>35</v>
      </c>
      <c r="X571">
        <v>25</v>
      </c>
      <c r="Y571">
        <v>330</v>
      </c>
    </row>
    <row r="572" spans="2:25" hidden="1" x14ac:dyDescent="0.25">
      <c r="B572" t="s">
        <v>2200</v>
      </c>
      <c r="C572">
        <v>11350</v>
      </c>
      <c r="D572" t="s">
        <v>1754</v>
      </c>
      <c r="E572">
        <v>15</v>
      </c>
      <c r="F572">
        <v>10</v>
      </c>
      <c r="G572">
        <v>3250</v>
      </c>
      <c r="H572">
        <v>130</v>
      </c>
      <c r="I572">
        <v>525</v>
      </c>
      <c r="J572">
        <v>5</v>
      </c>
      <c r="K572">
        <v>250</v>
      </c>
      <c r="L572">
        <v>2795</v>
      </c>
      <c r="M572">
        <v>830</v>
      </c>
      <c r="N572">
        <v>1350</v>
      </c>
      <c r="O572">
        <v>2040</v>
      </c>
      <c r="P572">
        <v>1615</v>
      </c>
      <c r="Q572">
        <v>2055</v>
      </c>
      <c r="R572">
        <v>1790</v>
      </c>
      <c r="S572">
        <v>155</v>
      </c>
      <c r="T572">
        <v>90</v>
      </c>
      <c r="U572">
        <v>505</v>
      </c>
      <c r="V572">
        <v>6325</v>
      </c>
      <c r="W572">
        <v>5</v>
      </c>
      <c r="X572">
        <v>80</v>
      </c>
      <c r="Y572">
        <v>115</v>
      </c>
    </row>
    <row r="573" spans="2:25" hidden="1" x14ac:dyDescent="0.25">
      <c r="B573" t="s">
        <v>2200</v>
      </c>
      <c r="C573">
        <v>11400</v>
      </c>
      <c r="D573" t="s">
        <v>1755</v>
      </c>
      <c r="E573">
        <v>5</v>
      </c>
      <c r="F573">
        <v>5</v>
      </c>
      <c r="G573">
        <v>1580</v>
      </c>
      <c r="H573">
        <v>5</v>
      </c>
      <c r="I573">
        <v>290</v>
      </c>
      <c r="J573">
        <v>5</v>
      </c>
      <c r="K573">
        <v>125</v>
      </c>
      <c r="L573">
        <v>440</v>
      </c>
      <c r="M573">
        <v>345</v>
      </c>
      <c r="N573">
        <v>390</v>
      </c>
      <c r="O573">
        <v>625</v>
      </c>
      <c r="P573">
        <v>455</v>
      </c>
      <c r="Q573">
        <v>460</v>
      </c>
      <c r="R573">
        <v>280</v>
      </c>
      <c r="S573">
        <v>40</v>
      </c>
      <c r="T573">
        <v>20</v>
      </c>
      <c r="U573">
        <v>150</v>
      </c>
      <c r="V573">
        <v>2425</v>
      </c>
      <c r="W573">
        <v>5</v>
      </c>
      <c r="X573">
        <v>20</v>
      </c>
      <c r="Y573">
        <v>25</v>
      </c>
    </row>
    <row r="574" spans="2:25" hidden="1" x14ac:dyDescent="0.25">
      <c r="B574" t="s">
        <v>2200</v>
      </c>
      <c r="C574">
        <v>11450</v>
      </c>
      <c r="D574" t="s">
        <v>1756</v>
      </c>
      <c r="E574">
        <v>20</v>
      </c>
      <c r="F574">
        <v>70</v>
      </c>
      <c r="G574">
        <v>7455</v>
      </c>
      <c r="H574">
        <v>60</v>
      </c>
      <c r="I574">
        <v>3305</v>
      </c>
      <c r="J574">
        <v>75</v>
      </c>
      <c r="K574">
        <v>1325</v>
      </c>
      <c r="L574">
        <v>4480</v>
      </c>
      <c r="M574">
        <v>1335</v>
      </c>
      <c r="N574">
        <v>2015</v>
      </c>
      <c r="O574">
        <v>6860</v>
      </c>
      <c r="P574">
        <v>5260</v>
      </c>
      <c r="Q574">
        <v>4710</v>
      </c>
      <c r="R574">
        <v>1900</v>
      </c>
      <c r="S574">
        <v>250</v>
      </c>
      <c r="T574">
        <v>295</v>
      </c>
      <c r="U574">
        <v>1400</v>
      </c>
      <c r="V574">
        <v>13350</v>
      </c>
      <c r="W574">
        <v>30</v>
      </c>
      <c r="X574">
        <v>155</v>
      </c>
      <c r="Y574">
        <v>505</v>
      </c>
    </row>
    <row r="575" spans="2:25" hidden="1" x14ac:dyDescent="0.25">
      <c r="B575" t="s">
        <v>2200</v>
      </c>
      <c r="C575">
        <v>11500</v>
      </c>
      <c r="D575" t="s">
        <v>1757</v>
      </c>
      <c r="E575">
        <v>65</v>
      </c>
      <c r="F575">
        <v>195</v>
      </c>
      <c r="G575">
        <v>15585</v>
      </c>
      <c r="H575">
        <v>170</v>
      </c>
      <c r="I575">
        <v>6815</v>
      </c>
      <c r="J575">
        <v>110</v>
      </c>
      <c r="K575">
        <v>3845</v>
      </c>
      <c r="L575">
        <v>9820</v>
      </c>
      <c r="M575">
        <v>1520</v>
      </c>
      <c r="N575">
        <v>6495</v>
      </c>
      <c r="O575">
        <v>13760</v>
      </c>
      <c r="P575">
        <v>11000</v>
      </c>
      <c r="Q575">
        <v>11080</v>
      </c>
      <c r="R575">
        <v>6290</v>
      </c>
      <c r="S575">
        <v>600</v>
      </c>
      <c r="T575">
        <v>765</v>
      </c>
      <c r="U575">
        <v>3255</v>
      </c>
      <c r="V575">
        <v>32730</v>
      </c>
      <c r="W575">
        <v>70</v>
      </c>
      <c r="X575">
        <v>625</v>
      </c>
      <c r="Y575">
        <v>1310</v>
      </c>
    </row>
    <row r="576" spans="2:25" hidden="1" x14ac:dyDescent="0.25">
      <c r="B576" t="s">
        <v>2200</v>
      </c>
      <c r="C576">
        <v>11520</v>
      </c>
      <c r="D576" t="s">
        <v>1758</v>
      </c>
      <c r="E576">
        <v>5</v>
      </c>
      <c r="F576">
        <v>10</v>
      </c>
      <c r="G576">
        <v>6345</v>
      </c>
      <c r="H576">
        <v>80</v>
      </c>
      <c r="I576">
        <v>1210</v>
      </c>
      <c r="J576">
        <v>5</v>
      </c>
      <c r="K576">
        <v>380</v>
      </c>
      <c r="L576">
        <v>1910</v>
      </c>
      <c r="M576">
        <v>2650</v>
      </c>
      <c r="N576">
        <v>1085</v>
      </c>
      <c r="O576">
        <v>1755</v>
      </c>
      <c r="P576">
        <v>1295</v>
      </c>
      <c r="Q576">
        <v>1745</v>
      </c>
      <c r="R576">
        <v>940</v>
      </c>
      <c r="S576">
        <v>140</v>
      </c>
      <c r="T576">
        <v>50</v>
      </c>
      <c r="U576">
        <v>255</v>
      </c>
      <c r="V576">
        <v>8640</v>
      </c>
      <c r="W576">
        <v>25</v>
      </c>
      <c r="X576">
        <v>35</v>
      </c>
      <c r="Y576">
        <v>370</v>
      </c>
    </row>
    <row r="577" spans="2:25" hidden="1" x14ac:dyDescent="0.25">
      <c r="B577" t="s">
        <v>2200</v>
      </c>
      <c r="C577">
        <v>11570</v>
      </c>
      <c r="D577" t="s">
        <v>1759</v>
      </c>
      <c r="E577">
        <v>35</v>
      </c>
      <c r="F577">
        <v>45</v>
      </c>
      <c r="G577">
        <v>35955</v>
      </c>
      <c r="H577">
        <v>420</v>
      </c>
      <c r="I577">
        <v>13955</v>
      </c>
      <c r="J577">
        <v>200</v>
      </c>
      <c r="K577">
        <v>9140</v>
      </c>
      <c r="L577">
        <v>21345</v>
      </c>
      <c r="M577">
        <v>4490</v>
      </c>
      <c r="N577">
        <v>10905</v>
      </c>
      <c r="O577">
        <v>24280</v>
      </c>
      <c r="P577">
        <v>18925</v>
      </c>
      <c r="Q577">
        <v>23345</v>
      </c>
      <c r="R577">
        <v>13285</v>
      </c>
      <c r="S577">
        <v>1285</v>
      </c>
      <c r="T577">
        <v>2300</v>
      </c>
      <c r="U577">
        <v>4010</v>
      </c>
      <c r="V577">
        <v>67470</v>
      </c>
      <c r="W577">
        <v>450</v>
      </c>
      <c r="X577">
        <v>770</v>
      </c>
      <c r="Y577">
        <v>4635</v>
      </c>
    </row>
    <row r="578" spans="2:25" hidden="1" x14ac:dyDescent="0.25">
      <c r="B578" t="s">
        <v>2200</v>
      </c>
      <c r="C578">
        <v>11600</v>
      </c>
      <c r="D578" t="s">
        <v>1760</v>
      </c>
      <c r="E578">
        <v>0</v>
      </c>
      <c r="F578">
        <v>5</v>
      </c>
      <c r="G578">
        <v>200</v>
      </c>
      <c r="H578">
        <v>0</v>
      </c>
      <c r="I578">
        <v>40</v>
      </c>
      <c r="J578">
        <v>0</v>
      </c>
      <c r="K578">
        <v>20</v>
      </c>
      <c r="L578">
        <v>85</v>
      </c>
      <c r="M578">
        <v>40</v>
      </c>
      <c r="N578">
        <v>65</v>
      </c>
      <c r="O578">
        <v>175</v>
      </c>
      <c r="P578">
        <v>140</v>
      </c>
      <c r="Q578">
        <v>105</v>
      </c>
      <c r="R578">
        <v>65</v>
      </c>
      <c r="S578">
        <v>10</v>
      </c>
      <c r="T578">
        <v>5</v>
      </c>
      <c r="U578">
        <v>55</v>
      </c>
      <c r="V578">
        <v>370</v>
      </c>
      <c r="W578">
        <v>5</v>
      </c>
      <c r="X578">
        <v>10</v>
      </c>
      <c r="Y578">
        <v>5</v>
      </c>
    </row>
    <row r="579" spans="2:25" hidden="1" x14ac:dyDescent="0.25">
      <c r="B579" t="s">
        <v>2200</v>
      </c>
      <c r="C579">
        <v>11650</v>
      </c>
      <c r="D579" t="s">
        <v>1761</v>
      </c>
      <c r="E579">
        <v>155</v>
      </c>
      <c r="F579">
        <v>265</v>
      </c>
      <c r="G579">
        <v>48225</v>
      </c>
      <c r="H579">
        <v>310</v>
      </c>
      <c r="I579">
        <v>10665</v>
      </c>
      <c r="J579">
        <v>160</v>
      </c>
      <c r="K579">
        <v>4725</v>
      </c>
      <c r="L579">
        <v>25300</v>
      </c>
      <c r="M579">
        <v>8030</v>
      </c>
      <c r="N579">
        <v>13275</v>
      </c>
      <c r="O579">
        <v>18570</v>
      </c>
      <c r="P579">
        <v>14810</v>
      </c>
      <c r="Q579">
        <v>15630</v>
      </c>
      <c r="R579">
        <v>10595</v>
      </c>
      <c r="S579">
        <v>1315</v>
      </c>
      <c r="T579">
        <v>535</v>
      </c>
      <c r="U579">
        <v>5165</v>
      </c>
      <c r="V579">
        <v>78130</v>
      </c>
      <c r="W579">
        <v>50</v>
      </c>
      <c r="X579">
        <v>990</v>
      </c>
      <c r="Y579">
        <v>1225</v>
      </c>
    </row>
    <row r="580" spans="2:25" hidden="1" x14ac:dyDescent="0.25">
      <c r="B580" t="s">
        <v>2200</v>
      </c>
      <c r="C580">
        <v>11700</v>
      </c>
      <c r="D580" t="s">
        <v>1762</v>
      </c>
      <c r="E580">
        <v>5</v>
      </c>
      <c r="F580">
        <v>15</v>
      </c>
      <c r="G580">
        <v>180</v>
      </c>
      <c r="H580">
        <v>0</v>
      </c>
      <c r="I580">
        <v>55</v>
      </c>
      <c r="J580">
        <v>0</v>
      </c>
      <c r="K580">
        <v>45</v>
      </c>
      <c r="L580">
        <v>120</v>
      </c>
      <c r="M580">
        <v>20</v>
      </c>
      <c r="N580">
        <v>140</v>
      </c>
      <c r="O580">
        <v>155</v>
      </c>
      <c r="P580">
        <v>140</v>
      </c>
      <c r="Q580">
        <v>185</v>
      </c>
      <c r="R580">
        <v>195</v>
      </c>
      <c r="S580">
        <v>5</v>
      </c>
      <c r="T580">
        <v>5</v>
      </c>
      <c r="U580">
        <v>80</v>
      </c>
      <c r="V580">
        <v>535</v>
      </c>
      <c r="W580">
        <v>5</v>
      </c>
      <c r="X580">
        <v>25</v>
      </c>
      <c r="Y580">
        <v>5</v>
      </c>
    </row>
    <row r="581" spans="2:25" hidden="1" x14ac:dyDescent="0.25">
      <c r="B581" t="s">
        <v>2200</v>
      </c>
      <c r="C581">
        <v>11720</v>
      </c>
      <c r="D581" t="s">
        <v>1763</v>
      </c>
      <c r="E581">
        <v>20</v>
      </c>
      <c r="F581">
        <v>95</v>
      </c>
      <c r="G581">
        <v>7260</v>
      </c>
      <c r="H581">
        <v>35</v>
      </c>
      <c r="I581">
        <v>2570</v>
      </c>
      <c r="J581">
        <v>35</v>
      </c>
      <c r="K581">
        <v>1375</v>
      </c>
      <c r="L581">
        <v>5195</v>
      </c>
      <c r="M581">
        <v>790</v>
      </c>
      <c r="N581">
        <v>3095</v>
      </c>
      <c r="O581">
        <v>4600</v>
      </c>
      <c r="P581">
        <v>3795</v>
      </c>
      <c r="Q581">
        <v>3500</v>
      </c>
      <c r="R581">
        <v>2530</v>
      </c>
      <c r="S581">
        <v>270</v>
      </c>
      <c r="T581">
        <v>135</v>
      </c>
      <c r="U581">
        <v>1605</v>
      </c>
      <c r="V581">
        <v>14895</v>
      </c>
      <c r="W581">
        <v>5</v>
      </c>
      <c r="X581">
        <v>330</v>
      </c>
      <c r="Y581">
        <v>145</v>
      </c>
    </row>
    <row r="582" spans="2:25" hidden="1" x14ac:dyDescent="0.25">
      <c r="B582" t="s">
        <v>2200</v>
      </c>
      <c r="C582">
        <v>11730</v>
      </c>
      <c r="D582" t="s">
        <v>1764</v>
      </c>
      <c r="E582">
        <v>20</v>
      </c>
      <c r="F582">
        <v>90</v>
      </c>
      <c r="G582">
        <v>9765</v>
      </c>
      <c r="H582">
        <v>45</v>
      </c>
      <c r="I582">
        <v>2355</v>
      </c>
      <c r="J582">
        <v>20</v>
      </c>
      <c r="K582">
        <v>1350</v>
      </c>
      <c r="L582">
        <v>4845</v>
      </c>
      <c r="M582">
        <v>1420</v>
      </c>
      <c r="N582">
        <v>3260</v>
      </c>
      <c r="O582">
        <v>3735</v>
      </c>
      <c r="P582">
        <v>2925</v>
      </c>
      <c r="Q582">
        <v>2960</v>
      </c>
      <c r="R582">
        <v>2625</v>
      </c>
      <c r="S582">
        <v>300</v>
      </c>
      <c r="T582">
        <v>165</v>
      </c>
      <c r="U582">
        <v>1085</v>
      </c>
      <c r="V582">
        <v>17315</v>
      </c>
      <c r="W582">
        <v>5</v>
      </c>
      <c r="X582">
        <v>300</v>
      </c>
      <c r="Y582">
        <v>90</v>
      </c>
    </row>
    <row r="583" spans="2:25" hidden="1" x14ac:dyDescent="0.25">
      <c r="B583" t="s">
        <v>2200</v>
      </c>
      <c r="C583">
        <v>11750</v>
      </c>
      <c r="D583" t="s">
        <v>1765</v>
      </c>
      <c r="E583">
        <v>5</v>
      </c>
      <c r="F583">
        <v>5</v>
      </c>
      <c r="G583">
        <v>395</v>
      </c>
      <c r="H583">
        <v>5</v>
      </c>
      <c r="I583">
        <v>70</v>
      </c>
      <c r="J583">
        <v>0</v>
      </c>
      <c r="K583">
        <v>35</v>
      </c>
      <c r="L583">
        <v>120</v>
      </c>
      <c r="M583">
        <v>50</v>
      </c>
      <c r="N583">
        <v>125</v>
      </c>
      <c r="O583">
        <v>215</v>
      </c>
      <c r="P583">
        <v>175</v>
      </c>
      <c r="Q583">
        <v>140</v>
      </c>
      <c r="R583">
        <v>120</v>
      </c>
      <c r="S583">
        <v>10</v>
      </c>
      <c r="T583">
        <v>5</v>
      </c>
      <c r="U583">
        <v>80</v>
      </c>
      <c r="V583">
        <v>705</v>
      </c>
      <c r="W583">
        <v>0</v>
      </c>
      <c r="X583">
        <v>15</v>
      </c>
      <c r="Y583">
        <v>5</v>
      </c>
    </row>
    <row r="584" spans="2:25" hidden="1" x14ac:dyDescent="0.25">
      <c r="B584" t="s">
        <v>2200</v>
      </c>
      <c r="C584">
        <v>11800</v>
      </c>
      <c r="D584" t="s">
        <v>1766</v>
      </c>
      <c r="E584">
        <v>35</v>
      </c>
      <c r="F584">
        <v>135</v>
      </c>
      <c r="G584">
        <v>11410</v>
      </c>
      <c r="H584">
        <v>85</v>
      </c>
      <c r="I584">
        <v>2430</v>
      </c>
      <c r="J584">
        <v>30</v>
      </c>
      <c r="K584">
        <v>1165</v>
      </c>
      <c r="L584">
        <v>7615</v>
      </c>
      <c r="M584">
        <v>1940</v>
      </c>
      <c r="N584">
        <v>3410</v>
      </c>
      <c r="O584">
        <v>5145</v>
      </c>
      <c r="P584">
        <v>3965</v>
      </c>
      <c r="Q584">
        <v>4180</v>
      </c>
      <c r="R584">
        <v>3315</v>
      </c>
      <c r="S584">
        <v>345</v>
      </c>
      <c r="T584">
        <v>260</v>
      </c>
      <c r="U584">
        <v>1300</v>
      </c>
      <c r="V584">
        <v>19670</v>
      </c>
      <c r="W584">
        <v>15</v>
      </c>
      <c r="X584">
        <v>455</v>
      </c>
      <c r="Y584">
        <v>270</v>
      </c>
    </row>
    <row r="585" spans="2:25" hidden="1" x14ac:dyDescent="0.25">
      <c r="B585" t="s">
        <v>2200</v>
      </c>
      <c r="C585">
        <v>12000</v>
      </c>
      <c r="D585" t="s">
        <v>1767</v>
      </c>
      <c r="E585">
        <v>5</v>
      </c>
      <c r="F585">
        <v>5</v>
      </c>
      <c r="G585">
        <v>640</v>
      </c>
      <c r="H585">
        <v>5</v>
      </c>
      <c r="I585">
        <v>125</v>
      </c>
      <c r="J585">
        <v>5</v>
      </c>
      <c r="K585">
        <v>60</v>
      </c>
      <c r="L585">
        <v>180</v>
      </c>
      <c r="M585">
        <v>95</v>
      </c>
      <c r="N585">
        <v>165</v>
      </c>
      <c r="O585">
        <v>240</v>
      </c>
      <c r="P585">
        <v>180</v>
      </c>
      <c r="Q585">
        <v>155</v>
      </c>
      <c r="R585">
        <v>120</v>
      </c>
      <c r="S585">
        <v>15</v>
      </c>
      <c r="T585">
        <v>5</v>
      </c>
      <c r="U585">
        <v>65</v>
      </c>
      <c r="V585">
        <v>1020</v>
      </c>
      <c r="W585">
        <v>0</v>
      </c>
      <c r="X585">
        <v>10</v>
      </c>
      <c r="Y585">
        <v>5</v>
      </c>
    </row>
    <row r="586" spans="2:25" hidden="1" x14ac:dyDescent="0.25">
      <c r="B586" t="s">
        <v>2200</v>
      </c>
      <c r="C586">
        <v>12150</v>
      </c>
      <c r="D586" t="s">
        <v>1768</v>
      </c>
      <c r="E586">
        <v>5</v>
      </c>
      <c r="F586">
        <v>45</v>
      </c>
      <c r="G586">
        <v>400</v>
      </c>
      <c r="H586">
        <v>5</v>
      </c>
      <c r="I586">
        <v>160</v>
      </c>
      <c r="J586">
        <v>5</v>
      </c>
      <c r="K586">
        <v>100</v>
      </c>
      <c r="L586">
        <v>335</v>
      </c>
      <c r="M586">
        <v>55</v>
      </c>
      <c r="N586">
        <v>220</v>
      </c>
      <c r="O586">
        <v>400</v>
      </c>
      <c r="P586">
        <v>350</v>
      </c>
      <c r="Q586">
        <v>395</v>
      </c>
      <c r="R586">
        <v>295</v>
      </c>
      <c r="S586">
        <v>10</v>
      </c>
      <c r="T586">
        <v>15</v>
      </c>
      <c r="U586">
        <v>180</v>
      </c>
      <c r="V586">
        <v>1035</v>
      </c>
      <c r="W586">
        <v>0</v>
      </c>
      <c r="X586">
        <v>45</v>
      </c>
      <c r="Y586">
        <v>5</v>
      </c>
    </row>
    <row r="587" spans="2:25" hidden="1" x14ac:dyDescent="0.25">
      <c r="B587" t="s">
        <v>2200</v>
      </c>
      <c r="C587">
        <v>12160</v>
      </c>
      <c r="D587" t="s">
        <v>1769</v>
      </c>
      <c r="E587">
        <v>5</v>
      </c>
      <c r="F587">
        <v>5</v>
      </c>
      <c r="G587">
        <v>2070</v>
      </c>
      <c r="H587">
        <v>5</v>
      </c>
      <c r="I587">
        <v>385</v>
      </c>
      <c r="J587">
        <v>5</v>
      </c>
      <c r="K587">
        <v>185</v>
      </c>
      <c r="L587">
        <v>545</v>
      </c>
      <c r="M587">
        <v>330</v>
      </c>
      <c r="N587">
        <v>540</v>
      </c>
      <c r="O587">
        <v>595</v>
      </c>
      <c r="P587">
        <v>450</v>
      </c>
      <c r="Q587">
        <v>460</v>
      </c>
      <c r="R587">
        <v>325</v>
      </c>
      <c r="S587">
        <v>45</v>
      </c>
      <c r="T587">
        <v>20</v>
      </c>
      <c r="U587">
        <v>155</v>
      </c>
      <c r="V587">
        <v>3190</v>
      </c>
      <c r="W587">
        <v>0</v>
      </c>
      <c r="X587">
        <v>35</v>
      </c>
      <c r="Y587">
        <v>15</v>
      </c>
    </row>
    <row r="588" spans="2:25" hidden="1" x14ac:dyDescent="0.25">
      <c r="B588" t="s">
        <v>2200</v>
      </c>
      <c r="C588">
        <v>12350</v>
      </c>
      <c r="D588" t="s">
        <v>1770</v>
      </c>
      <c r="E588">
        <v>5</v>
      </c>
      <c r="F588">
        <v>25</v>
      </c>
      <c r="G588">
        <v>2075</v>
      </c>
      <c r="H588">
        <v>10</v>
      </c>
      <c r="I588">
        <v>445</v>
      </c>
      <c r="J588">
        <v>5</v>
      </c>
      <c r="K588">
        <v>270</v>
      </c>
      <c r="L588">
        <v>905</v>
      </c>
      <c r="M588">
        <v>345</v>
      </c>
      <c r="N588">
        <v>720</v>
      </c>
      <c r="O588">
        <v>825</v>
      </c>
      <c r="P588">
        <v>645</v>
      </c>
      <c r="Q588">
        <v>675</v>
      </c>
      <c r="R588">
        <v>555</v>
      </c>
      <c r="S588">
        <v>50</v>
      </c>
      <c r="T588">
        <v>25</v>
      </c>
      <c r="U588">
        <v>280</v>
      </c>
      <c r="V588">
        <v>3695</v>
      </c>
      <c r="W588">
        <v>5</v>
      </c>
      <c r="X588">
        <v>70</v>
      </c>
      <c r="Y588">
        <v>30</v>
      </c>
    </row>
    <row r="589" spans="2:25" hidden="1" x14ac:dyDescent="0.25">
      <c r="B589" t="s">
        <v>2200</v>
      </c>
      <c r="C589">
        <v>12380</v>
      </c>
      <c r="D589" t="s">
        <v>1771</v>
      </c>
      <c r="E589">
        <v>30</v>
      </c>
      <c r="F589">
        <v>40</v>
      </c>
      <c r="G589">
        <v>18920</v>
      </c>
      <c r="H589">
        <v>260</v>
      </c>
      <c r="I589">
        <v>7885</v>
      </c>
      <c r="J589">
        <v>100</v>
      </c>
      <c r="K589">
        <v>5545</v>
      </c>
      <c r="L589">
        <v>13425</v>
      </c>
      <c r="M589">
        <v>2065</v>
      </c>
      <c r="N589">
        <v>7260</v>
      </c>
      <c r="O589">
        <v>14925</v>
      </c>
      <c r="P589">
        <v>11515</v>
      </c>
      <c r="Q589">
        <v>14720</v>
      </c>
      <c r="R589">
        <v>8550</v>
      </c>
      <c r="S589">
        <v>695</v>
      </c>
      <c r="T589">
        <v>1680</v>
      </c>
      <c r="U589">
        <v>2245</v>
      </c>
      <c r="V589">
        <v>38300</v>
      </c>
      <c r="W589">
        <v>435</v>
      </c>
      <c r="X589">
        <v>525</v>
      </c>
      <c r="Y589">
        <v>2645</v>
      </c>
    </row>
    <row r="590" spans="2:25" hidden="1" x14ac:dyDescent="0.25">
      <c r="B590" t="s">
        <v>2200</v>
      </c>
      <c r="C590">
        <v>12390</v>
      </c>
      <c r="D590" t="s">
        <v>1772</v>
      </c>
      <c r="E590">
        <v>70</v>
      </c>
      <c r="F590">
        <v>285</v>
      </c>
      <c r="G590">
        <v>5725</v>
      </c>
      <c r="H590">
        <v>20</v>
      </c>
      <c r="I590">
        <v>1435</v>
      </c>
      <c r="J590">
        <v>25</v>
      </c>
      <c r="K590">
        <v>725</v>
      </c>
      <c r="L590">
        <v>3465</v>
      </c>
      <c r="M590">
        <v>965</v>
      </c>
      <c r="N590">
        <v>2160</v>
      </c>
      <c r="O590">
        <v>3535</v>
      </c>
      <c r="P590">
        <v>2940</v>
      </c>
      <c r="Q590">
        <v>3125</v>
      </c>
      <c r="R590">
        <v>1995</v>
      </c>
      <c r="S590">
        <v>215</v>
      </c>
      <c r="T590">
        <v>105</v>
      </c>
      <c r="U590">
        <v>1300</v>
      </c>
      <c r="V590">
        <v>10835</v>
      </c>
      <c r="W590">
        <v>5</v>
      </c>
      <c r="X590">
        <v>335</v>
      </c>
      <c r="Y590">
        <v>115</v>
      </c>
    </row>
    <row r="591" spans="2:25" hidden="1" x14ac:dyDescent="0.25">
      <c r="B591" t="s">
        <v>2200</v>
      </c>
      <c r="C591">
        <v>12700</v>
      </c>
      <c r="D591" t="s">
        <v>1773</v>
      </c>
      <c r="E591">
        <v>5</v>
      </c>
      <c r="F591">
        <v>5</v>
      </c>
      <c r="G591">
        <v>1145</v>
      </c>
      <c r="H591">
        <v>5</v>
      </c>
      <c r="I591">
        <v>280</v>
      </c>
      <c r="J591">
        <v>5</v>
      </c>
      <c r="K591">
        <v>140</v>
      </c>
      <c r="L591">
        <v>420</v>
      </c>
      <c r="M591">
        <v>300</v>
      </c>
      <c r="N591">
        <v>350</v>
      </c>
      <c r="O591">
        <v>450</v>
      </c>
      <c r="P591">
        <v>345</v>
      </c>
      <c r="Q591">
        <v>365</v>
      </c>
      <c r="R591">
        <v>260</v>
      </c>
      <c r="S591">
        <v>40</v>
      </c>
      <c r="T591">
        <v>20</v>
      </c>
      <c r="U591">
        <v>110</v>
      </c>
      <c r="V591">
        <v>1920</v>
      </c>
      <c r="W591">
        <v>0</v>
      </c>
      <c r="X591">
        <v>25</v>
      </c>
      <c r="Y591">
        <v>15</v>
      </c>
    </row>
    <row r="592" spans="2:25" hidden="1" x14ac:dyDescent="0.25">
      <c r="B592" t="s">
        <v>2200</v>
      </c>
      <c r="C592">
        <v>12730</v>
      </c>
      <c r="D592" t="s">
        <v>1774</v>
      </c>
      <c r="E592">
        <v>5</v>
      </c>
      <c r="F592">
        <v>5</v>
      </c>
      <c r="G592">
        <v>1240</v>
      </c>
      <c r="H592">
        <v>5</v>
      </c>
      <c r="I592">
        <v>280</v>
      </c>
      <c r="J592">
        <v>5</v>
      </c>
      <c r="K592">
        <v>120</v>
      </c>
      <c r="L592">
        <v>675</v>
      </c>
      <c r="M592">
        <v>225</v>
      </c>
      <c r="N592">
        <v>425</v>
      </c>
      <c r="O592">
        <v>550</v>
      </c>
      <c r="P592">
        <v>420</v>
      </c>
      <c r="Q592">
        <v>420</v>
      </c>
      <c r="R592">
        <v>295</v>
      </c>
      <c r="S592">
        <v>45</v>
      </c>
      <c r="T592">
        <v>20</v>
      </c>
      <c r="U592">
        <v>145</v>
      </c>
      <c r="V592">
        <v>2130</v>
      </c>
      <c r="W592">
        <v>5</v>
      </c>
      <c r="X592">
        <v>30</v>
      </c>
      <c r="Y592">
        <v>15</v>
      </c>
    </row>
    <row r="593" spans="2:25" hidden="1" x14ac:dyDescent="0.25">
      <c r="B593" t="s">
        <v>2200</v>
      </c>
      <c r="C593">
        <v>12750</v>
      </c>
      <c r="D593" t="s">
        <v>1775</v>
      </c>
      <c r="E593">
        <v>20</v>
      </c>
      <c r="F593">
        <v>80</v>
      </c>
      <c r="G593">
        <v>7975</v>
      </c>
      <c r="H593">
        <v>25</v>
      </c>
      <c r="I593">
        <v>1340</v>
      </c>
      <c r="J593">
        <v>10</v>
      </c>
      <c r="K593">
        <v>640</v>
      </c>
      <c r="L593">
        <v>2950</v>
      </c>
      <c r="M593">
        <v>1710</v>
      </c>
      <c r="N593">
        <v>2140</v>
      </c>
      <c r="O593">
        <v>2210</v>
      </c>
      <c r="P593">
        <v>1700</v>
      </c>
      <c r="Q593">
        <v>1900</v>
      </c>
      <c r="R593">
        <v>1590</v>
      </c>
      <c r="S593">
        <v>270</v>
      </c>
      <c r="T593">
        <v>85</v>
      </c>
      <c r="U593">
        <v>610</v>
      </c>
      <c r="V593">
        <v>12460</v>
      </c>
      <c r="W593">
        <v>5</v>
      </c>
      <c r="X593">
        <v>170</v>
      </c>
      <c r="Y593">
        <v>50</v>
      </c>
    </row>
    <row r="594" spans="2:25" hidden="1" x14ac:dyDescent="0.25">
      <c r="B594" t="s">
        <v>2200</v>
      </c>
      <c r="C594">
        <v>12850</v>
      </c>
      <c r="D594" t="s">
        <v>453</v>
      </c>
      <c r="E594">
        <v>20</v>
      </c>
      <c r="F594">
        <v>40</v>
      </c>
      <c r="G594">
        <v>23945</v>
      </c>
      <c r="H594">
        <v>195</v>
      </c>
      <c r="I594">
        <v>14860</v>
      </c>
      <c r="J594">
        <v>105</v>
      </c>
      <c r="K594">
        <v>12400</v>
      </c>
      <c r="L594">
        <v>20660</v>
      </c>
      <c r="M594">
        <v>1570</v>
      </c>
      <c r="N594">
        <v>8610</v>
      </c>
      <c r="O594">
        <v>16190</v>
      </c>
      <c r="P594">
        <v>12675</v>
      </c>
      <c r="Q594">
        <v>15680</v>
      </c>
      <c r="R594">
        <v>12490</v>
      </c>
      <c r="S594">
        <v>860</v>
      </c>
      <c r="T594">
        <v>1545</v>
      </c>
      <c r="U594">
        <v>2595</v>
      </c>
      <c r="V594">
        <v>55370</v>
      </c>
      <c r="W594">
        <v>330</v>
      </c>
      <c r="X594">
        <v>655</v>
      </c>
      <c r="Y594">
        <v>3305</v>
      </c>
    </row>
    <row r="595" spans="2:25" hidden="1" x14ac:dyDescent="0.25">
      <c r="B595" t="s">
        <v>2200</v>
      </c>
      <c r="C595">
        <v>12870</v>
      </c>
      <c r="D595" t="s">
        <v>1776</v>
      </c>
      <c r="E595">
        <v>5</v>
      </c>
      <c r="F595">
        <v>5</v>
      </c>
      <c r="G595">
        <v>2470</v>
      </c>
      <c r="H595">
        <v>10</v>
      </c>
      <c r="I595">
        <v>405</v>
      </c>
      <c r="J595">
        <v>5</v>
      </c>
      <c r="K595">
        <v>190</v>
      </c>
      <c r="L595">
        <v>815</v>
      </c>
      <c r="M595">
        <v>380</v>
      </c>
      <c r="N595">
        <v>485</v>
      </c>
      <c r="O595">
        <v>670</v>
      </c>
      <c r="P595">
        <v>485</v>
      </c>
      <c r="Q595">
        <v>535</v>
      </c>
      <c r="R595">
        <v>435</v>
      </c>
      <c r="S595">
        <v>105</v>
      </c>
      <c r="T595">
        <v>15</v>
      </c>
      <c r="U595">
        <v>160</v>
      </c>
      <c r="V595">
        <v>3625</v>
      </c>
      <c r="W595">
        <v>5</v>
      </c>
      <c r="X595">
        <v>20</v>
      </c>
      <c r="Y595">
        <v>20</v>
      </c>
    </row>
    <row r="596" spans="2:25" hidden="1" x14ac:dyDescent="0.25">
      <c r="B596" t="s">
        <v>2200</v>
      </c>
      <c r="C596">
        <v>12900</v>
      </c>
      <c r="D596" t="s">
        <v>1777</v>
      </c>
      <c r="E596">
        <v>5</v>
      </c>
      <c r="F596">
        <v>45</v>
      </c>
      <c r="G596">
        <v>1270</v>
      </c>
      <c r="H596">
        <v>5</v>
      </c>
      <c r="I596">
        <v>255</v>
      </c>
      <c r="J596">
        <v>5</v>
      </c>
      <c r="K596">
        <v>120</v>
      </c>
      <c r="L596">
        <v>525</v>
      </c>
      <c r="M596">
        <v>230</v>
      </c>
      <c r="N596">
        <v>380</v>
      </c>
      <c r="O596">
        <v>595</v>
      </c>
      <c r="P596">
        <v>470</v>
      </c>
      <c r="Q596">
        <v>460</v>
      </c>
      <c r="R596">
        <v>305</v>
      </c>
      <c r="S596">
        <v>40</v>
      </c>
      <c r="T596">
        <v>15</v>
      </c>
      <c r="U596">
        <v>195</v>
      </c>
      <c r="V596">
        <v>2150</v>
      </c>
      <c r="W596">
        <v>0</v>
      </c>
      <c r="X596">
        <v>35</v>
      </c>
      <c r="Y596">
        <v>15</v>
      </c>
    </row>
    <row r="597" spans="2:25" hidden="1" x14ac:dyDescent="0.25">
      <c r="B597" t="s">
        <v>2200</v>
      </c>
      <c r="C597">
        <v>12930</v>
      </c>
      <c r="D597" t="s">
        <v>1778</v>
      </c>
      <c r="E597">
        <v>20</v>
      </c>
      <c r="F597">
        <v>15</v>
      </c>
      <c r="G597">
        <v>13785</v>
      </c>
      <c r="H597">
        <v>110</v>
      </c>
      <c r="I597">
        <v>3070</v>
      </c>
      <c r="J597">
        <v>35</v>
      </c>
      <c r="K597">
        <v>1365</v>
      </c>
      <c r="L597">
        <v>5100</v>
      </c>
      <c r="M597">
        <v>3955</v>
      </c>
      <c r="N597">
        <v>2645</v>
      </c>
      <c r="O597">
        <v>5410</v>
      </c>
      <c r="P597">
        <v>3900</v>
      </c>
      <c r="Q597">
        <v>5070</v>
      </c>
      <c r="R597">
        <v>2885</v>
      </c>
      <c r="S597">
        <v>485</v>
      </c>
      <c r="T597">
        <v>235</v>
      </c>
      <c r="U597">
        <v>765</v>
      </c>
      <c r="V597">
        <v>20365</v>
      </c>
      <c r="W597">
        <v>110</v>
      </c>
      <c r="X597">
        <v>130</v>
      </c>
      <c r="Y597">
        <v>1070</v>
      </c>
    </row>
    <row r="598" spans="2:25" hidden="1" x14ac:dyDescent="0.25">
      <c r="B598" t="s">
        <v>2200</v>
      </c>
      <c r="C598">
        <v>12950</v>
      </c>
      <c r="D598" t="s">
        <v>1779</v>
      </c>
      <c r="E598">
        <v>5</v>
      </c>
      <c r="F598">
        <v>10</v>
      </c>
      <c r="G598">
        <v>610</v>
      </c>
      <c r="H598">
        <v>5</v>
      </c>
      <c r="I598">
        <v>135</v>
      </c>
      <c r="J598">
        <v>5</v>
      </c>
      <c r="K598">
        <v>75</v>
      </c>
      <c r="L598">
        <v>330</v>
      </c>
      <c r="M598">
        <v>85</v>
      </c>
      <c r="N598">
        <v>225</v>
      </c>
      <c r="O598">
        <v>320</v>
      </c>
      <c r="P598">
        <v>265</v>
      </c>
      <c r="Q598">
        <v>260</v>
      </c>
      <c r="R598">
        <v>205</v>
      </c>
      <c r="S598">
        <v>15</v>
      </c>
      <c r="T598">
        <v>15</v>
      </c>
      <c r="U598">
        <v>130</v>
      </c>
      <c r="V598">
        <v>1145</v>
      </c>
      <c r="W598">
        <v>0</v>
      </c>
      <c r="X598">
        <v>30</v>
      </c>
      <c r="Y598">
        <v>5</v>
      </c>
    </row>
    <row r="599" spans="2:25" hidden="1" x14ac:dyDescent="0.25">
      <c r="B599" t="s">
        <v>2200</v>
      </c>
      <c r="C599">
        <v>13010</v>
      </c>
      <c r="D599" t="s">
        <v>1780</v>
      </c>
      <c r="E599">
        <v>5</v>
      </c>
      <c r="F599">
        <v>10</v>
      </c>
      <c r="G599">
        <v>1665</v>
      </c>
      <c r="H599">
        <v>5</v>
      </c>
      <c r="I599">
        <v>350</v>
      </c>
      <c r="J599">
        <v>5</v>
      </c>
      <c r="K599">
        <v>205</v>
      </c>
      <c r="L599">
        <v>850</v>
      </c>
      <c r="M599">
        <v>230</v>
      </c>
      <c r="N599">
        <v>635</v>
      </c>
      <c r="O599">
        <v>610</v>
      </c>
      <c r="P599">
        <v>495</v>
      </c>
      <c r="Q599">
        <v>600</v>
      </c>
      <c r="R599">
        <v>530</v>
      </c>
      <c r="S599">
        <v>65</v>
      </c>
      <c r="T599">
        <v>40</v>
      </c>
      <c r="U599">
        <v>185</v>
      </c>
      <c r="V599">
        <v>3015</v>
      </c>
      <c r="W599">
        <v>0</v>
      </c>
      <c r="X599">
        <v>60</v>
      </c>
      <c r="Y599">
        <v>15</v>
      </c>
    </row>
    <row r="600" spans="2:25" hidden="1" x14ac:dyDescent="0.25">
      <c r="B600" t="s">
        <v>2200</v>
      </c>
      <c r="C600">
        <v>13310</v>
      </c>
      <c r="D600" t="s">
        <v>1781</v>
      </c>
      <c r="E600">
        <v>10</v>
      </c>
      <c r="F600">
        <v>30</v>
      </c>
      <c r="G600">
        <v>4155</v>
      </c>
      <c r="H600">
        <v>20</v>
      </c>
      <c r="I600">
        <v>915</v>
      </c>
      <c r="J600">
        <v>20</v>
      </c>
      <c r="K600">
        <v>440</v>
      </c>
      <c r="L600">
        <v>2010</v>
      </c>
      <c r="M600">
        <v>680</v>
      </c>
      <c r="N600">
        <v>1325</v>
      </c>
      <c r="O600">
        <v>1795</v>
      </c>
      <c r="P600">
        <v>1435</v>
      </c>
      <c r="Q600">
        <v>1350</v>
      </c>
      <c r="R600">
        <v>1015</v>
      </c>
      <c r="S600">
        <v>110</v>
      </c>
      <c r="T600">
        <v>60</v>
      </c>
      <c r="U600">
        <v>535</v>
      </c>
      <c r="V600">
        <v>7160</v>
      </c>
      <c r="W600">
        <v>10</v>
      </c>
      <c r="X600">
        <v>100</v>
      </c>
      <c r="Y600">
        <v>65</v>
      </c>
    </row>
    <row r="601" spans="2:25" hidden="1" x14ac:dyDescent="0.25">
      <c r="B601" t="s">
        <v>2200</v>
      </c>
      <c r="C601">
        <v>13340</v>
      </c>
      <c r="D601" t="s">
        <v>1782</v>
      </c>
      <c r="E601">
        <v>5</v>
      </c>
      <c r="F601">
        <v>5</v>
      </c>
      <c r="G601">
        <v>1350</v>
      </c>
      <c r="H601">
        <v>10</v>
      </c>
      <c r="I601">
        <v>350</v>
      </c>
      <c r="J601">
        <v>5</v>
      </c>
      <c r="K601">
        <v>135</v>
      </c>
      <c r="L601">
        <v>435</v>
      </c>
      <c r="M601">
        <v>245</v>
      </c>
      <c r="N601">
        <v>335</v>
      </c>
      <c r="O601">
        <v>625</v>
      </c>
      <c r="P601">
        <v>455</v>
      </c>
      <c r="Q601">
        <v>420</v>
      </c>
      <c r="R601">
        <v>240</v>
      </c>
      <c r="S601">
        <v>40</v>
      </c>
      <c r="T601">
        <v>20</v>
      </c>
      <c r="U601">
        <v>125</v>
      </c>
      <c r="V601">
        <v>2130</v>
      </c>
      <c r="W601">
        <v>0</v>
      </c>
      <c r="X601">
        <v>20</v>
      </c>
      <c r="Y601">
        <v>25</v>
      </c>
    </row>
    <row r="602" spans="2:25" hidden="1" x14ac:dyDescent="0.25">
      <c r="B602" t="s">
        <v>2200</v>
      </c>
      <c r="C602">
        <v>13450</v>
      </c>
      <c r="D602" t="s">
        <v>1783</v>
      </c>
      <c r="E602">
        <v>10</v>
      </c>
      <c r="F602">
        <v>40</v>
      </c>
      <c r="G602">
        <v>2355</v>
      </c>
      <c r="H602">
        <v>5</v>
      </c>
      <c r="I602">
        <v>640</v>
      </c>
      <c r="J602">
        <v>10</v>
      </c>
      <c r="K602">
        <v>275</v>
      </c>
      <c r="L602">
        <v>1285</v>
      </c>
      <c r="M602">
        <v>580</v>
      </c>
      <c r="N602">
        <v>765</v>
      </c>
      <c r="O602">
        <v>1510</v>
      </c>
      <c r="P602">
        <v>1165</v>
      </c>
      <c r="Q602">
        <v>990</v>
      </c>
      <c r="R602">
        <v>660</v>
      </c>
      <c r="S602">
        <v>55</v>
      </c>
      <c r="T602">
        <v>45</v>
      </c>
      <c r="U602">
        <v>405</v>
      </c>
      <c r="V602">
        <v>4210</v>
      </c>
      <c r="W602">
        <v>10</v>
      </c>
      <c r="X602">
        <v>65</v>
      </c>
      <c r="Y602">
        <v>55</v>
      </c>
    </row>
    <row r="603" spans="2:25" hidden="1" x14ac:dyDescent="0.25">
      <c r="B603" t="s">
        <v>2200</v>
      </c>
      <c r="C603">
        <v>13550</v>
      </c>
      <c r="D603" t="s">
        <v>1784</v>
      </c>
      <c r="E603">
        <v>15</v>
      </c>
      <c r="F603">
        <v>55</v>
      </c>
      <c r="G603">
        <v>1465</v>
      </c>
      <c r="H603">
        <v>5</v>
      </c>
      <c r="I603">
        <v>305</v>
      </c>
      <c r="J603">
        <v>5</v>
      </c>
      <c r="K603">
        <v>155</v>
      </c>
      <c r="L603">
        <v>880</v>
      </c>
      <c r="M603">
        <v>180</v>
      </c>
      <c r="N603">
        <v>465</v>
      </c>
      <c r="O603">
        <v>790</v>
      </c>
      <c r="P603">
        <v>645</v>
      </c>
      <c r="Q603">
        <v>625</v>
      </c>
      <c r="R603">
        <v>450</v>
      </c>
      <c r="S603">
        <v>35</v>
      </c>
      <c r="T603">
        <v>20</v>
      </c>
      <c r="U603">
        <v>285</v>
      </c>
      <c r="V603">
        <v>2610</v>
      </c>
      <c r="W603">
        <v>0</v>
      </c>
      <c r="X603">
        <v>65</v>
      </c>
      <c r="Y603">
        <v>15</v>
      </c>
    </row>
    <row r="604" spans="2:25" hidden="1" x14ac:dyDescent="0.25">
      <c r="B604" t="s">
        <v>2200</v>
      </c>
      <c r="C604">
        <v>13660</v>
      </c>
      <c r="D604" t="s">
        <v>1785</v>
      </c>
      <c r="E604">
        <v>5</v>
      </c>
      <c r="F604">
        <v>5</v>
      </c>
      <c r="G604">
        <v>870</v>
      </c>
      <c r="H604">
        <v>5</v>
      </c>
      <c r="I604">
        <v>215</v>
      </c>
      <c r="J604">
        <v>5</v>
      </c>
      <c r="K604">
        <v>115</v>
      </c>
      <c r="L604">
        <v>275</v>
      </c>
      <c r="M604">
        <v>100</v>
      </c>
      <c r="N604">
        <v>290</v>
      </c>
      <c r="O604">
        <v>320</v>
      </c>
      <c r="P604">
        <v>250</v>
      </c>
      <c r="Q604">
        <v>280</v>
      </c>
      <c r="R604">
        <v>190</v>
      </c>
      <c r="S604">
        <v>30</v>
      </c>
      <c r="T604">
        <v>15</v>
      </c>
      <c r="U604">
        <v>75</v>
      </c>
      <c r="V604">
        <v>1495</v>
      </c>
      <c r="W604">
        <v>0</v>
      </c>
      <c r="X604">
        <v>20</v>
      </c>
      <c r="Y604">
        <v>10</v>
      </c>
    </row>
    <row r="605" spans="2:25" hidden="1" x14ac:dyDescent="0.25">
      <c r="B605" t="s">
        <v>2200</v>
      </c>
      <c r="C605">
        <v>13800</v>
      </c>
      <c r="D605" t="s">
        <v>1786</v>
      </c>
      <c r="E605">
        <v>25</v>
      </c>
      <c r="F605">
        <v>40</v>
      </c>
      <c r="G605">
        <v>5975</v>
      </c>
      <c r="H605">
        <v>45</v>
      </c>
      <c r="I605">
        <v>1525</v>
      </c>
      <c r="J605">
        <v>30</v>
      </c>
      <c r="K605">
        <v>660</v>
      </c>
      <c r="L605">
        <v>3105</v>
      </c>
      <c r="M605">
        <v>1425</v>
      </c>
      <c r="N605">
        <v>1660</v>
      </c>
      <c r="O605">
        <v>2915</v>
      </c>
      <c r="P605">
        <v>2215</v>
      </c>
      <c r="Q605">
        <v>2295</v>
      </c>
      <c r="R605">
        <v>1450</v>
      </c>
      <c r="S605">
        <v>165</v>
      </c>
      <c r="T605">
        <v>75</v>
      </c>
      <c r="U605">
        <v>705</v>
      </c>
      <c r="V605">
        <v>9965</v>
      </c>
      <c r="W605">
        <v>10</v>
      </c>
      <c r="X605">
        <v>110</v>
      </c>
      <c r="Y605">
        <v>195</v>
      </c>
    </row>
    <row r="606" spans="2:25" hidden="1" x14ac:dyDescent="0.25">
      <c r="B606" t="s">
        <v>2200</v>
      </c>
      <c r="C606">
        <v>13850</v>
      </c>
      <c r="D606" t="s">
        <v>1787</v>
      </c>
      <c r="E606">
        <v>5</v>
      </c>
      <c r="F606">
        <v>5</v>
      </c>
      <c r="G606">
        <v>405</v>
      </c>
      <c r="H606">
        <v>0</v>
      </c>
      <c r="I606">
        <v>70</v>
      </c>
      <c r="J606">
        <v>0</v>
      </c>
      <c r="K606">
        <v>25</v>
      </c>
      <c r="L606">
        <v>140</v>
      </c>
      <c r="M606">
        <v>55</v>
      </c>
      <c r="N606">
        <v>115</v>
      </c>
      <c r="O606">
        <v>145</v>
      </c>
      <c r="P606">
        <v>105</v>
      </c>
      <c r="Q606">
        <v>100</v>
      </c>
      <c r="R606">
        <v>85</v>
      </c>
      <c r="S606">
        <v>10</v>
      </c>
      <c r="T606">
        <v>5</v>
      </c>
      <c r="U606">
        <v>40</v>
      </c>
      <c r="V606">
        <v>640</v>
      </c>
      <c r="W606">
        <v>0</v>
      </c>
      <c r="X606">
        <v>5</v>
      </c>
      <c r="Y606">
        <v>5</v>
      </c>
    </row>
    <row r="607" spans="2:25" hidden="1" x14ac:dyDescent="0.25">
      <c r="B607" t="s">
        <v>2200</v>
      </c>
      <c r="C607">
        <v>13910</v>
      </c>
      <c r="D607" t="s">
        <v>1788</v>
      </c>
      <c r="E607">
        <v>5</v>
      </c>
      <c r="F607">
        <v>15</v>
      </c>
      <c r="G607">
        <v>2840</v>
      </c>
      <c r="H607">
        <v>5</v>
      </c>
      <c r="I607">
        <v>550</v>
      </c>
      <c r="J607">
        <v>10</v>
      </c>
      <c r="K607">
        <v>300</v>
      </c>
      <c r="L607">
        <v>1245</v>
      </c>
      <c r="M607">
        <v>430</v>
      </c>
      <c r="N607">
        <v>915</v>
      </c>
      <c r="O607">
        <v>1225</v>
      </c>
      <c r="P607">
        <v>930</v>
      </c>
      <c r="Q607">
        <v>875</v>
      </c>
      <c r="R607">
        <v>650</v>
      </c>
      <c r="S607">
        <v>80</v>
      </c>
      <c r="T607">
        <v>60</v>
      </c>
      <c r="U607">
        <v>320</v>
      </c>
      <c r="V607">
        <v>4795</v>
      </c>
      <c r="W607">
        <v>5</v>
      </c>
      <c r="X607">
        <v>70</v>
      </c>
      <c r="Y607">
        <v>35</v>
      </c>
    </row>
    <row r="608" spans="2:25" hidden="1" x14ac:dyDescent="0.25">
      <c r="B608" t="s">
        <v>2200</v>
      </c>
      <c r="C608">
        <v>14000</v>
      </c>
      <c r="D608" t="s">
        <v>1789</v>
      </c>
      <c r="E608">
        <v>10</v>
      </c>
      <c r="F608">
        <v>25</v>
      </c>
      <c r="G608">
        <v>10905</v>
      </c>
      <c r="H608">
        <v>110</v>
      </c>
      <c r="I608">
        <v>1760</v>
      </c>
      <c r="J608">
        <v>25</v>
      </c>
      <c r="K608">
        <v>515</v>
      </c>
      <c r="L608">
        <v>3950</v>
      </c>
      <c r="M608">
        <v>5465</v>
      </c>
      <c r="N608">
        <v>2105</v>
      </c>
      <c r="O608">
        <v>3560</v>
      </c>
      <c r="P608">
        <v>2415</v>
      </c>
      <c r="Q608">
        <v>3560</v>
      </c>
      <c r="R608">
        <v>1605</v>
      </c>
      <c r="S608">
        <v>360</v>
      </c>
      <c r="T608">
        <v>80</v>
      </c>
      <c r="U608">
        <v>385</v>
      </c>
      <c r="V608">
        <v>15170</v>
      </c>
      <c r="W608">
        <v>85</v>
      </c>
      <c r="X608">
        <v>95</v>
      </c>
      <c r="Y608">
        <v>750</v>
      </c>
    </row>
    <row r="609" spans="2:25" hidden="1" x14ac:dyDescent="0.25">
      <c r="B609" t="s">
        <v>2200</v>
      </c>
      <c r="C609">
        <v>14100</v>
      </c>
      <c r="D609" t="s">
        <v>1790</v>
      </c>
      <c r="E609">
        <v>20</v>
      </c>
      <c r="F609">
        <v>15</v>
      </c>
      <c r="G609">
        <v>945</v>
      </c>
      <c r="H609">
        <v>10</v>
      </c>
      <c r="I609">
        <v>115</v>
      </c>
      <c r="J609">
        <v>5</v>
      </c>
      <c r="K609">
        <v>45</v>
      </c>
      <c r="L609">
        <v>525</v>
      </c>
      <c r="M609">
        <v>475</v>
      </c>
      <c r="N609">
        <v>225</v>
      </c>
      <c r="O609">
        <v>165</v>
      </c>
      <c r="P609">
        <v>130</v>
      </c>
      <c r="Q609">
        <v>190</v>
      </c>
      <c r="R609">
        <v>120</v>
      </c>
      <c r="S609">
        <v>10</v>
      </c>
      <c r="T609">
        <v>5</v>
      </c>
      <c r="U609">
        <v>35</v>
      </c>
      <c r="V609">
        <v>1350</v>
      </c>
      <c r="W609">
        <v>5</v>
      </c>
      <c r="X609">
        <v>5</v>
      </c>
      <c r="Y609">
        <v>40</v>
      </c>
    </row>
    <row r="610" spans="2:25" hidden="1" x14ac:dyDescent="0.25">
      <c r="B610" t="s">
        <v>2200</v>
      </c>
      <c r="C610">
        <v>14170</v>
      </c>
      <c r="D610" t="s">
        <v>1791</v>
      </c>
      <c r="E610">
        <v>65</v>
      </c>
      <c r="F610">
        <v>75</v>
      </c>
      <c r="G610">
        <v>12415</v>
      </c>
      <c r="H610">
        <v>385</v>
      </c>
      <c r="I610">
        <v>2455</v>
      </c>
      <c r="J610">
        <v>15</v>
      </c>
      <c r="K610">
        <v>1095</v>
      </c>
      <c r="L610">
        <v>7360</v>
      </c>
      <c r="M610">
        <v>3280</v>
      </c>
      <c r="N610">
        <v>3905</v>
      </c>
      <c r="O610">
        <v>3305</v>
      </c>
      <c r="P610">
        <v>2535</v>
      </c>
      <c r="Q610">
        <v>5560</v>
      </c>
      <c r="R610">
        <v>4100</v>
      </c>
      <c r="S610">
        <v>410</v>
      </c>
      <c r="T610">
        <v>70</v>
      </c>
      <c r="U610">
        <v>560</v>
      </c>
      <c r="V610">
        <v>20170</v>
      </c>
      <c r="W610">
        <v>55</v>
      </c>
      <c r="X610">
        <v>170</v>
      </c>
      <c r="Y610">
        <v>1410</v>
      </c>
    </row>
    <row r="611" spans="2:25" hidden="1" x14ac:dyDescent="0.25">
      <c r="B611" t="s">
        <v>2200</v>
      </c>
      <c r="C611">
        <v>14220</v>
      </c>
      <c r="D611" t="s">
        <v>1792</v>
      </c>
      <c r="E611">
        <v>15</v>
      </c>
      <c r="F611">
        <v>80</v>
      </c>
      <c r="G611">
        <v>2580</v>
      </c>
      <c r="H611">
        <v>5</v>
      </c>
      <c r="I611">
        <v>635</v>
      </c>
      <c r="J611">
        <v>10</v>
      </c>
      <c r="K611">
        <v>370</v>
      </c>
      <c r="L611">
        <v>1475</v>
      </c>
      <c r="M611">
        <v>350</v>
      </c>
      <c r="N611">
        <v>1000</v>
      </c>
      <c r="O611">
        <v>1470</v>
      </c>
      <c r="P611">
        <v>1185</v>
      </c>
      <c r="Q611">
        <v>1215</v>
      </c>
      <c r="R611">
        <v>815</v>
      </c>
      <c r="S611">
        <v>95</v>
      </c>
      <c r="T611">
        <v>65</v>
      </c>
      <c r="U611">
        <v>470</v>
      </c>
      <c r="V611">
        <v>4875</v>
      </c>
      <c r="W611">
        <v>0</v>
      </c>
      <c r="X611">
        <v>140</v>
      </c>
      <c r="Y611">
        <v>30</v>
      </c>
    </row>
    <row r="612" spans="2:25" hidden="1" x14ac:dyDescent="0.25">
      <c r="B612" t="s">
        <v>2200</v>
      </c>
      <c r="C612">
        <v>14300</v>
      </c>
      <c r="D612" t="s">
        <v>1793</v>
      </c>
      <c r="E612">
        <v>5</v>
      </c>
      <c r="F612">
        <v>5</v>
      </c>
      <c r="G612">
        <v>705</v>
      </c>
      <c r="H612">
        <v>5</v>
      </c>
      <c r="I612">
        <v>205</v>
      </c>
      <c r="J612">
        <v>5</v>
      </c>
      <c r="K612">
        <v>105</v>
      </c>
      <c r="L612">
        <v>315</v>
      </c>
      <c r="M612">
        <v>115</v>
      </c>
      <c r="N612">
        <v>235</v>
      </c>
      <c r="O612">
        <v>320</v>
      </c>
      <c r="P612">
        <v>255</v>
      </c>
      <c r="Q612">
        <v>250</v>
      </c>
      <c r="R612">
        <v>160</v>
      </c>
      <c r="S612">
        <v>20</v>
      </c>
      <c r="T612">
        <v>15</v>
      </c>
      <c r="U612">
        <v>100</v>
      </c>
      <c r="V612">
        <v>1240</v>
      </c>
      <c r="W612">
        <v>0</v>
      </c>
      <c r="X612">
        <v>20</v>
      </c>
      <c r="Y612">
        <v>15</v>
      </c>
    </row>
    <row r="613" spans="2:25" hidden="1" x14ac:dyDescent="0.25">
      <c r="B613" t="s">
        <v>2200</v>
      </c>
      <c r="C613">
        <v>14350</v>
      </c>
      <c r="D613" t="s">
        <v>1794</v>
      </c>
      <c r="E613">
        <v>40</v>
      </c>
      <c r="F613">
        <v>160</v>
      </c>
      <c r="G613">
        <v>5440</v>
      </c>
      <c r="H613">
        <v>15</v>
      </c>
      <c r="I613">
        <v>1660</v>
      </c>
      <c r="J613">
        <v>5</v>
      </c>
      <c r="K613">
        <v>970</v>
      </c>
      <c r="L613">
        <v>3140</v>
      </c>
      <c r="M613">
        <v>765</v>
      </c>
      <c r="N613">
        <v>2260</v>
      </c>
      <c r="O613">
        <v>2430</v>
      </c>
      <c r="P613">
        <v>1985</v>
      </c>
      <c r="Q613">
        <v>2185</v>
      </c>
      <c r="R613">
        <v>1695</v>
      </c>
      <c r="S613">
        <v>185</v>
      </c>
      <c r="T613">
        <v>100</v>
      </c>
      <c r="U613">
        <v>805</v>
      </c>
      <c r="V613">
        <v>10575</v>
      </c>
      <c r="W613">
        <v>5</v>
      </c>
      <c r="X613">
        <v>270</v>
      </c>
      <c r="Y613">
        <v>65</v>
      </c>
    </row>
    <row r="614" spans="2:25" hidden="1" x14ac:dyDescent="0.25">
      <c r="B614" t="s">
        <v>2200</v>
      </c>
      <c r="C614">
        <v>14400</v>
      </c>
      <c r="D614" t="s">
        <v>1795</v>
      </c>
      <c r="E614">
        <v>10</v>
      </c>
      <c r="F614">
        <v>5</v>
      </c>
      <c r="G614">
        <v>3025</v>
      </c>
      <c r="H614">
        <v>25</v>
      </c>
      <c r="I614">
        <v>460</v>
      </c>
      <c r="J614">
        <v>5</v>
      </c>
      <c r="K614">
        <v>140</v>
      </c>
      <c r="L614">
        <v>690</v>
      </c>
      <c r="M614">
        <v>1250</v>
      </c>
      <c r="N614">
        <v>350</v>
      </c>
      <c r="O614">
        <v>595</v>
      </c>
      <c r="P614">
        <v>455</v>
      </c>
      <c r="Q614">
        <v>610</v>
      </c>
      <c r="R614">
        <v>320</v>
      </c>
      <c r="S614">
        <v>85</v>
      </c>
      <c r="T614">
        <v>20</v>
      </c>
      <c r="U614">
        <v>115</v>
      </c>
      <c r="V614">
        <v>3880</v>
      </c>
      <c r="W614">
        <v>0</v>
      </c>
      <c r="X614">
        <v>25</v>
      </c>
      <c r="Y614">
        <v>70</v>
      </c>
    </row>
    <row r="615" spans="2:25" hidden="1" x14ac:dyDescent="0.25">
      <c r="B615" t="s">
        <v>2200</v>
      </c>
      <c r="C615">
        <v>14500</v>
      </c>
      <c r="D615" t="s">
        <v>1796</v>
      </c>
      <c r="E615">
        <v>5</v>
      </c>
      <c r="F615">
        <v>30</v>
      </c>
      <c r="G615">
        <v>5835</v>
      </c>
      <c r="H615">
        <v>75</v>
      </c>
      <c r="I615">
        <v>900</v>
      </c>
      <c r="J615">
        <v>10</v>
      </c>
      <c r="K615">
        <v>180</v>
      </c>
      <c r="L615">
        <v>1530</v>
      </c>
      <c r="M615">
        <v>5390</v>
      </c>
      <c r="N615">
        <v>780</v>
      </c>
      <c r="O615">
        <v>2150</v>
      </c>
      <c r="P615">
        <v>1450</v>
      </c>
      <c r="Q615">
        <v>2205</v>
      </c>
      <c r="R615">
        <v>690</v>
      </c>
      <c r="S615">
        <v>180</v>
      </c>
      <c r="T615">
        <v>35</v>
      </c>
      <c r="U615">
        <v>175</v>
      </c>
      <c r="V615">
        <v>7590</v>
      </c>
      <c r="W615">
        <v>55</v>
      </c>
      <c r="X615">
        <v>20</v>
      </c>
      <c r="Y615">
        <v>565</v>
      </c>
    </row>
    <row r="616" spans="2:25" hidden="1" x14ac:dyDescent="0.25">
      <c r="B616" t="s">
        <v>2200</v>
      </c>
      <c r="C616">
        <v>14550</v>
      </c>
      <c r="D616" t="s">
        <v>1797</v>
      </c>
      <c r="E616">
        <v>5</v>
      </c>
      <c r="F616">
        <v>20</v>
      </c>
      <c r="G616">
        <v>1545</v>
      </c>
      <c r="H616">
        <v>10</v>
      </c>
      <c r="I616">
        <v>355</v>
      </c>
      <c r="J616">
        <v>5</v>
      </c>
      <c r="K616">
        <v>245</v>
      </c>
      <c r="L616">
        <v>690</v>
      </c>
      <c r="M616">
        <v>215</v>
      </c>
      <c r="N616">
        <v>725</v>
      </c>
      <c r="O616">
        <v>725</v>
      </c>
      <c r="P616">
        <v>560</v>
      </c>
      <c r="Q616">
        <v>625</v>
      </c>
      <c r="R616">
        <v>585</v>
      </c>
      <c r="S616">
        <v>55</v>
      </c>
      <c r="T616">
        <v>35</v>
      </c>
      <c r="U616">
        <v>215</v>
      </c>
      <c r="V616">
        <v>3130</v>
      </c>
      <c r="W616">
        <v>0</v>
      </c>
      <c r="X616">
        <v>40</v>
      </c>
      <c r="Y616">
        <v>15</v>
      </c>
    </row>
    <row r="617" spans="2:25" hidden="1" x14ac:dyDescent="0.25">
      <c r="B617" t="s">
        <v>2200</v>
      </c>
      <c r="C617">
        <v>14600</v>
      </c>
      <c r="D617" t="s">
        <v>1798</v>
      </c>
      <c r="E617">
        <v>5</v>
      </c>
      <c r="F617">
        <v>45</v>
      </c>
      <c r="G617">
        <v>715</v>
      </c>
      <c r="H617">
        <v>5</v>
      </c>
      <c r="I617">
        <v>175</v>
      </c>
      <c r="J617">
        <v>5</v>
      </c>
      <c r="K617">
        <v>95</v>
      </c>
      <c r="L617">
        <v>295</v>
      </c>
      <c r="M617">
        <v>90</v>
      </c>
      <c r="N617">
        <v>250</v>
      </c>
      <c r="O617">
        <v>425</v>
      </c>
      <c r="P617">
        <v>340</v>
      </c>
      <c r="Q617">
        <v>405</v>
      </c>
      <c r="R617">
        <v>285</v>
      </c>
      <c r="S617">
        <v>20</v>
      </c>
      <c r="T617">
        <v>10</v>
      </c>
      <c r="U617">
        <v>150</v>
      </c>
      <c r="V617">
        <v>1335</v>
      </c>
      <c r="W617">
        <v>0</v>
      </c>
      <c r="X617">
        <v>45</v>
      </c>
      <c r="Y617">
        <v>5</v>
      </c>
    </row>
    <row r="618" spans="2:25" hidden="1" x14ac:dyDescent="0.25">
      <c r="B618" t="s">
        <v>2200</v>
      </c>
      <c r="C618">
        <v>14650</v>
      </c>
      <c r="D618" t="s">
        <v>1799</v>
      </c>
      <c r="E618">
        <v>95</v>
      </c>
      <c r="F618">
        <v>210</v>
      </c>
      <c r="G618">
        <v>29550</v>
      </c>
      <c r="H618">
        <v>200</v>
      </c>
      <c r="I618">
        <v>6400</v>
      </c>
      <c r="J618">
        <v>85</v>
      </c>
      <c r="K618">
        <v>2810</v>
      </c>
      <c r="L618">
        <v>11600</v>
      </c>
      <c r="M618">
        <v>5655</v>
      </c>
      <c r="N618">
        <v>8460</v>
      </c>
      <c r="O618">
        <v>10180</v>
      </c>
      <c r="P618">
        <v>8150</v>
      </c>
      <c r="Q618">
        <v>8730</v>
      </c>
      <c r="R618">
        <v>5540</v>
      </c>
      <c r="S618">
        <v>815</v>
      </c>
      <c r="T618">
        <v>260</v>
      </c>
      <c r="U618">
        <v>2745</v>
      </c>
      <c r="V618">
        <v>47225</v>
      </c>
      <c r="W618">
        <v>10</v>
      </c>
      <c r="X618">
        <v>660</v>
      </c>
      <c r="Y618">
        <v>800</v>
      </c>
    </row>
    <row r="619" spans="2:25" hidden="1" x14ac:dyDescent="0.25">
      <c r="B619" t="s">
        <v>2200</v>
      </c>
      <c r="C619">
        <v>14700</v>
      </c>
      <c r="D619" t="s">
        <v>1800</v>
      </c>
      <c r="E619">
        <v>5</v>
      </c>
      <c r="F619">
        <v>15</v>
      </c>
      <c r="G619">
        <v>1620</v>
      </c>
      <c r="H619">
        <v>35</v>
      </c>
      <c r="I619">
        <v>245</v>
      </c>
      <c r="J619">
        <v>5</v>
      </c>
      <c r="K619">
        <v>60</v>
      </c>
      <c r="L619">
        <v>870</v>
      </c>
      <c r="M619">
        <v>1060</v>
      </c>
      <c r="N619">
        <v>315</v>
      </c>
      <c r="O619">
        <v>670</v>
      </c>
      <c r="P619">
        <v>500</v>
      </c>
      <c r="Q619">
        <v>630</v>
      </c>
      <c r="R619">
        <v>295</v>
      </c>
      <c r="S619">
        <v>45</v>
      </c>
      <c r="T619">
        <v>10</v>
      </c>
      <c r="U619">
        <v>75</v>
      </c>
      <c r="V619">
        <v>2265</v>
      </c>
      <c r="W619">
        <v>15</v>
      </c>
      <c r="X619">
        <v>20</v>
      </c>
      <c r="Y619">
        <v>155</v>
      </c>
    </row>
    <row r="620" spans="2:25" hidden="1" x14ac:dyDescent="0.25">
      <c r="B620" t="s">
        <v>2200</v>
      </c>
      <c r="C620">
        <v>14750</v>
      </c>
      <c r="D620" t="s">
        <v>1801</v>
      </c>
      <c r="E620">
        <v>5</v>
      </c>
      <c r="F620">
        <v>15</v>
      </c>
      <c r="G620">
        <v>1345</v>
      </c>
      <c r="H620">
        <v>5</v>
      </c>
      <c r="I620">
        <v>345</v>
      </c>
      <c r="J620">
        <v>5</v>
      </c>
      <c r="K620">
        <v>180</v>
      </c>
      <c r="L620">
        <v>610</v>
      </c>
      <c r="M620">
        <v>220</v>
      </c>
      <c r="N620">
        <v>420</v>
      </c>
      <c r="O620">
        <v>750</v>
      </c>
      <c r="P620">
        <v>615</v>
      </c>
      <c r="Q620">
        <v>525</v>
      </c>
      <c r="R620">
        <v>370</v>
      </c>
      <c r="S620">
        <v>40</v>
      </c>
      <c r="T620">
        <v>20</v>
      </c>
      <c r="U620">
        <v>260</v>
      </c>
      <c r="V620">
        <v>2455</v>
      </c>
      <c r="W620">
        <v>5</v>
      </c>
      <c r="X620">
        <v>55</v>
      </c>
      <c r="Y620">
        <v>20</v>
      </c>
    </row>
    <row r="621" spans="2:25" hidden="1" x14ac:dyDescent="0.25">
      <c r="B621" t="s">
        <v>2200</v>
      </c>
      <c r="C621">
        <v>14850</v>
      </c>
      <c r="D621" t="s">
        <v>1802</v>
      </c>
      <c r="E621">
        <v>30</v>
      </c>
      <c r="F621">
        <v>75</v>
      </c>
      <c r="G621">
        <v>5705</v>
      </c>
      <c r="H621">
        <v>85</v>
      </c>
      <c r="I621">
        <v>1235</v>
      </c>
      <c r="J621">
        <v>20</v>
      </c>
      <c r="K621">
        <v>590</v>
      </c>
      <c r="L621">
        <v>3475</v>
      </c>
      <c r="M621">
        <v>930</v>
      </c>
      <c r="N621">
        <v>2630</v>
      </c>
      <c r="O621">
        <v>3075</v>
      </c>
      <c r="P621">
        <v>2385</v>
      </c>
      <c r="Q621">
        <v>2560</v>
      </c>
      <c r="R621">
        <v>2075</v>
      </c>
      <c r="S621">
        <v>205</v>
      </c>
      <c r="T621">
        <v>110</v>
      </c>
      <c r="U621">
        <v>835</v>
      </c>
      <c r="V621">
        <v>11145</v>
      </c>
      <c r="W621">
        <v>5</v>
      </c>
      <c r="X621">
        <v>215</v>
      </c>
      <c r="Y621">
        <v>150</v>
      </c>
    </row>
    <row r="622" spans="2:25" hidden="1" x14ac:dyDescent="0.25">
      <c r="B622" t="s">
        <v>2200</v>
      </c>
      <c r="C622">
        <v>14870</v>
      </c>
      <c r="D622" t="s">
        <v>1803</v>
      </c>
      <c r="E622">
        <v>10</v>
      </c>
      <c r="F622">
        <v>20</v>
      </c>
      <c r="G622">
        <v>3345</v>
      </c>
      <c r="H622">
        <v>10</v>
      </c>
      <c r="I622">
        <v>740</v>
      </c>
      <c r="J622">
        <v>5</v>
      </c>
      <c r="K622">
        <v>395</v>
      </c>
      <c r="L622">
        <v>1230</v>
      </c>
      <c r="M622">
        <v>400</v>
      </c>
      <c r="N622">
        <v>1145</v>
      </c>
      <c r="O622">
        <v>1080</v>
      </c>
      <c r="P622">
        <v>875</v>
      </c>
      <c r="Q622">
        <v>1030</v>
      </c>
      <c r="R622">
        <v>855</v>
      </c>
      <c r="S622">
        <v>100</v>
      </c>
      <c r="T622">
        <v>40</v>
      </c>
      <c r="U622">
        <v>310</v>
      </c>
      <c r="V622">
        <v>5730</v>
      </c>
      <c r="W622">
        <v>5</v>
      </c>
      <c r="X622">
        <v>75</v>
      </c>
      <c r="Y622">
        <v>35</v>
      </c>
    </row>
    <row r="623" spans="2:25" hidden="1" x14ac:dyDescent="0.25">
      <c r="B623" t="s">
        <v>2200</v>
      </c>
      <c r="C623">
        <v>14900</v>
      </c>
      <c r="D623" t="s">
        <v>1804</v>
      </c>
      <c r="E623">
        <v>40</v>
      </c>
      <c r="F623">
        <v>130</v>
      </c>
      <c r="G623">
        <v>17920</v>
      </c>
      <c r="H623">
        <v>215</v>
      </c>
      <c r="I623">
        <v>10835</v>
      </c>
      <c r="J623">
        <v>130</v>
      </c>
      <c r="K623">
        <v>7800</v>
      </c>
      <c r="L623">
        <v>15195</v>
      </c>
      <c r="M623">
        <v>1685</v>
      </c>
      <c r="N623">
        <v>7960</v>
      </c>
      <c r="O623">
        <v>17170</v>
      </c>
      <c r="P623">
        <v>13505</v>
      </c>
      <c r="Q623">
        <v>14735</v>
      </c>
      <c r="R623">
        <v>9120</v>
      </c>
      <c r="S623">
        <v>765</v>
      </c>
      <c r="T623">
        <v>1465</v>
      </c>
      <c r="U623">
        <v>3235</v>
      </c>
      <c r="V623">
        <v>42125</v>
      </c>
      <c r="W623">
        <v>245</v>
      </c>
      <c r="X623">
        <v>600</v>
      </c>
      <c r="Y623">
        <v>2640</v>
      </c>
    </row>
    <row r="624" spans="2:25" hidden="1" x14ac:dyDescent="0.25">
      <c r="B624" t="s">
        <v>2200</v>
      </c>
      <c r="C624">
        <v>14920</v>
      </c>
      <c r="D624" t="s">
        <v>1805</v>
      </c>
      <c r="E624">
        <v>5</v>
      </c>
      <c r="F624">
        <v>30</v>
      </c>
      <c r="G624">
        <v>1210</v>
      </c>
      <c r="H624">
        <v>5</v>
      </c>
      <c r="I624">
        <v>275</v>
      </c>
      <c r="J624">
        <v>5</v>
      </c>
      <c r="K624">
        <v>155</v>
      </c>
      <c r="L624">
        <v>555</v>
      </c>
      <c r="M624">
        <v>125</v>
      </c>
      <c r="N624">
        <v>395</v>
      </c>
      <c r="O624">
        <v>510</v>
      </c>
      <c r="P624">
        <v>405</v>
      </c>
      <c r="Q624">
        <v>430</v>
      </c>
      <c r="R624">
        <v>365</v>
      </c>
      <c r="S624">
        <v>20</v>
      </c>
      <c r="T624">
        <v>20</v>
      </c>
      <c r="U624">
        <v>170</v>
      </c>
      <c r="V624">
        <v>2125</v>
      </c>
      <c r="W624">
        <v>0</v>
      </c>
      <c r="X624">
        <v>45</v>
      </c>
      <c r="Y624">
        <v>5</v>
      </c>
    </row>
    <row r="625" spans="2:25" hidden="1" x14ac:dyDescent="0.25">
      <c r="B625" t="s">
        <v>2200</v>
      </c>
      <c r="C625">
        <v>14950</v>
      </c>
      <c r="D625" t="s">
        <v>1806</v>
      </c>
      <c r="E625">
        <v>0</v>
      </c>
      <c r="F625">
        <v>5</v>
      </c>
      <c r="G625">
        <v>410</v>
      </c>
      <c r="H625">
        <v>5</v>
      </c>
      <c r="I625">
        <v>100</v>
      </c>
      <c r="J625">
        <v>5</v>
      </c>
      <c r="K625">
        <v>55</v>
      </c>
      <c r="L625">
        <v>125</v>
      </c>
      <c r="M625">
        <v>95</v>
      </c>
      <c r="N625">
        <v>140</v>
      </c>
      <c r="O625">
        <v>185</v>
      </c>
      <c r="P625">
        <v>135</v>
      </c>
      <c r="Q625">
        <v>120</v>
      </c>
      <c r="R625">
        <v>65</v>
      </c>
      <c r="S625">
        <v>10</v>
      </c>
      <c r="T625">
        <v>10</v>
      </c>
      <c r="U625">
        <v>40</v>
      </c>
      <c r="V625">
        <v>700</v>
      </c>
      <c r="W625">
        <v>0</v>
      </c>
      <c r="X625">
        <v>5</v>
      </c>
      <c r="Y625">
        <v>5</v>
      </c>
    </row>
    <row r="626" spans="2:25" hidden="1" x14ac:dyDescent="0.25">
      <c r="B626" t="s">
        <v>2200</v>
      </c>
      <c r="C626">
        <v>15050</v>
      </c>
      <c r="D626" t="s">
        <v>1807</v>
      </c>
      <c r="E626">
        <v>45</v>
      </c>
      <c r="F626">
        <v>100</v>
      </c>
      <c r="G626">
        <v>9565</v>
      </c>
      <c r="H626">
        <v>65</v>
      </c>
      <c r="I626">
        <v>2895</v>
      </c>
      <c r="J626">
        <v>45</v>
      </c>
      <c r="K626">
        <v>1270</v>
      </c>
      <c r="L626">
        <v>6620</v>
      </c>
      <c r="M626">
        <v>1265</v>
      </c>
      <c r="N626">
        <v>3705</v>
      </c>
      <c r="O626">
        <v>5635</v>
      </c>
      <c r="P626">
        <v>4555</v>
      </c>
      <c r="Q626">
        <v>4395</v>
      </c>
      <c r="R626">
        <v>2410</v>
      </c>
      <c r="S626">
        <v>395</v>
      </c>
      <c r="T626">
        <v>165</v>
      </c>
      <c r="U626">
        <v>1590</v>
      </c>
      <c r="V626">
        <v>17635</v>
      </c>
      <c r="W626">
        <v>10</v>
      </c>
      <c r="X626">
        <v>345</v>
      </c>
      <c r="Y626">
        <v>290</v>
      </c>
    </row>
    <row r="627" spans="2:25" hidden="1" x14ac:dyDescent="0.25">
      <c r="B627" t="s">
        <v>2200</v>
      </c>
      <c r="C627">
        <v>15240</v>
      </c>
      <c r="D627" t="s">
        <v>1808</v>
      </c>
      <c r="E627">
        <v>50</v>
      </c>
      <c r="F627">
        <v>180</v>
      </c>
      <c r="G627">
        <v>20730</v>
      </c>
      <c r="H627">
        <v>30</v>
      </c>
      <c r="I627">
        <v>4110</v>
      </c>
      <c r="J627">
        <v>35</v>
      </c>
      <c r="K627">
        <v>2215</v>
      </c>
      <c r="L627">
        <v>9085</v>
      </c>
      <c r="M627">
        <v>3320</v>
      </c>
      <c r="N627">
        <v>5555</v>
      </c>
      <c r="O627">
        <v>5985</v>
      </c>
      <c r="P627">
        <v>4645</v>
      </c>
      <c r="Q627">
        <v>5090</v>
      </c>
      <c r="R627">
        <v>4390</v>
      </c>
      <c r="S627">
        <v>575</v>
      </c>
      <c r="T627">
        <v>225</v>
      </c>
      <c r="U627">
        <v>1750</v>
      </c>
      <c r="V627">
        <v>33255</v>
      </c>
      <c r="W627">
        <v>5</v>
      </c>
      <c r="X627">
        <v>420</v>
      </c>
      <c r="Y627">
        <v>180</v>
      </c>
    </row>
    <row r="628" spans="2:25" hidden="1" x14ac:dyDescent="0.25">
      <c r="B628" t="s">
        <v>2200</v>
      </c>
      <c r="C628">
        <v>15270</v>
      </c>
      <c r="D628" t="s">
        <v>1809</v>
      </c>
      <c r="E628">
        <v>5</v>
      </c>
      <c r="F628">
        <v>20</v>
      </c>
      <c r="G628">
        <v>3180</v>
      </c>
      <c r="H628">
        <v>5</v>
      </c>
      <c r="I628">
        <v>690</v>
      </c>
      <c r="J628">
        <v>10</v>
      </c>
      <c r="K628">
        <v>375</v>
      </c>
      <c r="L628">
        <v>1515</v>
      </c>
      <c r="M628">
        <v>525</v>
      </c>
      <c r="N628">
        <v>980</v>
      </c>
      <c r="O628">
        <v>1370</v>
      </c>
      <c r="P628">
        <v>1110</v>
      </c>
      <c r="Q628">
        <v>1125</v>
      </c>
      <c r="R628">
        <v>745</v>
      </c>
      <c r="S628">
        <v>115</v>
      </c>
      <c r="T628">
        <v>50</v>
      </c>
      <c r="U628">
        <v>430</v>
      </c>
      <c r="V628">
        <v>5505</v>
      </c>
      <c r="W628">
        <v>5</v>
      </c>
      <c r="X628">
        <v>85</v>
      </c>
      <c r="Y628">
        <v>30</v>
      </c>
    </row>
    <row r="629" spans="2:25" hidden="1" x14ac:dyDescent="0.25">
      <c r="B629" t="s">
        <v>2200</v>
      </c>
      <c r="C629">
        <v>15300</v>
      </c>
      <c r="D629" t="s">
        <v>1810</v>
      </c>
      <c r="E629">
        <v>30</v>
      </c>
      <c r="F629">
        <v>110</v>
      </c>
      <c r="G629">
        <v>1055</v>
      </c>
      <c r="H629">
        <v>5</v>
      </c>
      <c r="I629">
        <v>390</v>
      </c>
      <c r="J629">
        <v>5</v>
      </c>
      <c r="K629">
        <v>260</v>
      </c>
      <c r="L629">
        <v>1090</v>
      </c>
      <c r="M629">
        <v>130</v>
      </c>
      <c r="N629">
        <v>595</v>
      </c>
      <c r="O629">
        <v>1010</v>
      </c>
      <c r="P629">
        <v>880</v>
      </c>
      <c r="Q629">
        <v>1010</v>
      </c>
      <c r="R629">
        <v>740</v>
      </c>
      <c r="S629">
        <v>35</v>
      </c>
      <c r="T629">
        <v>25</v>
      </c>
      <c r="U629">
        <v>475</v>
      </c>
      <c r="V629">
        <v>2665</v>
      </c>
      <c r="W629">
        <v>5</v>
      </c>
      <c r="X629">
        <v>125</v>
      </c>
      <c r="Y629">
        <v>15</v>
      </c>
    </row>
    <row r="630" spans="2:25" hidden="1" x14ac:dyDescent="0.25">
      <c r="B630" t="s">
        <v>2200</v>
      </c>
      <c r="C630">
        <v>15350</v>
      </c>
      <c r="D630" t="s">
        <v>1811</v>
      </c>
      <c r="E630">
        <v>5</v>
      </c>
      <c r="F630">
        <v>5</v>
      </c>
      <c r="G630">
        <v>1200</v>
      </c>
      <c r="H630">
        <v>10</v>
      </c>
      <c r="I630">
        <v>105</v>
      </c>
      <c r="J630">
        <v>5</v>
      </c>
      <c r="K630">
        <v>25</v>
      </c>
      <c r="L630">
        <v>505</v>
      </c>
      <c r="M630">
        <v>1095</v>
      </c>
      <c r="N630">
        <v>195</v>
      </c>
      <c r="O630">
        <v>290</v>
      </c>
      <c r="P630">
        <v>215</v>
      </c>
      <c r="Q630">
        <v>310</v>
      </c>
      <c r="R630">
        <v>155</v>
      </c>
      <c r="S630">
        <v>25</v>
      </c>
      <c r="T630">
        <v>5</v>
      </c>
      <c r="U630">
        <v>40</v>
      </c>
      <c r="V630">
        <v>1575</v>
      </c>
      <c r="W630">
        <v>5</v>
      </c>
      <c r="X630">
        <v>5</v>
      </c>
      <c r="Y630">
        <v>70</v>
      </c>
    </row>
    <row r="631" spans="2:25" hidden="1" x14ac:dyDescent="0.25">
      <c r="B631" t="s">
        <v>2200</v>
      </c>
      <c r="C631">
        <v>15520</v>
      </c>
      <c r="D631" t="s">
        <v>1812</v>
      </c>
      <c r="E631">
        <v>5</v>
      </c>
      <c r="F631">
        <v>15</v>
      </c>
      <c r="G631">
        <v>2385</v>
      </c>
      <c r="H631">
        <v>5</v>
      </c>
      <c r="I631">
        <v>395</v>
      </c>
      <c r="J631">
        <v>0</v>
      </c>
      <c r="K631">
        <v>160</v>
      </c>
      <c r="L631">
        <v>715</v>
      </c>
      <c r="M631">
        <v>380</v>
      </c>
      <c r="N631">
        <v>355</v>
      </c>
      <c r="O631">
        <v>580</v>
      </c>
      <c r="P631">
        <v>410</v>
      </c>
      <c r="Q631">
        <v>520</v>
      </c>
      <c r="R631">
        <v>295</v>
      </c>
      <c r="S631">
        <v>150</v>
      </c>
      <c r="T631">
        <v>10</v>
      </c>
      <c r="U631">
        <v>140</v>
      </c>
      <c r="V631">
        <v>3260</v>
      </c>
      <c r="W631">
        <v>0</v>
      </c>
      <c r="X631">
        <v>10</v>
      </c>
      <c r="Y631">
        <v>15</v>
      </c>
    </row>
    <row r="632" spans="2:25" hidden="1" x14ac:dyDescent="0.25">
      <c r="B632" t="s">
        <v>2200</v>
      </c>
      <c r="C632">
        <v>15560</v>
      </c>
      <c r="D632" t="s">
        <v>1813</v>
      </c>
      <c r="E632">
        <v>5</v>
      </c>
      <c r="F632">
        <v>5</v>
      </c>
      <c r="G632">
        <v>385</v>
      </c>
      <c r="H632">
        <v>5</v>
      </c>
      <c r="I632">
        <v>95</v>
      </c>
      <c r="J632">
        <v>5</v>
      </c>
      <c r="K632">
        <v>45</v>
      </c>
      <c r="L632">
        <v>170</v>
      </c>
      <c r="M632">
        <v>65</v>
      </c>
      <c r="N632">
        <v>160</v>
      </c>
      <c r="O632">
        <v>210</v>
      </c>
      <c r="P632">
        <v>160</v>
      </c>
      <c r="Q632">
        <v>150</v>
      </c>
      <c r="R632">
        <v>100</v>
      </c>
      <c r="S632">
        <v>20</v>
      </c>
      <c r="T632">
        <v>5</v>
      </c>
      <c r="U632">
        <v>55</v>
      </c>
      <c r="V632">
        <v>700</v>
      </c>
      <c r="W632">
        <v>0</v>
      </c>
      <c r="X632">
        <v>5</v>
      </c>
      <c r="Y632">
        <v>10</v>
      </c>
    </row>
    <row r="633" spans="2:25" hidden="1" x14ac:dyDescent="0.25">
      <c r="B633" t="s">
        <v>2200</v>
      </c>
      <c r="C633">
        <v>15650</v>
      </c>
      <c r="D633" t="s">
        <v>1814</v>
      </c>
      <c r="E633">
        <v>5</v>
      </c>
      <c r="F633">
        <v>25</v>
      </c>
      <c r="G633">
        <v>1585</v>
      </c>
      <c r="H633">
        <v>10</v>
      </c>
      <c r="I633">
        <v>435</v>
      </c>
      <c r="J633">
        <v>5</v>
      </c>
      <c r="K633">
        <v>240</v>
      </c>
      <c r="L633">
        <v>1260</v>
      </c>
      <c r="M633">
        <v>235</v>
      </c>
      <c r="N633">
        <v>725</v>
      </c>
      <c r="O633">
        <v>1005</v>
      </c>
      <c r="P633">
        <v>860</v>
      </c>
      <c r="Q633">
        <v>865</v>
      </c>
      <c r="R633">
        <v>685</v>
      </c>
      <c r="S633">
        <v>65</v>
      </c>
      <c r="T633">
        <v>35</v>
      </c>
      <c r="U633">
        <v>370</v>
      </c>
      <c r="V633">
        <v>3305</v>
      </c>
      <c r="W633">
        <v>5</v>
      </c>
      <c r="X633">
        <v>120</v>
      </c>
      <c r="Y633">
        <v>15</v>
      </c>
    </row>
    <row r="634" spans="2:25" hidden="1" x14ac:dyDescent="0.25">
      <c r="B634" t="s">
        <v>2200</v>
      </c>
      <c r="C634">
        <v>15700</v>
      </c>
      <c r="D634" t="s">
        <v>1815</v>
      </c>
      <c r="E634">
        <v>15</v>
      </c>
      <c r="F634">
        <v>65</v>
      </c>
      <c r="G634">
        <v>4185</v>
      </c>
      <c r="H634">
        <v>15</v>
      </c>
      <c r="I634">
        <v>980</v>
      </c>
      <c r="J634">
        <v>10</v>
      </c>
      <c r="K634">
        <v>570</v>
      </c>
      <c r="L634">
        <v>2440</v>
      </c>
      <c r="M634">
        <v>550</v>
      </c>
      <c r="N634">
        <v>1275</v>
      </c>
      <c r="O634">
        <v>1485</v>
      </c>
      <c r="P634">
        <v>1160</v>
      </c>
      <c r="Q634">
        <v>1275</v>
      </c>
      <c r="R634">
        <v>1160</v>
      </c>
      <c r="S634">
        <v>125</v>
      </c>
      <c r="T634">
        <v>70</v>
      </c>
      <c r="U634">
        <v>450</v>
      </c>
      <c r="V634">
        <v>7350</v>
      </c>
      <c r="W634">
        <v>5</v>
      </c>
      <c r="X634">
        <v>140</v>
      </c>
      <c r="Y634">
        <v>35</v>
      </c>
    </row>
    <row r="635" spans="2:25" hidden="1" x14ac:dyDescent="0.25">
      <c r="B635" t="s">
        <v>2200</v>
      </c>
      <c r="C635">
        <v>15750</v>
      </c>
      <c r="D635" t="s">
        <v>1816</v>
      </c>
      <c r="E635">
        <v>10</v>
      </c>
      <c r="F635">
        <v>70</v>
      </c>
      <c r="G635">
        <v>1445</v>
      </c>
      <c r="H635">
        <v>5</v>
      </c>
      <c r="I635">
        <v>345</v>
      </c>
      <c r="J635">
        <v>10</v>
      </c>
      <c r="K635">
        <v>170</v>
      </c>
      <c r="L635">
        <v>930</v>
      </c>
      <c r="M635">
        <v>200</v>
      </c>
      <c r="N635">
        <v>525</v>
      </c>
      <c r="O635">
        <v>810</v>
      </c>
      <c r="P635">
        <v>670</v>
      </c>
      <c r="Q635">
        <v>680</v>
      </c>
      <c r="R635">
        <v>505</v>
      </c>
      <c r="S635">
        <v>50</v>
      </c>
      <c r="T635">
        <v>25</v>
      </c>
      <c r="U635">
        <v>310</v>
      </c>
      <c r="V635">
        <v>2725</v>
      </c>
      <c r="W635">
        <v>0</v>
      </c>
      <c r="X635">
        <v>80</v>
      </c>
      <c r="Y635">
        <v>15</v>
      </c>
    </row>
    <row r="636" spans="2:25" hidden="1" x14ac:dyDescent="0.25">
      <c r="B636" t="s">
        <v>2200</v>
      </c>
      <c r="C636">
        <v>15800</v>
      </c>
      <c r="D636" t="s">
        <v>1817</v>
      </c>
      <c r="E636">
        <v>5</v>
      </c>
      <c r="F636">
        <v>15</v>
      </c>
      <c r="G636">
        <v>815</v>
      </c>
      <c r="H636">
        <v>5</v>
      </c>
      <c r="I636">
        <v>215</v>
      </c>
      <c r="J636">
        <v>5</v>
      </c>
      <c r="K636">
        <v>115</v>
      </c>
      <c r="L636">
        <v>405</v>
      </c>
      <c r="M636">
        <v>125</v>
      </c>
      <c r="N636">
        <v>280</v>
      </c>
      <c r="O636">
        <v>430</v>
      </c>
      <c r="P636">
        <v>360</v>
      </c>
      <c r="Q636">
        <v>300</v>
      </c>
      <c r="R636">
        <v>240</v>
      </c>
      <c r="S636">
        <v>25</v>
      </c>
      <c r="T636">
        <v>10</v>
      </c>
      <c r="U636">
        <v>165</v>
      </c>
      <c r="V636">
        <v>1525</v>
      </c>
      <c r="W636">
        <v>0</v>
      </c>
      <c r="X636">
        <v>30</v>
      </c>
      <c r="Y636">
        <v>5</v>
      </c>
    </row>
    <row r="637" spans="2:25" hidden="1" x14ac:dyDescent="0.25">
      <c r="B637" t="s">
        <v>2200</v>
      </c>
      <c r="C637">
        <v>15850</v>
      </c>
      <c r="D637" t="s">
        <v>1818</v>
      </c>
      <c r="E637">
        <v>15</v>
      </c>
      <c r="F637">
        <v>50</v>
      </c>
      <c r="G637">
        <v>820</v>
      </c>
      <c r="H637">
        <v>5</v>
      </c>
      <c r="I637">
        <v>145</v>
      </c>
      <c r="J637">
        <v>5</v>
      </c>
      <c r="K637">
        <v>80</v>
      </c>
      <c r="L637">
        <v>430</v>
      </c>
      <c r="M637">
        <v>140</v>
      </c>
      <c r="N637">
        <v>220</v>
      </c>
      <c r="O637">
        <v>455</v>
      </c>
      <c r="P637">
        <v>370</v>
      </c>
      <c r="Q637">
        <v>405</v>
      </c>
      <c r="R637">
        <v>255</v>
      </c>
      <c r="S637">
        <v>25</v>
      </c>
      <c r="T637">
        <v>10</v>
      </c>
      <c r="U637">
        <v>150</v>
      </c>
      <c r="V637">
        <v>1390</v>
      </c>
      <c r="W637">
        <v>0</v>
      </c>
      <c r="X637">
        <v>40</v>
      </c>
      <c r="Y637">
        <v>10</v>
      </c>
    </row>
    <row r="638" spans="2:25" hidden="1" x14ac:dyDescent="0.25">
      <c r="B638" t="s">
        <v>2200</v>
      </c>
      <c r="C638">
        <v>15900</v>
      </c>
      <c r="D638" t="s">
        <v>1819</v>
      </c>
      <c r="E638">
        <v>160</v>
      </c>
      <c r="F638">
        <v>170</v>
      </c>
      <c r="G638">
        <v>16405</v>
      </c>
      <c r="H638">
        <v>315</v>
      </c>
      <c r="I638">
        <v>3620</v>
      </c>
      <c r="J638">
        <v>45</v>
      </c>
      <c r="K638">
        <v>1585</v>
      </c>
      <c r="L638">
        <v>10570</v>
      </c>
      <c r="M638">
        <v>3185</v>
      </c>
      <c r="N638">
        <v>7380</v>
      </c>
      <c r="O638">
        <v>6405</v>
      </c>
      <c r="P638">
        <v>5220</v>
      </c>
      <c r="Q638">
        <v>8830</v>
      </c>
      <c r="R638">
        <v>5365</v>
      </c>
      <c r="S638">
        <v>585</v>
      </c>
      <c r="T638">
        <v>245</v>
      </c>
      <c r="U638">
        <v>1630</v>
      </c>
      <c r="V638">
        <v>30100</v>
      </c>
      <c r="W638">
        <v>10</v>
      </c>
      <c r="X638">
        <v>660</v>
      </c>
      <c r="Y638">
        <v>2325</v>
      </c>
    </row>
    <row r="639" spans="2:25" hidden="1" x14ac:dyDescent="0.25">
      <c r="B639" t="s">
        <v>2200</v>
      </c>
      <c r="C639">
        <v>15950</v>
      </c>
      <c r="D639" t="s">
        <v>1820</v>
      </c>
      <c r="E639">
        <v>5</v>
      </c>
      <c r="F639">
        <v>15</v>
      </c>
      <c r="G639">
        <v>3015</v>
      </c>
      <c r="H639">
        <v>70</v>
      </c>
      <c r="I639">
        <v>280</v>
      </c>
      <c r="J639">
        <v>5</v>
      </c>
      <c r="K639">
        <v>90</v>
      </c>
      <c r="L639">
        <v>1935</v>
      </c>
      <c r="M639">
        <v>2055</v>
      </c>
      <c r="N639">
        <v>615</v>
      </c>
      <c r="O639">
        <v>780</v>
      </c>
      <c r="P639">
        <v>605</v>
      </c>
      <c r="Q639">
        <v>1035</v>
      </c>
      <c r="R639">
        <v>650</v>
      </c>
      <c r="S639">
        <v>65</v>
      </c>
      <c r="T639">
        <v>15</v>
      </c>
      <c r="U639">
        <v>100</v>
      </c>
      <c r="V639">
        <v>4165</v>
      </c>
      <c r="W639">
        <v>15</v>
      </c>
      <c r="X639">
        <v>20</v>
      </c>
      <c r="Y639">
        <v>260</v>
      </c>
    </row>
    <row r="640" spans="2:25" hidden="1" x14ac:dyDescent="0.25">
      <c r="B640" t="s">
        <v>2200</v>
      </c>
      <c r="C640">
        <v>15990</v>
      </c>
      <c r="D640" t="s">
        <v>1821</v>
      </c>
      <c r="E640">
        <v>10</v>
      </c>
      <c r="F640">
        <v>20</v>
      </c>
      <c r="G640">
        <v>17780</v>
      </c>
      <c r="H640">
        <v>180</v>
      </c>
      <c r="I640">
        <v>2355</v>
      </c>
      <c r="J640">
        <v>50</v>
      </c>
      <c r="K640">
        <v>635</v>
      </c>
      <c r="L640">
        <v>5840</v>
      </c>
      <c r="M640">
        <v>9605</v>
      </c>
      <c r="N640">
        <v>2980</v>
      </c>
      <c r="O640">
        <v>4810</v>
      </c>
      <c r="P640">
        <v>3600</v>
      </c>
      <c r="Q640">
        <v>4295</v>
      </c>
      <c r="R640">
        <v>2280</v>
      </c>
      <c r="S640">
        <v>355</v>
      </c>
      <c r="T640">
        <v>100</v>
      </c>
      <c r="U640">
        <v>695</v>
      </c>
      <c r="V640">
        <v>23930</v>
      </c>
      <c r="W640">
        <v>25</v>
      </c>
      <c r="X640">
        <v>105</v>
      </c>
      <c r="Y640">
        <v>730</v>
      </c>
    </row>
    <row r="641" spans="2:25" hidden="1" x14ac:dyDescent="0.25">
      <c r="B641" t="s">
        <v>2200</v>
      </c>
      <c r="C641">
        <v>16100</v>
      </c>
      <c r="D641" t="s">
        <v>1822</v>
      </c>
      <c r="E641">
        <v>5</v>
      </c>
      <c r="F641">
        <v>5</v>
      </c>
      <c r="G641">
        <v>670</v>
      </c>
      <c r="H641">
        <v>5</v>
      </c>
      <c r="I641">
        <v>140</v>
      </c>
      <c r="J641">
        <v>0</v>
      </c>
      <c r="K641">
        <v>75</v>
      </c>
      <c r="L641">
        <v>215</v>
      </c>
      <c r="M641">
        <v>150</v>
      </c>
      <c r="N641">
        <v>200</v>
      </c>
      <c r="O641">
        <v>265</v>
      </c>
      <c r="P641">
        <v>215</v>
      </c>
      <c r="Q641">
        <v>190</v>
      </c>
      <c r="R641">
        <v>115</v>
      </c>
      <c r="S641">
        <v>15</v>
      </c>
      <c r="T641">
        <v>10</v>
      </c>
      <c r="U641">
        <v>60</v>
      </c>
      <c r="V641">
        <v>1095</v>
      </c>
      <c r="W641">
        <v>0</v>
      </c>
      <c r="X641">
        <v>15</v>
      </c>
      <c r="Y641">
        <v>5</v>
      </c>
    </row>
    <row r="642" spans="2:25" hidden="1" x14ac:dyDescent="0.25">
      <c r="B642" t="s">
        <v>2200</v>
      </c>
      <c r="C642">
        <v>16150</v>
      </c>
      <c r="D642" t="s">
        <v>1823</v>
      </c>
      <c r="E642">
        <v>25</v>
      </c>
      <c r="F642">
        <v>105</v>
      </c>
      <c r="G642">
        <v>4675</v>
      </c>
      <c r="H642">
        <v>40</v>
      </c>
      <c r="I642">
        <v>980</v>
      </c>
      <c r="J642">
        <v>25</v>
      </c>
      <c r="K642">
        <v>450</v>
      </c>
      <c r="L642">
        <v>2735</v>
      </c>
      <c r="M642">
        <v>920</v>
      </c>
      <c r="N642">
        <v>1895</v>
      </c>
      <c r="O642">
        <v>2380</v>
      </c>
      <c r="P642">
        <v>1960</v>
      </c>
      <c r="Q642">
        <v>1980</v>
      </c>
      <c r="R642">
        <v>1135</v>
      </c>
      <c r="S642">
        <v>140</v>
      </c>
      <c r="T642">
        <v>65</v>
      </c>
      <c r="U642">
        <v>750</v>
      </c>
      <c r="V642">
        <v>8440</v>
      </c>
      <c r="W642">
        <v>5</v>
      </c>
      <c r="X642">
        <v>170</v>
      </c>
      <c r="Y642">
        <v>220</v>
      </c>
    </row>
    <row r="643" spans="2:25" hidden="1" x14ac:dyDescent="0.25">
      <c r="B643" t="s">
        <v>2200</v>
      </c>
      <c r="C643">
        <v>16200</v>
      </c>
      <c r="D643" t="s">
        <v>1824</v>
      </c>
      <c r="E643">
        <v>10</v>
      </c>
      <c r="F643">
        <v>35</v>
      </c>
      <c r="G643">
        <v>1865</v>
      </c>
      <c r="H643">
        <v>5</v>
      </c>
      <c r="I643">
        <v>470</v>
      </c>
      <c r="J643">
        <v>10</v>
      </c>
      <c r="K643">
        <v>225</v>
      </c>
      <c r="L643">
        <v>875</v>
      </c>
      <c r="M643">
        <v>325</v>
      </c>
      <c r="N643">
        <v>665</v>
      </c>
      <c r="O643">
        <v>965</v>
      </c>
      <c r="P643">
        <v>765</v>
      </c>
      <c r="Q643">
        <v>795</v>
      </c>
      <c r="R643">
        <v>525</v>
      </c>
      <c r="S643">
        <v>60</v>
      </c>
      <c r="T643">
        <v>35</v>
      </c>
      <c r="U643">
        <v>320</v>
      </c>
      <c r="V643">
        <v>3365</v>
      </c>
      <c r="W643">
        <v>5</v>
      </c>
      <c r="X643">
        <v>70</v>
      </c>
      <c r="Y643">
        <v>25</v>
      </c>
    </row>
    <row r="644" spans="2:25" hidden="1" x14ac:dyDescent="0.25">
      <c r="B644" t="s">
        <v>2200</v>
      </c>
      <c r="C644">
        <v>16260</v>
      </c>
      <c r="D644" t="s">
        <v>1825</v>
      </c>
      <c r="E644">
        <v>25</v>
      </c>
      <c r="F644">
        <v>30</v>
      </c>
      <c r="G644">
        <v>16235</v>
      </c>
      <c r="H644">
        <v>290</v>
      </c>
      <c r="I644">
        <v>3735</v>
      </c>
      <c r="J644">
        <v>45</v>
      </c>
      <c r="K644">
        <v>1920</v>
      </c>
      <c r="L644">
        <v>8820</v>
      </c>
      <c r="M644">
        <v>4995</v>
      </c>
      <c r="N644">
        <v>4465</v>
      </c>
      <c r="O644">
        <v>9715</v>
      </c>
      <c r="P644">
        <v>6895</v>
      </c>
      <c r="Q644">
        <v>9190</v>
      </c>
      <c r="R644">
        <v>5055</v>
      </c>
      <c r="S644">
        <v>760</v>
      </c>
      <c r="T644">
        <v>400</v>
      </c>
      <c r="U644">
        <v>1205</v>
      </c>
      <c r="V644">
        <v>26810</v>
      </c>
      <c r="W644">
        <v>245</v>
      </c>
      <c r="X644">
        <v>255</v>
      </c>
      <c r="Y644">
        <v>1960</v>
      </c>
    </row>
    <row r="645" spans="2:25" hidden="1" x14ac:dyDescent="0.25">
      <c r="B645" t="s">
        <v>2200</v>
      </c>
      <c r="C645">
        <v>16350</v>
      </c>
      <c r="D645" t="s">
        <v>1826</v>
      </c>
      <c r="E645">
        <v>75</v>
      </c>
      <c r="F645">
        <v>205</v>
      </c>
      <c r="G645">
        <v>17980</v>
      </c>
      <c r="H645">
        <v>180</v>
      </c>
      <c r="I645">
        <v>6110</v>
      </c>
      <c r="J645">
        <v>150</v>
      </c>
      <c r="K645">
        <v>2830</v>
      </c>
      <c r="L645">
        <v>12205</v>
      </c>
      <c r="M645">
        <v>2265</v>
      </c>
      <c r="N645">
        <v>6580</v>
      </c>
      <c r="O645">
        <v>13120</v>
      </c>
      <c r="P645">
        <v>10630</v>
      </c>
      <c r="Q645">
        <v>10270</v>
      </c>
      <c r="R645">
        <v>6165</v>
      </c>
      <c r="S645">
        <v>635</v>
      </c>
      <c r="T645">
        <v>455</v>
      </c>
      <c r="U645">
        <v>3620</v>
      </c>
      <c r="V645">
        <v>34450</v>
      </c>
      <c r="W645">
        <v>40</v>
      </c>
      <c r="X645">
        <v>615</v>
      </c>
      <c r="Y645">
        <v>925</v>
      </c>
    </row>
    <row r="646" spans="2:25" hidden="1" x14ac:dyDescent="0.25">
      <c r="B646" t="s">
        <v>2200</v>
      </c>
      <c r="C646">
        <v>16380</v>
      </c>
      <c r="D646" t="s">
        <v>1827</v>
      </c>
      <c r="E646">
        <v>65</v>
      </c>
      <c r="F646">
        <v>140</v>
      </c>
      <c r="G646">
        <v>16400</v>
      </c>
      <c r="H646">
        <v>100</v>
      </c>
      <c r="I646">
        <v>3360</v>
      </c>
      <c r="J646">
        <v>15</v>
      </c>
      <c r="K646">
        <v>1465</v>
      </c>
      <c r="L646">
        <v>8290</v>
      </c>
      <c r="M646">
        <v>2950</v>
      </c>
      <c r="N646">
        <v>3805</v>
      </c>
      <c r="O646">
        <v>4745</v>
      </c>
      <c r="P646">
        <v>3620</v>
      </c>
      <c r="Q646">
        <v>4435</v>
      </c>
      <c r="R646">
        <v>2705</v>
      </c>
      <c r="S646">
        <v>380</v>
      </c>
      <c r="T646">
        <v>155</v>
      </c>
      <c r="U646">
        <v>1140</v>
      </c>
      <c r="V646">
        <v>24720</v>
      </c>
      <c r="W646">
        <v>5</v>
      </c>
      <c r="X646">
        <v>280</v>
      </c>
      <c r="Y646">
        <v>520</v>
      </c>
    </row>
    <row r="647" spans="2:25" hidden="1" x14ac:dyDescent="0.25">
      <c r="B647" t="s">
        <v>2200</v>
      </c>
      <c r="C647">
        <v>16400</v>
      </c>
      <c r="D647" t="s">
        <v>1828</v>
      </c>
      <c r="E647">
        <v>35</v>
      </c>
      <c r="F647">
        <v>90</v>
      </c>
      <c r="G647">
        <v>12440</v>
      </c>
      <c r="H647">
        <v>45</v>
      </c>
      <c r="I647">
        <v>2815</v>
      </c>
      <c r="J647">
        <v>35</v>
      </c>
      <c r="K647">
        <v>1310</v>
      </c>
      <c r="L647">
        <v>7220</v>
      </c>
      <c r="M647">
        <v>2355</v>
      </c>
      <c r="N647">
        <v>3010</v>
      </c>
      <c r="O647">
        <v>4105</v>
      </c>
      <c r="P647">
        <v>3225</v>
      </c>
      <c r="Q647">
        <v>3570</v>
      </c>
      <c r="R647">
        <v>2460</v>
      </c>
      <c r="S647">
        <v>335</v>
      </c>
      <c r="T647">
        <v>130</v>
      </c>
      <c r="U647">
        <v>1150</v>
      </c>
      <c r="V647">
        <v>19565</v>
      </c>
      <c r="W647">
        <v>5</v>
      </c>
      <c r="X647">
        <v>310</v>
      </c>
      <c r="Y647">
        <v>185</v>
      </c>
    </row>
    <row r="648" spans="2:25" hidden="1" x14ac:dyDescent="0.25">
      <c r="B648" t="s">
        <v>2200</v>
      </c>
      <c r="C648">
        <v>16490</v>
      </c>
      <c r="D648" t="s">
        <v>1829</v>
      </c>
      <c r="E648">
        <v>15</v>
      </c>
      <c r="F648">
        <v>30</v>
      </c>
      <c r="G648">
        <v>4090</v>
      </c>
      <c r="H648">
        <v>30</v>
      </c>
      <c r="I648">
        <v>955</v>
      </c>
      <c r="J648">
        <v>10</v>
      </c>
      <c r="K648">
        <v>315</v>
      </c>
      <c r="L648">
        <v>1790</v>
      </c>
      <c r="M648">
        <v>1080</v>
      </c>
      <c r="N648">
        <v>1310</v>
      </c>
      <c r="O648">
        <v>2030</v>
      </c>
      <c r="P648">
        <v>1620</v>
      </c>
      <c r="Q648">
        <v>1525</v>
      </c>
      <c r="R648">
        <v>985</v>
      </c>
      <c r="S648">
        <v>105</v>
      </c>
      <c r="T648">
        <v>50</v>
      </c>
      <c r="U648">
        <v>500</v>
      </c>
      <c r="V648">
        <v>6815</v>
      </c>
      <c r="W648">
        <v>5</v>
      </c>
      <c r="X648">
        <v>90</v>
      </c>
      <c r="Y648">
        <v>95</v>
      </c>
    </row>
    <row r="649" spans="2:25" hidden="1" x14ac:dyDescent="0.25">
      <c r="B649" t="s">
        <v>2200</v>
      </c>
      <c r="C649">
        <v>16550</v>
      </c>
      <c r="D649" t="s">
        <v>1830</v>
      </c>
      <c r="E649">
        <v>75</v>
      </c>
      <c r="F649">
        <v>60</v>
      </c>
      <c r="G649">
        <v>9120</v>
      </c>
      <c r="H649">
        <v>150</v>
      </c>
      <c r="I649">
        <v>1730</v>
      </c>
      <c r="J649">
        <v>20</v>
      </c>
      <c r="K649">
        <v>720</v>
      </c>
      <c r="L649">
        <v>3690</v>
      </c>
      <c r="M649">
        <v>3315</v>
      </c>
      <c r="N649">
        <v>2750</v>
      </c>
      <c r="O649">
        <v>2505</v>
      </c>
      <c r="P649">
        <v>1965</v>
      </c>
      <c r="Q649">
        <v>3465</v>
      </c>
      <c r="R649">
        <v>2025</v>
      </c>
      <c r="S649">
        <v>255</v>
      </c>
      <c r="T649">
        <v>55</v>
      </c>
      <c r="U649">
        <v>490</v>
      </c>
      <c r="V649">
        <v>14245</v>
      </c>
      <c r="W649">
        <v>45</v>
      </c>
      <c r="X649">
        <v>110</v>
      </c>
      <c r="Y649">
        <v>1010</v>
      </c>
    </row>
    <row r="650" spans="2:25" hidden="1" x14ac:dyDescent="0.25">
      <c r="B650" t="s">
        <v>2200</v>
      </c>
      <c r="C650">
        <v>16610</v>
      </c>
      <c r="D650" t="s">
        <v>1831</v>
      </c>
      <c r="E650">
        <v>15</v>
      </c>
      <c r="F650">
        <v>60</v>
      </c>
      <c r="G650">
        <v>4060</v>
      </c>
      <c r="H650">
        <v>15</v>
      </c>
      <c r="I650">
        <v>1085</v>
      </c>
      <c r="J650">
        <v>15</v>
      </c>
      <c r="K650">
        <v>595</v>
      </c>
      <c r="L650">
        <v>2125</v>
      </c>
      <c r="M650">
        <v>515</v>
      </c>
      <c r="N650">
        <v>1495</v>
      </c>
      <c r="O650">
        <v>1870</v>
      </c>
      <c r="P650">
        <v>1430</v>
      </c>
      <c r="Q650">
        <v>1420</v>
      </c>
      <c r="R650">
        <v>990</v>
      </c>
      <c r="S650">
        <v>135</v>
      </c>
      <c r="T650">
        <v>70</v>
      </c>
      <c r="U650">
        <v>540</v>
      </c>
      <c r="V650">
        <v>7330</v>
      </c>
      <c r="W650">
        <v>0</v>
      </c>
      <c r="X650">
        <v>135</v>
      </c>
      <c r="Y650">
        <v>45</v>
      </c>
    </row>
    <row r="651" spans="2:25" hidden="1" x14ac:dyDescent="0.25">
      <c r="B651" t="s">
        <v>2200</v>
      </c>
      <c r="C651">
        <v>16700</v>
      </c>
      <c r="D651" t="s">
        <v>1832</v>
      </c>
      <c r="E651">
        <v>25</v>
      </c>
      <c r="F651">
        <v>15</v>
      </c>
      <c r="G651">
        <v>9155</v>
      </c>
      <c r="H651">
        <v>135</v>
      </c>
      <c r="I651">
        <v>1695</v>
      </c>
      <c r="J651">
        <v>25</v>
      </c>
      <c r="K651">
        <v>675</v>
      </c>
      <c r="L651">
        <v>5275</v>
      </c>
      <c r="M651">
        <v>3245</v>
      </c>
      <c r="N651">
        <v>2185</v>
      </c>
      <c r="O651">
        <v>3415</v>
      </c>
      <c r="P651">
        <v>2395</v>
      </c>
      <c r="Q651">
        <v>3790</v>
      </c>
      <c r="R651">
        <v>1815</v>
      </c>
      <c r="S651">
        <v>375</v>
      </c>
      <c r="T651">
        <v>125</v>
      </c>
      <c r="U651">
        <v>365</v>
      </c>
      <c r="V651">
        <v>13585</v>
      </c>
      <c r="W651">
        <v>95</v>
      </c>
      <c r="X651">
        <v>60</v>
      </c>
      <c r="Y651">
        <v>1005</v>
      </c>
    </row>
    <row r="652" spans="2:25" hidden="1" x14ac:dyDescent="0.25">
      <c r="B652" t="s">
        <v>2200</v>
      </c>
      <c r="C652">
        <v>16900</v>
      </c>
      <c r="D652" t="s">
        <v>1833</v>
      </c>
      <c r="E652">
        <v>25</v>
      </c>
      <c r="F652">
        <v>85</v>
      </c>
      <c r="G652">
        <v>9635</v>
      </c>
      <c r="H652">
        <v>60</v>
      </c>
      <c r="I652">
        <v>2950</v>
      </c>
      <c r="J652">
        <v>30</v>
      </c>
      <c r="K652">
        <v>1370</v>
      </c>
      <c r="L652">
        <v>4010</v>
      </c>
      <c r="M652">
        <v>1285</v>
      </c>
      <c r="N652">
        <v>3130</v>
      </c>
      <c r="O652">
        <v>4390</v>
      </c>
      <c r="P652">
        <v>3525</v>
      </c>
      <c r="Q652">
        <v>3390</v>
      </c>
      <c r="R652">
        <v>2260</v>
      </c>
      <c r="S652">
        <v>370</v>
      </c>
      <c r="T652">
        <v>120</v>
      </c>
      <c r="U652">
        <v>1250</v>
      </c>
      <c r="V652">
        <v>16900</v>
      </c>
      <c r="W652">
        <v>5</v>
      </c>
      <c r="X652">
        <v>280</v>
      </c>
      <c r="Y652">
        <v>225</v>
      </c>
    </row>
    <row r="653" spans="2:25" hidden="1" x14ac:dyDescent="0.25">
      <c r="B653" t="s">
        <v>2200</v>
      </c>
      <c r="C653">
        <v>16950</v>
      </c>
      <c r="D653" t="s">
        <v>1834</v>
      </c>
      <c r="E653">
        <v>55</v>
      </c>
      <c r="F653">
        <v>185</v>
      </c>
      <c r="G653">
        <v>18630</v>
      </c>
      <c r="H653">
        <v>80</v>
      </c>
      <c r="I653">
        <v>3965</v>
      </c>
      <c r="J653">
        <v>35</v>
      </c>
      <c r="K653">
        <v>2055</v>
      </c>
      <c r="L653">
        <v>8765</v>
      </c>
      <c r="M653">
        <v>3485</v>
      </c>
      <c r="N653">
        <v>5080</v>
      </c>
      <c r="O653">
        <v>6120</v>
      </c>
      <c r="P653">
        <v>4830</v>
      </c>
      <c r="Q653">
        <v>4790</v>
      </c>
      <c r="R653">
        <v>3475</v>
      </c>
      <c r="S653">
        <v>510</v>
      </c>
      <c r="T653">
        <v>220</v>
      </c>
      <c r="U653">
        <v>1750</v>
      </c>
      <c r="V653">
        <v>29975</v>
      </c>
      <c r="W653">
        <v>5</v>
      </c>
      <c r="X653">
        <v>385</v>
      </c>
      <c r="Y653">
        <v>225</v>
      </c>
    </row>
    <row r="654" spans="2:25" hidden="1" x14ac:dyDescent="0.25">
      <c r="B654" t="s">
        <v>2200</v>
      </c>
      <c r="C654">
        <v>17000</v>
      </c>
      <c r="D654" t="s">
        <v>1835</v>
      </c>
      <c r="E654">
        <v>10</v>
      </c>
      <c r="F654">
        <v>35</v>
      </c>
      <c r="G654">
        <v>1940</v>
      </c>
      <c r="H654">
        <v>15</v>
      </c>
      <c r="I654">
        <v>615</v>
      </c>
      <c r="J654">
        <v>10</v>
      </c>
      <c r="K654">
        <v>290</v>
      </c>
      <c r="L654">
        <v>1210</v>
      </c>
      <c r="M654">
        <v>485</v>
      </c>
      <c r="N654">
        <v>815</v>
      </c>
      <c r="O654">
        <v>1130</v>
      </c>
      <c r="P654">
        <v>930</v>
      </c>
      <c r="Q654">
        <v>930</v>
      </c>
      <c r="R654">
        <v>570</v>
      </c>
      <c r="S654">
        <v>80</v>
      </c>
      <c r="T654">
        <v>35</v>
      </c>
      <c r="U654">
        <v>355</v>
      </c>
      <c r="V654">
        <v>3765</v>
      </c>
      <c r="W654">
        <v>0</v>
      </c>
      <c r="X654">
        <v>70</v>
      </c>
      <c r="Y654">
        <v>30</v>
      </c>
    </row>
    <row r="655" spans="2:25" hidden="1" x14ac:dyDescent="0.25">
      <c r="B655" t="s">
        <v>2200</v>
      </c>
      <c r="C655">
        <v>17040</v>
      </c>
      <c r="D655" t="s">
        <v>1836</v>
      </c>
      <c r="E655">
        <v>5</v>
      </c>
      <c r="F655">
        <v>5</v>
      </c>
      <c r="G655">
        <v>2225</v>
      </c>
      <c r="H655">
        <v>10</v>
      </c>
      <c r="I655">
        <v>375</v>
      </c>
      <c r="J655">
        <v>5</v>
      </c>
      <c r="K655">
        <v>155</v>
      </c>
      <c r="L655">
        <v>875</v>
      </c>
      <c r="M655">
        <v>575</v>
      </c>
      <c r="N655">
        <v>595</v>
      </c>
      <c r="O655">
        <v>855</v>
      </c>
      <c r="P655">
        <v>620</v>
      </c>
      <c r="Q655">
        <v>655</v>
      </c>
      <c r="R655">
        <v>455</v>
      </c>
      <c r="S655">
        <v>90</v>
      </c>
      <c r="T655">
        <v>30</v>
      </c>
      <c r="U655">
        <v>165</v>
      </c>
      <c r="V655">
        <v>3435</v>
      </c>
      <c r="W655">
        <v>5</v>
      </c>
      <c r="X655">
        <v>35</v>
      </c>
      <c r="Y655">
        <v>45</v>
      </c>
    </row>
    <row r="656" spans="2:25" hidden="1" x14ac:dyDescent="0.25">
      <c r="B656" t="s">
        <v>2200</v>
      </c>
      <c r="C656">
        <v>17080</v>
      </c>
      <c r="D656" t="s">
        <v>1837</v>
      </c>
      <c r="E656">
        <v>5</v>
      </c>
      <c r="F656">
        <v>20</v>
      </c>
      <c r="G656">
        <v>2120</v>
      </c>
      <c r="H656">
        <v>5</v>
      </c>
      <c r="I656">
        <v>405</v>
      </c>
      <c r="J656">
        <v>5</v>
      </c>
      <c r="K656">
        <v>210</v>
      </c>
      <c r="L656">
        <v>710</v>
      </c>
      <c r="M656">
        <v>350</v>
      </c>
      <c r="N656">
        <v>565</v>
      </c>
      <c r="O656">
        <v>810</v>
      </c>
      <c r="P656">
        <v>645</v>
      </c>
      <c r="Q656">
        <v>645</v>
      </c>
      <c r="R656">
        <v>420</v>
      </c>
      <c r="S656">
        <v>70</v>
      </c>
      <c r="T656">
        <v>30</v>
      </c>
      <c r="U656">
        <v>220</v>
      </c>
      <c r="V656">
        <v>3375</v>
      </c>
      <c r="W656">
        <v>0</v>
      </c>
      <c r="X656">
        <v>40</v>
      </c>
      <c r="Y656">
        <v>25</v>
      </c>
    </row>
    <row r="657" spans="2:25" hidden="1" x14ac:dyDescent="0.25">
      <c r="B657" t="s">
        <v>2200</v>
      </c>
      <c r="C657">
        <v>17100</v>
      </c>
      <c r="D657" t="s">
        <v>1838</v>
      </c>
      <c r="E657">
        <v>5</v>
      </c>
      <c r="F657">
        <v>0</v>
      </c>
      <c r="G657">
        <v>2505</v>
      </c>
      <c r="H657">
        <v>60</v>
      </c>
      <c r="I657">
        <v>630</v>
      </c>
      <c r="J657">
        <v>10</v>
      </c>
      <c r="K657">
        <v>300</v>
      </c>
      <c r="L657">
        <v>1415</v>
      </c>
      <c r="M657">
        <v>665</v>
      </c>
      <c r="N657">
        <v>635</v>
      </c>
      <c r="O657">
        <v>1375</v>
      </c>
      <c r="P657">
        <v>965</v>
      </c>
      <c r="Q657">
        <v>1455</v>
      </c>
      <c r="R657">
        <v>785</v>
      </c>
      <c r="S657">
        <v>100</v>
      </c>
      <c r="T657">
        <v>60</v>
      </c>
      <c r="U657">
        <v>160</v>
      </c>
      <c r="V657">
        <v>4040</v>
      </c>
      <c r="W657">
        <v>25</v>
      </c>
      <c r="X657">
        <v>25</v>
      </c>
      <c r="Y657">
        <v>380</v>
      </c>
    </row>
    <row r="658" spans="2:25" hidden="1" x14ac:dyDescent="0.25">
      <c r="B658" t="s">
        <v>2200</v>
      </c>
      <c r="C658">
        <v>17150</v>
      </c>
      <c r="D658" t="s">
        <v>1839</v>
      </c>
      <c r="E658">
        <v>25</v>
      </c>
      <c r="F658">
        <v>45</v>
      </c>
      <c r="G658">
        <v>20195</v>
      </c>
      <c r="H658">
        <v>145</v>
      </c>
      <c r="I658">
        <v>3435</v>
      </c>
      <c r="J658">
        <v>85</v>
      </c>
      <c r="K658">
        <v>975</v>
      </c>
      <c r="L658">
        <v>4965</v>
      </c>
      <c r="M658">
        <v>8245</v>
      </c>
      <c r="N658">
        <v>3485</v>
      </c>
      <c r="O658">
        <v>5645</v>
      </c>
      <c r="P658">
        <v>4325</v>
      </c>
      <c r="Q658">
        <v>5040</v>
      </c>
      <c r="R658">
        <v>2600</v>
      </c>
      <c r="S658">
        <v>480</v>
      </c>
      <c r="T658">
        <v>95</v>
      </c>
      <c r="U658">
        <v>985</v>
      </c>
      <c r="V658">
        <v>27850</v>
      </c>
      <c r="W658">
        <v>65</v>
      </c>
      <c r="X658">
        <v>165</v>
      </c>
      <c r="Y658">
        <v>740</v>
      </c>
    </row>
    <row r="659" spans="2:25" hidden="1" x14ac:dyDescent="0.25">
      <c r="B659" t="s">
        <v>2200</v>
      </c>
      <c r="C659">
        <v>17200</v>
      </c>
      <c r="D659" t="s">
        <v>1840</v>
      </c>
      <c r="E659">
        <v>140</v>
      </c>
      <c r="F659">
        <v>120</v>
      </c>
      <c r="G659">
        <v>8960</v>
      </c>
      <c r="H659">
        <v>445</v>
      </c>
      <c r="I659">
        <v>1560</v>
      </c>
      <c r="J659">
        <v>10</v>
      </c>
      <c r="K659">
        <v>880</v>
      </c>
      <c r="L659">
        <v>6845</v>
      </c>
      <c r="M659">
        <v>2180</v>
      </c>
      <c r="N659">
        <v>5095</v>
      </c>
      <c r="O659">
        <v>2740</v>
      </c>
      <c r="P659">
        <v>2255</v>
      </c>
      <c r="Q659">
        <v>6420</v>
      </c>
      <c r="R659">
        <v>5215</v>
      </c>
      <c r="S659">
        <v>440</v>
      </c>
      <c r="T659">
        <v>80</v>
      </c>
      <c r="U659">
        <v>680</v>
      </c>
      <c r="V659">
        <v>18275</v>
      </c>
      <c r="W659">
        <v>105</v>
      </c>
      <c r="X659">
        <v>220</v>
      </c>
      <c r="Y659">
        <v>1800</v>
      </c>
    </row>
    <row r="660" spans="2:25" hidden="1" x14ac:dyDescent="0.25">
      <c r="B660" t="s">
        <v>2200</v>
      </c>
      <c r="C660">
        <v>17310</v>
      </c>
      <c r="D660" t="s">
        <v>1841</v>
      </c>
      <c r="E660">
        <v>75</v>
      </c>
      <c r="F660">
        <v>235</v>
      </c>
      <c r="G660">
        <v>8070</v>
      </c>
      <c r="H660">
        <v>20</v>
      </c>
      <c r="I660">
        <v>1860</v>
      </c>
      <c r="J660">
        <v>30</v>
      </c>
      <c r="K660">
        <v>940</v>
      </c>
      <c r="L660">
        <v>5345</v>
      </c>
      <c r="M660">
        <v>1185</v>
      </c>
      <c r="N660">
        <v>2625</v>
      </c>
      <c r="O660">
        <v>4370</v>
      </c>
      <c r="P660">
        <v>3555</v>
      </c>
      <c r="Q660">
        <v>3555</v>
      </c>
      <c r="R660">
        <v>2310</v>
      </c>
      <c r="S660">
        <v>215</v>
      </c>
      <c r="T660">
        <v>125</v>
      </c>
      <c r="U660">
        <v>1505</v>
      </c>
      <c r="V660">
        <v>14405</v>
      </c>
      <c r="W660">
        <v>5</v>
      </c>
      <c r="X660">
        <v>390</v>
      </c>
      <c r="Y660">
        <v>145</v>
      </c>
    </row>
    <row r="661" spans="2:25" hidden="1" x14ac:dyDescent="0.25">
      <c r="B661" t="s">
        <v>2200</v>
      </c>
      <c r="C661">
        <v>17350</v>
      </c>
      <c r="D661" t="s">
        <v>1842</v>
      </c>
      <c r="E661">
        <v>5</v>
      </c>
      <c r="F661">
        <v>5</v>
      </c>
      <c r="G661">
        <v>980</v>
      </c>
      <c r="H661">
        <v>5</v>
      </c>
      <c r="I661">
        <v>175</v>
      </c>
      <c r="J661">
        <v>5</v>
      </c>
      <c r="K661">
        <v>100</v>
      </c>
      <c r="L661">
        <v>315</v>
      </c>
      <c r="M661">
        <v>210</v>
      </c>
      <c r="N661">
        <v>225</v>
      </c>
      <c r="O661">
        <v>340</v>
      </c>
      <c r="P661">
        <v>240</v>
      </c>
      <c r="Q661">
        <v>240</v>
      </c>
      <c r="R661">
        <v>175</v>
      </c>
      <c r="S661">
        <v>30</v>
      </c>
      <c r="T661">
        <v>10</v>
      </c>
      <c r="U661">
        <v>80</v>
      </c>
      <c r="V661">
        <v>1525</v>
      </c>
      <c r="W661">
        <v>0</v>
      </c>
      <c r="X661">
        <v>15</v>
      </c>
      <c r="Y661">
        <v>10</v>
      </c>
    </row>
    <row r="662" spans="2:25" hidden="1" x14ac:dyDescent="0.25">
      <c r="B662" t="s">
        <v>2200</v>
      </c>
      <c r="C662">
        <v>17400</v>
      </c>
      <c r="D662" t="s">
        <v>1843</v>
      </c>
      <c r="E662">
        <v>5</v>
      </c>
      <c r="F662">
        <v>25</v>
      </c>
      <c r="G662">
        <v>1425</v>
      </c>
      <c r="H662">
        <v>5</v>
      </c>
      <c r="I662">
        <v>235</v>
      </c>
      <c r="J662">
        <v>5</v>
      </c>
      <c r="K662">
        <v>155</v>
      </c>
      <c r="L662">
        <v>510</v>
      </c>
      <c r="M662">
        <v>170</v>
      </c>
      <c r="N662">
        <v>470</v>
      </c>
      <c r="O662">
        <v>475</v>
      </c>
      <c r="P662">
        <v>380</v>
      </c>
      <c r="Q662">
        <v>500</v>
      </c>
      <c r="R662">
        <v>470</v>
      </c>
      <c r="S662">
        <v>55</v>
      </c>
      <c r="T662">
        <v>25</v>
      </c>
      <c r="U662">
        <v>155</v>
      </c>
      <c r="V662">
        <v>2500</v>
      </c>
      <c r="W662">
        <v>0</v>
      </c>
      <c r="X662">
        <v>40</v>
      </c>
      <c r="Y662">
        <v>10</v>
      </c>
    </row>
    <row r="663" spans="2:25" hidden="1" x14ac:dyDescent="0.25">
      <c r="B663" t="s">
        <v>2200</v>
      </c>
      <c r="C663">
        <v>17420</v>
      </c>
      <c r="D663" t="s">
        <v>1844</v>
      </c>
      <c r="E663">
        <v>5</v>
      </c>
      <c r="F663">
        <v>15</v>
      </c>
      <c r="G663">
        <v>11690</v>
      </c>
      <c r="H663">
        <v>130</v>
      </c>
      <c r="I663">
        <v>2465</v>
      </c>
      <c r="J663">
        <v>45</v>
      </c>
      <c r="K663">
        <v>765</v>
      </c>
      <c r="L663">
        <v>3475</v>
      </c>
      <c r="M663">
        <v>5605</v>
      </c>
      <c r="N663">
        <v>1835</v>
      </c>
      <c r="O663">
        <v>5175</v>
      </c>
      <c r="P663">
        <v>3440</v>
      </c>
      <c r="Q663">
        <v>4485</v>
      </c>
      <c r="R663">
        <v>1660</v>
      </c>
      <c r="S663">
        <v>385</v>
      </c>
      <c r="T663">
        <v>140</v>
      </c>
      <c r="U663">
        <v>550</v>
      </c>
      <c r="V663">
        <v>16000</v>
      </c>
      <c r="W663">
        <v>65</v>
      </c>
      <c r="X663">
        <v>85</v>
      </c>
      <c r="Y663">
        <v>895</v>
      </c>
    </row>
    <row r="664" spans="2:25" hidden="1" x14ac:dyDescent="0.25">
      <c r="B664" t="s">
        <v>2200</v>
      </c>
      <c r="C664">
        <v>17550</v>
      </c>
      <c r="D664" t="s">
        <v>1845</v>
      </c>
      <c r="E664">
        <v>55</v>
      </c>
      <c r="F664">
        <v>120</v>
      </c>
      <c r="G664">
        <v>16305</v>
      </c>
      <c r="H664">
        <v>145</v>
      </c>
      <c r="I664">
        <v>3140</v>
      </c>
      <c r="J664">
        <v>30</v>
      </c>
      <c r="K664">
        <v>1415</v>
      </c>
      <c r="L664">
        <v>8285</v>
      </c>
      <c r="M664">
        <v>2625</v>
      </c>
      <c r="N664">
        <v>4295</v>
      </c>
      <c r="O664">
        <v>5545</v>
      </c>
      <c r="P664">
        <v>4260</v>
      </c>
      <c r="Q664">
        <v>4475</v>
      </c>
      <c r="R664">
        <v>3360</v>
      </c>
      <c r="S664">
        <v>460</v>
      </c>
      <c r="T664">
        <v>190</v>
      </c>
      <c r="U664">
        <v>1290</v>
      </c>
      <c r="V664">
        <v>25570</v>
      </c>
      <c r="W664">
        <v>5</v>
      </c>
      <c r="X664">
        <v>235</v>
      </c>
      <c r="Y664">
        <v>325</v>
      </c>
    </row>
    <row r="665" spans="2:25" hidden="1" x14ac:dyDescent="0.25">
      <c r="B665" t="s">
        <v>2200</v>
      </c>
      <c r="C665">
        <v>17620</v>
      </c>
      <c r="D665" t="s">
        <v>1846</v>
      </c>
      <c r="E665">
        <v>5</v>
      </c>
      <c r="F665">
        <v>10</v>
      </c>
      <c r="G665">
        <v>1770</v>
      </c>
      <c r="H665">
        <v>5</v>
      </c>
      <c r="I665">
        <v>290</v>
      </c>
      <c r="J665">
        <v>5</v>
      </c>
      <c r="K665">
        <v>160</v>
      </c>
      <c r="L665">
        <v>695</v>
      </c>
      <c r="M665">
        <v>275</v>
      </c>
      <c r="N665">
        <v>460</v>
      </c>
      <c r="O665">
        <v>660</v>
      </c>
      <c r="P665">
        <v>535</v>
      </c>
      <c r="Q665">
        <v>520</v>
      </c>
      <c r="R665">
        <v>380</v>
      </c>
      <c r="S665">
        <v>45</v>
      </c>
      <c r="T665">
        <v>25</v>
      </c>
      <c r="U665">
        <v>190</v>
      </c>
      <c r="V665">
        <v>2830</v>
      </c>
      <c r="W665">
        <v>5</v>
      </c>
      <c r="X665">
        <v>30</v>
      </c>
      <c r="Y665">
        <v>15</v>
      </c>
    </row>
    <row r="666" spans="2:25" hidden="1" x14ac:dyDescent="0.25">
      <c r="B666" t="s">
        <v>2200</v>
      </c>
      <c r="C666">
        <v>17640</v>
      </c>
      <c r="D666" t="s">
        <v>1847</v>
      </c>
      <c r="E666">
        <v>5</v>
      </c>
      <c r="F666">
        <v>0</v>
      </c>
      <c r="G666">
        <v>990</v>
      </c>
      <c r="H666">
        <v>5</v>
      </c>
      <c r="I666">
        <v>175</v>
      </c>
      <c r="J666">
        <v>5</v>
      </c>
      <c r="K666">
        <v>80</v>
      </c>
      <c r="L666">
        <v>250</v>
      </c>
      <c r="M666">
        <v>270</v>
      </c>
      <c r="N666">
        <v>230</v>
      </c>
      <c r="O666">
        <v>360</v>
      </c>
      <c r="P666">
        <v>250</v>
      </c>
      <c r="Q666">
        <v>295</v>
      </c>
      <c r="R666">
        <v>195</v>
      </c>
      <c r="S666">
        <v>45</v>
      </c>
      <c r="T666">
        <v>20</v>
      </c>
      <c r="U666">
        <v>65</v>
      </c>
      <c r="V666">
        <v>1510</v>
      </c>
      <c r="W666">
        <v>5</v>
      </c>
      <c r="X666">
        <v>15</v>
      </c>
      <c r="Y666">
        <v>15</v>
      </c>
    </row>
    <row r="667" spans="2:25" hidden="1" x14ac:dyDescent="0.25">
      <c r="B667" t="s">
        <v>2200</v>
      </c>
      <c r="C667">
        <v>17650</v>
      </c>
      <c r="D667" t="s">
        <v>1848</v>
      </c>
      <c r="E667">
        <v>5</v>
      </c>
      <c r="F667">
        <v>5</v>
      </c>
      <c r="G667">
        <v>825</v>
      </c>
      <c r="H667">
        <v>5</v>
      </c>
      <c r="I667">
        <v>185</v>
      </c>
      <c r="J667">
        <v>5</v>
      </c>
      <c r="K667">
        <v>110</v>
      </c>
      <c r="L667">
        <v>300</v>
      </c>
      <c r="M667">
        <v>125</v>
      </c>
      <c r="N667">
        <v>215</v>
      </c>
      <c r="O667">
        <v>380</v>
      </c>
      <c r="P667">
        <v>285</v>
      </c>
      <c r="Q667">
        <v>320</v>
      </c>
      <c r="R667">
        <v>195</v>
      </c>
      <c r="S667">
        <v>35</v>
      </c>
      <c r="T667">
        <v>20</v>
      </c>
      <c r="U667">
        <v>95</v>
      </c>
      <c r="V667">
        <v>1380</v>
      </c>
      <c r="W667">
        <v>0</v>
      </c>
      <c r="X667">
        <v>25</v>
      </c>
      <c r="Y667">
        <v>10</v>
      </c>
    </row>
    <row r="668" spans="2:25" hidden="1" x14ac:dyDescent="0.25">
      <c r="B668" t="s">
        <v>2200</v>
      </c>
      <c r="C668">
        <v>17750</v>
      </c>
      <c r="D668" t="s">
        <v>1849</v>
      </c>
      <c r="E668">
        <v>55</v>
      </c>
      <c r="F668">
        <v>110</v>
      </c>
      <c r="G668">
        <v>6440</v>
      </c>
      <c r="H668">
        <v>95</v>
      </c>
      <c r="I668">
        <v>1715</v>
      </c>
      <c r="J668">
        <v>30</v>
      </c>
      <c r="K668">
        <v>765</v>
      </c>
      <c r="L668">
        <v>4240</v>
      </c>
      <c r="M668">
        <v>1375</v>
      </c>
      <c r="N668">
        <v>2350</v>
      </c>
      <c r="O668">
        <v>3880</v>
      </c>
      <c r="P668">
        <v>3080</v>
      </c>
      <c r="Q668">
        <v>3805</v>
      </c>
      <c r="R668">
        <v>1975</v>
      </c>
      <c r="S668">
        <v>280</v>
      </c>
      <c r="T668">
        <v>170</v>
      </c>
      <c r="U668">
        <v>1090</v>
      </c>
      <c r="V668">
        <v>11730</v>
      </c>
      <c r="W668">
        <v>5</v>
      </c>
      <c r="X668">
        <v>245</v>
      </c>
      <c r="Y668">
        <v>720</v>
      </c>
    </row>
    <row r="669" spans="2:25" hidden="1" x14ac:dyDescent="0.25">
      <c r="B669" t="s">
        <v>2200</v>
      </c>
      <c r="C669">
        <v>17850</v>
      </c>
      <c r="D669" t="s">
        <v>1850</v>
      </c>
      <c r="E669">
        <v>5</v>
      </c>
      <c r="F669">
        <v>5</v>
      </c>
      <c r="G669">
        <v>415</v>
      </c>
      <c r="H669">
        <v>5</v>
      </c>
      <c r="I669">
        <v>65</v>
      </c>
      <c r="J669">
        <v>0</v>
      </c>
      <c r="K669">
        <v>40</v>
      </c>
      <c r="L669">
        <v>145</v>
      </c>
      <c r="M669">
        <v>125</v>
      </c>
      <c r="N669">
        <v>95</v>
      </c>
      <c r="O669">
        <v>180</v>
      </c>
      <c r="P669">
        <v>125</v>
      </c>
      <c r="Q669">
        <v>145</v>
      </c>
      <c r="R669">
        <v>115</v>
      </c>
      <c r="S669">
        <v>10</v>
      </c>
      <c r="T669">
        <v>5</v>
      </c>
      <c r="U669">
        <v>35</v>
      </c>
      <c r="V669">
        <v>655</v>
      </c>
      <c r="W669">
        <v>0</v>
      </c>
      <c r="X669">
        <v>15</v>
      </c>
      <c r="Y669">
        <v>5</v>
      </c>
    </row>
    <row r="670" spans="2:25" hidden="1" x14ac:dyDescent="0.25">
      <c r="B670" t="s">
        <v>2200</v>
      </c>
      <c r="C670">
        <v>17900</v>
      </c>
      <c r="D670" t="s">
        <v>1851</v>
      </c>
      <c r="E670">
        <v>5</v>
      </c>
      <c r="F670">
        <v>70</v>
      </c>
      <c r="G670">
        <v>870</v>
      </c>
      <c r="H670">
        <v>0</v>
      </c>
      <c r="I670">
        <v>285</v>
      </c>
      <c r="J670">
        <v>5</v>
      </c>
      <c r="K670">
        <v>220</v>
      </c>
      <c r="L670">
        <v>535</v>
      </c>
      <c r="M670">
        <v>35</v>
      </c>
      <c r="N670">
        <v>515</v>
      </c>
      <c r="O670">
        <v>575</v>
      </c>
      <c r="P670">
        <v>520</v>
      </c>
      <c r="Q670">
        <v>695</v>
      </c>
      <c r="R670">
        <v>590</v>
      </c>
      <c r="S670">
        <v>30</v>
      </c>
      <c r="T670">
        <v>10</v>
      </c>
      <c r="U670">
        <v>285</v>
      </c>
      <c r="V670">
        <v>2130</v>
      </c>
      <c r="W670">
        <v>5</v>
      </c>
      <c r="X670">
        <v>105</v>
      </c>
      <c r="Y670">
        <v>5</v>
      </c>
    </row>
    <row r="671" spans="2:25" hidden="1" x14ac:dyDescent="0.25">
      <c r="B671" t="s">
        <v>2200</v>
      </c>
      <c r="C671">
        <v>17950</v>
      </c>
      <c r="D671" t="s">
        <v>1852</v>
      </c>
      <c r="E671">
        <v>5</v>
      </c>
      <c r="F671">
        <v>10</v>
      </c>
      <c r="G671">
        <v>325</v>
      </c>
      <c r="H671">
        <v>5</v>
      </c>
      <c r="I671">
        <v>65</v>
      </c>
      <c r="J671">
        <v>0</v>
      </c>
      <c r="K671">
        <v>40</v>
      </c>
      <c r="L671">
        <v>160</v>
      </c>
      <c r="M671">
        <v>50</v>
      </c>
      <c r="N671">
        <v>90</v>
      </c>
      <c r="O671">
        <v>185</v>
      </c>
      <c r="P671">
        <v>150</v>
      </c>
      <c r="Q671">
        <v>190</v>
      </c>
      <c r="R671">
        <v>150</v>
      </c>
      <c r="S671">
        <v>10</v>
      </c>
      <c r="T671">
        <v>5</v>
      </c>
      <c r="U671">
        <v>75</v>
      </c>
      <c r="V671">
        <v>585</v>
      </c>
      <c r="W671">
        <v>0</v>
      </c>
      <c r="X671">
        <v>20</v>
      </c>
      <c r="Y671">
        <v>5</v>
      </c>
    </row>
    <row r="672" spans="2:25" hidden="1" x14ac:dyDescent="0.25">
      <c r="B672" t="s">
        <v>2200</v>
      </c>
      <c r="C672">
        <v>18020</v>
      </c>
      <c r="D672" t="s">
        <v>1853</v>
      </c>
      <c r="E672">
        <v>10</v>
      </c>
      <c r="F672">
        <v>35</v>
      </c>
      <c r="G672">
        <v>1545</v>
      </c>
      <c r="H672">
        <v>5</v>
      </c>
      <c r="I672">
        <v>320</v>
      </c>
      <c r="J672">
        <v>5</v>
      </c>
      <c r="K672">
        <v>205</v>
      </c>
      <c r="L672">
        <v>585</v>
      </c>
      <c r="M672">
        <v>170</v>
      </c>
      <c r="N672">
        <v>565</v>
      </c>
      <c r="O672">
        <v>635</v>
      </c>
      <c r="P672">
        <v>505</v>
      </c>
      <c r="Q672">
        <v>610</v>
      </c>
      <c r="R672">
        <v>485</v>
      </c>
      <c r="S672">
        <v>40</v>
      </c>
      <c r="T672">
        <v>35</v>
      </c>
      <c r="U672">
        <v>200</v>
      </c>
      <c r="V672">
        <v>2770</v>
      </c>
      <c r="W672">
        <v>0</v>
      </c>
      <c r="X672">
        <v>45</v>
      </c>
      <c r="Y672">
        <v>15</v>
      </c>
    </row>
    <row r="673" spans="2:25" hidden="1" x14ac:dyDescent="0.25">
      <c r="B673" t="s">
        <v>2200</v>
      </c>
      <c r="C673">
        <v>18050</v>
      </c>
      <c r="D673" t="s">
        <v>1854</v>
      </c>
      <c r="E673">
        <v>5</v>
      </c>
      <c r="F673">
        <v>15</v>
      </c>
      <c r="G673">
        <v>3040</v>
      </c>
      <c r="H673">
        <v>70</v>
      </c>
      <c r="I673">
        <v>435</v>
      </c>
      <c r="J673">
        <v>5</v>
      </c>
      <c r="K673">
        <v>140</v>
      </c>
      <c r="L673">
        <v>1380</v>
      </c>
      <c r="M673">
        <v>1340</v>
      </c>
      <c r="N673">
        <v>765</v>
      </c>
      <c r="O673">
        <v>915</v>
      </c>
      <c r="P673">
        <v>700</v>
      </c>
      <c r="Q673">
        <v>1150</v>
      </c>
      <c r="R673">
        <v>740</v>
      </c>
      <c r="S673">
        <v>70</v>
      </c>
      <c r="T673">
        <v>25</v>
      </c>
      <c r="U673">
        <v>130</v>
      </c>
      <c r="V673">
        <v>4430</v>
      </c>
      <c r="W673">
        <v>15</v>
      </c>
      <c r="X673">
        <v>20</v>
      </c>
      <c r="Y673">
        <v>225</v>
      </c>
    </row>
    <row r="674" spans="2:25" hidden="1" x14ac:dyDescent="0.25">
      <c r="B674" t="s">
        <v>2200</v>
      </c>
      <c r="C674">
        <v>18100</v>
      </c>
      <c r="D674" t="s">
        <v>1855</v>
      </c>
      <c r="E674">
        <v>0</v>
      </c>
      <c r="F674">
        <v>0</v>
      </c>
      <c r="G674">
        <v>600</v>
      </c>
      <c r="H674">
        <v>5</v>
      </c>
      <c r="I674">
        <v>140</v>
      </c>
      <c r="J674">
        <v>5</v>
      </c>
      <c r="K674">
        <v>70</v>
      </c>
      <c r="L674">
        <v>165</v>
      </c>
      <c r="M674">
        <v>140</v>
      </c>
      <c r="N674">
        <v>185</v>
      </c>
      <c r="O674">
        <v>195</v>
      </c>
      <c r="P674">
        <v>150</v>
      </c>
      <c r="Q674">
        <v>185</v>
      </c>
      <c r="R674">
        <v>140</v>
      </c>
      <c r="S674">
        <v>15</v>
      </c>
      <c r="T674">
        <v>15</v>
      </c>
      <c r="U674">
        <v>40</v>
      </c>
      <c r="V674">
        <v>995</v>
      </c>
      <c r="W674">
        <v>0</v>
      </c>
      <c r="X674">
        <v>5</v>
      </c>
      <c r="Y674">
        <v>10</v>
      </c>
    </row>
    <row r="675" spans="2:25" hidden="1" x14ac:dyDescent="0.25">
      <c r="B675" t="s">
        <v>2200</v>
      </c>
      <c r="C675">
        <v>18200</v>
      </c>
      <c r="D675" t="s">
        <v>1856</v>
      </c>
      <c r="E675">
        <v>5</v>
      </c>
      <c r="F675">
        <v>40</v>
      </c>
      <c r="G675">
        <v>885</v>
      </c>
      <c r="H675">
        <v>0</v>
      </c>
      <c r="I675">
        <v>230</v>
      </c>
      <c r="J675">
        <v>5</v>
      </c>
      <c r="K675">
        <v>125</v>
      </c>
      <c r="L675">
        <v>430</v>
      </c>
      <c r="M675">
        <v>120</v>
      </c>
      <c r="N675">
        <v>305</v>
      </c>
      <c r="O675">
        <v>450</v>
      </c>
      <c r="P675">
        <v>335</v>
      </c>
      <c r="Q675">
        <v>425</v>
      </c>
      <c r="R675">
        <v>305</v>
      </c>
      <c r="S675">
        <v>50</v>
      </c>
      <c r="T675">
        <v>10</v>
      </c>
      <c r="U675">
        <v>135</v>
      </c>
      <c r="V675">
        <v>1610</v>
      </c>
      <c r="W675">
        <v>0</v>
      </c>
      <c r="X675">
        <v>35</v>
      </c>
      <c r="Y675">
        <v>20</v>
      </c>
    </row>
    <row r="676" spans="2:25" hidden="1" x14ac:dyDescent="0.25">
      <c r="B676" t="s">
        <v>2200</v>
      </c>
      <c r="C676">
        <v>18250</v>
      </c>
      <c r="D676" t="s">
        <v>1857</v>
      </c>
      <c r="E676">
        <v>5</v>
      </c>
      <c r="F676">
        <v>5</v>
      </c>
      <c r="G676">
        <v>3765</v>
      </c>
      <c r="H676">
        <v>55</v>
      </c>
      <c r="I676">
        <v>560</v>
      </c>
      <c r="J676">
        <v>5</v>
      </c>
      <c r="K676">
        <v>170</v>
      </c>
      <c r="L676">
        <v>1745</v>
      </c>
      <c r="M676">
        <v>2310</v>
      </c>
      <c r="N676">
        <v>640</v>
      </c>
      <c r="O676">
        <v>1395</v>
      </c>
      <c r="P676">
        <v>970</v>
      </c>
      <c r="Q676">
        <v>1450</v>
      </c>
      <c r="R676">
        <v>690</v>
      </c>
      <c r="S676">
        <v>120</v>
      </c>
      <c r="T676">
        <v>30</v>
      </c>
      <c r="U676">
        <v>125</v>
      </c>
      <c r="V676">
        <v>5105</v>
      </c>
      <c r="W676">
        <v>20</v>
      </c>
      <c r="X676">
        <v>25</v>
      </c>
      <c r="Y676">
        <v>360</v>
      </c>
    </row>
    <row r="677" spans="2:25" hidden="1" x14ac:dyDescent="0.25">
      <c r="B677" t="s">
        <v>2200</v>
      </c>
      <c r="C677">
        <v>18350</v>
      </c>
      <c r="D677" t="s">
        <v>1858</v>
      </c>
      <c r="E677">
        <v>5</v>
      </c>
      <c r="F677">
        <v>20</v>
      </c>
      <c r="G677">
        <v>6805</v>
      </c>
      <c r="H677">
        <v>25</v>
      </c>
      <c r="I677">
        <v>1070</v>
      </c>
      <c r="J677">
        <v>15</v>
      </c>
      <c r="K677">
        <v>385</v>
      </c>
      <c r="L677">
        <v>2085</v>
      </c>
      <c r="M677">
        <v>2405</v>
      </c>
      <c r="N677">
        <v>1365</v>
      </c>
      <c r="O677">
        <v>1795</v>
      </c>
      <c r="P677">
        <v>1340</v>
      </c>
      <c r="Q677">
        <v>1300</v>
      </c>
      <c r="R677">
        <v>720</v>
      </c>
      <c r="S677">
        <v>135</v>
      </c>
      <c r="T677">
        <v>40</v>
      </c>
      <c r="U677">
        <v>335</v>
      </c>
      <c r="V677">
        <v>9510</v>
      </c>
      <c r="W677">
        <v>5</v>
      </c>
      <c r="X677">
        <v>50</v>
      </c>
      <c r="Y677">
        <v>110</v>
      </c>
    </row>
    <row r="678" spans="2:25" hidden="1" x14ac:dyDescent="0.25">
      <c r="B678" t="s">
        <v>2200</v>
      </c>
      <c r="C678">
        <v>18400</v>
      </c>
      <c r="D678" t="s">
        <v>1859</v>
      </c>
      <c r="E678">
        <v>5</v>
      </c>
      <c r="F678">
        <v>30</v>
      </c>
      <c r="G678">
        <v>4700</v>
      </c>
      <c r="H678">
        <v>30</v>
      </c>
      <c r="I678">
        <v>1465</v>
      </c>
      <c r="J678">
        <v>20</v>
      </c>
      <c r="K678">
        <v>555</v>
      </c>
      <c r="L678">
        <v>1795</v>
      </c>
      <c r="M678">
        <v>955</v>
      </c>
      <c r="N678">
        <v>1035</v>
      </c>
      <c r="O678">
        <v>2515</v>
      </c>
      <c r="P678">
        <v>1925</v>
      </c>
      <c r="Q678">
        <v>1790</v>
      </c>
      <c r="R678">
        <v>835</v>
      </c>
      <c r="S678">
        <v>120</v>
      </c>
      <c r="T678">
        <v>65</v>
      </c>
      <c r="U678">
        <v>620</v>
      </c>
      <c r="V678">
        <v>7490</v>
      </c>
      <c r="W678">
        <v>5</v>
      </c>
      <c r="X678">
        <v>65</v>
      </c>
      <c r="Y678">
        <v>130</v>
      </c>
    </row>
    <row r="679" spans="2:25" hidden="1" x14ac:dyDescent="0.25">
      <c r="B679" t="s">
        <v>2200</v>
      </c>
      <c r="C679">
        <v>18450</v>
      </c>
      <c r="D679" t="s">
        <v>1860</v>
      </c>
      <c r="E679">
        <v>125</v>
      </c>
      <c r="F679">
        <v>170</v>
      </c>
      <c r="G679">
        <v>24610</v>
      </c>
      <c r="H679">
        <v>325</v>
      </c>
      <c r="I679">
        <v>6375</v>
      </c>
      <c r="J679">
        <v>80</v>
      </c>
      <c r="K679">
        <v>2885</v>
      </c>
      <c r="L679">
        <v>11465</v>
      </c>
      <c r="M679">
        <v>4985</v>
      </c>
      <c r="N679">
        <v>8480</v>
      </c>
      <c r="O679">
        <v>8995</v>
      </c>
      <c r="P679">
        <v>7180</v>
      </c>
      <c r="Q679">
        <v>10270</v>
      </c>
      <c r="R679">
        <v>6595</v>
      </c>
      <c r="S679">
        <v>940</v>
      </c>
      <c r="T679">
        <v>340</v>
      </c>
      <c r="U679">
        <v>2355</v>
      </c>
      <c r="V679">
        <v>42650</v>
      </c>
      <c r="W679">
        <v>25</v>
      </c>
      <c r="X679">
        <v>615</v>
      </c>
      <c r="Y679">
        <v>2270</v>
      </c>
    </row>
    <row r="680" spans="2:25" hidden="1" x14ac:dyDescent="0.25">
      <c r="B680" t="s">
        <v>2200</v>
      </c>
      <c r="C680">
        <v>18500</v>
      </c>
      <c r="D680" t="s">
        <v>1861</v>
      </c>
      <c r="E680">
        <v>5</v>
      </c>
      <c r="F680">
        <v>20</v>
      </c>
      <c r="G680">
        <v>1880</v>
      </c>
      <c r="H680">
        <v>45</v>
      </c>
      <c r="I680">
        <v>240</v>
      </c>
      <c r="J680">
        <v>5</v>
      </c>
      <c r="K680">
        <v>65</v>
      </c>
      <c r="L680">
        <v>885</v>
      </c>
      <c r="M680">
        <v>1330</v>
      </c>
      <c r="N680">
        <v>320</v>
      </c>
      <c r="O680">
        <v>500</v>
      </c>
      <c r="P680">
        <v>400</v>
      </c>
      <c r="Q680">
        <v>790</v>
      </c>
      <c r="R680">
        <v>440</v>
      </c>
      <c r="S680">
        <v>40</v>
      </c>
      <c r="T680">
        <v>15</v>
      </c>
      <c r="U680">
        <v>70</v>
      </c>
      <c r="V680">
        <v>2555</v>
      </c>
      <c r="W680">
        <v>15</v>
      </c>
      <c r="X680">
        <v>10</v>
      </c>
      <c r="Y680">
        <v>230</v>
      </c>
    </row>
    <row r="681" spans="2:25" hidden="1" x14ac:dyDescent="0.25">
      <c r="B681" t="s">
        <v>2200</v>
      </c>
      <c r="C681">
        <v>18710</v>
      </c>
      <c r="D681" t="s">
        <v>1862</v>
      </c>
      <c r="E681">
        <v>5</v>
      </c>
      <c r="F681">
        <v>0</v>
      </c>
      <c r="G681">
        <v>1350</v>
      </c>
      <c r="H681">
        <v>5</v>
      </c>
      <c r="I681">
        <v>295</v>
      </c>
      <c r="J681">
        <v>5</v>
      </c>
      <c r="K681">
        <v>100</v>
      </c>
      <c r="L681">
        <v>470</v>
      </c>
      <c r="M681">
        <v>435</v>
      </c>
      <c r="N681">
        <v>315</v>
      </c>
      <c r="O681">
        <v>550</v>
      </c>
      <c r="P681">
        <v>410</v>
      </c>
      <c r="Q681">
        <v>435</v>
      </c>
      <c r="R681">
        <v>215</v>
      </c>
      <c r="S681">
        <v>40</v>
      </c>
      <c r="T681">
        <v>15</v>
      </c>
      <c r="U681">
        <v>100</v>
      </c>
      <c r="V681">
        <v>2015</v>
      </c>
      <c r="W681">
        <v>5</v>
      </c>
      <c r="X681">
        <v>20</v>
      </c>
      <c r="Y681">
        <v>35</v>
      </c>
    </row>
    <row r="682" spans="2:25" hidden="1" x14ac:dyDescent="0.25">
      <c r="B682" t="s">
        <v>2200</v>
      </c>
      <c r="C682">
        <v>19399</v>
      </c>
      <c r="D682" t="s">
        <v>1863</v>
      </c>
      <c r="E682">
        <v>0</v>
      </c>
      <c r="F682">
        <v>5</v>
      </c>
      <c r="G682">
        <v>60</v>
      </c>
      <c r="H682">
        <v>0</v>
      </c>
      <c r="I682">
        <v>10</v>
      </c>
      <c r="J682">
        <v>0</v>
      </c>
      <c r="K682">
        <v>5</v>
      </c>
      <c r="L682">
        <v>20</v>
      </c>
      <c r="M682">
        <v>20</v>
      </c>
      <c r="N682">
        <v>15</v>
      </c>
      <c r="O682">
        <v>45</v>
      </c>
      <c r="P682">
        <v>30</v>
      </c>
      <c r="Q682">
        <v>35</v>
      </c>
      <c r="R682">
        <v>25</v>
      </c>
      <c r="S682">
        <v>5</v>
      </c>
      <c r="T682">
        <v>0</v>
      </c>
      <c r="U682">
        <v>10</v>
      </c>
      <c r="V682">
        <v>95</v>
      </c>
      <c r="W682">
        <v>0</v>
      </c>
      <c r="X682">
        <v>5</v>
      </c>
      <c r="Y682">
        <v>0</v>
      </c>
    </row>
    <row r="683" spans="2:25" hidden="1" x14ac:dyDescent="0.25">
      <c r="B683" t="s">
        <v>2200</v>
      </c>
      <c r="C683">
        <v>20110</v>
      </c>
      <c r="D683" t="s">
        <v>1656</v>
      </c>
      <c r="E683">
        <v>0</v>
      </c>
      <c r="F683">
        <v>5</v>
      </c>
      <c r="G683">
        <v>1900</v>
      </c>
      <c r="H683">
        <v>10</v>
      </c>
      <c r="I683">
        <v>270</v>
      </c>
      <c r="J683">
        <v>0</v>
      </c>
      <c r="K683">
        <v>115</v>
      </c>
      <c r="L683">
        <v>480</v>
      </c>
      <c r="M683">
        <v>435</v>
      </c>
      <c r="N683">
        <v>345</v>
      </c>
      <c r="O683">
        <v>580</v>
      </c>
      <c r="P683">
        <v>375</v>
      </c>
      <c r="Q683">
        <v>515</v>
      </c>
      <c r="R683">
        <v>265</v>
      </c>
      <c r="S683">
        <v>135</v>
      </c>
      <c r="T683">
        <v>15</v>
      </c>
      <c r="U683">
        <v>70</v>
      </c>
      <c r="V683">
        <v>2620</v>
      </c>
      <c r="W683">
        <v>0</v>
      </c>
      <c r="X683">
        <v>15</v>
      </c>
      <c r="Y683">
        <v>20</v>
      </c>
    </row>
    <row r="684" spans="2:25" hidden="1" x14ac:dyDescent="0.25">
      <c r="B684" t="s">
        <v>2200</v>
      </c>
      <c r="C684">
        <v>20260</v>
      </c>
      <c r="D684" t="s">
        <v>1020</v>
      </c>
      <c r="E684">
        <v>5</v>
      </c>
      <c r="F684">
        <v>5</v>
      </c>
      <c r="G684">
        <v>1715</v>
      </c>
      <c r="H684">
        <v>5</v>
      </c>
      <c r="I684">
        <v>345</v>
      </c>
      <c r="J684">
        <v>5</v>
      </c>
      <c r="K684">
        <v>170</v>
      </c>
      <c r="L684">
        <v>650</v>
      </c>
      <c r="M684">
        <v>290</v>
      </c>
      <c r="N684">
        <v>655</v>
      </c>
      <c r="O684">
        <v>660</v>
      </c>
      <c r="P684">
        <v>525</v>
      </c>
      <c r="Q684">
        <v>700</v>
      </c>
      <c r="R684">
        <v>500</v>
      </c>
      <c r="S684">
        <v>190</v>
      </c>
      <c r="T684">
        <v>30</v>
      </c>
      <c r="U684">
        <v>160</v>
      </c>
      <c r="V684">
        <v>3050</v>
      </c>
      <c r="W684">
        <v>0</v>
      </c>
      <c r="X684">
        <v>60</v>
      </c>
      <c r="Y684">
        <v>20</v>
      </c>
    </row>
    <row r="685" spans="2:25" hidden="1" x14ac:dyDescent="0.25">
      <c r="B685" t="s">
        <v>2200</v>
      </c>
      <c r="C685">
        <v>20570</v>
      </c>
      <c r="D685" t="s">
        <v>998</v>
      </c>
      <c r="E685">
        <v>15</v>
      </c>
      <c r="F685">
        <v>25</v>
      </c>
      <c r="G685">
        <v>13360</v>
      </c>
      <c r="H685">
        <v>155</v>
      </c>
      <c r="I685">
        <v>3555</v>
      </c>
      <c r="J685">
        <v>40</v>
      </c>
      <c r="K685">
        <v>1740</v>
      </c>
      <c r="L685">
        <v>8505</v>
      </c>
      <c r="M685">
        <v>2190</v>
      </c>
      <c r="N685">
        <v>5565</v>
      </c>
      <c r="O685">
        <v>7065</v>
      </c>
      <c r="P685">
        <v>5565</v>
      </c>
      <c r="Q685">
        <v>6815</v>
      </c>
      <c r="R685">
        <v>3895</v>
      </c>
      <c r="S685">
        <v>1360</v>
      </c>
      <c r="T685">
        <v>210</v>
      </c>
      <c r="U685">
        <v>1935</v>
      </c>
      <c r="V685">
        <v>25150</v>
      </c>
      <c r="W685">
        <v>15</v>
      </c>
      <c r="X685">
        <v>410</v>
      </c>
      <c r="Y685">
        <v>750</v>
      </c>
    </row>
    <row r="686" spans="2:25" hidden="1" x14ac:dyDescent="0.25">
      <c r="B686" t="s">
        <v>2200</v>
      </c>
      <c r="C686">
        <v>20660</v>
      </c>
      <c r="D686" t="s">
        <v>795</v>
      </c>
      <c r="E686">
        <v>20</v>
      </c>
      <c r="F686">
        <v>15</v>
      </c>
      <c r="G686">
        <v>11275</v>
      </c>
      <c r="H686">
        <v>150</v>
      </c>
      <c r="I686">
        <v>2715</v>
      </c>
      <c r="J686">
        <v>30</v>
      </c>
      <c r="K686">
        <v>885</v>
      </c>
      <c r="L686">
        <v>3960</v>
      </c>
      <c r="M686">
        <v>3995</v>
      </c>
      <c r="N686">
        <v>3205</v>
      </c>
      <c r="O686">
        <v>3775</v>
      </c>
      <c r="P686">
        <v>2870</v>
      </c>
      <c r="Q686">
        <v>5040</v>
      </c>
      <c r="R686">
        <v>2505</v>
      </c>
      <c r="S686">
        <v>1140</v>
      </c>
      <c r="T686">
        <v>110</v>
      </c>
      <c r="U686">
        <v>635</v>
      </c>
      <c r="V686">
        <v>17640</v>
      </c>
      <c r="W686">
        <v>25</v>
      </c>
      <c r="X686">
        <v>125</v>
      </c>
      <c r="Y686">
        <v>840</v>
      </c>
    </row>
    <row r="687" spans="2:25" hidden="1" x14ac:dyDescent="0.25">
      <c r="B687" t="s">
        <v>2200</v>
      </c>
      <c r="C687">
        <v>20740</v>
      </c>
      <c r="D687" t="s">
        <v>1657</v>
      </c>
      <c r="E687">
        <v>5</v>
      </c>
      <c r="F687">
        <v>5</v>
      </c>
      <c r="G687">
        <v>7170</v>
      </c>
      <c r="H687">
        <v>30</v>
      </c>
      <c r="I687">
        <v>1230</v>
      </c>
      <c r="J687">
        <v>15</v>
      </c>
      <c r="K687">
        <v>585</v>
      </c>
      <c r="L687">
        <v>2565</v>
      </c>
      <c r="M687">
        <v>1440</v>
      </c>
      <c r="N687">
        <v>1640</v>
      </c>
      <c r="O687">
        <v>2180</v>
      </c>
      <c r="P687">
        <v>1630</v>
      </c>
      <c r="Q687">
        <v>2105</v>
      </c>
      <c r="R687">
        <v>1380</v>
      </c>
      <c r="S687">
        <v>700</v>
      </c>
      <c r="T687">
        <v>95</v>
      </c>
      <c r="U687">
        <v>475</v>
      </c>
      <c r="V687">
        <v>10950</v>
      </c>
      <c r="W687">
        <v>5</v>
      </c>
      <c r="X687">
        <v>85</v>
      </c>
      <c r="Y687">
        <v>85</v>
      </c>
    </row>
    <row r="688" spans="2:25" hidden="1" x14ac:dyDescent="0.25">
      <c r="B688" t="s">
        <v>2200</v>
      </c>
      <c r="C688">
        <v>20830</v>
      </c>
      <c r="D688" t="s">
        <v>1658</v>
      </c>
      <c r="E688">
        <v>5</v>
      </c>
      <c r="F688">
        <v>10</v>
      </c>
      <c r="G688">
        <v>7420</v>
      </c>
      <c r="H688">
        <v>45</v>
      </c>
      <c r="I688">
        <v>1640</v>
      </c>
      <c r="J688">
        <v>20</v>
      </c>
      <c r="K688">
        <v>670</v>
      </c>
      <c r="L688">
        <v>2870</v>
      </c>
      <c r="M688">
        <v>1385</v>
      </c>
      <c r="N688">
        <v>1915</v>
      </c>
      <c r="O688">
        <v>3340</v>
      </c>
      <c r="P688">
        <v>2525</v>
      </c>
      <c r="Q688">
        <v>2915</v>
      </c>
      <c r="R688">
        <v>1550</v>
      </c>
      <c r="S688">
        <v>775</v>
      </c>
      <c r="T688">
        <v>80</v>
      </c>
      <c r="U688">
        <v>755</v>
      </c>
      <c r="V688">
        <v>11925</v>
      </c>
      <c r="W688">
        <v>10</v>
      </c>
      <c r="X688">
        <v>120</v>
      </c>
      <c r="Y688">
        <v>180</v>
      </c>
    </row>
    <row r="689" spans="2:25" hidden="1" x14ac:dyDescent="0.25">
      <c r="B689" t="s">
        <v>2200</v>
      </c>
      <c r="C689">
        <v>20910</v>
      </c>
      <c r="D689" t="s">
        <v>1864</v>
      </c>
      <c r="E689">
        <v>5</v>
      </c>
      <c r="F689">
        <v>5</v>
      </c>
      <c r="G689">
        <v>6615</v>
      </c>
      <c r="H689">
        <v>65</v>
      </c>
      <c r="I689">
        <v>1065</v>
      </c>
      <c r="J689">
        <v>5</v>
      </c>
      <c r="K689">
        <v>295</v>
      </c>
      <c r="L689">
        <v>1690</v>
      </c>
      <c r="M689">
        <v>4110</v>
      </c>
      <c r="N689">
        <v>1415</v>
      </c>
      <c r="O689">
        <v>1440</v>
      </c>
      <c r="P689">
        <v>1115</v>
      </c>
      <c r="Q689">
        <v>2200</v>
      </c>
      <c r="R689">
        <v>990</v>
      </c>
      <c r="S689">
        <v>540</v>
      </c>
      <c r="T689">
        <v>15</v>
      </c>
      <c r="U689">
        <v>220</v>
      </c>
      <c r="V689">
        <v>9255</v>
      </c>
      <c r="W689">
        <v>25</v>
      </c>
      <c r="X689">
        <v>40</v>
      </c>
      <c r="Y689">
        <v>405</v>
      </c>
    </row>
    <row r="690" spans="2:25" hidden="1" x14ac:dyDescent="0.25">
      <c r="B690" t="s">
        <v>2200</v>
      </c>
      <c r="C690">
        <v>21010</v>
      </c>
      <c r="D690" t="s">
        <v>1067</v>
      </c>
      <c r="E690">
        <v>5</v>
      </c>
      <c r="F690">
        <v>5</v>
      </c>
      <c r="G690">
        <v>2585</v>
      </c>
      <c r="H690">
        <v>10</v>
      </c>
      <c r="I690">
        <v>495</v>
      </c>
      <c r="J690">
        <v>10</v>
      </c>
      <c r="K690">
        <v>235</v>
      </c>
      <c r="L690">
        <v>850</v>
      </c>
      <c r="M690">
        <v>425</v>
      </c>
      <c r="N690">
        <v>750</v>
      </c>
      <c r="O690">
        <v>800</v>
      </c>
      <c r="P690">
        <v>615</v>
      </c>
      <c r="Q690">
        <v>740</v>
      </c>
      <c r="R690">
        <v>520</v>
      </c>
      <c r="S690">
        <v>145</v>
      </c>
      <c r="T690">
        <v>15</v>
      </c>
      <c r="U690">
        <v>205</v>
      </c>
      <c r="V690">
        <v>4145</v>
      </c>
      <c r="W690">
        <v>5</v>
      </c>
      <c r="X690">
        <v>50</v>
      </c>
      <c r="Y690">
        <v>35</v>
      </c>
    </row>
    <row r="691" spans="2:25" hidden="1" x14ac:dyDescent="0.25">
      <c r="B691" t="s">
        <v>2200</v>
      </c>
      <c r="C691">
        <v>21110</v>
      </c>
      <c r="D691" t="s">
        <v>797</v>
      </c>
      <c r="E691">
        <v>15</v>
      </c>
      <c r="F691">
        <v>15</v>
      </c>
      <c r="G691">
        <v>8285</v>
      </c>
      <c r="H691">
        <v>225</v>
      </c>
      <c r="I691">
        <v>1545</v>
      </c>
      <c r="J691">
        <v>15</v>
      </c>
      <c r="K691">
        <v>350</v>
      </c>
      <c r="L691">
        <v>3580</v>
      </c>
      <c r="M691">
        <v>6025</v>
      </c>
      <c r="N691">
        <v>1960</v>
      </c>
      <c r="O691">
        <v>2565</v>
      </c>
      <c r="P691">
        <v>1780</v>
      </c>
      <c r="Q691">
        <v>4845</v>
      </c>
      <c r="R691">
        <v>1560</v>
      </c>
      <c r="S691">
        <v>970</v>
      </c>
      <c r="T691">
        <v>50</v>
      </c>
      <c r="U691">
        <v>275</v>
      </c>
      <c r="V691">
        <v>11960</v>
      </c>
      <c r="W691">
        <v>30</v>
      </c>
      <c r="X691">
        <v>85</v>
      </c>
      <c r="Y691">
        <v>1545</v>
      </c>
    </row>
    <row r="692" spans="2:25" hidden="1" x14ac:dyDescent="0.25">
      <c r="B692" t="s">
        <v>2200</v>
      </c>
      <c r="C692">
        <v>21180</v>
      </c>
      <c r="D692" t="s">
        <v>798</v>
      </c>
      <c r="E692">
        <v>15</v>
      </c>
      <c r="F692">
        <v>15</v>
      </c>
      <c r="G692">
        <v>21280</v>
      </c>
      <c r="H692">
        <v>230</v>
      </c>
      <c r="I692">
        <v>7965</v>
      </c>
      <c r="J692">
        <v>80</v>
      </c>
      <c r="K692">
        <v>4040</v>
      </c>
      <c r="L692">
        <v>10135</v>
      </c>
      <c r="M692">
        <v>1995</v>
      </c>
      <c r="N692">
        <v>6220</v>
      </c>
      <c r="O692">
        <v>12000</v>
      </c>
      <c r="P692">
        <v>9375</v>
      </c>
      <c r="Q692">
        <v>13825</v>
      </c>
      <c r="R692">
        <v>8685</v>
      </c>
      <c r="S692">
        <v>2130</v>
      </c>
      <c r="T692">
        <v>710</v>
      </c>
      <c r="U692">
        <v>2250</v>
      </c>
      <c r="V692">
        <v>38575</v>
      </c>
      <c r="W692">
        <v>185</v>
      </c>
      <c r="X692">
        <v>400</v>
      </c>
      <c r="Y692">
        <v>2140</v>
      </c>
    </row>
    <row r="693" spans="2:25" hidden="1" x14ac:dyDescent="0.25">
      <c r="B693" t="s">
        <v>2200</v>
      </c>
      <c r="C693">
        <v>21270</v>
      </c>
      <c r="D693" t="s">
        <v>1110</v>
      </c>
      <c r="E693">
        <v>0</v>
      </c>
      <c r="F693">
        <v>5</v>
      </c>
      <c r="G693">
        <v>970</v>
      </c>
      <c r="H693">
        <v>5</v>
      </c>
      <c r="I693">
        <v>200</v>
      </c>
      <c r="J693">
        <v>5</v>
      </c>
      <c r="K693">
        <v>125</v>
      </c>
      <c r="L693">
        <v>205</v>
      </c>
      <c r="M693">
        <v>175</v>
      </c>
      <c r="N693">
        <v>350</v>
      </c>
      <c r="O693">
        <v>280</v>
      </c>
      <c r="P693">
        <v>205</v>
      </c>
      <c r="Q693">
        <v>265</v>
      </c>
      <c r="R693">
        <v>225</v>
      </c>
      <c r="S693">
        <v>40</v>
      </c>
      <c r="T693">
        <v>10</v>
      </c>
      <c r="U693">
        <v>60</v>
      </c>
      <c r="V693">
        <v>1665</v>
      </c>
      <c r="W693">
        <v>0</v>
      </c>
      <c r="X693">
        <v>10</v>
      </c>
      <c r="Y693">
        <v>5</v>
      </c>
    </row>
    <row r="694" spans="2:25" hidden="1" x14ac:dyDescent="0.25">
      <c r="B694" t="s">
        <v>2200</v>
      </c>
      <c r="C694">
        <v>21370</v>
      </c>
      <c r="D694" t="s">
        <v>1659</v>
      </c>
      <c r="E694">
        <v>10</v>
      </c>
      <c r="F694">
        <v>15</v>
      </c>
      <c r="G694">
        <v>5880</v>
      </c>
      <c r="H694">
        <v>20</v>
      </c>
      <c r="I694">
        <v>1340</v>
      </c>
      <c r="J694">
        <v>15</v>
      </c>
      <c r="K694">
        <v>590</v>
      </c>
      <c r="L694">
        <v>2050</v>
      </c>
      <c r="M694">
        <v>960</v>
      </c>
      <c r="N694">
        <v>1750</v>
      </c>
      <c r="O694">
        <v>2275</v>
      </c>
      <c r="P694">
        <v>1745</v>
      </c>
      <c r="Q694">
        <v>1995</v>
      </c>
      <c r="R694">
        <v>1255</v>
      </c>
      <c r="S694">
        <v>460</v>
      </c>
      <c r="T694">
        <v>75</v>
      </c>
      <c r="U694">
        <v>585</v>
      </c>
      <c r="V694">
        <v>9705</v>
      </c>
      <c r="W694">
        <v>5</v>
      </c>
      <c r="X694">
        <v>95</v>
      </c>
      <c r="Y694">
        <v>85</v>
      </c>
    </row>
    <row r="695" spans="2:25" hidden="1" x14ac:dyDescent="0.25">
      <c r="B695" t="s">
        <v>2200</v>
      </c>
      <c r="C695">
        <v>21450</v>
      </c>
      <c r="D695" t="s">
        <v>799</v>
      </c>
      <c r="E695">
        <v>5</v>
      </c>
      <c r="F695">
        <v>20</v>
      </c>
      <c r="G695">
        <v>9380</v>
      </c>
      <c r="H695">
        <v>85</v>
      </c>
      <c r="I695">
        <v>2870</v>
      </c>
      <c r="J695">
        <v>60</v>
      </c>
      <c r="K695">
        <v>1120</v>
      </c>
      <c r="L695">
        <v>5200</v>
      </c>
      <c r="M695">
        <v>1310</v>
      </c>
      <c r="N695">
        <v>2705</v>
      </c>
      <c r="O695">
        <v>7770</v>
      </c>
      <c r="P695">
        <v>5790</v>
      </c>
      <c r="Q695">
        <v>5840</v>
      </c>
      <c r="R695">
        <v>2605</v>
      </c>
      <c r="S695">
        <v>955</v>
      </c>
      <c r="T695">
        <v>315</v>
      </c>
      <c r="U695">
        <v>1520</v>
      </c>
      <c r="V695">
        <v>16360</v>
      </c>
      <c r="W695">
        <v>50</v>
      </c>
      <c r="X695">
        <v>220</v>
      </c>
      <c r="Y695">
        <v>525</v>
      </c>
    </row>
    <row r="696" spans="2:25" hidden="1" x14ac:dyDescent="0.25">
      <c r="B696" t="s">
        <v>2200</v>
      </c>
      <c r="C696">
        <v>21610</v>
      </c>
      <c r="D696" t="s">
        <v>800</v>
      </c>
      <c r="E696">
        <v>20</v>
      </c>
      <c r="F696">
        <v>35</v>
      </c>
      <c r="G696">
        <v>25340</v>
      </c>
      <c r="H696">
        <v>315</v>
      </c>
      <c r="I696">
        <v>9580</v>
      </c>
      <c r="J696">
        <v>135</v>
      </c>
      <c r="K696">
        <v>4585</v>
      </c>
      <c r="L696">
        <v>15850</v>
      </c>
      <c r="M696">
        <v>2720</v>
      </c>
      <c r="N696">
        <v>9385</v>
      </c>
      <c r="O696">
        <v>26505</v>
      </c>
      <c r="P696">
        <v>19460</v>
      </c>
      <c r="Q696">
        <v>22245</v>
      </c>
      <c r="R696">
        <v>9935</v>
      </c>
      <c r="S696">
        <v>3010</v>
      </c>
      <c r="T696">
        <v>1765</v>
      </c>
      <c r="U696">
        <v>3995</v>
      </c>
      <c r="V696">
        <v>48765</v>
      </c>
      <c r="W696">
        <v>255</v>
      </c>
      <c r="X696">
        <v>855</v>
      </c>
      <c r="Y696">
        <v>2850</v>
      </c>
    </row>
    <row r="697" spans="2:25" hidden="1" x14ac:dyDescent="0.25">
      <c r="B697" t="s">
        <v>2200</v>
      </c>
      <c r="C697">
        <v>21670</v>
      </c>
      <c r="D697" t="s">
        <v>1660</v>
      </c>
      <c r="E697">
        <v>5</v>
      </c>
      <c r="F697">
        <v>5</v>
      </c>
      <c r="G697">
        <v>2985</v>
      </c>
      <c r="H697">
        <v>5</v>
      </c>
      <c r="I697">
        <v>640</v>
      </c>
      <c r="J697">
        <v>10</v>
      </c>
      <c r="K697">
        <v>390</v>
      </c>
      <c r="L697">
        <v>1025</v>
      </c>
      <c r="M697">
        <v>215</v>
      </c>
      <c r="N697">
        <v>1035</v>
      </c>
      <c r="O697">
        <v>915</v>
      </c>
      <c r="P697">
        <v>735</v>
      </c>
      <c r="Q697">
        <v>1015</v>
      </c>
      <c r="R697">
        <v>805</v>
      </c>
      <c r="S697">
        <v>285</v>
      </c>
      <c r="T697">
        <v>35</v>
      </c>
      <c r="U697">
        <v>270</v>
      </c>
      <c r="V697">
        <v>5260</v>
      </c>
      <c r="W697">
        <v>5</v>
      </c>
      <c r="X697">
        <v>75</v>
      </c>
      <c r="Y697">
        <v>35</v>
      </c>
    </row>
    <row r="698" spans="2:25" hidden="1" x14ac:dyDescent="0.25">
      <c r="B698" t="s">
        <v>2200</v>
      </c>
      <c r="C698">
        <v>21750</v>
      </c>
      <c r="D698" t="s">
        <v>1865</v>
      </c>
      <c r="E698">
        <v>5</v>
      </c>
      <c r="F698">
        <v>5</v>
      </c>
      <c r="G698">
        <v>2905</v>
      </c>
      <c r="H698">
        <v>15</v>
      </c>
      <c r="I698">
        <v>540</v>
      </c>
      <c r="J698">
        <v>5</v>
      </c>
      <c r="K698">
        <v>240</v>
      </c>
      <c r="L698">
        <v>1000</v>
      </c>
      <c r="M698">
        <v>675</v>
      </c>
      <c r="N698">
        <v>975</v>
      </c>
      <c r="O698">
        <v>1160</v>
      </c>
      <c r="P698">
        <v>845</v>
      </c>
      <c r="Q698">
        <v>1075</v>
      </c>
      <c r="R698">
        <v>640</v>
      </c>
      <c r="S698">
        <v>305</v>
      </c>
      <c r="T698">
        <v>40</v>
      </c>
      <c r="U698">
        <v>250</v>
      </c>
      <c r="V698">
        <v>4835</v>
      </c>
      <c r="W698">
        <v>5</v>
      </c>
      <c r="X698">
        <v>45</v>
      </c>
      <c r="Y698">
        <v>55</v>
      </c>
    </row>
    <row r="699" spans="2:25" hidden="1" x14ac:dyDescent="0.25">
      <c r="B699" t="s">
        <v>2200</v>
      </c>
      <c r="C699">
        <v>21830</v>
      </c>
      <c r="D699" t="s">
        <v>1662</v>
      </c>
      <c r="E699">
        <v>0</v>
      </c>
      <c r="F699">
        <v>5</v>
      </c>
      <c r="G699">
        <v>2185</v>
      </c>
      <c r="H699">
        <v>5</v>
      </c>
      <c r="I699">
        <v>445</v>
      </c>
      <c r="J699">
        <v>5</v>
      </c>
      <c r="K699">
        <v>200</v>
      </c>
      <c r="L699">
        <v>645</v>
      </c>
      <c r="M699">
        <v>460</v>
      </c>
      <c r="N699">
        <v>700</v>
      </c>
      <c r="O699">
        <v>810</v>
      </c>
      <c r="P699">
        <v>600</v>
      </c>
      <c r="Q699">
        <v>715</v>
      </c>
      <c r="R699">
        <v>465</v>
      </c>
      <c r="S699">
        <v>210</v>
      </c>
      <c r="T699">
        <v>30</v>
      </c>
      <c r="U699">
        <v>175</v>
      </c>
      <c r="V699">
        <v>3660</v>
      </c>
      <c r="W699">
        <v>0</v>
      </c>
      <c r="X699">
        <v>15</v>
      </c>
      <c r="Y699">
        <v>25</v>
      </c>
    </row>
    <row r="700" spans="2:25" hidden="1" x14ac:dyDescent="0.25">
      <c r="B700" t="s">
        <v>2200</v>
      </c>
      <c r="C700">
        <v>21890</v>
      </c>
      <c r="D700" t="s">
        <v>26</v>
      </c>
      <c r="E700">
        <v>45</v>
      </c>
      <c r="F700">
        <v>35</v>
      </c>
      <c r="G700">
        <v>13305</v>
      </c>
      <c r="H700">
        <v>520</v>
      </c>
      <c r="I700">
        <v>3865</v>
      </c>
      <c r="J700">
        <v>45</v>
      </c>
      <c r="K700">
        <v>1510</v>
      </c>
      <c r="L700">
        <v>6785</v>
      </c>
      <c r="M700">
        <v>2035</v>
      </c>
      <c r="N700">
        <v>4905</v>
      </c>
      <c r="O700">
        <v>4505</v>
      </c>
      <c r="P700">
        <v>3445</v>
      </c>
      <c r="Q700">
        <v>7435</v>
      </c>
      <c r="R700">
        <v>4610</v>
      </c>
      <c r="S700">
        <v>1320</v>
      </c>
      <c r="T700">
        <v>170</v>
      </c>
      <c r="U700">
        <v>800</v>
      </c>
      <c r="V700">
        <v>22945</v>
      </c>
      <c r="W700">
        <v>50</v>
      </c>
      <c r="X700">
        <v>210</v>
      </c>
      <c r="Y700">
        <v>1450</v>
      </c>
    </row>
    <row r="701" spans="2:25" hidden="1" x14ac:dyDescent="0.25">
      <c r="B701" t="s">
        <v>2200</v>
      </c>
      <c r="C701">
        <v>22110</v>
      </c>
      <c r="D701" t="s">
        <v>1663</v>
      </c>
      <c r="E701">
        <v>10</v>
      </c>
      <c r="F701">
        <v>20</v>
      </c>
      <c r="G701">
        <v>9535</v>
      </c>
      <c r="H701">
        <v>15</v>
      </c>
      <c r="I701">
        <v>1750</v>
      </c>
      <c r="J701">
        <v>15</v>
      </c>
      <c r="K701">
        <v>885</v>
      </c>
      <c r="L701">
        <v>3200</v>
      </c>
      <c r="M701">
        <v>1545</v>
      </c>
      <c r="N701">
        <v>2505</v>
      </c>
      <c r="O701">
        <v>2870</v>
      </c>
      <c r="P701">
        <v>2225</v>
      </c>
      <c r="Q701">
        <v>3125</v>
      </c>
      <c r="R701">
        <v>2115</v>
      </c>
      <c r="S701">
        <v>910</v>
      </c>
      <c r="T701">
        <v>120</v>
      </c>
      <c r="U701">
        <v>760</v>
      </c>
      <c r="V701">
        <v>15160</v>
      </c>
      <c r="W701">
        <v>0</v>
      </c>
      <c r="X701">
        <v>210</v>
      </c>
      <c r="Y701">
        <v>90</v>
      </c>
    </row>
    <row r="702" spans="2:25" hidden="1" x14ac:dyDescent="0.25">
      <c r="B702" t="s">
        <v>2200</v>
      </c>
      <c r="C702">
        <v>22170</v>
      </c>
      <c r="D702" t="s">
        <v>801</v>
      </c>
      <c r="E702">
        <v>20</v>
      </c>
      <c r="F702">
        <v>15</v>
      </c>
      <c r="G702">
        <v>14590</v>
      </c>
      <c r="H702">
        <v>150</v>
      </c>
      <c r="I702">
        <v>3750</v>
      </c>
      <c r="J702">
        <v>55</v>
      </c>
      <c r="K702">
        <v>1555</v>
      </c>
      <c r="L702">
        <v>8365</v>
      </c>
      <c r="M702">
        <v>1875</v>
      </c>
      <c r="N702">
        <v>5290</v>
      </c>
      <c r="O702">
        <v>7560</v>
      </c>
      <c r="P702">
        <v>5955</v>
      </c>
      <c r="Q702">
        <v>6825</v>
      </c>
      <c r="R702">
        <v>4405</v>
      </c>
      <c r="S702">
        <v>1245</v>
      </c>
      <c r="T702">
        <v>180</v>
      </c>
      <c r="U702">
        <v>1835</v>
      </c>
      <c r="V702">
        <v>26205</v>
      </c>
      <c r="W702">
        <v>30</v>
      </c>
      <c r="X702">
        <v>290</v>
      </c>
      <c r="Y702">
        <v>585</v>
      </c>
    </row>
    <row r="703" spans="2:25" hidden="1" x14ac:dyDescent="0.25">
      <c r="B703" t="s">
        <v>2200</v>
      </c>
      <c r="C703">
        <v>22250</v>
      </c>
      <c r="D703" t="s">
        <v>1242</v>
      </c>
      <c r="E703">
        <v>5</v>
      </c>
      <c r="F703">
        <v>5</v>
      </c>
      <c r="G703">
        <v>2005</v>
      </c>
      <c r="H703">
        <v>5</v>
      </c>
      <c r="I703">
        <v>320</v>
      </c>
      <c r="J703">
        <v>5</v>
      </c>
      <c r="K703">
        <v>145</v>
      </c>
      <c r="L703">
        <v>465</v>
      </c>
      <c r="M703">
        <v>310</v>
      </c>
      <c r="N703">
        <v>510</v>
      </c>
      <c r="O703">
        <v>570</v>
      </c>
      <c r="P703">
        <v>410</v>
      </c>
      <c r="Q703">
        <v>555</v>
      </c>
      <c r="R703">
        <v>375</v>
      </c>
      <c r="S703">
        <v>125</v>
      </c>
      <c r="T703">
        <v>20</v>
      </c>
      <c r="U703">
        <v>145</v>
      </c>
      <c r="V703">
        <v>3055</v>
      </c>
      <c r="W703">
        <v>5</v>
      </c>
      <c r="X703">
        <v>25</v>
      </c>
      <c r="Y703">
        <v>25</v>
      </c>
    </row>
    <row r="704" spans="2:25" hidden="1" x14ac:dyDescent="0.25">
      <c r="B704" t="s">
        <v>2200</v>
      </c>
      <c r="C704">
        <v>22310</v>
      </c>
      <c r="D704" t="s">
        <v>802</v>
      </c>
      <c r="E704">
        <v>15</v>
      </c>
      <c r="F704">
        <v>5</v>
      </c>
      <c r="G704">
        <v>10370</v>
      </c>
      <c r="H704">
        <v>200</v>
      </c>
      <c r="I704">
        <v>2245</v>
      </c>
      <c r="J704">
        <v>15</v>
      </c>
      <c r="K704">
        <v>615</v>
      </c>
      <c r="L704">
        <v>4570</v>
      </c>
      <c r="M704">
        <v>3490</v>
      </c>
      <c r="N704">
        <v>2530</v>
      </c>
      <c r="O704">
        <v>3390</v>
      </c>
      <c r="P704">
        <v>2500</v>
      </c>
      <c r="Q704">
        <v>4685</v>
      </c>
      <c r="R704">
        <v>2070</v>
      </c>
      <c r="S704">
        <v>940</v>
      </c>
      <c r="T704">
        <v>100</v>
      </c>
      <c r="U704">
        <v>415</v>
      </c>
      <c r="V704">
        <v>15240</v>
      </c>
      <c r="W704">
        <v>85</v>
      </c>
      <c r="X704">
        <v>90</v>
      </c>
      <c r="Y704">
        <v>985</v>
      </c>
    </row>
    <row r="705" spans="2:25" hidden="1" x14ac:dyDescent="0.25">
      <c r="B705" t="s">
        <v>2200</v>
      </c>
      <c r="C705">
        <v>22410</v>
      </c>
      <c r="D705" t="s">
        <v>1664</v>
      </c>
      <c r="E705">
        <v>5</v>
      </c>
      <c r="F705">
        <v>10</v>
      </c>
      <c r="G705">
        <v>3105</v>
      </c>
      <c r="H705">
        <v>10</v>
      </c>
      <c r="I705">
        <v>710</v>
      </c>
      <c r="J705">
        <v>10</v>
      </c>
      <c r="K705">
        <v>375</v>
      </c>
      <c r="L705">
        <v>1030</v>
      </c>
      <c r="M705">
        <v>520</v>
      </c>
      <c r="N705">
        <v>1055</v>
      </c>
      <c r="O705">
        <v>1085</v>
      </c>
      <c r="P705">
        <v>855</v>
      </c>
      <c r="Q705">
        <v>1125</v>
      </c>
      <c r="R705">
        <v>840</v>
      </c>
      <c r="S705">
        <v>375</v>
      </c>
      <c r="T705">
        <v>40</v>
      </c>
      <c r="U705">
        <v>295</v>
      </c>
      <c r="V705">
        <v>5440</v>
      </c>
      <c r="W705">
        <v>0</v>
      </c>
      <c r="X705">
        <v>80</v>
      </c>
      <c r="Y705">
        <v>20</v>
      </c>
    </row>
    <row r="706" spans="2:25" hidden="1" x14ac:dyDescent="0.25">
      <c r="B706" t="s">
        <v>2200</v>
      </c>
      <c r="C706">
        <v>22490</v>
      </c>
      <c r="D706" t="s">
        <v>1665</v>
      </c>
      <c r="E706">
        <v>0</v>
      </c>
      <c r="F706">
        <v>5</v>
      </c>
      <c r="G706">
        <v>2205</v>
      </c>
      <c r="H706">
        <v>15</v>
      </c>
      <c r="I706">
        <v>745</v>
      </c>
      <c r="J706">
        <v>15</v>
      </c>
      <c r="K706">
        <v>310</v>
      </c>
      <c r="L706">
        <v>450</v>
      </c>
      <c r="M706">
        <v>365</v>
      </c>
      <c r="N706">
        <v>580</v>
      </c>
      <c r="O706">
        <v>1210</v>
      </c>
      <c r="P706">
        <v>810</v>
      </c>
      <c r="Q706">
        <v>1115</v>
      </c>
      <c r="R706">
        <v>495</v>
      </c>
      <c r="S706">
        <v>300</v>
      </c>
      <c r="T706">
        <v>35</v>
      </c>
      <c r="U706">
        <v>190</v>
      </c>
      <c r="V706">
        <v>3625</v>
      </c>
      <c r="W706">
        <v>5</v>
      </c>
      <c r="X706">
        <v>45</v>
      </c>
      <c r="Y706">
        <v>65</v>
      </c>
    </row>
    <row r="707" spans="2:25" hidden="1" x14ac:dyDescent="0.25">
      <c r="B707" t="s">
        <v>2200</v>
      </c>
      <c r="C707">
        <v>22620</v>
      </c>
      <c r="D707" t="s">
        <v>1666</v>
      </c>
      <c r="E707">
        <v>25</v>
      </c>
      <c r="F707">
        <v>45</v>
      </c>
      <c r="G707">
        <v>15015</v>
      </c>
      <c r="H707">
        <v>125</v>
      </c>
      <c r="I707">
        <v>3980</v>
      </c>
      <c r="J707">
        <v>40</v>
      </c>
      <c r="K707">
        <v>1770</v>
      </c>
      <c r="L707">
        <v>7855</v>
      </c>
      <c r="M707">
        <v>2290</v>
      </c>
      <c r="N707">
        <v>5585</v>
      </c>
      <c r="O707">
        <v>7415</v>
      </c>
      <c r="P707">
        <v>5805</v>
      </c>
      <c r="Q707">
        <v>7000</v>
      </c>
      <c r="R707">
        <v>3965</v>
      </c>
      <c r="S707">
        <v>1365</v>
      </c>
      <c r="T707">
        <v>265</v>
      </c>
      <c r="U707">
        <v>1885</v>
      </c>
      <c r="V707">
        <v>27055</v>
      </c>
      <c r="W707">
        <v>5</v>
      </c>
      <c r="X707">
        <v>385</v>
      </c>
      <c r="Y707">
        <v>830</v>
      </c>
    </row>
    <row r="708" spans="2:25" hidden="1" x14ac:dyDescent="0.25">
      <c r="B708" t="s">
        <v>2200</v>
      </c>
      <c r="C708">
        <v>22670</v>
      </c>
      <c r="D708" t="s">
        <v>803</v>
      </c>
      <c r="E708">
        <v>10</v>
      </c>
      <c r="F708">
        <v>10</v>
      </c>
      <c r="G708">
        <v>16970</v>
      </c>
      <c r="H708">
        <v>180</v>
      </c>
      <c r="I708">
        <v>4895</v>
      </c>
      <c r="J708">
        <v>50</v>
      </c>
      <c r="K708">
        <v>2785</v>
      </c>
      <c r="L708">
        <v>9915</v>
      </c>
      <c r="M708">
        <v>1380</v>
      </c>
      <c r="N708">
        <v>6285</v>
      </c>
      <c r="O708">
        <v>10025</v>
      </c>
      <c r="P708">
        <v>7715</v>
      </c>
      <c r="Q708">
        <v>10790</v>
      </c>
      <c r="R708">
        <v>6410</v>
      </c>
      <c r="S708">
        <v>1475</v>
      </c>
      <c r="T708">
        <v>810</v>
      </c>
      <c r="U708">
        <v>1660</v>
      </c>
      <c r="V708">
        <v>31075</v>
      </c>
      <c r="W708">
        <v>320</v>
      </c>
      <c r="X708">
        <v>390</v>
      </c>
      <c r="Y708">
        <v>1685</v>
      </c>
    </row>
    <row r="709" spans="2:25" hidden="1" x14ac:dyDescent="0.25">
      <c r="B709" t="s">
        <v>2200</v>
      </c>
      <c r="C709">
        <v>22750</v>
      </c>
      <c r="D709" t="s">
        <v>1667</v>
      </c>
      <c r="E709">
        <v>50</v>
      </c>
      <c r="F709">
        <v>65</v>
      </c>
      <c r="G709">
        <v>32380</v>
      </c>
      <c r="H709">
        <v>370</v>
      </c>
      <c r="I709">
        <v>7610</v>
      </c>
      <c r="J709">
        <v>115</v>
      </c>
      <c r="K709">
        <v>3240</v>
      </c>
      <c r="L709">
        <v>15450</v>
      </c>
      <c r="M709">
        <v>5935</v>
      </c>
      <c r="N709">
        <v>9790</v>
      </c>
      <c r="O709">
        <v>13000</v>
      </c>
      <c r="P709">
        <v>10205</v>
      </c>
      <c r="Q709">
        <v>14575</v>
      </c>
      <c r="R709">
        <v>7505</v>
      </c>
      <c r="S709">
        <v>3255</v>
      </c>
      <c r="T709">
        <v>430</v>
      </c>
      <c r="U709">
        <v>2990</v>
      </c>
      <c r="V709">
        <v>53475</v>
      </c>
      <c r="W709">
        <v>45</v>
      </c>
      <c r="X709">
        <v>650</v>
      </c>
      <c r="Y709">
        <v>2210</v>
      </c>
    </row>
    <row r="710" spans="2:25" hidden="1" x14ac:dyDescent="0.25">
      <c r="B710" t="s">
        <v>2200</v>
      </c>
      <c r="C710">
        <v>22830</v>
      </c>
      <c r="D710" t="s">
        <v>1668</v>
      </c>
      <c r="E710">
        <v>30</v>
      </c>
      <c r="F710">
        <v>60</v>
      </c>
      <c r="G710">
        <v>8100</v>
      </c>
      <c r="H710">
        <v>35</v>
      </c>
      <c r="I710">
        <v>2420</v>
      </c>
      <c r="J710">
        <v>30</v>
      </c>
      <c r="K710">
        <v>1195</v>
      </c>
      <c r="L710">
        <v>4925</v>
      </c>
      <c r="M710">
        <v>1215</v>
      </c>
      <c r="N710">
        <v>3260</v>
      </c>
      <c r="O710">
        <v>4720</v>
      </c>
      <c r="P710">
        <v>3685</v>
      </c>
      <c r="Q710">
        <v>4340</v>
      </c>
      <c r="R710">
        <v>2750</v>
      </c>
      <c r="S710">
        <v>720</v>
      </c>
      <c r="T710">
        <v>240</v>
      </c>
      <c r="U710">
        <v>1250</v>
      </c>
      <c r="V710">
        <v>15510</v>
      </c>
      <c r="W710">
        <v>30</v>
      </c>
      <c r="X710">
        <v>275</v>
      </c>
      <c r="Y710">
        <v>315</v>
      </c>
    </row>
    <row r="711" spans="2:25" hidden="1" x14ac:dyDescent="0.25">
      <c r="B711" t="s">
        <v>2200</v>
      </c>
      <c r="C711">
        <v>22910</v>
      </c>
      <c r="D711" t="s">
        <v>1669</v>
      </c>
      <c r="E711">
        <v>0</v>
      </c>
      <c r="F711">
        <v>5</v>
      </c>
      <c r="G711">
        <v>2505</v>
      </c>
      <c r="H711">
        <v>25</v>
      </c>
      <c r="I711">
        <v>390</v>
      </c>
      <c r="J711">
        <v>5</v>
      </c>
      <c r="K711">
        <v>185</v>
      </c>
      <c r="L711">
        <v>620</v>
      </c>
      <c r="M711">
        <v>435</v>
      </c>
      <c r="N711">
        <v>660</v>
      </c>
      <c r="O711">
        <v>755</v>
      </c>
      <c r="P711">
        <v>550</v>
      </c>
      <c r="Q711">
        <v>840</v>
      </c>
      <c r="R711">
        <v>505</v>
      </c>
      <c r="S711">
        <v>260</v>
      </c>
      <c r="T711">
        <v>25</v>
      </c>
      <c r="U711">
        <v>135</v>
      </c>
      <c r="V711">
        <v>3830</v>
      </c>
      <c r="W711">
        <v>0</v>
      </c>
      <c r="X711">
        <v>30</v>
      </c>
      <c r="Y711">
        <v>35</v>
      </c>
    </row>
    <row r="712" spans="2:25" hidden="1" x14ac:dyDescent="0.25">
      <c r="B712" t="s">
        <v>2200</v>
      </c>
      <c r="C712">
        <v>22980</v>
      </c>
      <c r="D712" t="s">
        <v>1670</v>
      </c>
      <c r="E712">
        <v>0</v>
      </c>
      <c r="F712">
        <v>5</v>
      </c>
      <c r="G712">
        <v>895</v>
      </c>
      <c r="H712">
        <v>5</v>
      </c>
      <c r="I712">
        <v>165</v>
      </c>
      <c r="J712">
        <v>5</v>
      </c>
      <c r="K712">
        <v>95</v>
      </c>
      <c r="L712">
        <v>215</v>
      </c>
      <c r="M712">
        <v>160</v>
      </c>
      <c r="N712">
        <v>295</v>
      </c>
      <c r="O712">
        <v>290</v>
      </c>
      <c r="P712">
        <v>220</v>
      </c>
      <c r="Q712">
        <v>280</v>
      </c>
      <c r="R712">
        <v>235</v>
      </c>
      <c r="S712">
        <v>65</v>
      </c>
      <c r="T712">
        <v>10</v>
      </c>
      <c r="U712">
        <v>70</v>
      </c>
      <c r="V712">
        <v>1540</v>
      </c>
      <c r="W712">
        <v>0</v>
      </c>
      <c r="X712">
        <v>15</v>
      </c>
      <c r="Y712">
        <v>10</v>
      </c>
    </row>
    <row r="713" spans="2:25" hidden="1" x14ac:dyDescent="0.25">
      <c r="B713" t="s">
        <v>2200</v>
      </c>
      <c r="C713">
        <v>23110</v>
      </c>
      <c r="D713" t="s">
        <v>804</v>
      </c>
      <c r="E713">
        <v>5</v>
      </c>
      <c r="F713">
        <v>10</v>
      </c>
      <c r="G713">
        <v>8600</v>
      </c>
      <c r="H713">
        <v>100</v>
      </c>
      <c r="I713">
        <v>2355</v>
      </c>
      <c r="J713">
        <v>25</v>
      </c>
      <c r="K713">
        <v>970</v>
      </c>
      <c r="L713">
        <v>3230</v>
      </c>
      <c r="M713">
        <v>1595</v>
      </c>
      <c r="N713">
        <v>2300</v>
      </c>
      <c r="O713">
        <v>3275</v>
      </c>
      <c r="P713">
        <v>2595</v>
      </c>
      <c r="Q713">
        <v>3950</v>
      </c>
      <c r="R713">
        <v>2200</v>
      </c>
      <c r="S713">
        <v>750</v>
      </c>
      <c r="T713">
        <v>145</v>
      </c>
      <c r="U713">
        <v>625</v>
      </c>
      <c r="V713">
        <v>13765</v>
      </c>
      <c r="W713">
        <v>25</v>
      </c>
      <c r="X713">
        <v>100</v>
      </c>
      <c r="Y713">
        <v>500</v>
      </c>
    </row>
    <row r="714" spans="2:25" hidden="1" x14ac:dyDescent="0.25">
      <c r="B714" t="s">
        <v>2200</v>
      </c>
      <c r="C714">
        <v>23190</v>
      </c>
      <c r="D714" t="s">
        <v>1275</v>
      </c>
      <c r="E714">
        <v>5</v>
      </c>
      <c r="F714">
        <v>5</v>
      </c>
      <c r="G714">
        <v>2510</v>
      </c>
      <c r="H714">
        <v>5</v>
      </c>
      <c r="I714">
        <v>500</v>
      </c>
      <c r="J714">
        <v>10</v>
      </c>
      <c r="K714">
        <v>210</v>
      </c>
      <c r="L714">
        <v>1135</v>
      </c>
      <c r="M714">
        <v>555</v>
      </c>
      <c r="N714">
        <v>910</v>
      </c>
      <c r="O714">
        <v>1195</v>
      </c>
      <c r="P714">
        <v>920</v>
      </c>
      <c r="Q714">
        <v>1080</v>
      </c>
      <c r="R714">
        <v>585</v>
      </c>
      <c r="S714">
        <v>285</v>
      </c>
      <c r="T714">
        <v>45</v>
      </c>
      <c r="U714">
        <v>325</v>
      </c>
      <c r="V714">
        <v>4355</v>
      </c>
      <c r="W714">
        <v>5</v>
      </c>
      <c r="X714">
        <v>65</v>
      </c>
      <c r="Y714">
        <v>75</v>
      </c>
    </row>
    <row r="715" spans="2:25" hidden="1" x14ac:dyDescent="0.25">
      <c r="B715" t="s">
        <v>2200</v>
      </c>
      <c r="C715">
        <v>23270</v>
      </c>
      <c r="D715" t="s">
        <v>805</v>
      </c>
      <c r="E715">
        <v>20</v>
      </c>
      <c r="F715">
        <v>25</v>
      </c>
      <c r="G715">
        <v>18270</v>
      </c>
      <c r="H715">
        <v>285</v>
      </c>
      <c r="I715">
        <v>12330</v>
      </c>
      <c r="J715">
        <v>130</v>
      </c>
      <c r="K715">
        <v>8420</v>
      </c>
      <c r="L715">
        <v>13000</v>
      </c>
      <c r="M715">
        <v>1675</v>
      </c>
      <c r="N715">
        <v>8670</v>
      </c>
      <c r="O715">
        <v>19640</v>
      </c>
      <c r="P715">
        <v>15030</v>
      </c>
      <c r="Q715">
        <v>18770</v>
      </c>
      <c r="R715">
        <v>10180</v>
      </c>
      <c r="S715">
        <v>2060</v>
      </c>
      <c r="T715">
        <v>1910</v>
      </c>
      <c r="U715">
        <v>2990</v>
      </c>
      <c r="V715">
        <v>43140</v>
      </c>
      <c r="W715">
        <v>150</v>
      </c>
      <c r="X715">
        <v>825</v>
      </c>
      <c r="Y715">
        <v>2435</v>
      </c>
    </row>
    <row r="716" spans="2:25" hidden="1" x14ac:dyDescent="0.25">
      <c r="B716" t="s">
        <v>2200</v>
      </c>
      <c r="C716">
        <v>23350</v>
      </c>
      <c r="D716" t="s">
        <v>1671</v>
      </c>
      <c r="E716">
        <v>5</v>
      </c>
      <c r="F716">
        <v>5</v>
      </c>
      <c r="G716">
        <v>2225</v>
      </c>
      <c r="H716">
        <v>15</v>
      </c>
      <c r="I716">
        <v>400</v>
      </c>
      <c r="J716">
        <v>5</v>
      </c>
      <c r="K716">
        <v>140</v>
      </c>
      <c r="L716">
        <v>580</v>
      </c>
      <c r="M716">
        <v>505</v>
      </c>
      <c r="N716">
        <v>440</v>
      </c>
      <c r="O716">
        <v>765</v>
      </c>
      <c r="P716">
        <v>540</v>
      </c>
      <c r="Q716">
        <v>635</v>
      </c>
      <c r="R716">
        <v>355</v>
      </c>
      <c r="S716">
        <v>145</v>
      </c>
      <c r="T716">
        <v>10</v>
      </c>
      <c r="U716">
        <v>135</v>
      </c>
      <c r="V716">
        <v>3220</v>
      </c>
      <c r="W716">
        <v>0</v>
      </c>
      <c r="X716">
        <v>25</v>
      </c>
      <c r="Y716">
        <v>35</v>
      </c>
    </row>
    <row r="717" spans="2:25" hidden="1" x14ac:dyDescent="0.25">
      <c r="B717" t="s">
        <v>2200</v>
      </c>
      <c r="C717">
        <v>23430</v>
      </c>
      <c r="D717" t="s">
        <v>1866</v>
      </c>
      <c r="E717">
        <v>5</v>
      </c>
      <c r="F717">
        <v>5</v>
      </c>
      <c r="G717">
        <v>16630</v>
      </c>
      <c r="H717">
        <v>155</v>
      </c>
      <c r="I717">
        <v>3235</v>
      </c>
      <c r="J717">
        <v>35</v>
      </c>
      <c r="K717">
        <v>1075</v>
      </c>
      <c r="L717">
        <v>5330</v>
      </c>
      <c r="M717">
        <v>3635</v>
      </c>
      <c r="N717">
        <v>3805</v>
      </c>
      <c r="O717">
        <v>4840</v>
      </c>
      <c r="P717">
        <v>3615</v>
      </c>
      <c r="Q717">
        <v>5580</v>
      </c>
      <c r="R717">
        <v>2810</v>
      </c>
      <c r="S717">
        <v>1370</v>
      </c>
      <c r="T717">
        <v>80</v>
      </c>
      <c r="U717">
        <v>770</v>
      </c>
      <c r="V717">
        <v>24165</v>
      </c>
      <c r="W717">
        <v>65</v>
      </c>
      <c r="X717">
        <v>145</v>
      </c>
      <c r="Y717">
        <v>795</v>
      </c>
    </row>
    <row r="718" spans="2:25" hidden="1" x14ac:dyDescent="0.25">
      <c r="B718" t="s">
        <v>2200</v>
      </c>
      <c r="C718">
        <v>23670</v>
      </c>
      <c r="D718" t="s">
        <v>807</v>
      </c>
      <c r="E718">
        <v>10</v>
      </c>
      <c r="F718">
        <v>15</v>
      </c>
      <c r="G718">
        <v>16475</v>
      </c>
      <c r="H718">
        <v>130</v>
      </c>
      <c r="I718">
        <v>3500</v>
      </c>
      <c r="J718">
        <v>55</v>
      </c>
      <c r="K718">
        <v>1235</v>
      </c>
      <c r="L718">
        <v>5155</v>
      </c>
      <c r="M718">
        <v>3485</v>
      </c>
      <c r="N718">
        <v>4015</v>
      </c>
      <c r="O718">
        <v>6635</v>
      </c>
      <c r="P718">
        <v>4790</v>
      </c>
      <c r="Q718">
        <v>6935</v>
      </c>
      <c r="R718">
        <v>3085</v>
      </c>
      <c r="S718">
        <v>1675</v>
      </c>
      <c r="T718">
        <v>200</v>
      </c>
      <c r="U718">
        <v>1045</v>
      </c>
      <c r="V718">
        <v>24945</v>
      </c>
      <c r="W718">
        <v>25</v>
      </c>
      <c r="X718">
        <v>210</v>
      </c>
      <c r="Y718">
        <v>970</v>
      </c>
    </row>
    <row r="719" spans="2:25" hidden="1" x14ac:dyDescent="0.25">
      <c r="B719" t="s">
        <v>2200</v>
      </c>
      <c r="C719">
        <v>23810</v>
      </c>
      <c r="D719" t="s">
        <v>1867</v>
      </c>
      <c r="E719">
        <v>10</v>
      </c>
      <c r="F719">
        <v>20</v>
      </c>
      <c r="G719">
        <v>10530</v>
      </c>
      <c r="H719">
        <v>80</v>
      </c>
      <c r="I719">
        <v>2890</v>
      </c>
      <c r="J719">
        <v>50</v>
      </c>
      <c r="K719">
        <v>1445</v>
      </c>
      <c r="L719">
        <v>5905</v>
      </c>
      <c r="M719">
        <v>1325</v>
      </c>
      <c r="N719">
        <v>4790</v>
      </c>
      <c r="O719">
        <v>5060</v>
      </c>
      <c r="P719">
        <v>4180</v>
      </c>
      <c r="Q719">
        <v>5655</v>
      </c>
      <c r="R719">
        <v>4015</v>
      </c>
      <c r="S719">
        <v>1250</v>
      </c>
      <c r="T719">
        <v>195</v>
      </c>
      <c r="U719">
        <v>1625</v>
      </c>
      <c r="V719">
        <v>20840</v>
      </c>
      <c r="W719">
        <v>15</v>
      </c>
      <c r="X719">
        <v>445</v>
      </c>
      <c r="Y719">
        <v>260</v>
      </c>
    </row>
    <row r="720" spans="2:25" hidden="1" x14ac:dyDescent="0.25">
      <c r="B720" t="s">
        <v>2200</v>
      </c>
      <c r="C720">
        <v>23940</v>
      </c>
      <c r="D720" t="s">
        <v>1065</v>
      </c>
      <c r="E720">
        <v>5</v>
      </c>
      <c r="F720">
        <v>5</v>
      </c>
      <c r="G720">
        <v>1275</v>
      </c>
      <c r="H720">
        <v>5</v>
      </c>
      <c r="I720">
        <v>285</v>
      </c>
      <c r="J720">
        <v>5</v>
      </c>
      <c r="K720">
        <v>185</v>
      </c>
      <c r="L720">
        <v>310</v>
      </c>
      <c r="M720">
        <v>140</v>
      </c>
      <c r="N720">
        <v>540</v>
      </c>
      <c r="O720">
        <v>415</v>
      </c>
      <c r="P720">
        <v>310</v>
      </c>
      <c r="Q720">
        <v>440</v>
      </c>
      <c r="R720">
        <v>395</v>
      </c>
      <c r="S720">
        <v>105</v>
      </c>
      <c r="T720">
        <v>20</v>
      </c>
      <c r="U720">
        <v>80</v>
      </c>
      <c r="V720">
        <v>2355</v>
      </c>
      <c r="W720">
        <v>0</v>
      </c>
      <c r="X720">
        <v>10</v>
      </c>
      <c r="Y720">
        <v>20</v>
      </c>
    </row>
    <row r="721" spans="2:25" hidden="1" x14ac:dyDescent="0.25">
      <c r="B721" t="s">
        <v>2200</v>
      </c>
      <c r="C721">
        <v>24130</v>
      </c>
      <c r="D721" t="s">
        <v>1673</v>
      </c>
      <c r="E721">
        <v>5</v>
      </c>
      <c r="F721">
        <v>5</v>
      </c>
      <c r="G721">
        <v>4875</v>
      </c>
      <c r="H721">
        <v>40</v>
      </c>
      <c r="I721">
        <v>1120</v>
      </c>
      <c r="J721">
        <v>20</v>
      </c>
      <c r="K721">
        <v>315</v>
      </c>
      <c r="L721">
        <v>1280</v>
      </c>
      <c r="M721">
        <v>1350</v>
      </c>
      <c r="N721">
        <v>980</v>
      </c>
      <c r="O721">
        <v>1630</v>
      </c>
      <c r="P721">
        <v>1200</v>
      </c>
      <c r="Q721">
        <v>1750</v>
      </c>
      <c r="R721">
        <v>700</v>
      </c>
      <c r="S721">
        <v>450</v>
      </c>
      <c r="T721">
        <v>35</v>
      </c>
      <c r="U721">
        <v>285</v>
      </c>
      <c r="V721">
        <v>6990</v>
      </c>
      <c r="W721">
        <v>5</v>
      </c>
      <c r="X721">
        <v>40</v>
      </c>
      <c r="Y721">
        <v>150</v>
      </c>
    </row>
    <row r="722" spans="2:25" hidden="1" x14ac:dyDescent="0.25">
      <c r="B722" t="s">
        <v>2200</v>
      </c>
      <c r="C722">
        <v>24210</v>
      </c>
      <c r="D722" t="s">
        <v>1674</v>
      </c>
      <c r="E722">
        <v>5</v>
      </c>
      <c r="F722">
        <v>0</v>
      </c>
      <c r="G722">
        <v>12025</v>
      </c>
      <c r="H722">
        <v>100</v>
      </c>
      <c r="I722">
        <v>2530</v>
      </c>
      <c r="J722">
        <v>25</v>
      </c>
      <c r="K722">
        <v>725</v>
      </c>
      <c r="L722">
        <v>2875</v>
      </c>
      <c r="M722">
        <v>5130</v>
      </c>
      <c r="N722">
        <v>1730</v>
      </c>
      <c r="O722">
        <v>3885</v>
      </c>
      <c r="P722">
        <v>2720</v>
      </c>
      <c r="Q722">
        <v>4550</v>
      </c>
      <c r="R722">
        <v>1605</v>
      </c>
      <c r="S722">
        <v>1140</v>
      </c>
      <c r="T722">
        <v>125</v>
      </c>
      <c r="U722">
        <v>365</v>
      </c>
      <c r="V722">
        <v>16095</v>
      </c>
      <c r="W722">
        <v>45</v>
      </c>
      <c r="X722">
        <v>65</v>
      </c>
      <c r="Y722">
        <v>815</v>
      </c>
    </row>
    <row r="723" spans="2:25" hidden="1" x14ac:dyDescent="0.25">
      <c r="B723" t="s">
        <v>2200</v>
      </c>
      <c r="C723">
        <v>24250</v>
      </c>
      <c r="D723" t="s">
        <v>1675</v>
      </c>
      <c r="E723">
        <v>0</v>
      </c>
      <c r="F723">
        <v>0</v>
      </c>
      <c r="G723">
        <v>1390</v>
      </c>
      <c r="H723">
        <v>5</v>
      </c>
      <c r="I723">
        <v>185</v>
      </c>
      <c r="J723">
        <v>5</v>
      </c>
      <c r="K723">
        <v>85</v>
      </c>
      <c r="L723">
        <v>265</v>
      </c>
      <c r="M723">
        <v>280</v>
      </c>
      <c r="N723">
        <v>240</v>
      </c>
      <c r="O723">
        <v>460</v>
      </c>
      <c r="P723">
        <v>310</v>
      </c>
      <c r="Q723">
        <v>370</v>
      </c>
      <c r="R723">
        <v>205</v>
      </c>
      <c r="S723">
        <v>115</v>
      </c>
      <c r="T723">
        <v>15</v>
      </c>
      <c r="U723">
        <v>85</v>
      </c>
      <c r="V723">
        <v>1940</v>
      </c>
      <c r="W723">
        <v>5</v>
      </c>
      <c r="X723">
        <v>10</v>
      </c>
      <c r="Y723">
        <v>10</v>
      </c>
    </row>
    <row r="724" spans="2:25" hidden="1" x14ac:dyDescent="0.25">
      <c r="B724" t="s">
        <v>2200</v>
      </c>
      <c r="C724">
        <v>24330</v>
      </c>
      <c r="D724" t="s">
        <v>809</v>
      </c>
      <c r="E724">
        <v>25</v>
      </c>
      <c r="F724">
        <v>10</v>
      </c>
      <c r="G724">
        <v>5590</v>
      </c>
      <c r="H724">
        <v>245</v>
      </c>
      <c r="I724">
        <v>1700</v>
      </c>
      <c r="J724">
        <v>15</v>
      </c>
      <c r="K724">
        <v>840</v>
      </c>
      <c r="L724">
        <v>3980</v>
      </c>
      <c r="M724">
        <v>600</v>
      </c>
      <c r="N724">
        <v>2460</v>
      </c>
      <c r="O724">
        <v>2680</v>
      </c>
      <c r="P724">
        <v>2140</v>
      </c>
      <c r="Q724">
        <v>4720</v>
      </c>
      <c r="R724">
        <v>3270</v>
      </c>
      <c r="S724">
        <v>745</v>
      </c>
      <c r="T724">
        <v>125</v>
      </c>
      <c r="U724">
        <v>525</v>
      </c>
      <c r="V724">
        <v>11085</v>
      </c>
      <c r="W724">
        <v>45</v>
      </c>
      <c r="X724">
        <v>135</v>
      </c>
      <c r="Y724">
        <v>910</v>
      </c>
    </row>
    <row r="725" spans="2:25" hidden="1" x14ac:dyDescent="0.25">
      <c r="B725" t="s">
        <v>2200</v>
      </c>
      <c r="C725">
        <v>24410</v>
      </c>
      <c r="D725" t="s">
        <v>810</v>
      </c>
      <c r="E725">
        <v>5</v>
      </c>
      <c r="F725">
        <v>10</v>
      </c>
      <c r="G725">
        <v>11240</v>
      </c>
      <c r="H725">
        <v>95</v>
      </c>
      <c r="I725">
        <v>2350</v>
      </c>
      <c r="J725">
        <v>30</v>
      </c>
      <c r="K725">
        <v>735</v>
      </c>
      <c r="L725">
        <v>4340</v>
      </c>
      <c r="M725">
        <v>2890</v>
      </c>
      <c r="N725">
        <v>3110</v>
      </c>
      <c r="O725">
        <v>4485</v>
      </c>
      <c r="P725">
        <v>3380</v>
      </c>
      <c r="Q725">
        <v>4770</v>
      </c>
      <c r="R725">
        <v>2150</v>
      </c>
      <c r="S725">
        <v>1140</v>
      </c>
      <c r="T725">
        <v>190</v>
      </c>
      <c r="U725">
        <v>700</v>
      </c>
      <c r="V725">
        <v>17455</v>
      </c>
      <c r="W725">
        <v>30</v>
      </c>
      <c r="X725">
        <v>165</v>
      </c>
      <c r="Y725">
        <v>550</v>
      </c>
    </row>
    <row r="726" spans="2:25" hidden="1" x14ac:dyDescent="0.25">
      <c r="B726" t="s">
        <v>2200</v>
      </c>
      <c r="C726">
        <v>24600</v>
      </c>
      <c r="D726" t="s">
        <v>811</v>
      </c>
      <c r="E726">
        <v>95</v>
      </c>
      <c r="F726">
        <v>30</v>
      </c>
      <c r="G726">
        <v>3755</v>
      </c>
      <c r="H726">
        <v>435</v>
      </c>
      <c r="I726">
        <v>810</v>
      </c>
      <c r="J726">
        <v>5</v>
      </c>
      <c r="K726">
        <v>400</v>
      </c>
      <c r="L726">
        <v>5730</v>
      </c>
      <c r="M726">
        <v>1415</v>
      </c>
      <c r="N726">
        <v>2255</v>
      </c>
      <c r="O726">
        <v>2125</v>
      </c>
      <c r="P726">
        <v>1760</v>
      </c>
      <c r="Q726">
        <v>7190</v>
      </c>
      <c r="R726">
        <v>3630</v>
      </c>
      <c r="S726">
        <v>825</v>
      </c>
      <c r="T726">
        <v>100</v>
      </c>
      <c r="U726">
        <v>440</v>
      </c>
      <c r="V726">
        <v>8410</v>
      </c>
      <c r="W726">
        <v>75</v>
      </c>
      <c r="X726">
        <v>175</v>
      </c>
      <c r="Y726">
        <v>2960</v>
      </c>
    </row>
    <row r="727" spans="2:25" hidden="1" x14ac:dyDescent="0.25">
      <c r="B727" t="s">
        <v>2200</v>
      </c>
      <c r="C727">
        <v>24650</v>
      </c>
      <c r="D727" t="s">
        <v>812</v>
      </c>
      <c r="E727">
        <v>25</v>
      </c>
      <c r="F727">
        <v>30</v>
      </c>
      <c r="G727">
        <v>11275</v>
      </c>
      <c r="H727">
        <v>215</v>
      </c>
      <c r="I727">
        <v>6435</v>
      </c>
      <c r="J727">
        <v>95</v>
      </c>
      <c r="K727">
        <v>3080</v>
      </c>
      <c r="L727">
        <v>9480</v>
      </c>
      <c r="M727">
        <v>905</v>
      </c>
      <c r="N727">
        <v>4900</v>
      </c>
      <c r="O727">
        <v>15305</v>
      </c>
      <c r="P727">
        <v>11765</v>
      </c>
      <c r="Q727">
        <v>12685</v>
      </c>
      <c r="R727">
        <v>5590</v>
      </c>
      <c r="S727">
        <v>1500</v>
      </c>
      <c r="T727">
        <v>870</v>
      </c>
      <c r="U727">
        <v>2875</v>
      </c>
      <c r="V727">
        <v>24980</v>
      </c>
      <c r="W727">
        <v>65</v>
      </c>
      <c r="X727">
        <v>465</v>
      </c>
      <c r="Y727">
        <v>1345</v>
      </c>
    </row>
    <row r="728" spans="2:25" hidden="1" x14ac:dyDescent="0.25">
      <c r="B728" t="s">
        <v>2200</v>
      </c>
      <c r="C728">
        <v>24780</v>
      </c>
      <c r="D728" t="s">
        <v>1676</v>
      </c>
      <c r="E728">
        <v>30</v>
      </c>
      <c r="F728">
        <v>70</v>
      </c>
      <c r="G728">
        <v>7170</v>
      </c>
      <c r="H728">
        <v>25</v>
      </c>
      <c r="I728">
        <v>2055</v>
      </c>
      <c r="J728">
        <v>15</v>
      </c>
      <c r="K728">
        <v>990</v>
      </c>
      <c r="L728">
        <v>3940</v>
      </c>
      <c r="M728">
        <v>860</v>
      </c>
      <c r="N728">
        <v>2755</v>
      </c>
      <c r="O728">
        <v>3880</v>
      </c>
      <c r="P728">
        <v>3070</v>
      </c>
      <c r="Q728">
        <v>3710</v>
      </c>
      <c r="R728">
        <v>2355</v>
      </c>
      <c r="S728">
        <v>450</v>
      </c>
      <c r="T728">
        <v>190</v>
      </c>
      <c r="U728">
        <v>1070</v>
      </c>
      <c r="V728">
        <v>13275</v>
      </c>
      <c r="W728">
        <v>20</v>
      </c>
      <c r="X728">
        <v>255</v>
      </c>
      <c r="Y728">
        <v>160</v>
      </c>
    </row>
    <row r="729" spans="2:25" hidden="1" x14ac:dyDescent="0.25">
      <c r="B729" t="s">
        <v>2200</v>
      </c>
      <c r="C729">
        <v>24850</v>
      </c>
      <c r="D729" t="s">
        <v>1677</v>
      </c>
      <c r="E729">
        <v>5</v>
      </c>
      <c r="F729">
        <v>15</v>
      </c>
      <c r="G729">
        <v>4690</v>
      </c>
      <c r="H729">
        <v>45</v>
      </c>
      <c r="I729">
        <v>1595</v>
      </c>
      <c r="J729">
        <v>25</v>
      </c>
      <c r="K729">
        <v>720</v>
      </c>
      <c r="L729">
        <v>2410</v>
      </c>
      <c r="M729">
        <v>590</v>
      </c>
      <c r="N729">
        <v>1595</v>
      </c>
      <c r="O729">
        <v>3380</v>
      </c>
      <c r="P729">
        <v>2640</v>
      </c>
      <c r="Q729">
        <v>2665</v>
      </c>
      <c r="R729">
        <v>1515</v>
      </c>
      <c r="S729">
        <v>460</v>
      </c>
      <c r="T729">
        <v>125</v>
      </c>
      <c r="U729">
        <v>820</v>
      </c>
      <c r="V729">
        <v>8760</v>
      </c>
      <c r="W729">
        <v>5</v>
      </c>
      <c r="X729">
        <v>120</v>
      </c>
      <c r="Y729">
        <v>140</v>
      </c>
    </row>
    <row r="730" spans="2:25" hidden="1" x14ac:dyDescent="0.25">
      <c r="B730" t="s">
        <v>2200</v>
      </c>
      <c r="C730">
        <v>24900</v>
      </c>
      <c r="D730" t="s">
        <v>1333</v>
      </c>
      <c r="E730">
        <v>5</v>
      </c>
      <c r="F730">
        <v>5</v>
      </c>
      <c r="G730">
        <v>5480</v>
      </c>
      <c r="H730">
        <v>15</v>
      </c>
      <c r="I730">
        <v>1095</v>
      </c>
      <c r="J730">
        <v>10</v>
      </c>
      <c r="K730">
        <v>495</v>
      </c>
      <c r="L730">
        <v>1795</v>
      </c>
      <c r="M730">
        <v>720</v>
      </c>
      <c r="N730">
        <v>1395</v>
      </c>
      <c r="O730">
        <v>1765</v>
      </c>
      <c r="P730">
        <v>1340</v>
      </c>
      <c r="Q730">
        <v>1455</v>
      </c>
      <c r="R730">
        <v>990</v>
      </c>
      <c r="S730">
        <v>345</v>
      </c>
      <c r="T730">
        <v>60</v>
      </c>
      <c r="U730">
        <v>440</v>
      </c>
      <c r="V730">
        <v>8555</v>
      </c>
      <c r="W730">
        <v>5</v>
      </c>
      <c r="X730">
        <v>75</v>
      </c>
      <c r="Y730">
        <v>55</v>
      </c>
    </row>
    <row r="731" spans="2:25" hidden="1" x14ac:dyDescent="0.25">
      <c r="B731" t="s">
        <v>2200</v>
      </c>
      <c r="C731">
        <v>24970</v>
      </c>
      <c r="D731" t="s">
        <v>813</v>
      </c>
      <c r="E731">
        <v>35</v>
      </c>
      <c r="F731">
        <v>20</v>
      </c>
      <c r="G731">
        <v>16695</v>
      </c>
      <c r="H731">
        <v>195</v>
      </c>
      <c r="I731">
        <v>3445</v>
      </c>
      <c r="J731">
        <v>35</v>
      </c>
      <c r="K731">
        <v>1175</v>
      </c>
      <c r="L731">
        <v>5500</v>
      </c>
      <c r="M731">
        <v>5595</v>
      </c>
      <c r="N731">
        <v>3220</v>
      </c>
      <c r="O731">
        <v>5470</v>
      </c>
      <c r="P731">
        <v>3785</v>
      </c>
      <c r="Q731">
        <v>7800</v>
      </c>
      <c r="R731">
        <v>2790</v>
      </c>
      <c r="S731">
        <v>1735</v>
      </c>
      <c r="T731">
        <v>175</v>
      </c>
      <c r="U731">
        <v>600</v>
      </c>
      <c r="V731">
        <v>23670</v>
      </c>
      <c r="W731">
        <v>80</v>
      </c>
      <c r="X731">
        <v>150</v>
      </c>
      <c r="Y731">
        <v>2110</v>
      </c>
    </row>
    <row r="732" spans="2:25" hidden="1" x14ac:dyDescent="0.25">
      <c r="B732" t="s">
        <v>2200</v>
      </c>
      <c r="C732">
        <v>25060</v>
      </c>
      <c r="D732" t="s">
        <v>814</v>
      </c>
      <c r="E732">
        <v>15</v>
      </c>
      <c r="F732">
        <v>5</v>
      </c>
      <c r="G732">
        <v>10865</v>
      </c>
      <c r="H732">
        <v>175</v>
      </c>
      <c r="I732">
        <v>2765</v>
      </c>
      <c r="J732">
        <v>20</v>
      </c>
      <c r="K732">
        <v>955</v>
      </c>
      <c r="L732">
        <v>3580</v>
      </c>
      <c r="M732">
        <v>3145</v>
      </c>
      <c r="N732">
        <v>2615</v>
      </c>
      <c r="O732">
        <v>3150</v>
      </c>
      <c r="P732">
        <v>2485</v>
      </c>
      <c r="Q732">
        <v>4875</v>
      </c>
      <c r="R732">
        <v>2730</v>
      </c>
      <c r="S732">
        <v>1125</v>
      </c>
      <c r="T732">
        <v>95</v>
      </c>
      <c r="U732">
        <v>670</v>
      </c>
      <c r="V732">
        <v>16730</v>
      </c>
      <c r="W732">
        <v>35</v>
      </c>
      <c r="X732">
        <v>105</v>
      </c>
      <c r="Y732">
        <v>840</v>
      </c>
    </row>
    <row r="733" spans="2:25" hidden="1" x14ac:dyDescent="0.25">
      <c r="B733" t="s">
        <v>2200</v>
      </c>
      <c r="C733">
        <v>25150</v>
      </c>
      <c r="D733" t="s">
        <v>1678</v>
      </c>
      <c r="E733">
        <v>5</v>
      </c>
      <c r="F733">
        <v>5</v>
      </c>
      <c r="G733">
        <v>3745</v>
      </c>
      <c r="H733">
        <v>25</v>
      </c>
      <c r="I733">
        <v>1105</v>
      </c>
      <c r="J733">
        <v>20</v>
      </c>
      <c r="K733">
        <v>395</v>
      </c>
      <c r="L733">
        <v>1300</v>
      </c>
      <c r="M733">
        <v>645</v>
      </c>
      <c r="N733">
        <v>1005</v>
      </c>
      <c r="O733">
        <v>1910</v>
      </c>
      <c r="P733">
        <v>1435</v>
      </c>
      <c r="Q733">
        <v>1755</v>
      </c>
      <c r="R733">
        <v>895</v>
      </c>
      <c r="S733">
        <v>365</v>
      </c>
      <c r="T733">
        <v>55</v>
      </c>
      <c r="U733">
        <v>400</v>
      </c>
      <c r="V733">
        <v>6105</v>
      </c>
      <c r="W733">
        <v>5</v>
      </c>
      <c r="X733">
        <v>60</v>
      </c>
      <c r="Y733">
        <v>110</v>
      </c>
    </row>
    <row r="734" spans="2:25" hidden="1" x14ac:dyDescent="0.25">
      <c r="B734" t="s">
        <v>2200</v>
      </c>
      <c r="C734">
        <v>25250</v>
      </c>
      <c r="D734" t="s">
        <v>186</v>
      </c>
      <c r="E734">
        <v>45</v>
      </c>
      <c r="F734">
        <v>15</v>
      </c>
      <c r="G734">
        <v>14085</v>
      </c>
      <c r="H734">
        <v>575</v>
      </c>
      <c r="I734">
        <v>4660</v>
      </c>
      <c r="J734">
        <v>40</v>
      </c>
      <c r="K734">
        <v>2030</v>
      </c>
      <c r="L734">
        <v>7290</v>
      </c>
      <c r="M734">
        <v>2010</v>
      </c>
      <c r="N734">
        <v>4675</v>
      </c>
      <c r="O734">
        <v>5545</v>
      </c>
      <c r="P734">
        <v>4290</v>
      </c>
      <c r="Q734">
        <v>8905</v>
      </c>
      <c r="R734">
        <v>4715</v>
      </c>
      <c r="S734">
        <v>1420</v>
      </c>
      <c r="T734">
        <v>385</v>
      </c>
      <c r="U734">
        <v>860</v>
      </c>
      <c r="V734">
        <v>23900</v>
      </c>
      <c r="W734">
        <v>85</v>
      </c>
      <c r="X734">
        <v>270</v>
      </c>
      <c r="Y734">
        <v>1810</v>
      </c>
    </row>
    <row r="735" spans="2:25" hidden="1" x14ac:dyDescent="0.25">
      <c r="B735" t="s">
        <v>2200</v>
      </c>
      <c r="C735">
        <v>25340</v>
      </c>
      <c r="D735" t="s">
        <v>815</v>
      </c>
      <c r="E735">
        <v>5</v>
      </c>
      <c r="F735">
        <v>20</v>
      </c>
      <c r="G735">
        <v>23715</v>
      </c>
      <c r="H735">
        <v>125</v>
      </c>
      <c r="I735">
        <v>3930</v>
      </c>
      <c r="J735">
        <v>45</v>
      </c>
      <c r="K735">
        <v>1375</v>
      </c>
      <c r="L735">
        <v>7030</v>
      </c>
      <c r="M735">
        <v>6145</v>
      </c>
      <c r="N735">
        <v>4540</v>
      </c>
      <c r="O735">
        <v>6525</v>
      </c>
      <c r="P735">
        <v>5035</v>
      </c>
      <c r="Q735">
        <v>6300</v>
      </c>
      <c r="R735">
        <v>3295</v>
      </c>
      <c r="S735">
        <v>1680</v>
      </c>
      <c r="T735">
        <v>155</v>
      </c>
      <c r="U735">
        <v>1385</v>
      </c>
      <c r="V735">
        <v>33595</v>
      </c>
      <c r="W735">
        <v>20</v>
      </c>
      <c r="X735">
        <v>200</v>
      </c>
      <c r="Y735">
        <v>445</v>
      </c>
    </row>
    <row r="736" spans="2:25" hidden="1" x14ac:dyDescent="0.25">
      <c r="B736" t="s">
        <v>2200</v>
      </c>
      <c r="C736">
        <v>25430</v>
      </c>
      <c r="D736" t="s">
        <v>1680</v>
      </c>
      <c r="E736">
        <v>5</v>
      </c>
      <c r="F736">
        <v>5</v>
      </c>
      <c r="G736">
        <v>3260</v>
      </c>
      <c r="H736">
        <v>40</v>
      </c>
      <c r="I736">
        <v>430</v>
      </c>
      <c r="J736">
        <v>5</v>
      </c>
      <c r="K736">
        <v>160</v>
      </c>
      <c r="L736">
        <v>755</v>
      </c>
      <c r="M736">
        <v>640</v>
      </c>
      <c r="N736">
        <v>790</v>
      </c>
      <c r="O736">
        <v>965</v>
      </c>
      <c r="P736">
        <v>735</v>
      </c>
      <c r="Q736">
        <v>955</v>
      </c>
      <c r="R736">
        <v>545</v>
      </c>
      <c r="S736">
        <v>260</v>
      </c>
      <c r="T736">
        <v>30</v>
      </c>
      <c r="U736">
        <v>175</v>
      </c>
      <c r="V736">
        <v>4795</v>
      </c>
      <c r="W736">
        <v>5</v>
      </c>
      <c r="X736">
        <v>20</v>
      </c>
      <c r="Y736">
        <v>55</v>
      </c>
    </row>
    <row r="737" spans="2:25" hidden="1" x14ac:dyDescent="0.25">
      <c r="B737" t="s">
        <v>2200</v>
      </c>
      <c r="C737">
        <v>25490</v>
      </c>
      <c r="D737" t="s">
        <v>1681</v>
      </c>
      <c r="E737">
        <v>5</v>
      </c>
      <c r="F737">
        <v>5</v>
      </c>
      <c r="G737">
        <v>1875</v>
      </c>
      <c r="H737">
        <v>10</v>
      </c>
      <c r="I737">
        <v>405</v>
      </c>
      <c r="J737">
        <v>5</v>
      </c>
      <c r="K737">
        <v>185</v>
      </c>
      <c r="L737">
        <v>500</v>
      </c>
      <c r="M737">
        <v>445</v>
      </c>
      <c r="N737">
        <v>475</v>
      </c>
      <c r="O737">
        <v>860</v>
      </c>
      <c r="P737">
        <v>595</v>
      </c>
      <c r="Q737">
        <v>750</v>
      </c>
      <c r="R737">
        <v>365</v>
      </c>
      <c r="S737">
        <v>220</v>
      </c>
      <c r="T737">
        <v>25</v>
      </c>
      <c r="U737">
        <v>170</v>
      </c>
      <c r="V737">
        <v>2965</v>
      </c>
      <c r="W737">
        <v>5</v>
      </c>
      <c r="X737">
        <v>20</v>
      </c>
      <c r="Y737">
        <v>35</v>
      </c>
    </row>
    <row r="738" spans="2:25" hidden="1" x14ac:dyDescent="0.25">
      <c r="B738" t="s">
        <v>2200</v>
      </c>
      <c r="C738">
        <v>25620</v>
      </c>
      <c r="D738" t="s">
        <v>1682</v>
      </c>
      <c r="E738">
        <v>5</v>
      </c>
      <c r="F738">
        <v>0</v>
      </c>
      <c r="G738">
        <v>2155</v>
      </c>
      <c r="H738">
        <v>10</v>
      </c>
      <c r="I738">
        <v>390</v>
      </c>
      <c r="J738">
        <v>5</v>
      </c>
      <c r="K738">
        <v>180</v>
      </c>
      <c r="L738">
        <v>605</v>
      </c>
      <c r="M738">
        <v>425</v>
      </c>
      <c r="N738">
        <v>560</v>
      </c>
      <c r="O738">
        <v>715</v>
      </c>
      <c r="P738">
        <v>530</v>
      </c>
      <c r="Q738">
        <v>680</v>
      </c>
      <c r="R738">
        <v>470</v>
      </c>
      <c r="S738">
        <v>175</v>
      </c>
      <c r="T738">
        <v>30</v>
      </c>
      <c r="U738">
        <v>135</v>
      </c>
      <c r="V738">
        <v>3370</v>
      </c>
      <c r="W738">
        <v>0</v>
      </c>
      <c r="X738">
        <v>20</v>
      </c>
      <c r="Y738">
        <v>30</v>
      </c>
    </row>
    <row r="739" spans="2:25" hidden="1" x14ac:dyDescent="0.25">
      <c r="B739" t="s">
        <v>2200</v>
      </c>
      <c r="C739">
        <v>25710</v>
      </c>
      <c r="D739" t="s">
        <v>1683</v>
      </c>
      <c r="E739">
        <v>5</v>
      </c>
      <c r="F739">
        <v>5</v>
      </c>
      <c r="G739">
        <v>4250</v>
      </c>
      <c r="H739">
        <v>50</v>
      </c>
      <c r="I739">
        <v>1045</v>
      </c>
      <c r="J739">
        <v>15</v>
      </c>
      <c r="K739">
        <v>250</v>
      </c>
      <c r="L739">
        <v>885</v>
      </c>
      <c r="M739">
        <v>1900</v>
      </c>
      <c r="N739">
        <v>830</v>
      </c>
      <c r="O739">
        <v>1445</v>
      </c>
      <c r="P739">
        <v>1020</v>
      </c>
      <c r="Q739">
        <v>2000</v>
      </c>
      <c r="R739">
        <v>710</v>
      </c>
      <c r="S739">
        <v>620</v>
      </c>
      <c r="T739">
        <v>25</v>
      </c>
      <c r="U739">
        <v>215</v>
      </c>
      <c r="V739">
        <v>6060</v>
      </c>
      <c r="W739">
        <v>5</v>
      </c>
      <c r="X739">
        <v>45</v>
      </c>
      <c r="Y739">
        <v>260</v>
      </c>
    </row>
    <row r="740" spans="2:25" hidden="1" x14ac:dyDescent="0.25">
      <c r="B740" t="s">
        <v>2200</v>
      </c>
      <c r="C740">
        <v>25810</v>
      </c>
      <c r="D740" t="s">
        <v>1684</v>
      </c>
      <c r="E740">
        <v>5</v>
      </c>
      <c r="F740">
        <v>5</v>
      </c>
      <c r="G740">
        <v>1985</v>
      </c>
      <c r="H740">
        <v>5</v>
      </c>
      <c r="I740">
        <v>400</v>
      </c>
      <c r="J740">
        <v>5</v>
      </c>
      <c r="K740">
        <v>190</v>
      </c>
      <c r="L740">
        <v>645</v>
      </c>
      <c r="M740">
        <v>260</v>
      </c>
      <c r="N740">
        <v>765</v>
      </c>
      <c r="O740">
        <v>625</v>
      </c>
      <c r="P740">
        <v>490</v>
      </c>
      <c r="Q740">
        <v>650</v>
      </c>
      <c r="R740">
        <v>520</v>
      </c>
      <c r="S740">
        <v>175</v>
      </c>
      <c r="T740">
        <v>30</v>
      </c>
      <c r="U740">
        <v>140</v>
      </c>
      <c r="V740">
        <v>3460</v>
      </c>
      <c r="W740">
        <v>0</v>
      </c>
      <c r="X740">
        <v>35</v>
      </c>
      <c r="Y740">
        <v>15</v>
      </c>
    </row>
    <row r="741" spans="2:25" hidden="1" x14ac:dyDescent="0.25">
      <c r="B741" t="s">
        <v>2200</v>
      </c>
      <c r="C741">
        <v>25900</v>
      </c>
      <c r="D741" t="s">
        <v>817</v>
      </c>
      <c r="E741">
        <v>10</v>
      </c>
      <c r="F741">
        <v>5</v>
      </c>
      <c r="G741">
        <v>5520</v>
      </c>
      <c r="H741">
        <v>225</v>
      </c>
      <c r="I741">
        <v>1025</v>
      </c>
      <c r="J741">
        <v>5</v>
      </c>
      <c r="K741">
        <v>435</v>
      </c>
      <c r="L741">
        <v>4500</v>
      </c>
      <c r="M741">
        <v>1925</v>
      </c>
      <c r="N741">
        <v>3095</v>
      </c>
      <c r="O741">
        <v>1825</v>
      </c>
      <c r="P741">
        <v>1485</v>
      </c>
      <c r="Q741">
        <v>3525</v>
      </c>
      <c r="R741">
        <v>2740</v>
      </c>
      <c r="S741">
        <v>560</v>
      </c>
      <c r="T741">
        <v>50</v>
      </c>
      <c r="U741">
        <v>400</v>
      </c>
      <c r="V741">
        <v>10910</v>
      </c>
      <c r="W741">
        <v>55</v>
      </c>
      <c r="X741">
        <v>105</v>
      </c>
      <c r="Y741">
        <v>655</v>
      </c>
    </row>
    <row r="742" spans="2:25" hidden="1" x14ac:dyDescent="0.25">
      <c r="B742" t="s">
        <v>2200</v>
      </c>
      <c r="C742">
        <v>25990</v>
      </c>
      <c r="D742" t="s">
        <v>1685</v>
      </c>
      <c r="E742">
        <v>5</v>
      </c>
      <c r="F742">
        <v>0</v>
      </c>
      <c r="G742">
        <v>1295</v>
      </c>
      <c r="H742">
        <v>10</v>
      </c>
      <c r="I742">
        <v>285</v>
      </c>
      <c r="J742">
        <v>5</v>
      </c>
      <c r="K742">
        <v>155</v>
      </c>
      <c r="L742">
        <v>290</v>
      </c>
      <c r="M742">
        <v>150</v>
      </c>
      <c r="N742">
        <v>410</v>
      </c>
      <c r="O742">
        <v>390</v>
      </c>
      <c r="P742">
        <v>295</v>
      </c>
      <c r="Q742">
        <v>415</v>
      </c>
      <c r="R742">
        <v>300</v>
      </c>
      <c r="S742">
        <v>125</v>
      </c>
      <c r="T742">
        <v>10</v>
      </c>
      <c r="U742">
        <v>80</v>
      </c>
      <c r="V742">
        <v>2145</v>
      </c>
      <c r="W742">
        <v>0</v>
      </c>
      <c r="X742">
        <v>20</v>
      </c>
      <c r="Y742">
        <v>15</v>
      </c>
    </row>
    <row r="743" spans="2:25" hidden="1" x14ac:dyDescent="0.25">
      <c r="B743" t="s">
        <v>2200</v>
      </c>
      <c r="C743">
        <v>26080</v>
      </c>
      <c r="D743" t="s">
        <v>1686</v>
      </c>
      <c r="E743">
        <v>0</v>
      </c>
      <c r="F743">
        <v>0</v>
      </c>
      <c r="G743">
        <v>475</v>
      </c>
      <c r="H743">
        <v>5</v>
      </c>
      <c r="I743">
        <v>35</v>
      </c>
      <c r="J743">
        <v>0</v>
      </c>
      <c r="K743">
        <v>10</v>
      </c>
      <c r="L743">
        <v>85</v>
      </c>
      <c r="M743">
        <v>295</v>
      </c>
      <c r="N743">
        <v>50</v>
      </c>
      <c r="O743">
        <v>50</v>
      </c>
      <c r="P743">
        <v>30</v>
      </c>
      <c r="Q743">
        <v>85</v>
      </c>
      <c r="R743">
        <v>45</v>
      </c>
      <c r="S743">
        <v>40</v>
      </c>
      <c r="T743">
        <v>0</v>
      </c>
      <c r="U743">
        <v>10</v>
      </c>
      <c r="V743">
        <v>600</v>
      </c>
      <c r="W743">
        <v>0</v>
      </c>
      <c r="X743">
        <v>0</v>
      </c>
      <c r="Y743">
        <v>5</v>
      </c>
    </row>
    <row r="744" spans="2:25" hidden="1" x14ac:dyDescent="0.25">
      <c r="B744" t="s">
        <v>2200</v>
      </c>
      <c r="C744">
        <v>26170</v>
      </c>
      <c r="D744" t="s">
        <v>1687</v>
      </c>
      <c r="E744">
        <v>0</v>
      </c>
      <c r="F744">
        <v>5</v>
      </c>
      <c r="G744">
        <v>4495</v>
      </c>
      <c r="H744">
        <v>15</v>
      </c>
      <c r="I744">
        <v>790</v>
      </c>
      <c r="J744">
        <v>5</v>
      </c>
      <c r="K744">
        <v>330</v>
      </c>
      <c r="L744">
        <v>1235</v>
      </c>
      <c r="M744">
        <v>1060</v>
      </c>
      <c r="N744">
        <v>1065</v>
      </c>
      <c r="O744">
        <v>1590</v>
      </c>
      <c r="P744">
        <v>1150</v>
      </c>
      <c r="Q744">
        <v>1450</v>
      </c>
      <c r="R744">
        <v>830</v>
      </c>
      <c r="S744">
        <v>490</v>
      </c>
      <c r="T744">
        <v>55</v>
      </c>
      <c r="U744">
        <v>310</v>
      </c>
      <c r="V744">
        <v>6860</v>
      </c>
      <c r="W744">
        <v>0</v>
      </c>
      <c r="X744">
        <v>50</v>
      </c>
      <c r="Y744">
        <v>65</v>
      </c>
    </row>
    <row r="745" spans="2:25" hidden="1" x14ac:dyDescent="0.25">
      <c r="B745" t="s">
        <v>2200</v>
      </c>
      <c r="C745">
        <v>26260</v>
      </c>
      <c r="D745" t="s">
        <v>1420</v>
      </c>
      <c r="E745">
        <v>5</v>
      </c>
      <c r="F745">
        <v>0</v>
      </c>
      <c r="G745">
        <v>2330</v>
      </c>
      <c r="H745">
        <v>5</v>
      </c>
      <c r="I745">
        <v>425</v>
      </c>
      <c r="J745">
        <v>5</v>
      </c>
      <c r="K745">
        <v>185</v>
      </c>
      <c r="L745">
        <v>710</v>
      </c>
      <c r="M745">
        <v>505</v>
      </c>
      <c r="N745">
        <v>710</v>
      </c>
      <c r="O745">
        <v>890</v>
      </c>
      <c r="P745">
        <v>640</v>
      </c>
      <c r="Q745">
        <v>785</v>
      </c>
      <c r="R745">
        <v>550</v>
      </c>
      <c r="S745">
        <v>220</v>
      </c>
      <c r="T745">
        <v>45</v>
      </c>
      <c r="U745">
        <v>190</v>
      </c>
      <c r="V745">
        <v>3845</v>
      </c>
      <c r="W745">
        <v>5</v>
      </c>
      <c r="X745">
        <v>45</v>
      </c>
      <c r="Y745">
        <v>20</v>
      </c>
    </row>
    <row r="746" spans="2:25" hidden="1" x14ac:dyDescent="0.25">
      <c r="B746" t="s">
        <v>2200</v>
      </c>
      <c r="C746">
        <v>26350</v>
      </c>
      <c r="D746" t="s">
        <v>818</v>
      </c>
      <c r="E746">
        <v>15</v>
      </c>
      <c r="F746">
        <v>10</v>
      </c>
      <c r="G746">
        <v>5380</v>
      </c>
      <c r="H746">
        <v>195</v>
      </c>
      <c r="I746">
        <v>915</v>
      </c>
      <c r="J746">
        <v>10</v>
      </c>
      <c r="K746">
        <v>275</v>
      </c>
      <c r="L746">
        <v>2945</v>
      </c>
      <c r="M746">
        <v>2665</v>
      </c>
      <c r="N746">
        <v>1585</v>
      </c>
      <c r="O746">
        <v>1210</v>
      </c>
      <c r="P746">
        <v>940</v>
      </c>
      <c r="Q746">
        <v>2870</v>
      </c>
      <c r="R746">
        <v>1525</v>
      </c>
      <c r="S746">
        <v>470</v>
      </c>
      <c r="T746">
        <v>25</v>
      </c>
      <c r="U746">
        <v>225</v>
      </c>
      <c r="V746">
        <v>8315</v>
      </c>
      <c r="W746">
        <v>20</v>
      </c>
      <c r="X746">
        <v>60</v>
      </c>
      <c r="Y746">
        <v>860</v>
      </c>
    </row>
    <row r="747" spans="2:25" hidden="1" x14ac:dyDescent="0.25">
      <c r="B747" t="s">
        <v>2200</v>
      </c>
      <c r="C747">
        <v>26430</v>
      </c>
      <c r="D747" t="s">
        <v>1688</v>
      </c>
      <c r="E747">
        <v>5</v>
      </c>
      <c r="F747">
        <v>5</v>
      </c>
      <c r="G747">
        <v>2020</v>
      </c>
      <c r="H747">
        <v>5</v>
      </c>
      <c r="I747">
        <v>310</v>
      </c>
      <c r="J747">
        <v>5</v>
      </c>
      <c r="K747">
        <v>155</v>
      </c>
      <c r="L747">
        <v>620</v>
      </c>
      <c r="M747">
        <v>380</v>
      </c>
      <c r="N747">
        <v>400</v>
      </c>
      <c r="O747">
        <v>525</v>
      </c>
      <c r="P747">
        <v>380</v>
      </c>
      <c r="Q747">
        <v>525</v>
      </c>
      <c r="R747">
        <v>350</v>
      </c>
      <c r="S747">
        <v>145</v>
      </c>
      <c r="T747">
        <v>15</v>
      </c>
      <c r="U747">
        <v>105</v>
      </c>
      <c r="V747">
        <v>2940</v>
      </c>
      <c r="W747">
        <v>0</v>
      </c>
      <c r="X747">
        <v>20</v>
      </c>
      <c r="Y747">
        <v>20</v>
      </c>
    </row>
    <row r="748" spans="2:25" hidden="1" x14ac:dyDescent="0.25">
      <c r="B748" t="s">
        <v>2200</v>
      </c>
      <c r="C748">
        <v>26490</v>
      </c>
      <c r="D748" t="s">
        <v>1689</v>
      </c>
      <c r="E748">
        <v>5</v>
      </c>
      <c r="F748">
        <v>5</v>
      </c>
      <c r="G748">
        <v>3040</v>
      </c>
      <c r="H748">
        <v>40</v>
      </c>
      <c r="I748">
        <v>505</v>
      </c>
      <c r="J748">
        <v>15</v>
      </c>
      <c r="K748">
        <v>145</v>
      </c>
      <c r="L748">
        <v>790</v>
      </c>
      <c r="M748">
        <v>1350</v>
      </c>
      <c r="N748">
        <v>505</v>
      </c>
      <c r="O748">
        <v>1105</v>
      </c>
      <c r="P748">
        <v>805</v>
      </c>
      <c r="Q748">
        <v>1145</v>
      </c>
      <c r="R748">
        <v>480</v>
      </c>
      <c r="S748">
        <v>335</v>
      </c>
      <c r="T748">
        <v>15</v>
      </c>
      <c r="U748">
        <v>180</v>
      </c>
      <c r="V748">
        <v>4255</v>
      </c>
      <c r="W748">
        <v>5</v>
      </c>
      <c r="X748">
        <v>25</v>
      </c>
      <c r="Y748">
        <v>110</v>
      </c>
    </row>
    <row r="749" spans="2:25" hidden="1" x14ac:dyDescent="0.25">
      <c r="B749" t="s">
        <v>2200</v>
      </c>
      <c r="C749">
        <v>26610</v>
      </c>
      <c r="D749" t="s">
        <v>1432</v>
      </c>
      <c r="E749">
        <v>5</v>
      </c>
      <c r="F749">
        <v>25</v>
      </c>
      <c r="G749">
        <v>2430</v>
      </c>
      <c r="H749">
        <v>5</v>
      </c>
      <c r="I749">
        <v>565</v>
      </c>
      <c r="J749">
        <v>5</v>
      </c>
      <c r="K749">
        <v>275</v>
      </c>
      <c r="L749">
        <v>945</v>
      </c>
      <c r="M749">
        <v>390</v>
      </c>
      <c r="N749">
        <v>840</v>
      </c>
      <c r="O749">
        <v>1225</v>
      </c>
      <c r="P749">
        <v>930</v>
      </c>
      <c r="Q749">
        <v>1090</v>
      </c>
      <c r="R749">
        <v>705</v>
      </c>
      <c r="S749">
        <v>200</v>
      </c>
      <c r="T749">
        <v>55</v>
      </c>
      <c r="U749">
        <v>325</v>
      </c>
      <c r="V749">
        <v>4305</v>
      </c>
      <c r="W749">
        <v>15</v>
      </c>
      <c r="X749">
        <v>70</v>
      </c>
      <c r="Y749">
        <v>40</v>
      </c>
    </row>
    <row r="750" spans="2:25" hidden="1" x14ac:dyDescent="0.25">
      <c r="B750" t="s">
        <v>2200</v>
      </c>
      <c r="C750">
        <v>26670</v>
      </c>
      <c r="D750" t="s">
        <v>1132</v>
      </c>
      <c r="E750">
        <v>0</v>
      </c>
      <c r="F750">
        <v>0</v>
      </c>
      <c r="G750">
        <v>925</v>
      </c>
      <c r="H750">
        <v>5</v>
      </c>
      <c r="I750">
        <v>155</v>
      </c>
      <c r="J750">
        <v>0</v>
      </c>
      <c r="K750">
        <v>85</v>
      </c>
      <c r="L750">
        <v>230</v>
      </c>
      <c r="M750">
        <v>185</v>
      </c>
      <c r="N750">
        <v>225</v>
      </c>
      <c r="O750">
        <v>295</v>
      </c>
      <c r="P750">
        <v>210</v>
      </c>
      <c r="Q750">
        <v>265</v>
      </c>
      <c r="R750">
        <v>185</v>
      </c>
      <c r="S750">
        <v>45</v>
      </c>
      <c r="T750">
        <v>10</v>
      </c>
      <c r="U750">
        <v>55</v>
      </c>
      <c r="V750">
        <v>1420</v>
      </c>
      <c r="W750">
        <v>0</v>
      </c>
      <c r="X750">
        <v>10</v>
      </c>
      <c r="Y750">
        <v>5</v>
      </c>
    </row>
    <row r="751" spans="2:25" hidden="1" x14ac:dyDescent="0.25">
      <c r="B751" t="s">
        <v>2200</v>
      </c>
      <c r="C751">
        <v>26700</v>
      </c>
      <c r="D751" t="s">
        <v>1123</v>
      </c>
      <c r="E751">
        <v>5</v>
      </c>
      <c r="F751">
        <v>5</v>
      </c>
      <c r="G751">
        <v>4300</v>
      </c>
      <c r="H751">
        <v>10</v>
      </c>
      <c r="I751">
        <v>895</v>
      </c>
      <c r="J751">
        <v>15</v>
      </c>
      <c r="K751">
        <v>385</v>
      </c>
      <c r="L751">
        <v>1450</v>
      </c>
      <c r="M751">
        <v>750</v>
      </c>
      <c r="N751">
        <v>1315</v>
      </c>
      <c r="O751">
        <v>1645</v>
      </c>
      <c r="P751">
        <v>1240</v>
      </c>
      <c r="Q751">
        <v>1440</v>
      </c>
      <c r="R751">
        <v>845</v>
      </c>
      <c r="S751">
        <v>330</v>
      </c>
      <c r="T751">
        <v>60</v>
      </c>
      <c r="U751">
        <v>370</v>
      </c>
      <c r="V751">
        <v>6985</v>
      </c>
      <c r="W751">
        <v>0</v>
      </c>
      <c r="X751">
        <v>85</v>
      </c>
      <c r="Y751">
        <v>75</v>
      </c>
    </row>
    <row r="752" spans="2:25" hidden="1" x14ac:dyDescent="0.25">
      <c r="B752" t="s">
        <v>2200</v>
      </c>
      <c r="C752">
        <v>26730</v>
      </c>
      <c r="D752" t="s">
        <v>1690</v>
      </c>
      <c r="E752">
        <v>5</v>
      </c>
      <c r="F752">
        <v>20</v>
      </c>
      <c r="G752">
        <v>4695</v>
      </c>
      <c r="H752">
        <v>40</v>
      </c>
      <c r="I752">
        <v>1025</v>
      </c>
      <c r="J752">
        <v>15</v>
      </c>
      <c r="K752">
        <v>400</v>
      </c>
      <c r="L752">
        <v>2010</v>
      </c>
      <c r="M752">
        <v>855</v>
      </c>
      <c r="N752">
        <v>1495</v>
      </c>
      <c r="O752">
        <v>1935</v>
      </c>
      <c r="P752">
        <v>1475</v>
      </c>
      <c r="Q752">
        <v>1900</v>
      </c>
      <c r="R752">
        <v>1050</v>
      </c>
      <c r="S752">
        <v>535</v>
      </c>
      <c r="T752">
        <v>40</v>
      </c>
      <c r="U752">
        <v>485</v>
      </c>
      <c r="V752">
        <v>7870</v>
      </c>
      <c r="W752">
        <v>10</v>
      </c>
      <c r="X752">
        <v>105</v>
      </c>
      <c r="Y752">
        <v>155</v>
      </c>
    </row>
    <row r="753" spans="2:25" hidden="1" x14ac:dyDescent="0.25">
      <c r="B753" t="s">
        <v>2200</v>
      </c>
      <c r="C753">
        <v>26810</v>
      </c>
      <c r="D753" t="s">
        <v>1691</v>
      </c>
      <c r="E753">
        <v>5</v>
      </c>
      <c r="F753">
        <v>10</v>
      </c>
      <c r="G753">
        <v>6425</v>
      </c>
      <c r="H753">
        <v>30</v>
      </c>
      <c r="I753">
        <v>1470</v>
      </c>
      <c r="J753">
        <v>20</v>
      </c>
      <c r="K753">
        <v>730</v>
      </c>
      <c r="L753">
        <v>2325</v>
      </c>
      <c r="M753">
        <v>1005</v>
      </c>
      <c r="N753">
        <v>2010</v>
      </c>
      <c r="O753">
        <v>2575</v>
      </c>
      <c r="P753">
        <v>2015</v>
      </c>
      <c r="Q753">
        <v>2720</v>
      </c>
      <c r="R753">
        <v>1705</v>
      </c>
      <c r="S753">
        <v>765</v>
      </c>
      <c r="T753">
        <v>115</v>
      </c>
      <c r="U753">
        <v>670</v>
      </c>
      <c r="V753">
        <v>11025</v>
      </c>
      <c r="W753">
        <v>5</v>
      </c>
      <c r="X753">
        <v>155</v>
      </c>
      <c r="Y753">
        <v>105</v>
      </c>
    </row>
    <row r="754" spans="2:25" hidden="1" x14ac:dyDescent="0.25">
      <c r="B754" t="s">
        <v>2200</v>
      </c>
      <c r="C754">
        <v>26890</v>
      </c>
      <c r="D754" t="s">
        <v>1451</v>
      </c>
      <c r="E754">
        <v>0</v>
      </c>
      <c r="F754">
        <v>0</v>
      </c>
      <c r="G754">
        <v>565</v>
      </c>
      <c r="H754">
        <v>5</v>
      </c>
      <c r="I754">
        <v>95</v>
      </c>
      <c r="J754">
        <v>5</v>
      </c>
      <c r="K754">
        <v>45</v>
      </c>
      <c r="L754">
        <v>115</v>
      </c>
      <c r="M754">
        <v>100</v>
      </c>
      <c r="N754">
        <v>165</v>
      </c>
      <c r="O754">
        <v>185</v>
      </c>
      <c r="P754">
        <v>135</v>
      </c>
      <c r="Q754">
        <v>170</v>
      </c>
      <c r="R754">
        <v>140</v>
      </c>
      <c r="S754">
        <v>35</v>
      </c>
      <c r="T754">
        <v>10</v>
      </c>
      <c r="U754">
        <v>40</v>
      </c>
      <c r="V754">
        <v>915</v>
      </c>
      <c r="W754">
        <v>0</v>
      </c>
      <c r="X754">
        <v>5</v>
      </c>
      <c r="Y754">
        <v>5</v>
      </c>
    </row>
    <row r="755" spans="2:25" hidden="1" x14ac:dyDescent="0.25">
      <c r="B755" t="s">
        <v>2200</v>
      </c>
      <c r="C755">
        <v>26980</v>
      </c>
      <c r="D755" t="s">
        <v>819</v>
      </c>
      <c r="E755">
        <v>15</v>
      </c>
      <c r="F755">
        <v>5</v>
      </c>
      <c r="G755">
        <v>14805</v>
      </c>
      <c r="H755">
        <v>190</v>
      </c>
      <c r="I755">
        <v>2690</v>
      </c>
      <c r="J755">
        <v>35</v>
      </c>
      <c r="K755">
        <v>810</v>
      </c>
      <c r="L755">
        <v>5035</v>
      </c>
      <c r="M755">
        <v>5675</v>
      </c>
      <c r="N755">
        <v>3280</v>
      </c>
      <c r="O755">
        <v>4905</v>
      </c>
      <c r="P755">
        <v>3450</v>
      </c>
      <c r="Q755">
        <v>6715</v>
      </c>
      <c r="R755">
        <v>2585</v>
      </c>
      <c r="S755">
        <v>1645</v>
      </c>
      <c r="T755">
        <v>135</v>
      </c>
      <c r="U755">
        <v>550</v>
      </c>
      <c r="V755">
        <v>21535</v>
      </c>
      <c r="W755">
        <v>80</v>
      </c>
      <c r="X755">
        <v>150</v>
      </c>
      <c r="Y755">
        <v>1440</v>
      </c>
    </row>
    <row r="756" spans="2:25" hidden="1" x14ac:dyDescent="0.25">
      <c r="B756" t="s">
        <v>2200</v>
      </c>
      <c r="C756">
        <v>27070</v>
      </c>
      <c r="D756" t="s">
        <v>820</v>
      </c>
      <c r="E756">
        <v>25</v>
      </c>
      <c r="F756">
        <v>35</v>
      </c>
      <c r="G756">
        <v>20150</v>
      </c>
      <c r="H756">
        <v>260</v>
      </c>
      <c r="I756">
        <v>8520</v>
      </c>
      <c r="J756">
        <v>90</v>
      </c>
      <c r="K756">
        <v>4060</v>
      </c>
      <c r="L756">
        <v>10340</v>
      </c>
      <c r="M756">
        <v>2170</v>
      </c>
      <c r="N756">
        <v>6765</v>
      </c>
      <c r="O756">
        <v>14800</v>
      </c>
      <c r="P756">
        <v>11065</v>
      </c>
      <c r="Q756">
        <v>13035</v>
      </c>
      <c r="R756">
        <v>6530</v>
      </c>
      <c r="S756">
        <v>1970</v>
      </c>
      <c r="T756">
        <v>870</v>
      </c>
      <c r="U756">
        <v>2460</v>
      </c>
      <c r="V756">
        <v>36980</v>
      </c>
      <c r="W756">
        <v>145</v>
      </c>
      <c r="X756">
        <v>460</v>
      </c>
      <c r="Y756">
        <v>1940</v>
      </c>
    </row>
    <row r="757" spans="2:25" hidden="1" x14ac:dyDescent="0.25">
      <c r="B757" t="s">
        <v>2200</v>
      </c>
      <c r="C757">
        <v>27170</v>
      </c>
      <c r="D757" t="s">
        <v>1135</v>
      </c>
      <c r="E757">
        <v>10</v>
      </c>
      <c r="F757">
        <v>20</v>
      </c>
      <c r="G757">
        <v>4915</v>
      </c>
      <c r="H757">
        <v>45</v>
      </c>
      <c r="I757">
        <v>1560</v>
      </c>
      <c r="J757">
        <v>30</v>
      </c>
      <c r="K757">
        <v>650</v>
      </c>
      <c r="L757">
        <v>2525</v>
      </c>
      <c r="M757">
        <v>685</v>
      </c>
      <c r="N757">
        <v>1820</v>
      </c>
      <c r="O757">
        <v>2940</v>
      </c>
      <c r="P757">
        <v>2275</v>
      </c>
      <c r="Q757">
        <v>2395</v>
      </c>
      <c r="R757">
        <v>1365</v>
      </c>
      <c r="S757">
        <v>340</v>
      </c>
      <c r="T757">
        <v>80</v>
      </c>
      <c r="U757">
        <v>775</v>
      </c>
      <c r="V757">
        <v>9025</v>
      </c>
      <c r="W757">
        <v>5</v>
      </c>
      <c r="X757">
        <v>190</v>
      </c>
      <c r="Y757">
        <v>140</v>
      </c>
    </row>
    <row r="758" spans="2:25" hidden="1" x14ac:dyDescent="0.25">
      <c r="B758" t="s">
        <v>2200</v>
      </c>
      <c r="C758">
        <v>27260</v>
      </c>
      <c r="D758" t="s">
        <v>821</v>
      </c>
      <c r="E758">
        <v>25</v>
      </c>
      <c r="F758">
        <v>30</v>
      </c>
      <c r="G758">
        <v>13435</v>
      </c>
      <c r="H758">
        <v>305</v>
      </c>
      <c r="I758">
        <v>6845</v>
      </c>
      <c r="J758">
        <v>120</v>
      </c>
      <c r="K758">
        <v>3045</v>
      </c>
      <c r="L758">
        <v>13830</v>
      </c>
      <c r="M758">
        <v>1745</v>
      </c>
      <c r="N758">
        <v>5300</v>
      </c>
      <c r="O758">
        <v>21965</v>
      </c>
      <c r="P758">
        <v>16610</v>
      </c>
      <c r="Q758">
        <v>18325</v>
      </c>
      <c r="R758">
        <v>7630</v>
      </c>
      <c r="S758">
        <v>2125</v>
      </c>
      <c r="T758">
        <v>1310</v>
      </c>
      <c r="U758">
        <v>3455</v>
      </c>
      <c r="V758">
        <v>28860</v>
      </c>
      <c r="W758">
        <v>110</v>
      </c>
      <c r="X758">
        <v>670</v>
      </c>
      <c r="Y758">
        <v>2050</v>
      </c>
    </row>
    <row r="759" spans="2:25" hidden="1" x14ac:dyDescent="0.25">
      <c r="B759" t="s">
        <v>2200</v>
      </c>
      <c r="C759">
        <v>27350</v>
      </c>
      <c r="D759" t="s">
        <v>28</v>
      </c>
      <c r="E759">
        <v>20</v>
      </c>
      <c r="F759">
        <v>25</v>
      </c>
      <c r="G759">
        <v>4530</v>
      </c>
      <c r="H759">
        <v>340</v>
      </c>
      <c r="I759">
        <v>1010</v>
      </c>
      <c r="J759">
        <v>15</v>
      </c>
      <c r="K759">
        <v>480</v>
      </c>
      <c r="L759">
        <v>2900</v>
      </c>
      <c r="M759">
        <v>1440</v>
      </c>
      <c r="N759">
        <v>2340</v>
      </c>
      <c r="O759">
        <v>1660</v>
      </c>
      <c r="P759">
        <v>1415</v>
      </c>
      <c r="Q759">
        <v>4035</v>
      </c>
      <c r="R759">
        <v>2680</v>
      </c>
      <c r="S759">
        <v>535</v>
      </c>
      <c r="T759">
        <v>105</v>
      </c>
      <c r="U759">
        <v>480</v>
      </c>
      <c r="V759">
        <v>9210</v>
      </c>
      <c r="W759">
        <v>40</v>
      </c>
      <c r="X759">
        <v>95</v>
      </c>
      <c r="Y759">
        <v>1110</v>
      </c>
    </row>
    <row r="760" spans="2:25" hidden="1" x14ac:dyDescent="0.25">
      <c r="B760" t="s">
        <v>2200</v>
      </c>
      <c r="C760">
        <v>27450</v>
      </c>
      <c r="D760" t="s">
        <v>822</v>
      </c>
      <c r="E760">
        <v>10</v>
      </c>
      <c r="F760">
        <v>10</v>
      </c>
      <c r="G760">
        <v>16010</v>
      </c>
      <c r="H760">
        <v>115</v>
      </c>
      <c r="I760">
        <v>3425</v>
      </c>
      <c r="J760">
        <v>40</v>
      </c>
      <c r="K760">
        <v>1060</v>
      </c>
      <c r="L760">
        <v>4730</v>
      </c>
      <c r="M760">
        <v>3175</v>
      </c>
      <c r="N760">
        <v>4145</v>
      </c>
      <c r="O760">
        <v>6805</v>
      </c>
      <c r="P760">
        <v>5045</v>
      </c>
      <c r="Q760">
        <v>6420</v>
      </c>
      <c r="R760">
        <v>3130</v>
      </c>
      <c r="S760">
        <v>1565</v>
      </c>
      <c r="T760">
        <v>175</v>
      </c>
      <c r="U760">
        <v>1195</v>
      </c>
      <c r="V760">
        <v>24675</v>
      </c>
      <c r="W760">
        <v>5</v>
      </c>
      <c r="X760">
        <v>225</v>
      </c>
      <c r="Y760">
        <v>590</v>
      </c>
    </row>
    <row r="761" spans="2:25" hidden="1" x14ac:dyDescent="0.25">
      <c r="B761" t="s">
        <v>2200</v>
      </c>
      <c r="C761">
        <v>27630</v>
      </c>
      <c r="D761" t="s">
        <v>1457</v>
      </c>
      <c r="E761">
        <v>5</v>
      </c>
      <c r="F761">
        <v>5</v>
      </c>
      <c r="G761">
        <v>1045</v>
      </c>
      <c r="H761">
        <v>5</v>
      </c>
      <c r="I761">
        <v>290</v>
      </c>
      <c r="J761">
        <v>0</v>
      </c>
      <c r="K761">
        <v>155</v>
      </c>
      <c r="L761">
        <v>300</v>
      </c>
      <c r="M761">
        <v>190</v>
      </c>
      <c r="N761">
        <v>495</v>
      </c>
      <c r="O761">
        <v>350</v>
      </c>
      <c r="P761">
        <v>285</v>
      </c>
      <c r="Q761">
        <v>310</v>
      </c>
      <c r="R761">
        <v>275</v>
      </c>
      <c r="S761">
        <v>60</v>
      </c>
      <c r="T761">
        <v>10</v>
      </c>
      <c r="U761">
        <v>85</v>
      </c>
      <c r="V761">
        <v>1975</v>
      </c>
      <c r="W761">
        <v>5</v>
      </c>
      <c r="X761">
        <v>20</v>
      </c>
      <c r="Y761">
        <v>5</v>
      </c>
    </row>
    <row r="762" spans="2:25" hidden="1" x14ac:dyDescent="0.25">
      <c r="B762" t="s">
        <v>2200</v>
      </c>
      <c r="C762">
        <v>29399</v>
      </c>
      <c r="D762" t="s">
        <v>1868</v>
      </c>
      <c r="E762">
        <v>0</v>
      </c>
      <c r="F762">
        <v>0</v>
      </c>
      <c r="G762">
        <v>20</v>
      </c>
      <c r="H762">
        <v>0</v>
      </c>
      <c r="I762">
        <v>5</v>
      </c>
      <c r="J762">
        <v>0</v>
      </c>
      <c r="K762">
        <v>0</v>
      </c>
      <c r="L762">
        <v>5</v>
      </c>
      <c r="M762">
        <v>10</v>
      </c>
      <c r="N762">
        <v>5</v>
      </c>
      <c r="O762">
        <v>10</v>
      </c>
      <c r="P762">
        <v>10</v>
      </c>
      <c r="Q762">
        <v>25</v>
      </c>
      <c r="R762">
        <v>15</v>
      </c>
      <c r="S762">
        <v>5</v>
      </c>
      <c r="T762">
        <v>0</v>
      </c>
      <c r="U762">
        <v>5</v>
      </c>
      <c r="V762">
        <v>35</v>
      </c>
      <c r="W762">
        <v>0</v>
      </c>
      <c r="X762">
        <v>5</v>
      </c>
      <c r="Y762">
        <v>5</v>
      </c>
    </row>
    <row r="763" spans="2:25" hidden="1" x14ac:dyDescent="0.25">
      <c r="B763" t="s">
        <v>2200</v>
      </c>
      <c r="C763">
        <v>30250</v>
      </c>
      <c r="D763" t="s">
        <v>1869</v>
      </c>
      <c r="E763">
        <v>10</v>
      </c>
      <c r="F763">
        <v>25</v>
      </c>
      <c r="G763">
        <v>50</v>
      </c>
      <c r="H763">
        <v>0</v>
      </c>
      <c r="I763">
        <v>20</v>
      </c>
      <c r="J763">
        <v>0</v>
      </c>
      <c r="K763">
        <v>25</v>
      </c>
      <c r="L763">
        <v>5</v>
      </c>
      <c r="M763">
        <v>0</v>
      </c>
      <c r="N763">
        <v>75</v>
      </c>
      <c r="O763">
        <v>205</v>
      </c>
      <c r="P763">
        <v>175</v>
      </c>
      <c r="Q763">
        <v>485</v>
      </c>
      <c r="R763">
        <v>395</v>
      </c>
      <c r="S763">
        <v>5</v>
      </c>
      <c r="T763">
        <v>35</v>
      </c>
      <c r="U763">
        <v>95</v>
      </c>
      <c r="V763">
        <v>330</v>
      </c>
      <c r="W763">
        <v>0</v>
      </c>
      <c r="X763">
        <v>80</v>
      </c>
      <c r="Y763">
        <v>0</v>
      </c>
    </row>
    <row r="764" spans="2:25" hidden="1" x14ac:dyDescent="0.25">
      <c r="B764" t="s">
        <v>2200</v>
      </c>
      <c r="C764">
        <v>30300</v>
      </c>
      <c r="D764" t="s">
        <v>1870</v>
      </c>
      <c r="E764">
        <v>5</v>
      </c>
      <c r="F764">
        <v>50</v>
      </c>
      <c r="G764">
        <v>420</v>
      </c>
      <c r="H764">
        <v>5</v>
      </c>
      <c r="I764">
        <v>85</v>
      </c>
      <c r="J764">
        <v>5</v>
      </c>
      <c r="K764">
        <v>55</v>
      </c>
      <c r="L764">
        <v>195</v>
      </c>
      <c r="M764">
        <v>55</v>
      </c>
      <c r="N764">
        <v>145</v>
      </c>
      <c r="O764">
        <v>330</v>
      </c>
      <c r="P764">
        <v>265</v>
      </c>
      <c r="Q764">
        <v>270</v>
      </c>
      <c r="R764">
        <v>185</v>
      </c>
      <c r="S764">
        <v>15</v>
      </c>
      <c r="T764">
        <v>5</v>
      </c>
      <c r="U764">
        <v>120</v>
      </c>
      <c r="V764">
        <v>810</v>
      </c>
      <c r="W764">
        <v>0</v>
      </c>
      <c r="X764">
        <v>25</v>
      </c>
      <c r="Y764">
        <v>5</v>
      </c>
    </row>
    <row r="765" spans="2:25" hidden="1" x14ac:dyDescent="0.25">
      <c r="B765" t="s">
        <v>2200</v>
      </c>
      <c r="C765">
        <v>30370</v>
      </c>
      <c r="D765" t="s">
        <v>1871</v>
      </c>
      <c r="E765">
        <v>5</v>
      </c>
      <c r="F765">
        <v>25</v>
      </c>
      <c r="G765">
        <v>1130</v>
      </c>
      <c r="H765">
        <v>5</v>
      </c>
      <c r="I765">
        <v>290</v>
      </c>
      <c r="J765">
        <v>10</v>
      </c>
      <c r="K765">
        <v>135</v>
      </c>
      <c r="L765">
        <v>455</v>
      </c>
      <c r="M765">
        <v>250</v>
      </c>
      <c r="N765">
        <v>365</v>
      </c>
      <c r="O765">
        <v>695</v>
      </c>
      <c r="P765">
        <v>540</v>
      </c>
      <c r="Q765">
        <v>580</v>
      </c>
      <c r="R765">
        <v>400</v>
      </c>
      <c r="S765">
        <v>45</v>
      </c>
      <c r="T765">
        <v>25</v>
      </c>
      <c r="U765">
        <v>220</v>
      </c>
      <c r="V765">
        <v>2090</v>
      </c>
      <c r="W765">
        <v>5</v>
      </c>
      <c r="X765">
        <v>30</v>
      </c>
      <c r="Y765">
        <v>10</v>
      </c>
    </row>
    <row r="766" spans="2:25" hidden="1" x14ac:dyDescent="0.25">
      <c r="B766" t="s">
        <v>2200</v>
      </c>
      <c r="C766">
        <v>30410</v>
      </c>
      <c r="D766" t="s">
        <v>1872</v>
      </c>
      <c r="E766">
        <v>0</v>
      </c>
      <c r="F766">
        <v>5</v>
      </c>
      <c r="G766">
        <v>295</v>
      </c>
      <c r="H766">
        <v>0</v>
      </c>
      <c r="I766">
        <v>45</v>
      </c>
      <c r="J766">
        <v>5</v>
      </c>
      <c r="K766">
        <v>20</v>
      </c>
      <c r="L766">
        <v>95</v>
      </c>
      <c r="M766">
        <v>55</v>
      </c>
      <c r="N766">
        <v>70</v>
      </c>
      <c r="O766">
        <v>165</v>
      </c>
      <c r="P766">
        <v>125</v>
      </c>
      <c r="Q766">
        <v>100</v>
      </c>
      <c r="R766">
        <v>60</v>
      </c>
      <c r="S766">
        <v>10</v>
      </c>
      <c r="T766">
        <v>5</v>
      </c>
      <c r="U766">
        <v>40</v>
      </c>
      <c r="V766">
        <v>460</v>
      </c>
      <c r="W766">
        <v>5</v>
      </c>
      <c r="X766">
        <v>5</v>
      </c>
      <c r="Y766">
        <v>5</v>
      </c>
    </row>
    <row r="767" spans="2:25" hidden="1" x14ac:dyDescent="0.25">
      <c r="B767" t="s">
        <v>2200</v>
      </c>
      <c r="C767">
        <v>30450</v>
      </c>
      <c r="D767" t="s">
        <v>1873</v>
      </c>
      <c r="E767">
        <v>5</v>
      </c>
      <c r="F767">
        <v>0</v>
      </c>
      <c r="G767">
        <v>25</v>
      </c>
      <c r="H767">
        <v>0</v>
      </c>
      <c r="I767">
        <v>5</v>
      </c>
      <c r="J767">
        <v>0</v>
      </c>
      <c r="K767">
        <v>5</v>
      </c>
      <c r="L767">
        <v>5</v>
      </c>
      <c r="M767">
        <v>5</v>
      </c>
      <c r="N767">
        <v>5</v>
      </c>
      <c r="O767">
        <v>10</v>
      </c>
      <c r="P767">
        <v>10</v>
      </c>
      <c r="Q767">
        <v>10</v>
      </c>
      <c r="R767">
        <v>5</v>
      </c>
      <c r="S767">
        <v>0</v>
      </c>
      <c r="T767">
        <v>0</v>
      </c>
      <c r="U767">
        <v>5</v>
      </c>
      <c r="V767">
        <v>35</v>
      </c>
      <c r="W767">
        <v>0</v>
      </c>
      <c r="X767">
        <v>0</v>
      </c>
      <c r="Y767">
        <v>0</v>
      </c>
    </row>
    <row r="768" spans="2:25" hidden="1" x14ac:dyDescent="0.25">
      <c r="B768" t="s">
        <v>2200</v>
      </c>
      <c r="C768">
        <v>30760</v>
      </c>
      <c r="D768" t="s">
        <v>1874</v>
      </c>
      <c r="E768">
        <v>5</v>
      </c>
      <c r="F768">
        <v>5</v>
      </c>
      <c r="G768">
        <v>265</v>
      </c>
      <c r="H768">
        <v>0</v>
      </c>
      <c r="I768">
        <v>55</v>
      </c>
      <c r="J768">
        <v>0</v>
      </c>
      <c r="K768">
        <v>30</v>
      </c>
      <c r="L768">
        <v>110</v>
      </c>
      <c r="M768">
        <v>30</v>
      </c>
      <c r="N768">
        <v>80</v>
      </c>
      <c r="O768">
        <v>100</v>
      </c>
      <c r="P768">
        <v>80</v>
      </c>
      <c r="Q768">
        <v>60</v>
      </c>
      <c r="R768">
        <v>55</v>
      </c>
      <c r="S768">
        <v>10</v>
      </c>
      <c r="T768">
        <v>5</v>
      </c>
      <c r="U768">
        <v>30</v>
      </c>
      <c r="V768">
        <v>445</v>
      </c>
      <c r="W768">
        <v>0</v>
      </c>
      <c r="X768">
        <v>5</v>
      </c>
      <c r="Y768">
        <v>5</v>
      </c>
    </row>
    <row r="769" spans="2:25" hidden="1" x14ac:dyDescent="0.25">
      <c r="B769" t="s">
        <v>2200</v>
      </c>
      <c r="C769">
        <v>30900</v>
      </c>
      <c r="D769" t="s">
        <v>1875</v>
      </c>
      <c r="E769">
        <v>10</v>
      </c>
      <c r="F769">
        <v>10</v>
      </c>
      <c r="G769">
        <v>10</v>
      </c>
      <c r="H769">
        <v>0</v>
      </c>
      <c r="I769">
        <v>5</v>
      </c>
      <c r="J769">
        <v>0</v>
      </c>
      <c r="K769">
        <v>5</v>
      </c>
      <c r="L769">
        <v>5</v>
      </c>
      <c r="M769">
        <v>5</v>
      </c>
      <c r="N769">
        <v>5</v>
      </c>
      <c r="O769">
        <v>30</v>
      </c>
      <c r="P769">
        <v>30</v>
      </c>
      <c r="Q769">
        <v>60</v>
      </c>
      <c r="R769">
        <v>35</v>
      </c>
      <c r="S769">
        <v>5</v>
      </c>
      <c r="T769">
        <v>5</v>
      </c>
      <c r="U769">
        <v>15</v>
      </c>
      <c r="V769">
        <v>45</v>
      </c>
      <c r="W769">
        <v>0</v>
      </c>
      <c r="X769">
        <v>5</v>
      </c>
      <c r="Y769">
        <v>0</v>
      </c>
    </row>
    <row r="770" spans="2:25" hidden="1" x14ac:dyDescent="0.25">
      <c r="B770" t="s">
        <v>2200</v>
      </c>
      <c r="C770">
        <v>31000</v>
      </c>
      <c r="D770" t="s">
        <v>1876</v>
      </c>
      <c r="E770">
        <v>540</v>
      </c>
      <c r="F770">
        <v>505</v>
      </c>
      <c r="G770">
        <v>83005</v>
      </c>
      <c r="H770">
        <v>2075</v>
      </c>
      <c r="I770">
        <v>17820</v>
      </c>
      <c r="J770">
        <v>270</v>
      </c>
      <c r="K770">
        <v>6970</v>
      </c>
      <c r="L770">
        <v>54660</v>
      </c>
      <c r="M770">
        <v>25155</v>
      </c>
      <c r="N770">
        <v>27480</v>
      </c>
      <c r="O770">
        <v>45050</v>
      </c>
      <c r="P770">
        <v>34290</v>
      </c>
      <c r="Q770">
        <v>50050</v>
      </c>
      <c r="R770">
        <v>27520</v>
      </c>
      <c r="S770">
        <v>4335</v>
      </c>
      <c r="T770">
        <v>1625</v>
      </c>
      <c r="U770">
        <v>8275</v>
      </c>
      <c r="V770">
        <v>142000</v>
      </c>
      <c r="W770">
        <v>380</v>
      </c>
      <c r="X770">
        <v>2370</v>
      </c>
      <c r="Y770">
        <v>10900</v>
      </c>
    </row>
    <row r="771" spans="2:25" hidden="1" x14ac:dyDescent="0.25">
      <c r="B771" t="s">
        <v>2200</v>
      </c>
      <c r="C771">
        <v>31750</v>
      </c>
      <c r="D771" t="s">
        <v>1877</v>
      </c>
      <c r="E771">
        <v>0</v>
      </c>
      <c r="F771">
        <v>10</v>
      </c>
      <c r="G771">
        <v>15</v>
      </c>
      <c r="H771">
        <v>0</v>
      </c>
      <c r="I771">
        <v>5</v>
      </c>
      <c r="J771">
        <v>0</v>
      </c>
      <c r="K771">
        <v>5</v>
      </c>
      <c r="L771">
        <v>5</v>
      </c>
      <c r="M771">
        <v>5</v>
      </c>
      <c r="N771">
        <v>5</v>
      </c>
      <c r="O771">
        <v>15</v>
      </c>
      <c r="P771">
        <v>10</v>
      </c>
      <c r="Q771">
        <v>15</v>
      </c>
      <c r="R771">
        <v>5</v>
      </c>
      <c r="S771">
        <v>0</v>
      </c>
      <c r="T771">
        <v>5</v>
      </c>
      <c r="U771">
        <v>5</v>
      </c>
      <c r="V771">
        <v>25</v>
      </c>
      <c r="W771">
        <v>0</v>
      </c>
      <c r="X771">
        <v>0</v>
      </c>
      <c r="Y771">
        <v>0</v>
      </c>
    </row>
    <row r="772" spans="2:25" hidden="1" x14ac:dyDescent="0.25">
      <c r="B772" t="s">
        <v>2200</v>
      </c>
      <c r="C772">
        <v>31820</v>
      </c>
      <c r="D772" t="s">
        <v>1878</v>
      </c>
      <c r="E772">
        <v>30</v>
      </c>
      <c r="F772">
        <v>110</v>
      </c>
      <c r="G772">
        <v>18295</v>
      </c>
      <c r="H772">
        <v>90</v>
      </c>
      <c r="I772">
        <v>4945</v>
      </c>
      <c r="J772">
        <v>40</v>
      </c>
      <c r="K772">
        <v>2695</v>
      </c>
      <c r="L772">
        <v>8570</v>
      </c>
      <c r="M772">
        <v>1975</v>
      </c>
      <c r="N772">
        <v>5680</v>
      </c>
      <c r="O772">
        <v>6825</v>
      </c>
      <c r="P772">
        <v>5360</v>
      </c>
      <c r="Q772">
        <v>6380</v>
      </c>
      <c r="R772">
        <v>4905</v>
      </c>
      <c r="S772">
        <v>810</v>
      </c>
      <c r="T772">
        <v>310</v>
      </c>
      <c r="U772">
        <v>1900</v>
      </c>
      <c r="V772">
        <v>31670</v>
      </c>
      <c r="W772">
        <v>5</v>
      </c>
      <c r="X772">
        <v>610</v>
      </c>
      <c r="Y772">
        <v>220</v>
      </c>
    </row>
    <row r="773" spans="2:25" hidden="1" x14ac:dyDescent="0.25">
      <c r="B773" t="s">
        <v>2200</v>
      </c>
      <c r="C773">
        <v>31900</v>
      </c>
      <c r="D773" t="s">
        <v>1879</v>
      </c>
      <c r="E773">
        <v>10</v>
      </c>
      <c r="F773">
        <v>50</v>
      </c>
      <c r="G773">
        <v>2405</v>
      </c>
      <c r="H773">
        <v>5</v>
      </c>
      <c r="I773">
        <v>475</v>
      </c>
      <c r="J773">
        <v>5</v>
      </c>
      <c r="K773">
        <v>240</v>
      </c>
      <c r="L773">
        <v>1070</v>
      </c>
      <c r="M773">
        <v>445</v>
      </c>
      <c r="N773">
        <v>610</v>
      </c>
      <c r="O773">
        <v>870</v>
      </c>
      <c r="P773">
        <v>705</v>
      </c>
      <c r="Q773">
        <v>790</v>
      </c>
      <c r="R773">
        <v>640</v>
      </c>
      <c r="S773">
        <v>75</v>
      </c>
      <c r="T773">
        <v>50</v>
      </c>
      <c r="U773">
        <v>260</v>
      </c>
      <c r="V773">
        <v>3905</v>
      </c>
      <c r="W773">
        <v>0</v>
      </c>
      <c r="X773">
        <v>75</v>
      </c>
      <c r="Y773">
        <v>15</v>
      </c>
    </row>
    <row r="774" spans="2:25" hidden="1" x14ac:dyDescent="0.25">
      <c r="B774" t="s">
        <v>2200</v>
      </c>
      <c r="C774">
        <v>31950</v>
      </c>
      <c r="D774" t="s">
        <v>1880</v>
      </c>
      <c r="E774">
        <v>5</v>
      </c>
      <c r="F774">
        <v>5</v>
      </c>
      <c r="G774">
        <v>25</v>
      </c>
      <c r="H774">
        <v>0</v>
      </c>
      <c r="I774">
        <v>5</v>
      </c>
      <c r="J774">
        <v>0</v>
      </c>
      <c r="K774">
        <v>5</v>
      </c>
      <c r="L774">
        <v>10</v>
      </c>
      <c r="M774">
        <v>0</v>
      </c>
      <c r="N774">
        <v>10</v>
      </c>
      <c r="O774">
        <v>25</v>
      </c>
      <c r="P774">
        <v>15</v>
      </c>
      <c r="Q774">
        <v>40</v>
      </c>
      <c r="R774">
        <v>30</v>
      </c>
      <c r="S774">
        <v>0</v>
      </c>
      <c r="T774">
        <v>5</v>
      </c>
      <c r="U774">
        <v>5</v>
      </c>
      <c r="V774">
        <v>45</v>
      </c>
      <c r="W774">
        <v>0</v>
      </c>
      <c r="X774">
        <v>5</v>
      </c>
      <c r="Y774">
        <v>0</v>
      </c>
    </row>
    <row r="775" spans="2:25" hidden="1" x14ac:dyDescent="0.25">
      <c r="B775" t="s">
        <v>2200</v>
      </c>
      <c r="C775">
        <v>32080</v>
      </c>
      <c r="D775" t="s">
        <v>1881</v>
      </c>
      <c r="E775">
        <v>185</v>
      </c>
      <c r="F775">
        <v>660</v>
      </c>
      <c r="G775">
        <v>15745</v>
      </c>
      <c r="H775">
        <v>230</v>
      </c>
      <c r="I775">
        <v>3580</v>
      </c>
      <c r="J775">
        <v>50</v>
      </c>
      <c r="K775">
        <v>1810</v>
      </c>
      <c r="L775">
        <v>11825</v>
      </c>
      <c r="M775">
        <v>2420</v>
      </c>
      <c r="N775">
        <v>5275</v>
      </c>
      <c r="O775">
        <v>11590</v>
      </c>
      <c r="P775">
        <v>9370</v>
      </c>
      <c r="Q775">
        <v>11340</v>
      </c>
      <c r="R775">
        <v>7595</v>
      </c>
      <c r="S775">
        <v>710</v>
      </c>
      <c r="T775">
        <v>490</v>
      </c>
      <c r="U775">
        <v>3335</v>
      </c>
      <c r="V775">
        <v>29555</v>
      </c>
      <c r="W775">
        <v>30</v>
      </c>
      <c r="X775">
        <v>980</v>
      </c>
      <c r="Y775">
        <v>695</v>
      </c>
    </row>
    <row r="776" spans="2:25" hidden="1" x14ac:dyDescent="0.25">
      <c r="B776" t="s">
        <v>2200</v>
      </c>
      <c r="C776">
        <v>32250</v>
      </c>
      <c r="D776" t="s">
        <v>1882</v>
      </c>
      <c r="E776">
        <v>10</v>
      </c>
      <c r="F776">
        <v>25</v>
      </c>
      <c r="G776">
        <v>130</v>
      </c>
      <c r="H776">
        <v>5</v>
      </c>
      <c r="I776">
        <v>25</v>
      </c>
      <c r="J776">
        <v>5</v>
      </c>
      <c r="K776">
        <v>20</v>
      </c>
      <c r="L776">
        <v>85</v>
      </c>
      <c r="M776">
        <v>10</v>
      </c>
      <c r="N776">
        <v>70</v>
      </c>
      <c r="O776">
        <v>190</v>
      </c>
      <c r="P776">
        <v>170</v>
      </c>
      <c r="Q776">
        <v>295</v>
      </c>
      <c r="R776">
        <v>225</v>
      </c>
      <c r="S776">
        <v>5</v>
      </c>
      <c r="T776">
        <v>10</v>
      </c>
      <c r="U776">
        <v>95</v>
      </c>
      <c r="V776">
        <v>380</v>
      </c>
      <c r="W776">
        <v>0</v>
      </c>
      <c r="X776">
        <v>40</v>
      </c>
      <c r="Y776">
        <v>0</v>
      </c>
    </row>
    <row r="777" spans="2:25" hidden="1" x14ac:dyDescent="0.25">
      <c r="B777" t="s">
        <v>2200</v>
      </c>
      <c r="C777">
        <v>32260</v>
      </c>
      <c r="D777" t="s">
        <v>1883</v>
      </c>
      <c r="E777">
        <v>25</v>
      </c>
      <c r="F777">
        <v>105</v>
      </c>
      <c r="G777">
        <v>4250</v>
      </c>
      <c r="H777">
        <v>10</v>
      </c>
      <c r="I777">
        <v>910</v>
      </c>
      <c r="J777">
        <v>10</v>
      </c>
      <c r="K777">
        <v>525</v>
      </c>
      <c r="L777">
        <v>2285</v>
      </c>
      <c r="M777">
        <v>735</v>
      </c>
      <c r="N777">
        <v>1305</v>
      </c>
      <c r="O777">
        <v>2120</v>
      </c>
      <c r="P777">
        <v>1680</v>
      </c>
      <c r="Q777">
        <v>2035</v>
      </c>
      <c r="R777">
        <v>1615</v>
      </c>
      <c r="S777">
        <v>175</v>
      </c>
      <c r="T777">
        <v>125</v>
      </c>
      <c r="U777">
        <v>640</v>
      </c>
      <c r="V777">
        <v>7625</v>
      </c>
      <c r="W777">
        <v>5</v>
      </c>
      <c r="X777">
        <v>195</v>
      </c>
      <c r="Y777">
        <v>40</v>
      </c>
    </row>
    <row r="778" spans="2:25" hidden="1" x14ac:dyDescent="0.25">
      <c r="B778" t="s">
        <v>2200</v>
      </c>
      <c r="C778">
        <v>32270</v>
      </c>
      <c r="D778" t="s">
        <v>1884</v>
      </c>
      <c r="E778">
        <v>10</v>
      </c>
      <c r="F778">
        <v>30</v>
      </c>
      <c r="G778">
        <v>1405</v>
      </c>
      <c r="H778">
        <v>10</v>
      </c>
      <c r="I778">
        <v>440</v>
      </c>
      <c r="J778">
        <v>10</v>
      </c>
      <c r="K778">
        <v>185</v>
      </c>
      <c r="L778">
        <v>935</v>
      </c>
      <c r="M778">
        <v>190</v>
      </c>
      <c r="N778">
        <v>600</v>
      </c>
      <c r="O778">
        <v>1430</v>
      </c>
      <c r="P778">
        <v>1185</v>
      </c>
      <c r="Q778">
        <v>1190</v>
      </c>
      <c r="R778">
        <v>795</v>
      </c>
      <c r="S778">
        <v>80</v>
      </c>
      <c r="T778">
        <v>45</v>
      </c>
      <c r="U778">
        <v>485</v>
      </c>
      <c r="V778">
        <v>3115</v>
      </c>
      <c r="W778">
        <v>5</v>
      </c>
      <c r="X778">
        <v>100</v>
      </c>
      <c r="Y778">
        <v>30</v>
      </c>
    </row>
    <row r="779" spans="2:25" hidden="1" x14ac:dyDescent="0.25">
      <c r="B779" t="s">
        <v>2200</v>
      </c>
      <c r="C779">
        <v>32310</v>
      </c>
      <c r="D779" t="s">
        <v>1885</v>
      </c>
      <c r="E779">
        <v>20</v>
      </c>
      <c r="F779">
        <v>40</v>
      </c>
      <c r="G779">
        <v>1555</v>
      </c>
      <c r="H779">
        <v>10</v>
      </c>
      <c r="I779">
        <v>280</v>
      </c>
      <c r="J779">
        <v>5</v>
      </c>
      <c r="K779">
        <v>160</v>
      </c>
      <c r="L779">
        <v>655</v>
      </c>
      <c r="M779">
        <v>165</v>
      </c>
      <c r="N779">
        <v>450</v>
      </c>
      <c r="O779">
        <v>700</v>
      </c>
      <c r="P779">
        <v>560</v>
      </c>
      <c r="Q779">
        <v>665</v>
      </c>
      <c r="R779">
        <v>525</v>
      </c>
      <c r="S779">
        <v>45</v>
      </c>
      <c r="T779">
        <v>20</v>
      </c>
      <c r="U779">
        <v>230</v>
      </c>
      <c r="V779">
        <v>2665</v>
      </c>
      <c r="W779">
        <v>0</v>
      </c>
      <c r="X779">
        <v>75</v>
      </c>
      <c r="Y779">
        <v>15</v>
      </c>
    </row>
    <row r="780" spans="2:25" hidden="1" x14ac:dyDescent="0.25">
      <c r="B780" t="s">
        <v>2200</v>
      </c>
      <c r="C780">
        <v>32330</v>
      </c>
      <c r="D780" t="s">
        <v>1886</v>
      </c>
      <c r="E780">
        <v>15</v>
      </c>
      <c r="F780">
        <v>70</v>
      </c>
      <c r="G780">
        <v>40</v>
      </c>
      <c r="H780">
        <v>0</v>
      </c>
      <c r="I780">
        <v>40</v>
      </c>
      <c r="J780">
        <v>5</v>
      </c>
      <c r="K780">
        <v>40</v>
      </c>
      <c r="L780">
        <v>135</v>
      </c>
      <c r="M780">
        <v>0</v>
      </c>
      <c r="N780">
        <v>110</v>
      </c>
      <c r="O780">
        <v>225</v>
      </c>
      <c r="P780">
        <v>210</v>
      </c>
      <c r="Q780">
        <v>325</v>
      </c>
      <c r="R780">
        <v>215</v>
      </c>
      <c r="S780">
        <v>5</v>
      </c>
      <c r="T780">
        <v>10</v>
      </c>
      <c r="U780">
        <v>145</v>
      </c>
      <c r="V780">
        <v>380</v>
      </c>
      <c r="W780">
        <v>0</v>
      </c>
      <c r="X780">
        <v>55</v>
      </c>
      <c r="Y780">
        <v>5</v>
      </c>
    </row>
    <row r="781" spans="2:25" hidden="1" x14ac:dyDescent="0.25">
      <c r="B781" t="s">
        <v>2200</v>
      </c>
      <c r="C781">
        <v>32450</v>
      </c>
      <c r="D781" t="s">
        <v>1887</v>
      </c>
      <c r="E781">
        <v>15</v>
      </c>
      <c r="F781">
        <v>25</v>
      </c>
      <c r="G781">
        <v>135</v>
      </c>
      <c r="H781">
        <v>0</v>
      </c>
      <c r="I781">
        <v>35</v>
      </c>
      <c r="J781">
        <v>5</v>
      </c>
      <c r="K781">
        <v>25</v>
      </c>
      <c r="L781">
        <v>120</v>
      </c>
      <c r="M781">
        <v>15</v>
      </c>
      <c r="N781">
        <v>60</v>
      </c>
      <c r="O781">
        <v>195</v>
      </c>
      <c r="P781">
        <v>175</v>
      </c>
      <c r="Q781">
        <v>205</v>
      </c>
      <c r="R781">
        <v>155</v>
      </c>
      <c r="S781">
        <v>5</v>
      </c>
      <c r="T781">
        <v>15</v>
      </c>
      <c r="U781">
        <v>95</v>
      </c>
      <c r="V781">
        <v>380</v>
      </c>
      <c r="W781">
        <v>0</v>
      </c>
      <c r="X781">
        <v>15</v>
      </c>
      <c r="Y781">
        <v>0</v>
      </c>
    </row>
    <row r="782" spans="2:25" hidden="1" x14ac:dyDescent="0.25">
      <c r="B782" t="s">
        <v>2200</v>
      </c>
      <c r="C782">
        <v>32500</v>
      </c>
      <c r="D782" t="s">
        <v>1888</v>
      </c>
      <c r="E782">
        <v>20</v>
      </c>
      <c r="F782">
        <v>70</v>
      </c>
      <c r="G782">
        <v>480</v>
      </c>
      <c r="H782">
        <v>5</v>
      </c>
      <c r="I782">
        <v>85</v>
      </c>
      <c r="J782">
        <v>0</v>
      </c>
      <c r="K782">
        <v>55</v>
      </c>
      <c r="L782">
        <v>195</v>
      </c>
      <c r="M782">
        <v>50</v>
      </c>
      <c r="N782">
        <v>195</v>
      </c>
      <c r="O782">
        <v>355</v>
      </c>
      <c r="P782">
        <v>310</v>
      </c>
      <c r="Q782">
        <v>530</v>
      </c>
      <c r="R782">
        <v>425</v>
      </c>
      <c r="S782">
        <v>20</v>
      </c>
      <c r="T782">
        <v>35</v>
      </c>
      <c r="U782">
        <v>145</v>
      </c>
      <c r="V782">
        <v>1040</v>
      </c>
      <c r="W782">
        <v>0</v>
      </c>
      <c r="X782">
        <v>35</v>
      </c>
      <c r="Y782">
        <v>5</v>
      </c>
    </row>
    <row r="783" spans="2:25" hidden="1" x14ac:dyDescent="0.25">
      <c r="B783" t="s">
        <v>2200</v>
      </c>
      <c r="C783">
        <v>32600</v>
      </c>
      <c r="D783" t="s">
        <v>1889</v>
      </c>
      <c r="E783">
        <v>5</v>
      </c>
      <c r="F783">
        <v>5</v>
      </c>
      <c r="G783">
        <v>15</v>
      </c>
      <c r="H783">
        <v>0</v>
      </c>
      <c r="I783">
        <v>10</v>
      </c>
      <c r="J783">
        <v>0</v>
      </c>
      <c r="K783">
        <v>5</v>
      </c>
      <c r="L783">
        <v>5</v>
      </c>
      <c r="M783">
        <v>5</v>
      </c>
      <c r="N783">
        <v>5</v>
      </c>
      <c r="O783">
        <v>20</v>
      </c>
      <c r="P783">
        <v>15</v>
      </c>
      <c r="Q783">
        <v>35</v>
      </c>
      <c r="R783">
        <v>15</v>
      </c>
      <c r="S783">
        <v>5</v>
      </c>
      <c r="T783">
        <v>0</v>
      </c>
      <c r="U783">
        <v>10</v>
      </c>
      <c r="V783">
        <v>35</v>
      </c>
      <c r="W783">
        <v>0</v>
      </c>
      <c r="X783">
        <v>5</v>
      </c>
      <c r="Y783">
        <v>0</v>
      </c>
    </row>
    <row r="784" spans="2:25" hidden="1" x14ac:dyDescent="0.25">
      <c r="B784" t="s">
        <v>2200</v>
      </c>
      <c r="C784">
        <v>32750</v>
      </c>
      <c r="D784" t="s">
        <v>1890</v>
      </c>
      <c r="E784">
        <v>0</v>
      </c>
      <c r="F784">
        <v>5</v>
      </c>
      <c r="G784">
        <v>10</v>
      </c>
      <c r="H784">
        <v>0</v>
      </c>
      <c r="I784">
        <v>5</v>
      </c>
      <c r="J784">
        <v>0</v>
      </c>
      <c r="K784">
        <v>0</v>
      </c>
      <c r="L784">
        <v>0</v>
      </c>
      <c r="M784">
        <v>0</v>
      </c>
      <c r="N784">
        <v>5</v>
      </c>
      <c r="O784">
        <v>5</v>
      </c>
      <c r="P784">
        <v>5</v>
      </c>
      <c r="Q784">
        <v>10</v>
      </c>
      <c r="R784">
        <v>10</v>
      </c>
      <c r="S784">
        <v>0</v>
      </c>
      <c r="T784">
        <v>0</v>
      </c>
      <c r="U784">
        <v>5</v>
      </c>
      <c r="V784">
        <v>15</v>
      </c>
      <c r="W784">
        <v>5</v>
      </c>
      <c r="X784">
        <v>0</v>
      </c>
      <c r="Y784">
        <v>0</v>
      </c>
    </row>
    <row r="785" spans="2:25" hidden="1" x14ac:dyDescent="0.25">
      <c r="B785" t="s">
        <v>2200</v>
      </c>
      <c r="C785">
        <v>32770</v>
      </c>
      <c r="D785" t="s">
        <v>1891</v>
      </c>
      <c r="E785">
        <v>10</v>
      </c>
      <c r="F785">
        <v>35</v>
      </c>
      <c r="G785">
        <v>25</v>
      </c>
      <c r="H785">
        <v>0</v>
      </c>
      <c r="I785">
        <v>10</v>
      </c>
      <c r="J785">
        <v>0</v>
      </c>
      <c r="K785">
        <v>10</v>
      </c>
      <c r="L785">
        <v>5</v>
      </c>
      <c r="M785">
        <v>0</v>
      </c>
      <c r="N785">
        <v>70</v>
      </c>
      <c r="O785">
        <v>250</v>
      </c>
      <c r="P785">
        <v>220</v>
      </c>
      <c r="Q785">
        <v>455</v>
      </c>
      <c r="R785">
        <v>320</v>
      </c>
      <c r="S785">
        <v>0</v>
      </c>
      <c r="T785">
        <v>55</v>
      </c>
      <c r="U785">
        <v>100</v>
      </c>
      <c r="V785">
        <v>265</v>
      </c>
      <c r="W785">
        <v>0</v>
      </c>
      <c r="X785">
        <v>55</v>
      </c>
      <c r="Y785">
        <v>0</v>
      </c>
    </row>
    <row r="786" spans="2:25" hidden="1" x14ac:dyDescent="0.25">
      <c r="B786" t="s">
        <v>2200</v>
      </c>
      <c r="C786">
        <v>32810</v>
      </c>
      <c r="D786" t="s">
        <v>1892</v>
      </c>
      <c r="E786">
        <v>10</v>
      </c>
      <c r="F786">
        <v>15</v>
      </c>
      <c r="G786">
        <v>1480</v>
      </c>
      <c r="H786">
        <v>5</v>
      </c>
      <c r="I786">
        <v>255</v>
      </c>
      <c r="J786">
        <v>5</v>
      </c>
      <c r="K786">
        <v>150</v>
      </c>
      <c r="L786">
        <v>890</v>
      </c>
      <c r="M786">
        <v>290</v>
      </c>
      <c r="N786">
        <v>490</v>
      </c>
      <c r="O786">
        <v>725</v>
      </c>
      <c r="P786">
        <v>550</v>
      </c>
      <c r="Q786">
        <v>775</v>
      </c>
      <c r="R786">
        <v>660</v>
      </c>
      <c r="S786">
        <v>75</v>
      </c>
      <c r="T786">
        <v>40</v>
      </c>
      <c r="U786">
        <v>180</v>
      </c>
      <c r="V786">
        <v>2610</v>
      </c>
      <c r="W786">
        <v>5</v>
      </c>
      <c r="X786">
        <v>50</v>
      </c>
      <c r="Y786">
        <v>10</v>
      </c>
    </row>
    <row r="787" spans="2:25" hidden="1" x14ac:dyDescent="0.25">
      <c r="B787" t="s">
        <v>2200</v>
      </c>
      <c r="C787">
        <v>33100</v>
      </c>
      <c r="D787" t="s">
        <v>1893</v>
      </c>
      <c r="E787">
        <v>5</v>
      </c>
      <c r="F787">
        <v>5</v>
      </c>
      <c r="G787">
        <v>85</v>
      </c>
      <c r="H787">
        <v>0</v>
      </c>
      <c r="I787">
        <v>10</v>
      </c>
      <c r="J787">
        <v>0</v>
      </c>
      <c r="K787">
        <v>5</v>
      </c>
      <c r="L787">
        <v>15</v>
      </c>
      <c r="M787">
        <v>15</v>
      </c>
      <c r="N787">
        <v>20</v>
      </c>
      <c r="O787">
        <v>40</v>
      </c>
      <c r="P787">
        <v>30</v>
      </c>
      <c r="Q787">
        <v>40</v>
      </c>
      <c r="R787">
        <v>20</v>
      </c>
      <c r="S787">
        <v>5</v>
      </c>
      <c r="T787">
        <v>5</v>
      </c>
      <c r="U787">
        <v>5</v>
      </c>
      <c r="V787">
        <v>130</v>
      </c>
      <c r="W787">
        <v>0</v>
      </c>
      <c r="X787">
        <v>5</v>
      </c>
      <c r="Y787">
        <v>0</v>
      </c>
    </row>
    <row r="788" spans="2:25" hidden="1" x14ac:dyDescent="0.25">
      <c r="B788" t="s">
        <v>2200</v>
      </c>
      <c r="C788">
        <v>33200</v>
      </c>
      <c r="D788" t="s">
        <v>1894</v>
      </c>
      <c r="E788">
        <v>5</v>
      </c>
      <c r="F788">
        <v>5</v>
      </c>
      <c r="G788">
        <v>170</v>
      </c>
      <c r="H788">
        <v>0</v>
      </c>
      <c r="I788">
        <v>25</v>
      </c>
      <c r="J788">
        <v>0</v>
      </c>
      <c r="K788">
        <v>10</v>
      </c>
      <c r="L788">
        <v>65</v>
      </c>
      <c r="M788">
        <v>35</v>
      </c>
      <c r="N788">
        <v>50</v>
      </c>
      <c r="O788">
        <v>105</v>
      </c>
      <c r="P788">
        <v>80</v>
      </c>
      <c r="Q788">
        <v>85</v>
      </c>
      <c r="R788">
        <v>70</v>
      </c>
      <c r="S788">
        <v>5</v>
      </c>
      <c r="T788">
        <v>5</v>
      </c>
      <c r="U788">
        <v>30</v>
      </c>
      <c r="V788">
        <v>290</v>
      </c>
      <c r="W788">
        <v>0</v>
      </c>
      <c r="X788">
        <v>5</v>
      </c>
      <c r="Y788">
        <v>0</v>
      </c>
    </row>
    <row r="789" spans="2:25" hidden="1" x14ac:dyDescent="0.25">
      <c r="B789" t="s">
        <v>2200</v>
      </c>
      <c r="C789">
        <v>33220</v>
      </c>
      <c r="D789" t="s">
        <v>1895</v>
      </c>
      <c r="E789">
        <v>40</v>
      </c>
      <c r="F789">
        <v>115</v>
      </c>
      <c r="G789">
        <v>23920</v>
      </c>
      <c r="H789">
        <v>80</v>
      </c>
      <c r="I789">
        <v>6415</v>
      </c>
      <c r="J789">
        <v>45</v>
      </c>
      <c r="K789">
        <v>3590</v>
      </c>
      <c r="L789">
        <v>11385</v>
      </c>
      <c r="M789">
        <v>2270</v>
      </c>
      <c r="N789">
        <v>7445</v>
      </c>
      <c r="O789">
        <v>7795</v>
      </c>
      <c r="P789">
        <v>6180</v>
      </c>
      <c r="Q789">
        <v>7320</v>
      </c>
      <c r="R789">
        <v>5880</v>
      </c>
      <c r="S789">
        <v>1020</v>
      </c>
      <c r="T789">
        <v>355</v>
      </c>
      <c r="U789">
        <v>2115</v>
      </c>
      <c r="V789">
        <v>40945</v>
      </c>
      <c r="W789">
        <v>5</v>
      </c>
      <c r="X789">
        <v>700</v>
      </c>
      <c r="Y789">
        <v>240</v>
      </c>
    </row>
    <row r="790" spans="2:25" hidden="1" x14ac:dyDescent="0.25">
      <c r="B790" t="s">
        <v>2200</v>
      </c>
      <c r="C790">
        <v>33360</v>
      </c>
      <c r="D790" t="s">
        <v>1896</v>
      </c>
      <c r="E790">
        <v>20</v>
      </c>
      <c r="F790">
        <v>85</v>
      </c>
      <c r="G790">
        <v>5825</v>
      </c>
      <c r="H790">
        <v>35</v>
      </c>
      <c r="I790">
        <v>1925</v>
      </c>
      <c r="J790">
        <v>30</v>
      </c>
      <c r="K790">
        <v>975</v>
      </c>
      <c r="L790">
        <v>4420</v>
      </c>
      <c r="M790">
        <v>810</v>
      </c>
      <c r="N790">
        <v>2360</v>
      </c>
      <c r="O790">
        <v>4155</v>
      </c>
      <c r="P790">
        <v>3545</v>
      </c>
      <c r="Q790">
        <v>4020</v>
      </c>
      <c r="R790">
        <v>3120</v>
      </c>
      <c r="S790">
        <v>415</v>
      </c>
      <c r="T790">
        <v>165</v>
      </c>
      <c r="U790">
        <v>1505</v>
      </c>
      <c r="V790">
        <v>12495</v>
      </c>
      <c r="W790">
        <v>10</v>
      </c>
      <c r="X790">
        <v>385</v>
      </c>
      <c r="Y790">
        <v>85</v>
      </c>
    </row>
    <row r="791" spans="2:25" hidden="1" x14ac:dyDescent="0.25">
      <c r="B791" t="s">
        <v>2200</v>
      </c>
      <c r="C791">
        <v>33430</v>
      </c>
      <c r="D791" t="s">
        <v>1897</v>
      </c>
      <c r="E791">
        <v>185</v>
      </c>
      <c r="F791">
        <v>195</v>
      </c>
      <c r="G791">
        <v>64905</v>
      </c>
      <c r="H791">
        <v>1050</v>
      </c>
      <c r="I791">
        <v>14615</v>
      </c>
      <c r="J791">
        <v>220</v>
      </c>
      <c r="K791">
        <v>6200</v>
      </c>
      <c r="L791">
        <v>40240</v>
      </c>
      <c r="M791">
        <v>11485</v>
      </c>
      <c r="N791">
        <v>15735</v>
      </c>
      <c r="O791">
        <v>33735</v>
      </c>
      <c r="P791">
        <v>25575</v>
      </c>
      <c r="Q791">
        <v>28370</v>
      </c>
      <c r="R791">
        <v>16430</v>
      </c>
      <c r="S791">
        <v>2160</v>
      </c>
      <c r="T791">
        <v>1055</v>
      </c>
      <c r="U791">
        <v>6755</v>
      </c>
      <c r="V791">
        <v>103610</v>
      </c>
      <c r="W791">
        <v>150</v>
      </c>
      <c r="X791">
        <v>1340</v>
      </c>
      <c r="Y791">
        <v>3860</v>
      </c>
    </row>
    <row r="792" spans="2:25" hidden="1" x14ac:dyDescent="0.25">
      <c r="B792" t="s">
        <v>2200</v>
      </c>
      <c r="C792">
        <v>33610</v>
      </c>
      <c r="D792" t="s">
        <v>1898</v>
      </c>
      <c r="E792">
        <v>10</v>
      </c>
      <c r="F792">
        <v>20</v>
      </c>
      <c r="G792">
        <v>1105</v>
      </c>
      <c r="H792">
        <v>5</v>
      </c>
      <c r="I792">
        <v>255</v>
      </c>
      <c r="J792">
        <v>5</v>
      </c>
      <c r="K792">
        <v>125</v>
      </c>
      <c r="L792">
        <v>605</v>
      </c>
      <c r="M792">
        <v>215</v>
      </c>
      <c r="N792">
        <v>375</v>
      </c>
      <c r="O792">
        <v>770</v>
      </c>
      <c r="P792">
        <v>590</v>
      </c>
      <c r="Q792">
        <v>540</v>
      </c>
      <c r="R792">
        <v>300</v>
      </c>
      <c r="S792">
        <v>40</v>
      </c>
      <c r="T792">
        <v>20</v>
      </c>
      <c r="U792">
        <v>260</v>
      </c>
      <c r="V792">
        <v>2030</v>
      </c>
      <c r="W792">
        <v>0</v>
      </c>
      <c r="X792">
        <v>50</v>
      </c>
      <c r="Y792">
        <v>10</v>
      </c>
    </row>
    <row r="793" spans="2:25" hidden="1" x14ac:dyDescent="0.25">
      <c r="B793" t="s">
        <v>2200</v>
      </c>
      <c r="C793">
        <v>33620</v>
      </c>
      <c r="D793" t="s">
        <v>1899</v>
      </c>
      <c r="E793">
        <v>15</v>
      </c>
      <c r="F793">
        <v>50</v>
      </c>
      <c r="G793">
        <v>9130</v>
      </c>
      <c r="H793">
        <v>40</v>
      </c>
      <c r="I793">
        <v>2705</v>
      </c>
      <c r="J793">
        <v>20</v>
      </c>
      <c r="K793">
        <v>1535</v>
      </c>
      <c r="L793">
        <v>4300</v>
      </c>
      <c r="M793">
        <v>985</v>
      </c>
      <c r="N793">
        <v>3835</v>
      </c>
      <c r="O793">
        <v>3945</v>
      </c>
      <c r="P793">
        <v>3050</v>
      </c>
      <c r="Q793">
        <v>3360</v>
      </c>
      <c r="R793">
        <v>2510</v>
      </c>
      <c r="S793">
        <v>335</v>
      </c>
      <c r="T793">
        <v>205</v>
      </c>
      <c r="U793">
        <v>945</v>
      </c>
      <c r="V793">
        <v>17115</v>
      </c>
      <c r="W793">
        <v>10</v>
      </c>
      <c r="X793">
        <v>325</v>
      </c>
      <c r="Y793">
        <v>120</v>
      </c>
    </row>
    <row r="794" spans="2:25" hidden="1" x14ac:dyDescent="0.25">
      <c r="B794" t="s">
        <v>2200</v>
      </c>
      <c r="C794">
        <v>33800</v>
      </c>
      <c r="D794" t="s">
        <v>1900</v>
      </c>
      <c r="E794">
        <v>15</v>
      </c>
      <c r="F794">
        <v>30</v>
      </c>
      <c r="G794">
        <v>1910</v>
      </c>
      <c r="H794">
        <v>5</v>
      </c>
      <c r="I794">
        <v>385</v>
      </c>
      <c r="J794">
        <v>5</v>
      </c>
      <c r="K794">
        <v>220</v>
      </c>
      <c r="L794">
        <v>760</v>
      </c>
      <c r="M794">
        <v>440</v>
      </c>
      <c r="N794">
        <v>505</v>
      </c>
      <c r="O794">
        <v>565</v>
      </c>
      <c r="P794">
        <v>455</v>
      </c>
      <c r="Q794">
        <v>600</v>
      </c>
      <c r="R794">
        <v>475</v>
      </c>
      <c r="S794">
        <v>70</v>
      </c>
      <c r="T794">
        <v>25</v>
      </c>
      <c r="U794">
        <v>190</v>
      </c>
      <c r="V794">
        <v>3125</v>
      </c>
      <c r="W794">
        <v>5</v>
      </c>
      <c r="X794">
        <v>55</v>
      </c>
      <c r="Y794">
        <v>10</v>
      </c>
    </row>
    <row r="795" spans="2:25" hidden="1" x14ac:dyDescent="0.25">
      <c r="B795" t="s">
        <v>2200</v>
      </c>
      <c r="C795">
        <v>33830</v>
      </c>
      <c r="D795" t="s">
        <v>1901</v>
      </c>
      <c r="E795">
        <v>15</v>
      </c>
      <c r="F795">
        <v>65</v>
      </c>
      <c r="G795">
        <v>40</v>
      </c>
      <c r="H795">
        <v>0</v>
      </c>
      <c r="I795">
        <v>20</v>
      </c>
      <c r="J795">
        <v>5</v>
      </c>
      <c r="K795">
        <v>25</v>
      </c>
      <c r="L795">
        <v>5</v>
      </c>
      <c r="M795">
        <v>0</v>
      </c>
      <c r="N795">
        <v>55</v>
      </c>
      <c r="O795">
        <v>150</v>
      </c>
      <c r="P795">
        <v>140</v>
      </c>
      <c r="Q795">
        <v>345</v>
      </c>
      <c r="R795">
        <v>230</v>
      </c>
      <c r="S795">
        <v>10</v>
      </c>
      <c r="T795">
        <v>15</v>
      </c>
      <c r="U795">
        <v>90</v>
      </c>
      <c r="V795">
        <v>255</v>
      </c>
      <c r="W795">
        <v>0</v>
      </c>
      <c r="X795">
        <v>50</v>
      </c>
      <c r="Y795">
        <v>5</v>
      </c>
    </row>
    <row r="796" spans="2:25" hidden="1" x14ac:dyDescent="0.25">
      <c r="B796" t="s">
        <v>2200</v>
      </c>
      <c r="C796">
        <v>33960</v>
      </c>
      <c r="D796" t="s">
        <v>1902</v>
      </c>
      <c r="E796">
        <v>155</v>
      </c>
      <c r="F796">
        <v>295</v>
      </c>
      <c r="G796">
        <v>17745</v>
      </c>
      <c r="H796">
        <v>245</v>
      </c>
      <c r="I796">
        <v>7305</v>
      </c>
      <c r="J796">
        <v>125</v>
      </c>
      <c r="K796">
        <v>3560</v>
      </c>
      <c r="L796">
        <v>19985</v>
      </c>
      <c r="M796">
        <v>1765</v>
      </c>
      <c r="N796">
        <v>9800</v>
      </c>
      <c r="O796">
        <v>20470</v>
      </c>
      <c r="P796">
        <v>16465</v>
      </c>
      <c r="Q796">
        <v>15050</v>
      </c>
      <c r="R796">
        <v>8565</v>
      </c>
      <c r="S796">
        <v>1055</v>
      </c>
      <c r="T796">
        <v>895</v>
      </c>
      <c r="U796">
        <v>5450</v>
      </c>
      <c r="V796">
        <v>41570</v>
      </c>
      <c r="W796">
        <v>40</v>
      </c>
      <c r="X796">
        <v>1320</v>
      </c>
      <c r="Y796">
        <v>1030</v>
      </c>
    </row>
    <row r="797" spans="2:25" hidden="1" x14ac:dyDescent="0.25">
      <c r="B797" t="s">
        <v>2200</v>
      </c>
      <c r="C797">
        <v>33980</v>
      </c>
      <c r="D797" t="s">
        <v>1903</v>
      </c>
      <c r="E797">
        <v>5</v>
      </c>
      <c r="F797">
        <v>10</v>
      </c>
      <c r="G797">
        <v>630</v>
      </c>
      <c r="H797">
        <v>5</v>
      </c>
      <c r="I797">
        <v>195</v>
      </c>
      <c r="J797">
        <v>5</v>
      </c>
      <c r="K797">
        <v>85</v>
      </c>
      <c r="L797">
        <v>440</v>
      </c>
      <c r="M797">
        <v>115</v>
      </c>
      <c r="N797">
        <v>250</v>
      </c>
      <c r="O797">
        <v>735</v>
      </c>
      <c r="P797">
        <v>615</v>
      </c>
      <c r="Q797">
        <v>475</v>
      </c>
      <c r="R797">
        <v>320</v>
      </c>
      <c r="S797">
        <v>25</v>
      </c>
      <c r="T797">
        <v>20</v>
      </c>
      <c r="U797">
        <v>265</v>
      </c>
      <c r="V797">
        <v>1385</v>
      </c>
      <c r="W797">
        <v>0</v>
      </c>
      <c r="X797">
        <v>35</v>
      </c>
      <c r="Y797">
        <v>10</v>
      </c>
    </row>
    <row r="798" spans="2:25" hidden="1" x14ac:dyDescent="0.25">
      <c r="B798" t="s">
        <v>2200</v>
      </c>
      <c r="C798">
        <v>34420</v>
      </c>
      <c r="D798" t="s">
        <v>1904</v>
      </c>
      <c r="E798">
        <v>10</v>
      </c>
      <c r="F798">
        <v>30</v>
      </c>
      <c r="G798">
        <v>45</v>
      </c>
      <c r="H798">
        <v>0</v>
      </c>
      <c r="I798">
        <v>10</v>
      </c>
      <c r="J798">
        <v>0</v>
      </c>
      <c r="K798">
        <v>10</v>
      </c>
      <c r="L798">
        <v>5</v>
      </c>
      <c r="M798">
        <v>0</v>
      </c>
      <c r="N798">
        <v>50</v>
      </c>
      <c r="O798">
        <v>140</v>
      </c>
      <c r="P798">
        <v>125</v>
      </c>
      <c r="Q798">
        <v>370</v>
      </c>
      <c r="R798">
        <v>275</v>
      </c>
      <c r="S798">
        <v>0</v>
      </c>
      <c r="T798">
        <v>15</v>
      </c>
      <c r="U798">
        <v>70</v>
      </c>
      <c r="V798">
        <v>220</v>
      </c>
      <c r="W798">
        <v>0</v>
      </c>
      <c r="X798">
        <v>55</v>
      </c>
      <c r="Y798">
        <v>0</v>
      </c>
    </row>
    <row r="799" spans="2:25" hidden="1" x14ac:dyDescent="0.25">
      <c r="B799" t="s">
        <v>2200</v>
      </c>
      <c r="C799">
        <v>34530</v>
      </c>
      <c r="D799" t="s">
        <v>1905</v>
      </c>
      <c r="E799">
        <v>20</v>
      </c>
      <c r="F799">
        <v>25</v>
      </c>
      <c r="G799">
        <v>4765</v>
      </c>
      <c r="H799">
        <v>25</v>
      </c>
      <c r="I799">
        <v>1010</v>
      </c>
      <c r="J799">
        <v>10</v>
      </c>
      <c r="K799">
        <v>410</v>
      </c>
      <c r="L799">
        <v>1720</v>
      </c>
      <c r="M799">
        <v>895</v>
      </c>
      <c r="N799">
        <v>1140</v>
      </c>
      <c r="O799">
        <v>1660</v>
      </c>
      <c r="P799">
        <v>1320</v>
      </c>
      <c r="Q799">
        <v>1495</v>
      </c>
      <c r="R799">
        <v>1025</v>
      </c>
      <c r="S799">
        <v>240</v>
      </c>
      <c r="T799">
        <v>45</v>
      </c>
      <c r="U799">
        <v>445</v>
      </c>
      <c r="V799">
        <v>7470</v>
      </c>
      <c r="W799">
        <v>5</v>
      </c>
      <c r="X799">
        <v>70</v>
      </c>
      <c r="Y799">
        <v>50</v>
      </c>
    </row>
    <row r="800" spans="2:25" hidden="1" x14ac:dyDescent="0.25">
      <c r="B800" t="s">
        <v>2200</v>
      </c>
      <c r="C800">
        <v>34570</v>
      </c>
      <c r="D800" t="s">
        <v>1906</v>
      </c>
      <c r="E800">
        <v>5</v>
      </c>
      <c r="F800">
        <v>20</v>
      </c>
      <c r="G800">
        <v>30</v>
      </c>
      <c r="H800">
        <v>0</v>
      </c>
      <c r="I800">
        <v>5</v>
      </c>
      <c r="J800">
        <v>0</v>
      </c>
      <c r="K800">
        <v>5</v>
      </c>
      <c r="L800">
        <v>0</v>
      </c>
      <c r="M800">
        <v>5</v>
      </c>
      <c r="N800">
        <v>20</v>
      </c>
      <c r="O800">
        <v>100</v>
      </c>
      <c r="P800">
        <v>95</v>
      </c>
      <c r="Q800">
        <v>160</v>
      </c>
      <c r="R800">
        <v>95</v>
      </c>
      <c r="S800">
        <v>5</v>
      </c>
      <c r="T800">
        <v>10</v>
      </c>
      <c r="U800">
        <v>60</v>
      </c>
      <c r="V800">
        <v>125</v>
      </c>
      <c r="W800">
        <v>0</v>
      </c>
      <c r="X800">
        <v>25</v>
      </c>
      <c r="Y800">
        <v>0</v>
      </c>
    </row>
    <row r="801" spans="2:25" hidden="1" x14ac:dyDescent="0.25">
      <c r="B801" t="s">
        <v>2200</v>
      </c>
      <c r="C801">
        <v>34580</v>
      </c>
      <c r="D801" t="s">
        <v>1907</v>
      </c>
      <c r="E801">
        <v>15</v>
      </c>
      <c r="F801">
        <v>40</v>
      </c>
      <c r="G801">
        <v>4795</v>
      </c>
      <c r="H801">
        <v>40</v>
      </c>
      <c r="I801">
        <v>1540</v>
      </c>
      <c r="J801">
        <v>20</v>
      </c>
      <c r="K801">
        <v>850</v>
      </c>
      <c r="L801">
        <v>2705</v>
      </c>
      <c r="M801">
        <v>515</v>
      </c>
      <c r="N801">
        <v>1960</v>
      </c>
      <c r="O801">
        <v>2840</v>
      </c>
      <c r="P801">
        <v>2220</v>
      </c>
      <c r="Q801">
        <v>2435</v>
      </c>
      <c r="R801">
        <v>1530</v>
      </c>
      <c r="S801">
        <v>220</v>
      </c>
      <c r="T801">
        <v>125</v>
      </c>
      <c r="U801">
        <v>700</v>
      </c>
      <c r="V801">
        <v>9280</v>
      </c>
      <c r="W801">
        <v>25</v>
      </c>
      <c r="X801">
        <v>190</v>
      </c>
      <c r="Y801">
        <v>315</v>
      </c>
    </row>
    <row r="802" spans="2:25" hidden="1" x14ac:dyDescent="0.25">
      <c r="B802" t="s">
        <v>2200</v>
      </c>
      <c r="C802">
        <v>34590</v>
      </c>
      <c r="D802" t="s">
        <v>1908</v>
      </c>
      <c r="E802">
        <v>140</v>
      </c>
      <c r="F802">
        <v>310</v>
      </c>
      <c r="G802">
        <v>31850</v>
      </c>
      <c r="H802">
        <v>375</v>
      </c>
      <c r="I802">
        <v>11670</v>
      </c>
      <c r="J802">
        <v>170</v>
      </c>
      <c r="K802">
        <v>6160</v>
      </c>
      <c r="L802">
        <v>30890</v>
      </c>
      <c r="M802">
        <v>2645</v>
      </c>
      <c r="N802">
        <v>13690</v>
      </c>
      <c r="O802">
        <v>31610</v>
      </c>
      <c r="P802">
        <v>25180</v>
      </c>
      <c r="Q802">
        <v>24670</v>
      </c>
      <c r="R802">
        <v>14095</v>
      </c>
      <c r="S802">
        <v>1550</v>
      </c>
      <c r="T802">
        <v>1630</v>
      </c>
      <c r="U802">
        <v>7935</v>
      </c>
      <c r="V802">
        <v>67350</v>
      </c>
      <c r="W802">
        <v>175</v>
      </c>
      <c r="X802">
        <v>1930</v>
      </c>
      <c r="Y802">
        <v>1800</v>
      </c>
    </row>
    <row r="803" spans="2:25" hidden="1" x14ac:dyDescent="0.25">
      <c r="B803" t="s">
        <v>2200</v>
      </c>
      <c r="C803">
        <v>34710</v>
      </c>
      <c r="D803" t="s">
        <v>1909</v>
      </c>
      <c r="E803">
        <v>5</v>
      </c>
      <c r="F803">
        <v>10</v>
      </c>
      <c r="G803">
        <v>315</v>
      </c>
      <c r="H803">
        <v>0</v>
      </c>
      <c r="I803">
        <v>70</v>
      </c>
      <c r="J803">
        <v>0</v>
      </c>
      <c r="K803">
        <v>30</v>
      </c>
      <c r="L803">
        <v>135</v>
      </c>
      <c r="M803">
        <v>55</v>
      </c>
      <c r="N803">
        <v>105</v>
      </c>
      <c r="O803">
        <v>195</v>
      </c>
      <c r="P803">
        <v>155</v>
      </c>
      <c r="Q803">
        <v>140</v>
      </c>
      <c r="R803">
        <v>95</v>
      </c>
      <c r="S803">
        <v>10</v>
      </c>
      <c r="T803">
        <v>5</v>
      </c>
      <c r="U803">
        <v>50</v>
      </c>
      <c r="V803">
        <v>545</v>
      </c>
      <c r="W803">
        <v>0</v>
      </c>
      <c r="X803">
        <v>15</v>
      </c>
      <c r="Y803">
        <v>5</v>
      </c>
    </row>
    <row r="804" spans="2:25" hidden="1" x14ac:dyDescent="0.25">
      <c r="B804" t="s">
        <v>2200</v>
      </c>
      <c r="C804">
        <v>34770</v>
      </c>
      <c r="D804" t="s">
        <v>1910</v>
      </c>
      <c r="E804">
        <v>50</v>
      </c>
      <c r="F804">
        <v>170</v>
      </c>
      <c r="G804">
        <v>11055</v>
      </c>
      <c r="H804">
        <v>60</v>
      </c>
      <c r="I804">
        <v>2630</v>
      </c>
      <c r="J804">
        <v>30</v>
      </c>
      <c r="K804">
        <v>1190</v>
      </c>
      <c r="L804">
        <v>5675</v>
      </c>
      <c r="M804">
        <v>2085</v>
      </c>
      <c r="N804">
        <v>3315</v>
      </c>
      <c r="O804">
        <v>6025</v>
      </c>
      <c r="P804">
        <v>4990</v>
      </c>
      <c r="Q804">
        <v>5200</v>
      </c>
      <c r="R804">
        <v>3600</v>
      </c>
      <c r="S804">
        <v>515</v>
      </c>
      <c r="T804">
        <v>205</v>
      </c>
      <c r="U804">
        <v>1940</v>
      </c>
      <c r="V804">
        <v>19560</v>
      </c>
      <c r="W804">
        <v>10</v>
      </c>
      <c r="X804">
        <v>385</v>
      </c>
      <c r="Y804">
        <v>195</v>
      </c>
    </row>
    <row r="805" spans="2:25" hidden="1" x14ac:dyDescent="0.25">
      <c r="B805" t="s">
        <v>2200</v>
      </c>
      <c r="C805">
        <v>34800</v>
      </c>
      <c r="D805" t="s">
        <v>1911</v>
      </c>
      <c r="E805">
        <v>5</v>
      </c>
      <c r="F805">
        <v>5</v>
      </c>
      <c r="G805">
        <v>35</v>
      </c>
      <c r="H805">
        <v>0</v>
      </c>
      <c r="I805">
        <v>5</v>
      </c>
      <c r="J805">
        <v>0</v>
      </c>
      <c r="K805">
        <v>5</v>
      </c>
      <c r="L805">
        <v>10</v>
      </c>
      <c r="M805">
        <v>10</v>
      </c>
      <c r="N805">
        <v>10</v>
      </c>
      <c r="O805">
        <v>35</v>
      </c>
      <c r="P805">
        <v>20</v>
      </c>
      <c r="Q805">
        <v>30</v>
      </c>
      <c r="R805">
        <v>20</v>
      </c>
      <c r="S805">
        <v>0</v>
      </c>
      <c r="T805">
        <v>0</v>
      </c>
      <c r="U805">
        <v>5</v>
      </c>
      <c r="V805">
        <v>55</v>
      </c>
      <c r="W805">
        <v>0</v>
      </c>
      <c r="X805">
        <v>5</v>
      </c>
      <c r="Y805">
        <v>5</v>
      </c>
    </row>
    <row r="806" spans="2:25" hidden="1" x14ac:dyDescent="0.25">
      <c r="B806" t="s">
        <v>2200</v>
      </c>
      <c r="C806">
        <v>34830</v>
      </c>
      <c r="D806" t="s">
        <v>1912</v>
      </c>
      <c r="E806">
        <v>5</v>
      </c>
      <c r="F806">
        <v>15</v>
      </c>
      <c r="G806">
        <v>5</v>
      </c>
      <c r="H806">
        <v>0</v>
      </c>
      <c r="I806">
        <v>5</v>
      </c>
      <c r="J806">
        <v>0</v>
      </c>
      <c r="K806">
        <v>5</v>
      </c>
      <c r="L806">
        <v>5</v>
      </c>
      <c r="M806">
        <v>0</v>
      </c>
      <c r="N806">
        <v>10</v>
      </c>
      <c r="O806">
        <v>25</v>
      </c>
      <c r="P806">
        <v>25</v>
      </c>
      <c r="Q806">
        <v>45</v>
      </c>
      <c r="R806">
        <v>30</v>
      </c>
      <c r="S806">
        <v>0</v>
      </c>
      <c r="T806">
        <v>5</v>
      </c>
      <c r="U806">
        <v>20</v>
      </c>
      <c r="V806">
        <v>45</v>
      </c>
      <c r="W806">
        <v>0</v>
      </c>
      <c r="X806">
        <v>5</v>
      </c>
      <c r="Y806">
        <v>0</v>
      </c>
    </row>
    <row r="807" spans="2:25" hidden="1" x14ac:dyDescent="0.25">
      <c r="B807" t="s">
        <v>2200</v>
      </c>
      <c r="C807">
        <v>34860</v>
      </c>
      <c r="D807" t="s">
        <v>1913</v>
      </c>
      <c r="E807">
        <v>10</v>
      </c>
      <c r="F807">
        <v>25</v>
      </c>
      <c r="G807">
        <v>1040</v>
      </c>
      <c r="H807">
        <v>5</v>
      </c>
      <c r="I807">
        <v>235</v>
      </c>
      <c r="J807">
        <v>5</v>
      </c>
      <c r="K807">
        <v>95</v>
      </c>
      <c r="L807">
        <v>665</v>
      </c>
      <c r="M807">
        <v>250</v>
      </c>
      <c r="N807">
        <v>380</v>
      </c>
      <c r="O807">
        <v>815</v>
      </c>
      <c r="P807">
        <v>630</v>
      </c>
      <c r="Q807">
        <v>575</v>
      </c>
      <c r="R807">
        <v>380</v>
      </c>
      <c r="S807">
        <v>45</v>
      </c>
      <c r="T807">
        <v>30</v>
      </c>
      <c r="U807">
        <v>235</v>
      </c>
      <c r="V807">
        <v>1970</v>
      </c>
      <c r="W807">
        <v>5</v>
      </c>
      <c r="X807">
        <v>40</v>
      </c>
      <c r="Y807">
        <v>20</v>
      </c>
    </row>
    <row r="808" spans="2:25" hidden="1" x14ac:dyDescent="0.25">
      <c r="B808" t="s">
        <v>2200</v>
      </c>
      <c r="C808">
        <v>34880</v>
      </c>
      <c r="D808" t="s">
        <v>1914</v>
      </c>
      <c r="E808">
        <v>25</v>
      </c>
      <c r="F808">
        <v>110</v>
      </c>
      <c r="G808">
        <v>3080</v>
      </c>
      <c r="H808">
        <v>20</v>
      </c>
      <c r="I808">
        <v>540</v>
      </c>
      <c r="J808">
        <v>5</v>
      </c>
      <c r="K808">
        <v>305</v>
      </c>
      <c r="L808">
        <v>1675</v>
      </c>
      <c r="M808">
        <v>500</v>
      </c>
      <c r="N808">
        <v>890</v>
      </c>
      <c r="O808">
        <v>1685</v>
      </c>
      <c r="P808">
        <v>1385</v>
      </c>
      <c r="Q808">
        <v>1880</v>
      </c>
      <c r="R808">
        <v>1585</v>
      </c>
      <c r="S808">
        <v>90</v>
      </c>
      <c r="T808">
        <v>85</v>
      </c>
      <c r="U808">
        <v>585</v>
      </c>
      <c r="V808">
        <v>5550</v>
      </c>
      <c r="W808">
        <v>5</v>
      </c>
      <c r="X808">
        <v>160</v>
      </c>
      <c r="Y808">
        <v>40</v>
      </c>
    </row>
    <row r="809" spans="2:25" hidden="1" x14ac:dyDescent="0.25">
      <c r="B809" t="s">
        <v>2200</v>
      </c>
      <c r="C809">
        <v>35010</v>
      </c>
      <c r="D809" t="s">
        <v>1915</v>
      </c>
      <c r="E809">
        <v>150</v>
      </c>
      <c r="F809">
        <v>335</v>
      </c>
      <c r="G809">
        <v>54900</v>
      </c>
      <c r="H809">
        <v>550</v>
      </c>
      <c r="I809">
        <v>15610</v>
      </c>
      <c r="J809">
        <v>210</v>
      </c>
      <c r="K809">
        <v>6820</v>
      </c>
      <c r="L809">
        <v>35265</v>
      </c>
      <c r="M809">
        <v>8045</v>
      </c>
      <c r="N809">
        <v>17085</v>
      </c>
      <c r="O809">
        <v>31360</v>
      </c>
      <c r="P809">
        <v>24295</v>
      </c>
      <c r="Q809">
        <v>24495</v>
      </c>
      <c r="R809">
        <v>14570</v>
      </c>
      <c r="S809">
        <v>2370</v>
      </c>
      <c r="T809">
        <v>1085</v>
      </c>
      <c r="U809">
        <v>7580</v>
      </c>
      <c r="V809">
        <v>96090</v>
      </c>
      <c r="W809">
        <v>80</v>
      </c>
      <c r="X809">
        <v>1830</v>
      </c>
      <c r="Y809">
        <v>1745</v>
      </c>
    </row>
    <row r="810" spans="2:25" hidden="1" x14ac:dyDescent="0.25">
      <c r="B810" t="s">
        <v>2200</v>
      </c>
      <c r="C810">
        <v>35250</v>
      </c>
      <c r="D810" t="s">
        <v>1458</v>
      </c>
      <c r="E810">
        <v>5</v>
      </c>
      <c r="F810">
        <v>20</v>
      </c>
      <c r="G810">
        <v>30</v>
      </c>
      <c r="H810">
        <v>0</v>
      </c>
      <c r="I810">
        <v>5</v>
      </c>
      <c r="J810">
        <v>0</v>
      </c>
      <c r="K810">
        <v>5</v>
      </c>
      <c r="L810">
        <v>5</v>
      </c>
      <c r="M810">
        <v>0</v>
      </c>
      <c r="N810">
        <v>25</v>
      </c>
      <c r="O810">
        <v>140</v>
      </c>
      <c r="P810">
        <v>115</v>
      </c>
      <c r="Q810">
        <v>260</v>
      </c>
      <c r="R810">
        <v>195</v>
      </c>
      <c r="S810">
        <v>0</v>
      </c>
      <c r="T810">
        <v>20</v>
      </c>
      <c r="U810">
        <v>60</v>
      </c>
      <c r="V810">
        <v>150</v>
      </c>
      <c r="W810">
        <v>0</v>
      </c>
      <c r="X810">
        <v>35</v>
      </c>
      <c r="Y810">
        <v>0</v>
      </c>
    </row>
    <row r="811" spans="2:25" hidden="1" x14ac:dyDescent="0.25">
      <c r="B811" t="s">
        <v>2200</v>
      </c>
      <c r="C811">
        <v>35300</v>
      </c>
      <c r="D811" t="s">
        <v>1916</v>
      </c>
      <c r="E811">
        <v>30</v>
      </c>
      <c r="F811">
        <v>95</v>
      </c>
      <c r="G811">
        <v>800</v>
      </c>
      <c r="H811">
        <v>5</v>
      </c>
      <c r="I811">
        <v>225</v>
      </c>
      <c r="J811">
        <v>5</v>
      </c>
      <c r="K811">
        <v>125</v>
      </c>
      <c r="L811">
        <v>620</v>
      </c>
      <c r="M811">
        <v>100</v>
      </c>
      <c r="N811">
        <v>465</v>
      </c>
      <c r="O811">
        <v>1250</v>
      </c>
      <c r="P811">
        <v>1125</v>
      </c>
      <c r="Q811">
        <v>1555</v>
      </c>
      <c r="R811">
        <v>1045</v>
      </c>
      <c r="S811">
        <v>45</v>
      </c>
      <c r="T811">
        <v>85</v>
      </c>
      <c r="U811">
        <v>570</v>
      </c>
      <c r="V811">
        <v>2245</v>
      </c>
      <c r="W811">
        <v>0</v>
      </c>
      <c r="X811">
        <v>210</v>
      </c>
      <c r="Y811">
        <v>20</v>
      </c>
    </row>
    <row r="812" spans="2:25" hidden="1" x14ac:dyDescent="0.25">
      <c r="B812" t="s">
        <v>2200</v>
      </c>
      <c r="C812">
        <v>35600</v>
      </c>
      <c r="D812" t="s">
        <v>1917</v>
      </c>
      <c r="E812">
        <v>5</v>
      </c>
      <c r="F812">
        <v>25</v>
      </c>
      <c r="G812">
        <v>475</v>
      </c>
      <c r="H812">
        <v>5</v>
      </c>
      <c r="I812">
        <v>120</v>
      </c>
      <c r="J812">
        <v>5</v>
      </c>
      <c r="K812">
        <v>65</v>
      </c>
      <c r="L812">
        <v>210</v>
      </c>
      <c r="M812">
        <v>55</v>
      </c>
      <c r="N812">
        <v>165</v>
      </c>
      <c r="O812">
        <v>265</v>
      </c>
      <c r="P812">
        <v>205</v>
      </c>
      <c r="Q812">
        <v>215</v>
      </c>
      <c r="R812">
        <v>175</v>
      </c>
      <c r="S812">
        <v>25</v>
      </c>
      <c r="T812">
        <v>10</v>
      </c>
      <c r="U812">
        <v>95</v>
      </c>
      <c r="V812">
        <v>925</v>
      </c>
      <c r="W812">
        <v>5</v>
      </c>
      <c r="X812">
        <v>25</v>
      </c>
      <c r="Y812">
        <v>5</v>
      </c>
    </row>
    <row r="813" spans="2:25" hidden="1" x14ac:dyDescent="0.25">
      <c r="B813" t="s">
        <v>2200</v>
      </c>
      <c r="C813">
        <v>35670</v>
      </c>
      <c r="D813" t="s">
        <v>1918</v>
      </c>
      <c r="E813">
        <v>5</v>
      </c>
      <c r="F813">
        <v>15</v>
      </c>
      <c r="G813">
        <v>40</v>
      </c>
      <c r="H813">
        <v>0</v>
      </c>
      <c r="I813">
        <v>20</v>
      </c>
      <c r="J813">
        <v>0</v>
      </c>
      <c r="K813">
        <v>15</v>
      </c>
      <c r="L813">
        <v>15</v>
      </c>
      <c r="M813">
        <v>0</v>
      </c>
      <c r="N813">
        <v>45</v>
      </c>
      <c r="O813">
        <v>125</v>
      </c>
      <c r="P813">
        <v>115</v>
      </c>
      <c r="Q813">
        <v>230</v>
      </c>
      <c r="R813">
        <v>190</v>
      </c>
      <c r="S813">
        <v>5</v>
      </c>
      <c r="T813">
        <v>15</v>
      </c>
      <c r="U813">
        <v>65</v>
      </c>
      <c r="V813">
        <v>210</v>
      </c>
      <c r="W813">
        <v>0</v>
      </c>
      <c r="X813">
        <v>30</v>
      </c>
      <c r="Y813">
        <v>0</v>
      </c>
    </row>
    <row r="814" spans="2:25" hidden="1" x14ac:dyDescent="0.25">
      <c r="B814" t="s">
        <v>2200</v>
      </c>
      <c r="C814">
        <v>35740</v>
      </c>
      <c r="D814" t="s">
        <v>1919</v>
      </c>
      <c r="E814">
        <v>10</v>
      </c>
      <c r="F814">
        <v>20</v>
      </c>
      <c r="G814">
        <v>7930</v>
      </c>
      <c r="H814">
        <v>55</v>
      </c>
      <c r="I814">
        <v>1260</v>
      </c>
      <c r="J814">
        <v>10</v>
      </c>
      <c r="K814">
        <v>510</v>
      </c>
      <c r="L814">
        <v>2685</v>
      </c>
      <c r="M814">
        <v>2255</v>
      </c>
      <c r="N814">
        <v>1580</v>
      </c>
      <c r="O814">
        <v>2440</v>
      </c>
      <c r="P814">
        <v>1790</v>
      </c>
      <c r="Q814">
        <v>1980</v>
      </c>
      <c r="R814">
        <v>1475</v>
      </c>
      <c r="S814">
        <v>250</v>
      </c>
      <c r="T814">
        <v>90</v>
      </c>
      <c r="U814">
        <v>475</v>
      </c>
      <c r="V814">
        <v>11560</v>
      </c>
      <c r="W814">
        <v>5</v>
      </c>
      <c r="X814">
        <v>95</v>
      </c>
      <c r="Y814">
        <v>140</v>
      </c>
    </row>
    <row r="815" spans="2:25" hidden="1" x14ac:dyDescent="0.25">
      <c r="B815" t="s">
        <v>2200</v>
      </c>
      <c r="C815">
        <v>35760</v>
      </c>
      <c r="D815" t="s">
        <v>1920</v>
      </c>
      <c r="E815">
        <v>10</v>
      </c>
      <c r="F815">
        <v>20</v>
      </c>
      <c r="G815">
        <v>1690</v>
      </c>
      <c r="H815">
        <v>5</v>
      </c>
      <c r="I815">
        <v>360</v>
      </c>
      <c r="J815">
        <v>0</v>
      </c>
      <c r="K815">
        <v>220</v>
      </c>
      <c r="L815">
        <v>615</v>
      </c>
      <c r="M815">
        <v>235</v>
      </c>
      <c r="N815">
        <v>585</v>
      </c>
      <c r="O815">
        <v>650</v>
      </c>
      <c r="P815">
        <v>505</v>
      </c>
      <c r="Q815">
        <v>665</v>
      </c>
      <c r="R815">
        <v>600</v>
      </c>
      <c r="S815">
        <v>60</v>
      </c>
      <c r="T815">
        <v>30</v>
      </c>
      <c r="U815">
        <v>185</v>
      </c>
      <c r="V815">
        <v>3045</v>
      </c>
      <c r="W815">
        <v>5</v>
      </c>
      <c r="X815">
        <v>55</v>
      </c>
      <c r="Y815">
        <v>10</v>
      </c>
    </row>
    <row r="816" spans="2:25" hidden="1" x14ac:dyDescent="0.25">
      <c r="B816" t="s">
        <v>2200</v>
      </c>
      <c r="C816">
        <v>35780</v>
      </c>
      <c r="D816" t="s">
        <v>1921</v>
      </c>
      <c r="E816">
        <v>15</v>
      </c>
      <c r="F816">
        <v>120</v>
      </c>
      <c r="G816">
        <v>80</v>
      </c>
      <c r="H816">
        <v>5</v>
      </c>
      <c r="I816">
        <v>30</v>
      </c>
      <c r="J816">
        <v>0</v>
      </c>
      <c r="K816">
        <v>20</v>
      </c>
      <c r="L816">
        <v>10</v>
      </c>
      <c r="M816">
        <v>5</v>
      </c>
      <c r="N816">
        <v>45</v>
      </c>
      <c r="O816">
        <v>390</v>
      </c>
      <c r="P816">
        <v>340</v>
      </c>
      <c r="Q816">
        <v>495</v>
      </c>
      <c r="R816">
        <v>275</v>
      </c>
      <c r="S816">
        <v>5</v>
      </c>
      <c r="T816">
        <v>40</v>
      </c>
      <c r="U816">
        <v>185</v>
      </c>
      <c r="V816">
        <v>385</v>
      </c>
      <c r="W816">
        <v>0</v>
      </c>
      <c r="X816">
        <v>65</v>
      </c>
      <c r="Y816">
        <v>0</v>
      </c>
    </row>
    <row r="817" spans="2:25" hidden="1" x14ac:dyDescent="0.25">
      <c r="B817" t="s">
        <v>2200</v>
      </c>
      <c r="C817">
        <v>35790</v>
      </c>
      <c r="D817" t="s">
        <v>1922</v>
      </c>
      <c r="E817">
        <v>60</v>
      </c>
      <c r="F817">
        <v>50</v>
      </c>
      <c r="G817">
        <v>80</v>
      </c>
      <c r="H817">
        <v>0</v>
      </c>
      <c r="I817">
        <v>45</v>
      </c>
      <c r="J817">
        <v>0</v>
      </c>
      <c r="K817">
        <v>45</v>
      </c>
      <c r="L817">
        <v>35</v>
      </c>
      <c r="M817">
        <v>0</v>
      </c>
      <c r="N817">
        <v>105</v>
      </c>
      <c r="O817">
        <v>325</v>
      </c>
      <c r="P817">
        <v>300</v>
      </c>
      <c r="Q817">
        <v>670</v>
      </c>
      <c r="R817">
        <v>490</v>
      </c>
      <c r="S817">
        <v>5</v>
      </c>
      <c r="T817">
        <v>25</v>
      </c>
      <c r="U817">
        <v>200</v>
      </c>
      <c r="V817">
        <v>530</v>
      </c>
      <c r="W817">
        <v>5</v>
      </c>
      <c r="X817">
        <v>105</v>
      </c>
      <c r="Y817">
        <v>0</v>
      </c>
    </row>
    <row r="818" spans="2:25" hidden="1" x14ac:dyDescent="0.25">
      <c r="B818" t="s">
        <v>2200</v>
      </c>
      <c r="C818">
        <v>35800</v>
      </c>
      <c r="D818" t="s">
        <v>1923</v>
      </c>
      <c r="E818">
        <v>10</v>
      </c>
      <c r="F818">
        <v>20</v>
      </c>
      <c r="G818">
        <v>175</v>
      </c>
      <c r="H818">
        <v>0</v>
      </c>
      <c r="I818">
        <v>50</v>
      </c>
      <c r="J818">
        <v>5</v>
      </c>
      <c r="K818">
        <v>35</v>
      </c>
      <c r="L818">
        <v>80</v>
      </c>
      <c r="M818">
        <v>20</v>
      </c>
      <c r="N818">
        <v>100</v>
      </c>
      <c r="O818">
        <v>155</v>
      </c>
      <c r="P818">
        <v>130</v>
      </c>
      <c r="Q818">
        <v>165</v>
      </c>
      <c r="R818">
        <v>135</v>
      </c>
      <c r="S818">
        <v>5</v>
      </c>
      <c r="T818">
        <v>5</v>
      </c>
      <c r="U818">
        <v>70</v>
      </c>
      <c r="V818">
        <v>445</v>
      </c>
      <c r="W818">
        <v>0</v>
      </c>
      <c r="X818">
        <v>15</v>
      </c>
      <c r="Y818">
        <v>5</v>
      </c>
    </row>
    <row r="819" spans="2:25" hidden="1" x14ac:dyDescent="0.25">
      <c r="B819" t="s">
        <v>2200</v>
      </c>
      <c r="C819">
        <v>36070</v>
      </c>
      <c r="D819" t="s">
        <v>1924</v>
      </c>
      <c r="E819">
        <v>5</v>
      </c>
      <c r="F819">
        <v>30</v>
      </c>
      <c r="G819">
        <v>35</v>
      </c>
      <c r="H819">
        <v>0</v>
      </c>
      <c r="I819">
        <v>10</v>
      </c>
      <c r="J819">
        <v>0</v>
      </c>
      <c r="K819">
        <v>15</v>
      </c>
      <c r="L819">
        <v>5</v>
      </c>
      <c r="M819">
        <v>0</v>
      </c>
      <c r="N819">
        <v>25</v>
      </c>
      <c r="O819">
        <v>90</v>
      </c>
      <c r="P819">
        <v>75</v>
      </c>
      <c r="Q819">
        <v>225</v>
      </c>
      <c r="R819">
        <v>190</v>
      </c>
      <c r="S819">
        <v>5</v>
      </c>
      <c r="T819">
        <v>5</v>
      </c>
      <c r="U819">
        <v>45</v>
      </c>
      <c r="V819">
        <v>155</v>
      </c>
      <c r="W819">
        <v>0</v>
      </c>
      <c r="X819">
        <v>15</v>
      </c>
      <c r="Y819">
        <v>0</v>
      </c>
    </row>
    <row r="820" spans="2:25" hidden="1" x14ac:dyDescent="0.25">
      <c r="B820" t="s">
        <v>2200</v>
      </c>
      <c r="C820">
        <v>36150</v>
      </c>
      <c r="D820" t="s">
        <v>1925</v>
      </c>
      <c r="E820">
        <v>0</v>
      </c>
      <c r="F820">
        <v>5</v>
      </c>
      <c r="G820">
        <v>45</v>
      </c>
      <c r="H820">
        <v>0</v>
      </c>
      <c r="I820">
        <v>15</v>
      </c>
      <c r="J820">
        <v>0</v>
      </c>
      <c r="K820">
        <v>10</v>
      </c>
      <c r="L820">
        <v>25</v>
      </c>
      <c r="M820">
        <v>10</v>
      </c>
      <c r="N820">
        <v>20</v>
      </c>
      <c r="O820">
        <v>50</v>
      </c>
      <c r="P820">
        <v>35</v>
      </c>
      <c r="Q820">
        <v>30</v>
      </c>
      <c r="R820">
        <v>30</v>
      </c>
      <c r="S820">
        <v>0</v>
      </c>
      <c r="T820">
        <v>5</v>
      </c>
      <c r="U820">
        <v>15</v>
      </c>
      <c r="V820">
        <v>115</v>
      </c>
      <c r="W820">
        <v>0</v>
      </c>
      <c r="X820">
        <v>5</v>
      </c>
      <c r="Y820">
        <v>5</v>
      </c>
    </row>
    <row r="821" spans="2:25" hidden="1" x14ac:dyDescent="0.25">
      <c r="B821" t="s">
        <v>2200</v>
      </c>
      <c r="C821">
        <v>36250</v>
      </c>
      <c r="D821" t="s">
        <v>1926</v>
      </c>
      <c r="E821">
        <v>45</v>
      </c>
      <c r="F821">
        <v>65</v>
      </c>
      <c r="G821">
        <v>20810</v>
      </c>
      <c r="H821">
        <v>135</v>
      </c>
      <c r="I821">
        <v>4405</v>
      </c>
      <c r="J821">
        <v>40</v>
      </c>
      <c r="K821">
        <v>1735</v>
      </c>
      <c r="L821">
        <v>8020</v>
      </c>
      <c r="M821">
        <v>3825</v>
      </c>
      <c r="N821">
        <v>4750</v>
      </c>
      <c r="O821">
        <v>7610</v>
      </c>
      <c r="P821">
        <v>5830</v>
      </c>
      <c r="Q821">
        <v>6430</v>
      </c>
      <c r="R821">
        <v>4110</v>
      </c>
      <c r="S821">
        <v>760</v>
      </c>
      <c r="T821">
        <v>195</v>
      </c>
      <c r="U821">
        <v>1635</v>
      </c>
      <c r="V821">
        <v>31730</v>
      </c>
      <c r="W821">
        <v>20</v>
      </c>
      <c r="X821">
        <v>360</v>
      </c>
      <c r="Y821">
        <v>450</v>
      </c>
    </row>
    <row r="822" spans="2:25" hidden="1" x14ac:dyDescent="0.25">
      <c r="B822" t="s">
        <v>2200</v>
      </c>
      <c r="C822">
        <v>36300</v>
      </c>
      <c r="D822" t="s">
        <v>546</v>
      </c>
      <c r="E822">
        <v>5</v>
      </c>
      <c r="F822">
        <v>5</v>
      </c>
      <c r="G822">
        <v>45</v>
      </c>
      <c r="H822">
        <v>0</v>
      </c>
      <c r="I822">
        <v>5</v>
      </c>
      <c r="J822">
        <v>0</v>
      </c>
      <c r="K822">
        <v>5</v>
      </c>
      <c r="L822">
        <v>20</v>
      </c>
      <c r="M822">
        <v>15</v>
      </c>
      <c r="N822">
        <v>15</v>
      </c>
      <c r="O822">
        <v>45</v>
      </c>
      <c r="P822">
        <v>35</v>
      </c>
      <c r="Q822">
        <v>30</v>
      </c>
      <c r="R822">
        <v>15</v>
      </c>
      <c r="S822">
        <v>0</v>
      </c>
      <c r="T822">
        <v>5</v>
      </c>
      <c r="U822">
        <v>15</v>
      </c>
      <c r="V822">
        <v>85</v>
      </c>
      <c r="W822">
        <v>0</v>
      </c>
      <c r="X822">
        <v>5</v>
      </c>
      <c r="Y822">
        <v>0</v>
      </c>
    </row>
    <row r="823" spans="2:25" hidden="1" x14ac:dyDescent="0.25">
      <c r="B823" t="s">
        <v>2200</v>
      </c>
      <c r="C823">
        <v>36370</v>
      </c>
      <c r="D823" t="s">
        <v>1927</v>
      </c>
      <c r="E823">
        <v>65</v>
      </c>
      <c r="F823">
        <v>200</v>
      </c>
      <c r="G823">
        <v>8860</v>
      </c>
      <c r="H823">
        <v>70</v>
      </c>
      <c r="I823">
        <v>2660</v>
      </c>
      <c r="J823">
        <v>25</v>
      </c>
      <c r="K823">
        <v>1230</v>
      </c>
      <c r="L823">
        <v>6030</v>
      </c>
      <c r="M823">
        <v>1070</v>
      </c>
      <c r="N823">
        <v>3825</v>
      </c>
      <c r="O823">
        <v>5530</v>
      </c>
      <c r="P823">
        <v>4680</v>
      </c>
      <c r="Q823">
        <v>5180</v>
      </c>
      <c r="R823">
        <v>3440</v>
      </c>
      <c r="S823">
        <v>385</v>
      </c>
      <c r="T823">
        <v>200</v>
      </c>
      <c r="U823">
        <v>1905</v>
      </c>
      <c r="V823">
        <v>17600</v>
      </c>
      <c r="W823">
        <v>10</v>
      </c>
      <c r="X823">
        <v>480</v>
      </c>
      <c r="Y823">
        <v>190</v>
      </c>
    </row>
    <row r="824" spans="2:25" hidden="1" x14ac:dyDescent="0.25">
      <c r="B824" t="s">
        <v>2200</v>
      </c>
      <c r="C824">
        <v>36510</v>
      </c>
      <c r="D824" t="s">
        <v>1928</v>
      </c>
      <c r="E824">
        <v>15</v>
      </c>
      <c r="F824">
        <v>30</v>
      </c>
      <c r="G824">
        <v>5975</v>
      </c>
      <c r="H824">
        <v>35</v>
      </c>
      <c r="I824">
        <v>1485</v>
      </c>
      <c r="J824">
        <v>15</v>
      </c>
      <c r="K824">
        <v>670</v>
      </c>
      <c r="L824">
        <v>2785</v>
      </c>
      <c r="M824">
        <v>1045</v>
      </c>
      <c r="N824">
        <v>1695</v>
      </c>
      <c r="O824">
        <v>2625</v>
      </c>
      <c r="P824">
        <v>2010</v>
      </c>
      <c r="Q824">
        <v>2100</v>
      </c>
      <c r="R824">
        <v>1460</v>
      </c>
      <c r="S824">
        <v>205</v>
      </c>
      <c r="T824">
        <v>95</v>
      </c>
      <c r="U824">
        <v>605</v>
      </c>
      <c r="V824">
        <v>9940</v>
      </c>
      <c r="W824">
        <v>5</v>
      </c>
      <c r="X824">
        <v>120</v>
      </c>
      <c r="Y824">
        <v>115</v>
      </c>
    </row>
    <row r="825" spans="2:25" hidden="1" x14ac:dyDescent="0.25">
      <c r="B825" t="s">
        <v>2200</v>
      </c>
      <c r="C825">
        <v>36580</v>
      </c>
      <c r="D825" t="s">
        <v>1929</v>
      </c>
      <c r="E825">
        <v>10</v>
      </c>
      <c r="F825">
        <v>35</v>
      </c>
      <c r="G825">
        <v>3545</v>
      </c>
      <c r="H825">
        <v>15</v>
      </c>
      <c r="I825">
        <v>1165</v>
      </c>
      <c r="J825">
        <v>10</v>
      </c>
      <c r="K825">
        <v>655</v>
      </c>
      <c r="L825">
        <v>1790</v>
      </c>
      <c r="M825">
        <v>355</v>
      </c>
      <c r="N825">
        <v>1480</v>
      </c>
      <c r="O825">
        <v>1790</v>
      </c>
      <c r="P825">
        <v>1375</v>
      </c>
      <c r="Q825">
        <v>1420</v>
      </c>
      <c r="R825">
        <v>1065</v>
      </c>
      <c r="S825">
        <v>135</v>
      </c>
      <c r="T825">
        <v>60</v>
      </c>
      <c r="U825">
        <v>445</v>
      </c>
      <c r="V825">
        <v>6825</v>
      </c>
      <c r="W825">
        <v>5</v>
      </c>
      <c r="X825">
        <v>110</v>
      </c>
      <c r="Y825">
        <v>45</v>
      </c>
    </row>
    <row r="826" spans="2:25" hidden="1" x14ac:dyDescent="0.25">
      <c r="B826" t="s">
        <v>2200</v>
      </c>
      <c r="C826">
        <v>36630</v>
      </c>
      <c r="D826" t="s">
        <v>1930</v>
      </c>
      <c r="E826">
        <v>10</v>
      </c>
      <c r="F826">
        <v>55</v>
      </c>
      <c r="G826">
        <v>6085</v>
      </c>
      <c r="H826">
        <v>15</v>
      </c>
      <c r="I826">
        <v>1865</v>
      </c>
      <c r="J826">
        <v>10</v>
      </c>
      <c r="K826">
        <v>1130</v>
      </c>
      <c r="L826">
        <v>2585</v>
      </c>
      <c r="M826">
        <v>610</v>
      </c>
      <c r="N826">
        <v>2635</v>
      </c>
      <c r="O826">
        <v>2455</v>
      </c>
      <c r="P826">
        <v>1980</v>
      </c>
      <c r="Q826">
        <v>2305</v>
      </c>
      <c r="R826">
        <v>1710</v>
      </c>
      <c r="S826">
        <v>220</v>
      </c>
      <c r="T826">
        <v>130</v>
      </c>
      <c r="U826">
        <v>700</v>
      </c>
      <c r="V826">
        <v>11620</v>
      </c>
      <c r="W826">
        <v>5</v>
      </c>
      <c r="X826">
        <v>240</v>
      </c>
      <c r="Y826">
        <v>70</v>
      </c>
    </row>
    <row r="827" spans="2:25" hidden="1" x14ac:dyDescent="0.25">
      <c r="B827" t="s">
        <v>2200</v>
      </c>
      <c r="C827">
        <v>36660</v>
      </c>
      <c r="D827" t="s">
        <v>1931</v>
      </c>
      <c r="E827">
        <v>15</v>
      </c>
      <c r="F827">
        <v>55</v>
      </c>
      <c r="G827">
        <v>6435</v>
      </c>
      <c r="H827">
        <v>35</v>
      </c>
      <c r="I827">
        <v>1355</v>
      </c>
      <c r="J827">
        <v>15</v>
      </c>
      <c r="K827">
        <v>730</v>
      </c>
      <c r="L827">
        <v>2670</v>
      </c>
      <c r="M827">
        <v>860</v>
      </c>
      <c r="N827">
        <v>1880</v>
      </c>
      <c r="O827">
        <v>2540</v>
      </c>
      <c r="P827">
        <v>1905</v>
      </c>
      <c r="Q827">
        <v>2125</v>
      </c>
      <c r="R827">
        <v>1460</v>
      </c>
      <c r="S827">
        <v>250</v>
      </c>
      <c r="T827">
        <v>100</v>
      </c>
      <c r="U827">
        <v>655</v>
      </c>
      <c r="V827">
        <v>10685</v>
      </c>
      <c r="W827">
        <v>5</v>
      </c>
      <c r="X827">
        <v>160</v>
      </c>
      <c r="Y827">
        <v>65</v>
      </c>
    </row>
    <row r="828" spans="2:25" hidden="1" x14ac:dyDescent="0.25">
      <c r="B828" t="s">
        <v>2200</v>
      </c>
      <c r="C828">
        <v>36720</v>
      </c>
      <c r="D828" t="s">
        <v>1932</v>
      </c>
      <c r="E828">
        <v>100</v>
      </c>
      <c r="F828">
        <v>135</v>
      </c>
      <c r="G828">
        <v>44015</v>
      </c>
      <c r="H828">
        <v>520</v>
      </c>
      <c r="I828">
        <v>8695</v>
      </c>
      <c r="J828">
        <v>105</v>
      </c>
      <c r="K828">
        <v>3430</v>
      </c>
      <c r="L828">
        <v>21050</v>
      </c>
      <c r="M828">
        <v>9570</v>
      </c>
      <c r="N828">
        <v>10230</v>
      </c>
      <c r="O828">
        <v>17865</v>
      </c>
      <c r="P828">
        <v>13290</v>
      </c>
      <c r="Q828">
        <v>14450</v>
      </c>
      <c r="R828">
        <v>8560</v>
      </c>
      <c r="S828">
        <v>1610</v>
      </c>
      <c r="T828">
        <v>550</v>
      </c>
      <c r="U828">
        <v>3615</v>
      </c>
      <c r="V828">
        <v>67380</v>
      </c>
      <c r="W828">
        <v>25</v>
      </c>
      <c r="X828">
        <v>825</v>
      </c>
      <c r="Y828">
        <v>1610</v>
      </c>
    </row>
    <row r="829" spans="2:25" hidden="1" x14ac:dyDescent="0.25">
      <c r="B829" t="s">
        <v>2200</v>
      </c>
      <c r="C829">
        <v>36820</v>
      </c>
      <c r="D829" t="s">
        <v>1933</v>
      </c>
      <c r="E829">
        <v>15</v>
      </c>
      <c r="F829">
        <v>90</v>
      </c>
      <c r="G829">
        <v>4385</v>
      </c>
      <c r="H829">
        <v>10</v>
      </c>
      <c r="I829">
        <v>780</v>
      </c>
      <c r="J829">
        <v>10</v>
      </c>
      <c r="K829">
        <v>445</v>
      </c>
      <c r="L829">
        <v>1890</v>
      </c>
      <c r="M829">
        <v>715</v>
      </c>
      <c r="N829">
        <v>1130</v>
      </c>
      <c r="O829">
        <v>1800</v>
      </c>
      <c r="P829">
        <v>1445</v>
      </c>
      <c r="Q829">
        <v>1610</v>
      </c>
      <c r="R829">
        <v>1315</v>
      </c>
      <c r="S829">
        <v>145</v>
      </c>
      <c r="T829">
        <v>70</v>
      </c>
      <c r="U829">
        <v>555</v>
      </c>
      <c r="V829">
        <v>7310</v>
      </c>
      <c r="W829">
        <v>5</v>
      </c>
      <c r="X829">
        <v>120</v>
      </c>
      <c r="Y829">
        <v>35</v>
      </c>
    </row>
    <row r="830" spans="2:25" hidden="1" x14ac:dyDescent="0.25">
      <c r="B830" t="s">
        <v>2200</v>
      </c>
      <c r="C830">
        <v>36910</v>
      </c>
      <c r="D830" t="s">
        <v>1934</v>
      </c>
      <c r="E830">
        <v>100</v>
      </c>
      <c r="F830">
        <v>295</v>
      </c>
      <c r="G830">
        <v>20915</v>
      </c>
      <c r="H830">
        <v>150</v>
      </c>
      <c r="I830">
        <v>4850</v>
      </c>
      <c r="J830">
        <v>75</v>
      </c>
      <c r="K830">
        <v>2310</v>
      </c>
      <c r="L830">
        <v>12810</v>
      </c>
      <c r="M830">
        <v>3955</v>
      </c>
      <c r="N830">
        <v>7030</v>
      </c>
      <c r="O830">
        <v>11025</v>
      </c>
      <c r="P830">
        <v>8585</v>
      </c>
      <c r="Q830">
        <v>9415</v>
      </c>
      <c r="R830">
        <v>5490</v>
      </c>
      <c r="S830">
        <v>905</v>
      </c>
      <c r="T830">
        <v>550</v>
      </c>
      <c r="U830">
        <v>2745</v>
      </c>
      <c r="V830">
        <v>36320</v>
      </c>
      <c r="W830">
        <v>20</v>
      </c>
      <c r="X830">
        <v>830</v>
      </c>
      <c r="Y830">
        <v>735</v>
      </c>
    </row>
    <row r="831" spans="2:25" hidden="1" x14ac:dyDescent="0.25">
      <c r="B831" t="s">
        <v>2200</v>
      </c>
      <c r="C831">
        <v>36950</v>
      </c>
      <c r="D831" t="s">
        <v>1935</v>
      </c>
      <c r="E831">
        <v>50</v>
      </c>
      <c r="F831">
        <v>140</v>
      </c>
      <c r="G831">
        <v>170</v>
      </c>
      <c r="H831">
        <v>0</v>
      </c>
      <c r="I831">
        <v>55</v>
      </c>
      <c r="J831">
        <v>5</v>
      </c>
      <c r="K831">
        <v>40</v>
      </c>
      <c r="L831">
        <v>45</v>
      </c>
      <c r="M831">
        <v>5</v>
      </c>
      <c r="N831">
        <v>70</v>
      </c>
      <c r="O831">
        <v>310</v>
      </c>
      <c r="P831">
        <v>255</v>
      </c>
      <c r="Q831">
        <v>520</v>
      </c>
      <c r="R831">
        <v>280</v>
      </c>
      <c r="S831">
        <v>5</v>
      </c>
      <c r="T831">
        <v>30</v>
      </c>
      <c r="U831">
        <v>120</v>
      </c>
      <c r="V831">
        <v>455</v>
      </c>
      <c r="W831">
        <v>0</v>
      </c>
      <c r="X831">
        <v>45</v>
      </c>
      <c r="Y831">
        <v>5</v>
      </c>
    </row>
    <row r="832" spans="2:25" hidden="1" x14ac:dyDescent="0.25">
      <c r="B832" t="s">
        <v>2200</v>
      </c>
      <c r="C832">
        <v>36960</v>
      </c>
      <c r="D832" t="s">
        <v>1936</v>
      </c>
      <c r="E832">
        <v>165</v>
      </c>
      <c r="F832">
        <v>410</v>
      </c>
      <c r="G832">
        <v>180</v>
      </c>
      <c r="H832">
        <v>0</v>
      </c>
      <c r="I832">
        <v>50</v>
      </c>
      <c r="J832">
        <v>0</v>
      </c>
      <c r="K832">
        <v>40</v>
      </c>
      <c r="L832">
        <v>95</v>
      </c>
      <c r="M832">
        <v>5</v>
      </c>
      <c r="N832">
        <v>55</v>
      </c>
      <c r="O832">
        <v>625</v>
      </c>
      <c r="P832">
        <v>535</v>
      </c>
      <c r="Q832">
        <v>1185</v>
      </c>
      <c r="R832">
        <v>530</v>
      </c>
      <c r="S832">
        <v>5</v>
      </c>
      <c r="T832">
        <v>65</v>
      </c>
      <c r="U832">
        <v>310</v>
      </c>
      <c r="V832">
        <v>690</v>
      </c>
      <c r="W832">
        <v>0</v>
      </c>
      <c r="X832">
        <v>95</v>
      </c>
      <c r="Y832">
        <v>0</v>
      </c>
    </row>
    <row r="833" spans="2:25" hidden="1" x14ac:dyDescent="0.25">
      <c r="B833" t="s">
        <v>2200</v>
      </c>
      <c r="C833">
        <v>37010</v>
      </c>
      <c r="D833" t="s">
        <v>1937</v>
      </c>
      <c r="E833">
        <v>205</v>
      </c>
      <c r="F833">
        <v>555</v>
      </c>
      <c r="G833">
        <v>17065</v>
      </c>
      <c r="H833">
        <v>205</v>
      </c>
      <c r="I833">
        <v>5225</v>
      </c>
      <c r="J833">
        <v>75</v>
      </c>
      <c r="K833">
        <v>2410</v>
      </c>
      <c r="L833">
        <v>12825</v>
      </c>
      <c r="M833">
        <v>2585</v>
      </c>
      <c r="N833">
        <v>6255</v>
      </c>
      <c r="O833">
        <v>12190</v>
      </c>
      <c r="P833">
        <v>10185</v>
      </c>
      <c r="Q833">
        <v>11945</v>
      </c>
      <c r="R833">
        <v>7550</v>
      </c>
      <c r="S833">
        <v>850</v>
      </c>
      <c r="T833">
        <v>455</v>
      </c>
      <c r="U833">
        <v>3720</v>
      </c>
      <c r="V833">
        <v>33190</v>
      </c>
      <c r="W833">
        <v>25</v>
      </c>
      <c r="X833">
        <v>1000</v>
      </c>
      <c r="Y833">
        <v>1275</v>
      </c>
    </row>
    <row r="834" spans="2:25" hidden="1" x14ac:dyDescent="0.25">
      <c r="B834" t="s">
        <v>2200</v>
      </c>
      <c r="C834">
        <v>37300</v>
      </c>
      <c r="D834" t="s">
        <v>1938</v>
      </c>
      <c r="E834">
        <v>5</v>
      </c>
      <c r="F834">
        <v>35</v>
      </c>
      <c r="G834">
        <v>45</v>
      </c>
      <c r="H834">
        <v>0</v>
      </c>
      <c r="I834">
        <v>40</v>
      </c>
      <c r="J834">
        <v>5</v>
      </c>
      <c r="K834">
        <v>5</v>
      </c>
      <c r="L834">
        <v>55</v>
      </c>
      <c r="M834">
        <v>5</v>
      </c>
      <c r="N834">
        <v>15</v>
      </c>
      <c r="O834">
        <v>150</v>
      </c>
      <c r="P834">
        <v>115</v>
      </c>
      <c r="Q834">
        <v>145</v>
      </c>
      <c r="R834">
        <v>75</v>
      </c>
      <c r="S834">
        <v>5</v>
      </c>
      <c r="T834">
        <v>5</v>
      </c>
      <c r="U834">
        <v>50</v>
      </c>
      <c r="V834">
        <v>140</v>
      </c>
      <c r="W834">
        <v>0</v>
      </c>
      <c r="X834">
        <v>10</v>
      </c>
      <c r="Y834">
        <v>5</v>
      </c>
    </row>
    <row r="835" spans="2:25" hidden="1" x14ac:dyDescent="0.25">
      <c r="B835" t="s">
        <v>2200</v>
      </c>
      <c r="C835">
        <v>37310</v>
      </c>
      <c r="D835" t="s">
        <v>1939</v>
      </c>
      <c r="E835">
        <v>25</v>
      </c>
      <c r="F835">
        <v>75</v>
      </c>
      <c r="G835">
        <v>3570</v>
      </c>
      <c r="H835">
        <v>20</v>
      </c>
      <c r="I835">
        <v>1130</v>
      </c>
      <c r="J835">
        <v>15</v>
      </c>
      <c r="K835">
        <v>695</v>
      </c>
      <c r="L835">
        <v>2215</v>
      </c>
      <c r="M835">
        <v>610</v>
      </c>
      <c r="N835">
        <v>1675</v>
      </c>
      <c r="O835">
        <v>2540</v>
      </c>
      <c r="P835">
        <v>2015</v>
      </c>
      <c r="Q835">
        <v>2060</v>
      </c>
      <c r="R835">
        <v>1350</v>
      </c>
      <c r="S835">
        <v>165</v>
      </c>
      <c r="T835">
        <v>125</v>
      </c>
      <c r="U835">
        <v>770</v>
      </c>
      <c r="V835">
        <v>7530</v>
      </c>
      <c r="W835">
        <v>5</v>
      </c>
      <c r="X835">
        <v>240</v>
      </c>
      <c r="Y835">
        <v>65</v>
      </c>
    </row>
    <row r="836" spans="2:25" hidden="1" x14ac:dyDescent="0.25">
      <c r="B836" t="s">
        <v>2200</v>
      </c>
      <c r="C836">
        <v>37340</v>
      </c>
      <c r="D836" t="s">
        <v>1940</v>
      </c>
      <c r="E836">
        <v>5</v>
      </c>
      <c r="F836">
        <v>50</v>
      </c>
      <c r="G836">
        <v>3620</v>
      </c>
      <c r="H836">
        <v>15</v>
      </c>
      <c r="I836">
        <v>795</v>
      </c>
      <c r="J836">
        <v>5</v>
      </c>
      <c r="K836">
        <v>370</v>
      </c>
      <c r="L836">
        <v>2055</v>
      </c>
      <c r="M836">
        <v>535</v>
      </c>
      <c r="N836">
        <v>1120</v>
      </c>
      <c r="O836">
        <v>1905</v>
      </c>
      <c r="P836">
        <v>1505</v>
      </c>
      <c r="Q836">
        <v>1625</v>
      </c>
      <c r="R836">
        <v>1395</v>
      </c>
      <c r="S836">
        <v>170</v>
      </c>
      <c r="T836">
        <v>60</v>
      </c>
      <c r="U836">
        <v>545</v>
      </c>
      <c r="V836">
        <v>6475</v>
      </c>
      <c r="W836">
        <v>5</v>
      </c>
      <c r="X836">
        <v>95</v>
      </c>
      <c r="Y836">
        <v>25</v>
      </c>
    </row>
    <row r="837" spans="2:25" hidden="1" x14ac:dyDescent="0.25">
      <c r="B837" t="s">
        <v>2200</v>
      </c>
      <c r="C837">
        <v>37400</v>
      </c>
      <c r="D837" t="s">
        <v>1941</v>
      </c>
      <c r="E837">
        <v>5</v>
      </c>
      <c r="F837">
        <v>0</v>
      </c>
      <c r="G837">
        <v>115</v>
      </c>
      <c r="H837">
        <v>5</v>
      </c>
      <c r="I837">
        <v>15</v>
      </c>
      <c r="J837">
        <v>0</v>
      </c>
      <c r="K837">
        <v>5</v>
      </c>
      <c r="L837">
        <v>35</v>
      </c>
      <c r="M837">
        <v>15</v>
      </c>
      <c r="N837">
        <v>30</v>
      </c>
      <c r="O837">
        <v>55</v>
      </c>
      <c r="P837">
        <v>40</v>
      </c>
      <c r="Q837">
        <v>35</v>
      </c>
      <c r="R837">
        <v>15</v>
      </c>
      <c r="S837">
        <v>5</v>
      </c>
      <c r="T837">
        <v>0</v>
      </c>
      <c r="U837">
        <v>10</v>
      </c>
      <c r="V837">
        <v>175</v>
      </c>
      <c r="W837">
        <v>0</v>
      </c>
      <c r="X837">
        <v>5</v>
      </c>
      <c r="Y837">
        <v>5</v>
      </c>
    </row>
    <row r="838" spans="2:25" hidden="1" x14ac:dyDescent="0.25">
      <c r="B838" t="s">
        <v>2200</v>
      </c>
      <c r="C838">
        <v>37550</v>
      </c>
      <c r="D838" t="s">
        <v>1942</v>
      </c>
      <c r="E838">
        <v>5</v>
      </c>
      <c r="F838">
        <v>50</v>
      </c>
      <c r="G838">
        <v>25</v>
      </c>
      <c r="H838">
        <v>0</v>
      </c>
      <c r="I838">
        <v>25</v>
      </c>
      <c r="J838">
        <v>0</v>
      </c>
      <c r="K838">
        <v>25</v>
      </c>
      <c r="L838">
        <v>15</v>
      </c>
      <c r="M838">
        <v>0</v>
      </c>
      <c r="N838">
        <v>50</v>
      </c>
      <c r="O838">
        <v>205</v>
      </c>
      <c r="P838">
        <v>195</v>
      </c>
      <c r="Q838">
        <v>310</v>
      </c>
      <c r="R838">
        <v>230</v>
      </c>
      <c r="S838">
        <v>5</v>
      </c>
      <c r="T838">
        <v>5</v>
      </c>
      <c r="U838">
        <v>145</v>
      </c>
      <c r="V838">
        <v>285</v>
      </c>
      <c r="W838">
        <v>0</v>
      </c>
      <c r="X838">
        <v>55</v>
      </c>
      <c r="Y838">
        <v>0</v>
      </c>
    </row>
    <row r="839" spans="2:25" hidden="1" x14ac:dyDescent="0.25">
      <c r="B839" t="s">
        <v>2200</v>
      </c>
      <c r="C839">
        <v>37570</v>
      </c>
      <c r="D839" t="s">
        <v>1943</v>
      </c>
      <c r="E839">
        <v>5</v>
      </c>
      <c r="F839">
        <v>20</v>
      </c>
      <c r="G839">
        <v>30</v>
      </c>
      <c r="H839">
        <v>0</v>
      </c>
      <c r="I839">
        <v>5</v>
      </c>
      <c r="J839">
        <v>0</v>
      </c>
      <c r="K839">
        <v>5</v>
      </c>
      <c r="L839">
        <v>5</v>
      </c>
      <c r="M839">
        <v>0</v>
      </c>
      <c r="N839">
        <v>20</v>
      </c>
      <c r="O839">
        <v>40</v>
      </c>
      <c r="P839">
        <v>35</v>
      </c>
      <c r="Q839">
        <v>125</v>
      </c>
      <c r="R839">
        <v>90</v>
      </c>
      <c r="S839">
        <v>5</v>
      </c>
      <c r="T839">
        <v>5</v>
      </c>
      <c r="U839">
        <v>20</v>
      </c>
      <c r="V839">
        <v>85</v>
      </c>
      <c r="W839">
        <v>0</v>
      </c>
      <c r="X839">
        <v>15</v>
      </c>
      <c r="Y839">
        <v>0</v>
      </c>
    </row>
    <row r="840" spans="2:25" hidden="1" x14ac:dyDescent="0.25">
      <c r="B840" t="s">
        <v>2200</v>
      </c>
      <c r="C840">
        <v>37600</v>
      </c>
      <c r="D840" t="s">
        <v>1944</v>
      </c>
      <c r="E840">
        <v>25</v>
      </c>
      <c r="F840">
        <v>135</v>
      </c>
      <c r="G840">
        <v>105</v>
      </c>
      <c r="H840">
        <v>0</v>
      </c>
      <c r="I840">
        <v>95</v>
      </c>
      <c r="J840">
        <v>0</v>
      </c>
      <c r="K840">
        <v>95</v>
      </c>
      <c r="L840">
        <v>225</v>
      </c>
      <c r="M840">
        <v>0</v>
      </c>
      <c r="N840">
        <v>140</v>
      </c>
      <c r="O840">
        <v>440</v>
      </c>
      <c r="P840">
        <v>415</v>
      </c>
      <c r="Q840">
        <v>875</v>
      </c>
      <c r="R840">
        <v>565</v>
      </c>
      <c r="S840">
        <v>15</v>
      </c>
      <c r="T840">
        <v>20</v>
      </c>
      <c r="U840">
        <v>260</v>
      </c>
      <c r="V840">
        <v>715</v>
      </c>
      <c r="W840">
        <v>0</v>
      </c>
      <c r="X840">
        <v>175</v>
      </c>
      <c r="Y840">
        <v>0</v>
      </c>
    </row>
    <row r="841" spans="2:25" hidden="1" x14ac:dyDescent="0.25">
      <c r="B841" t="s">
        <v>2200</v>
      </c>
      <c r="C841">
        <v>40070</v>
      </c>
      <c r="D841" t="s">
        <v>1945</v>
      </c>
      <c r="E841">
        <v>40</v>
      </c>
      <c r="F841">
        <v>15</v>
      </c>
      <c r="G841">
        <v>1165</v>
      </c>
      <c r="H841">
        <v>100</v>
      </c>
      <c r="I841">
        <v>170</v>
      </c>
      <c r="J841">
        <v>0</v>
      </c>
      <c r="K841">
        <v>80</v>
      </c>
      <c r="L841">
        <v>2235</v>
      </c>
      <c r="M841">
        <v>550</v>
      </c>
      <c r="N841">
        <v>930</v>
      </c>
      <c r="O841">
        <v>450</v>
      </c>
      <c r="P841">
        <v>380</v>
      </c>
      <c r="Q841">
        <v>1830</v>
      </c>
      <c r="R841">
        <v>1235</v>
      </c>
      <c r="S841">
        <v>105</v>
      </c>
      <c r="T841">
        <v>15</v>
      </c>
      <c r="U841">
        <v>120</v>
      </c>
      <c r="V841">
        <v>2925</v>
      </c>
      <c r="W841">
        <v>15</v>
      </c>
      <c r="X841">
        <v>95</v>
      </c>
      <c r="Y841">
        <v>765</v>
      </c>
    </row>
    <row r="842" spans="2:25" hidden="1" x14ac:dyDescent="0.25">
      <c r="B842" t="s">
        <v>2200</v>
      </c>
      <c r="C842">
        <v>40120</v>
      </c>
      <c r="D842" t="s">
        <v>1946</v>
      </c>
      <c r="E842">
        <v>5</v>
      </c>
      <c r="F842">
        <v>5</v>
      </c>
      <c r="G842">
        <v>3845</v>
      </c>
      <c r="H842">
        <v>45</v>
      </c>
      <c r="I842">
        <v>675</v>
      </c>
      <c r="J842">
        <v>10</v>
      </c>
      <c r="K842">
        <v>195</v>
      </c>
      <c r="L842">
        <v>745</v>
      </c>
      <c r="M842">
        <v>1270</v>
      </c>
      <c r="N842">
        <v>555</v>
      </c>
      <c r="O842">
        <v>1175</v>
      </c>
      <c r="P842">
        <v>825</v>
      </c>
      <c r="Q842">
        <v>1185</v>
      </c>
      <c r="R842">
        <v>545</v>
      </c>
      <c r="S842">
        <v>175</v>
      </c>
      <c r="T842">
        <v>40</v>
      </c>
      <c r="U842">
        <v>145</v>
      </c>
      <c r="V842">
        <v>5185</v>
      </c>
      <c r="W842">
        <v>0</v>
      </c>
      <c r="X842">
        <v>35</v>
      </c>
      <c r="Y842">
        <v>160</v>
      </c>
    </row>
    <row r="843" spans="2:25" hidden="1" x14ac:dyDescent="0.25">
      <c r="B843" t="s">
        <v>2200</v>
      </c>
      <c r="C843">
        <v>40150</v>
      </c>
      <c r="D843" t="s">
        <v>1947</v>
      </c>
      <c r="E843">
        <v>5</v>
      </c>
      <c r="F843">
        <v>5</v>
      </c>
      <c r="G843">
        <v>915</v>
      </c>
      <c r="H843">
        <v>10</v>
      </c>
      <c r="I843">
        <v>370</v>
      </c>
      <c r="J843">
        <v>5</v>
      </c>
      <c r="K843">
        <v>160</v>
      </c>
      <c r="L843">
        <v>380</v>
      </c>
      <c r="M843">
        <v>85</v>
      </c>
      <c r="N843">
        <v>380</v>
      </c>
      <c r="O843">
        <v>655</v>
      </c>
      <c r="P843">
        <v>465</v>
      </c>
      <c r="Q843">
        <v>565</v>
      </c>
      <c r="R843">
        <v>400</v>
      </c>
      <c r="S843">
        <v>50</v>
      </c>
      <c r="T843">
        <v>20</v>
      </c>
      <c r="U843">
        <v>145</v>
      </c>
      <c r="V843">
        <v>1860</v>
      </c>
      <c r="W843">
        <v>5</v>
      </c>
      <c r="X843">
        <v>35</v>
      </c>
      <c r="Y843">
        <v>40</v>
      </c>
    </row>
    <row r="844" spans="2:25" hidden="1" x14ac:dyDescent="0.25">
      <c r="B844" t="s">
        <v>2200</v>
      </c>
      <c r="C844">
        <v>40220</v>
      </c>
      <c r="D844" t="s">
        <v>1948</v>
      </c>
      <c r="E844">
        <v>5</v>
      </c>
      <c r="F844">
        <v>5</v>
      </c>
      <c r="G844">
        <v>6180</v>
      </c>
      <c r="H844">
        <v>20</v>
      </c>
      <c r="I844">
        <v>1020</v>
      </c>
      <c r="J844">
        <v>10</v>
      </c>
      <c r="K844">
        <v>430</v>
      </c>
      <c r="L844">
        <v>2015</v>
      </c>
      <c r="M844">
        <v>1015</v>
      </c>
      <c r="N844">
        <v>1155</v>
      </c>
      <c r="O844">
        <v>1500</v>
      </c>
      <c r="P844">
        <v>1050</v>
      </c>
      <c r="Q844">
        <v>1300</v>
      </c>
      <c r="R844">
        <v>1080</v>
      </c>
      <c r="S844">
        <v>225</v>
      </c>
      <c r="T844">
        <v>55</v>
      </c>
      <c r="U844">
        <v>290</v>
      </c>
      <c r="V844">
        <v>8905</v>
      </c>
      <c r="W844">
        <v>5</v>
      </c>
      <c r="X844">
        <v>70</v>
      </c>
      <c r="Y844">
        <v>90</v>
      </c>
    </row>
    <row r="845" spans="2:25" hidden="1" x14ac:dyDescent="0.25">
      <c r="B845" t="s">
        <v>2200</v>
      </c>
      <c r="C845">
        <v>40250</v>
      </c>
      <c r="D845" t="s">
        <v>1949</v>
      </c>
      <c r="E845">
        <v>5</v>
      </c>
      <c r="F845">
        <v>10</v>
      </c>
      <c r="G845">
        <v>45</v>
      </c>
      <c r="H845">
        <v>0</v>
      </c>
      <c r="I845">
        <v>10</v>
      </c>
      <c r="J845">
        <v>0</v>
      </c>
      <c r="K845">
        <v>5</v>
      </c>
      <c r="L845">
        <v>10</v>
      </c>
      <c r="M845">
        <v>0</v>
      </c>
      <c r="N845">
        <v>105</v>
      </c>
      <c r="O845">
        <v>250</v>
      </c>
      <c r="P845">
        <v>220</v>
      </c>
      <c r="Q845">
        <v>610</v>
      </c>
      <c r="R845">
        <v>500</v>
      </c>
      <c r="S845">
        <v>5</v>
      </c>
      <c r="T845">
        <v>45</v>
      </c>
      <c r="U845">
        <v>120</v>
      </c>
      <c r="V845">
        <v>355</v>
      </c>
      <c r="W845">
        <v>0</v>
      </c>
      <c r="X845">
        <v>70</v>
      </c>
      <c r="Y845">
        <v>5</v>
      </c>
    </row>
    <row r="846" spans="2:25" hidden="1" x14ac:dyDescent="0.25">
      <c r="B846" t="s">
        <v>2200</v>
      </c>
      <c r="C846">
        <v>40310</v>
      </c>
      <c r="D846" t="s">
        <v>1950</v>
      </c>
      <c r="E846">
        <v>5</v>
      </c>
      <c r="F846">
        <v>5</v>
      </c>
      <c r="G846">
        <v>3555</v>
      </c>
      <c r="H846">
        <v>20</v>
      </c>
      <c r="I846">
        <v>655</v>
      </c>
      <c r="J846">
        <v>10</v>
      </c>
      <c r="K846">
        <v>250</v>
      </c>
      <c r="L846">
        <v>980</v>
      </c>
      <c r="M846">
        <v>725</v>
      </c>
      <c r="N846">
        <v>655</v>
      </c>
      <c r="O846">
        <v>1195</v>
      </c>
      <c r="P846">
        <v>860</v>
      </c>
      <c r="Q846">
        <v>985</v>
      </c>
      <c r="R846">
        <v>595</v>
      </c>
      <c r="S846">
        <v>150</v>
      </c>
      <c r="T846">
        <v>30</v>
      </c>
      <c r="U846">
        <v>205</v>
      </c>
      <c r="V846">
        <v>5105</v>
      </c>
      <c r="W846">
        <v>0</v>
      </c>
      <c r="X846">
        <v>40</v>
      </c>
      <c r="Y846">
        <v>75</v>
      </c>
    </row>
    <row r="847" spans="2:25" hidden="1" x14ac:dyDescent="0.25">
      <c r="B847" t="s">
        <v>2200</v>
      </c>
      <c r="C847">
        <v>40430</v>
      </c>
      <c r="D847" t="s">
        <v>1951</v>
      </c>
      <c r="E847">
        <v>0</v>
      </c>
      <c r="F847">
        <v>0</v>
      </c>
      <c r="G847">
        <v>630</v>
      </c>
      <c r="H847">
        <v>0</v>
      </c>
      <c r="I847">
        <v>110</v>
      </c>
      <c r="J847">
        <v>0</v>
      </c>
      <c r="K847">
        <v>60</v>
      </c>
      <c r="L847">
        <v>155</v>
      </c>
      <c r="M847">
        <v>55</v>
      </c>
      <c r="N847">
        <v>135</v>
      </c>
      <c r="O847">
        <v>120</v>
      </c>
      <c r="P847">
        <v>90</v>
      </c>
      <c r="Q847">
        <v>115</v>
      </c>
      <c r="R847">
        <v>140</v>
      </c>
      <c r="S847">
        <v>20</v>
      </c>
      <c r="T847">
        <v>5</v>
      </c>
      <c r="U847">
        <v>30</v>
      </c>
      <c r="V847">
        <v>955</v>
      </c>
      <c r="W847">
        <v>0</v>
      </c>
      <c r="X847">
        <v>10</v>
      </c>
      <c r="Y847">
        <v>5</v>
      </c>
    </row>
    <row r="848" spans="2:25" hidden="1" x14ac:dyDescent="0.25">
      <c r="B848" t="s">
        <v>2200</v>
      </c>
      <c r="C848">
        <v>40520</v>
      </c>
      <c r="D848" t="s">
        <v>1952</v>
      </c>
      <c r="E848">
        <v>5</v>
      </c>
      <c r="F848">
        <v>20</v>
      </c>
      <c r="G848">
        <v>1770</v>
      </c>
      <c r="H848">
        <v>5</v>
      </c>
      <c r="I848">
        <v>425</v>
      </c>
      <c r="J848">
        <v>5</v>
      </c>
      <c r="K848">
        <v>210</v>
      </c>
      <c r="L848">
        <v>815</v>
      </c>
      <c r="M848">
        <v>200</v>
      </c>
      <c r="N848">
        <v>640</v>
      </c>
      <c r="O848">
        <v>760</v>
      </c>
      <c r="P848">
        <v>585</v>
      </c>
      <c r="Q848">
        <v>730</v>
      </c>
      <c r="R848">
        <v>610</v>
      </c>
      <c r="S848">
        <v>75</v>
      </c>
      <c r="T848">
        <v>35</v>
      </c>
      <c r="U848">
        <v>210</v>
      </c>
      <c r="V848">
        <v>3210</v>
      </c>
      <c r="W848">
        <v>0</v>
      </c>
      <c r="X848">
        <v>85</v>
      </c>
      <c r="Y848">
        <v>20</v>
      </c>
    </row>
    <row r="849" spans="2:25" hidden="1" x14ac:dyDescent="0.25">
      <c r="B849" t="s">
        <v>2200</v>
      </c>
      <c r="C849">
        <v>40700</v>
      </c>
      <c r="D849" t="s">
        <v>1118</v>
      </c>
      <c r="E849">
        <v>5</v>
      </c>
      <c r="F849">
        <v>15</v>
      </c>
      <c r="G849">
        <v>3345</v>
      </c>
      <c r="H849">
        <v>55</v>
      </c>
      <c r="I849">
        <v>570</v>
      </c>
      <c r="J849">
        <v>5</v>
      </c>
      <c r="K849">
        <v>135</v>
      </c>
      <c r="L849">
        <v>1135</v>
      </c>
      <c r="M849">
        <v>2295</v>
      </c>
      <c r="N849">
        <v>595</v>
      </c>
      <c r="O849">
        <v>1040</v>
      </c>
      <c r="P849">
        <v>750</v>
      </c>
      <c r="Q849">
        <v>1305</v>
      </c>
      <c r="R849">
        <v>545</v>
      </c>
      <c r="S849">
        <v>115</v>
      </c>
      <c r="T849">
        <v>25</v>
      </c>
      <c r="U849">
        <v>115</v>
      </c>
      <c r="V849">
        <v>4605</v>
      </c>
      <c r="W849">
        <v>5</v>
      </c>
      <c r="X849">
        <v>15</v>
      </c>
      <c r="Y849">
        <v>360</v>
      </c>
    </row>
    <row r="850" spans="2:25" hidden="1" x14ac:dyDescent="0.25">
      <c r="B850" t="s">
        <v>2200</v>
      </c>
      <c r="C850">
        <v>40910</v>
      </c>
      <c r="D850" t="s">
        <v>1953</v>
      </c>
      <c r="E850">
        <v>5</v>
      </c>
      <c r="F850">
        <v>15</v>
      </c>
      <c r="G850">
        <v>6765</v>
      </c>
      <c r="H850">
        <v>80</v>
      </c>
      <c r="I850">
        <v>1345</v>
      </c>
      <c r="J850">
        <v>15</v>
      </c>
      <c r="K850">
        <v>450</v>
      </c>
      <c r="L850">
        <v>2275</v>
      </c>
      <c r="M850">
        <v>1380</v>
      </c>
      <c r="N850">
        <v>1455</v>
      </c>
      <c r="O850">
        <v>2180</v>
      </c>
      <c r="P850">
        <v>1570</v>
      </c>
      <c r="Q850">
        <v>2165</v>
      </c>
      <c r="R850">
        <v>1225</v>
      </c>
      <c r="S850">
        <v>245</v>
      </c>
      <c r="T850">
        <v>65</v>
      </c>
      <c r="U850">
        <v>325</v>
      </c>
      <c r="V850">
        <v>9870</v>
      </c>
      <c r="W850">
        <v>20</v>
      </c>
      <c r="X850">
        <v>70</v>
      </c>
      <c r="Y850">
        <v>385</v>
      </c>
    </row>
    <row r="851" spans="2:25" hidden="1" x14ac:dyDescent="0.25">
      <c r="B851" t="s">
        <v>2200</v>
      </c>
      <c r="C851">
        <v>41010</v>
      </c>
      <c r="D851" t="s">
        <v>1954</v>
      </c>
      <c r="E851">
        <v>10</v>
      </c>
      <c r="F851">
        <v>25</v>
      </c>
      <c r="G851">
        <v>415</v>
      </c>
      <c r="H851">
        <v>5</v>
      </c>
      <c r="I851">
        <v>75</v>
      </c>
      <c r="J851">
        <v>0</v>
      </c>
      <c r="K851">
        <v>35</v>
      </c>
      <c r="L851">
        <v>165</v>
      </c>
      <c r="M851">
        <v>65</v>
      </c>
      <c r="N851">
        <v>120</v>
      </c>
      <c r="O851">
        <v>270</v>
      </c>
      <c r="P851">
        <v>230</v>
      </c>
      <c r="Q851">
        <v>390</v>
      </c>
      <c r="R851">
        <v>290</v>
      </c>
      <c r="S851">
        <v>10</v>
      </c>
      <c r="T851">
        <v>15</v>
      </c>
      <c r="U851">
        <v>115</v>
      </c>
      <c r="V851">
        <v>780</v>
      </c>
      <c r="W851">
        <v>0</v>
      </c>
      <c r="X851">
        <v>40</v>
      </c>
      <c r="Y851">
        <v>5</v>
      </c>
    </row>
    <row r="852" spans="2:25" hidden="1" x14ac:dyDescent="0.25">
      <c r="B852" t="s">
        <v>2200</v>
      </c>
      <c r="C852">
        <v>41060</v>
      </c>
      <c r="D852" t="s">
        <v>1955</v>
      </c>
      <c r="E852">
        <v>30</v>
      </c>
      <c r="F852">
        <v>55</v>
      </c>
      <c r="G852">
        <v>14840</v>
      </c>
      <c r="H852">
        <v>205</v>
      </c>
      <c r="I852">
        <v>3705</v>
      </c>
      <c r="J852">
        <v>40</v>
      </c>
      <c r="K852">
        <v>1620</v>
      </c>
      <c r="L852">
        <v>6175</v>
      </c>
      <c r="M852">
        <v>2685</v>
      </c>
      <c r="N852">
        <v>4330</v>
      </c>
      <c r="O852">
        <v>5110</v>
      </c>
      <c r="P852">
        <v>3990</v>
      </c>
      <c r="Q852">
        <v>5550</v>
      </c>
      <c r="R852">
        <v>4100</v>
      </c>
      <c r="S852">
        <v>595</v>
      </c>
      <c r="T852">
        <v>200</v>
      </c>
      <c r="U852">
        <v>1115</v>
      </c>
      <c r="V852">
        <v>24630</v>
      </c>
      <c r="W852">
        <v>40</v>
      </c>
      <c r="X852">
        <v>285</v>
      </c>
      <c r="Y852">
        <v>890</v>
      </c>
    </row>
    <row r="853" spans="2:25" hidden="1" x14ac:dyDescent="0.25">
      <c r="B853" t="s">
        <v>2200</v>
      </c>
      <c r="C853">
        <v>41140</v>
      </c>
      <c r="D853" t="s">
        <v>1956</v>
      </c>
      <c r="E853">
        <v>5</v>
      </c>
      <c r="F853">
        <v>0</v>
      </c>
      <c r="G853">
        <v>1270</v>
      </c>
      <c r="H853">
        <v>10</v>
      </c>
      <c r="I853">
        <v>230</v>
      </c>
      <c r="J853">
        <v>5</v>
      </c>
      <c r="K853">
        <v>95</v>
      </c>
      <c r="L853">
        <v>340</v>
      </c>
      <c r="M853">
        <v>265</v>
      </c>
      <c r="N853">
        <v>320</v>
      </c>
      <c r="O853">
        <v>475</v>
      </c>
      <c r="P853">
        <v>345</v>
      </c>
      <c r="Q853">
        <v>345</v>
      </c>
      <c r="R853">
        <v>265</v>
      </c>
      <c r="S853">
        <v>60</v>
      </c>
      <c r="T853">
        <v>15</v>
      </c>
      <c r="U853">
        <v>100</v>
      </c>
      <c r="V853">
        <v>1990</v>
      </c>
      <c r="W853">
        <v>0</v>
      </c>
      <c r="X853">
        <v>10</v>
      </c>
      <c r="Y853">
        <v>10</v>
      </c>
    </row>
    <row r="854" spans="2:25" hidden="1" x14ac:dyDescent="0.25">
      <c r="B854" t="s">
        <v>2200</v>
      </c>
      <c r="C854">
        <v>41190</v>
      </c>
      <c r="D854" t="s">
        <v>1957</v>
      </c>
      <c r="E854">
        <v>0</v>
      </c>
      <c r="F854">
        <v>0</v>
      </c>
      <c r="G854">
        <v>225</v>
      </c>
      <c r="H854">
        <v>5</v>
      </c>
      <c r="I854">
        <v>45</v>
      </c>
      <c r="J854">
        <v>5</v>
      </c>
      <c r="K854">
        <v>15</v>
      </c>
      <c r="L854">
        <v>55</v>
      </c>
      <c r="M854">
        <v>55</v>
      </c>
      <c r="N854">
        <v>60</v>
      </c>
      <c r="O854">
        <v>90</v>
      </c>
      <c r="P854">
        <v>60</v>
      </c>
      <c r="Q854">
        <v>80</v>
      </c>
      <c r="R854">
        <v>50</v>
      </c>
      <c r="S854">
        <v>5</v>
      </c>
      <c r="T854">
        <v>5</v>
      </c>
      <c r="U854">
        <v>15</v>
      </c>
      <c r="V854">
        <v>350</v>
      </c>
      <c r="W854">
        <v>0</v>
      </c>
      <c r="X854">
        <v>5</v>
      </c>
      <c r="Y854">
        <v>5</v>
      </c>
    </row>
    <row r="855" spans="2:25" hidden="1" x14ac:dyDescent="0.25">
      <c r="B855" t="s">
        <v>2200</v>
      </c>
      <c r="C855">
        <v>41330</v>
      </c>
      <c r="D855" t="s">
        <v>1958</v>
      </c>
      <c r="E855">
        <v>0</v>
      </c>
      <c r="F855">
        <v>5</v>
      </c>
      <c r="G855">
        <v>265</v>
      </c>
      <c r="H855">
        <v>0</v>
      </c>
      <c r="I855">
        <v>50</v>
      </c>
      <c r="J855">
        <v>0</v>
      </c>
      <c r="K855">
        <v>45</v>
      </c>
      <c r="L855">
        <v>135</v>
      </c>
      <c r="M855">
        <v>5</v>
      </c>
      <c r="N855">
        <v>140</v>
      </c>
      <c r="O855">
        <v>120</v>
      </c>
      <c r="P855">
        <v>105</v>
      </c>
      <c r="Q855">
        <v>250</v>
      </c>
      <c r="R855">
        <v>265</v>
      </c>
      <c r="S855">
        <v>5</v>
      </c>
      <c r="T855">
        <v>10</v>
      </c>
      <c r="U855">
        <v>50</v>
      </c>
      <c r="V855">
        <v>615</v>
      </c>
      <c r="W855">
        <v>0</v>
      </c>
      <c r="X855">
        <v>30</v>
      </c>
      <c r="Y855">
        <v>5</v>
      </c>
    </row>
    <row r="856" spans="2:25" hidden="1" x14ac:dyDescent="0.25">
      <c r="B856" t="s">
        <v>2200</v>
      </c>
      <c r="C856">
        <v>41560</v>
      </c>
      <c r="D856" t="s">
        <v>1959</v>
      </c>
      <c r="E856">
        <v>5</v>
      </c>
      <c r="F856">
        <v>0</v>
      </c>
      <c r="G856">
        <v>3405</v>
      </c>
      <c r="H856">
        <v>5</v>
      </c>
      <c r="I856">
        <v>810</v>
      </c>
      <c r="J856">
        <v>5</v>
      </c>
      <c r="K856">
        <v>420</v>
      </c>
      <c r="L856">
        <v>1090</v>
      </c>
      <c r="M856">
        <v>405</v>
      </c>
      <c r="N856">
        <v>925</v>
      </c>
      <c r="O856">
        <v>910</v>
      </c>
      <c r="P856">
        <v>735</v>
      </c>
      <c r="Q856">
        <v>925</v>
      </c>
      <c r="R856">
        <v>850</v>
      </c>
      <c r="S856">
        <v>175</v>
      </c>
      <c r="T856">
        <v>45</v>
      </c>
      <c r="U856">
        <v>270</v>
      </c>
      <c r="V856">
        <v>5645</v>
      </c>
      <c r="W856">
        <v>5</v>
      </c>
      <c r="X856">
        <v>70</v>
      </c>
      <c r="Y856">
        <v>25</v>
      </c>
    </row>
    <row r="857" spans="2:25" hidden="1" x14ac:dyDescent="0.25">
      <c r="B857" t="s">
        <v>2200</v>
      </c>
      <c r="C857">
        <v>41750</v>
      </c>
      <c r="D857" t="s">
        <v>1960</v>
      </c>
      <c r="E857">
        <v>5</v>
      </c>
      <c r="F857">
        <v>0</v>
      </c>
      <c r="G857">
        <v>130</v>
      </c>
      <c r="H857">
        <v>0</v>
      </c>
      <c r="I857">
        <v>25</v>
      </c>
      <c r="J857">
        <v>0</v>
      </c>
      <c r="K857">
        <v>15</v>
      </c>
      <c r="L857">
        <v>35</v>
      </c>
      <c r="M857">
        <v>10</v>
      </c>
      <c r="N857">
        <v>40</v>
      </c>
      <c r="O857">
        <v>70</v>
      </c>
      <c r="P857">
        <v>55</v>
      </c>
      <c r="Q857">
        <v>75</v>
      </c>
      <c r="R857">
        <v>50</v>
      </c>
      <c r="S857">
        <v>5</v>
      </c>
      <c r="T857">
        <v>5</v>
      </c>
      <c r="U857">
        <v>10</v>
      </c>
      <c r="V857">
        <v>225</v>
      </c>
      <c r="W857">
        <v>0</v>
      </c>
      <c r="X857">
        <v>5</v>
      </c>
      <c r="Y857">
        <v>5</v>
      </c>
    </row>
    <row r="858" spans="2:25" hidden="1" x14ac:dyDescent="0.25">
      <c r="B858" t="s">
        <v>2200</v>
      </c>
      <c r="C858">
        <v>41830</v>
      </c>
      <c r="D858" t="s">
        <v>1961</v>
      </c>
      <c r="E858">
        <v>0</v>
      </c>
      <c r="F858">
        <v>5</v>
      </c>
      <c r="G858">
        <v>295</v>
      </c>
      <c r="H858">
        <v>0</v>
      </c>
      <c r="I858">
        <v>50</v>
      </c>
      <c r="J858">
        <v>0</v>
      </c>
      <c r="K858">
        <v>25</v>
      </c>
      <c r="L858">
        <v>50</v>
      </c>
      <c r="M858">
        <v>35</v>
      </c>
      <c r="N858">
        <v>65</v>
      </c>
      <c r="O858">
        <v>80</v>
      </c>
      <c r="P858">
        <v>60</v>
      </c>
      <c r="Q858">
        <v>100</v>
      </c>
      <c r="R858">
        <v>90</v>
      </c>
      <c r="S858">
        <v>5</v>
      </c>
      <c r="T858">
        <v>5</v>
      </c>
      <c r="U858">
        <v>30</v>
      </c>
      <c r="V858">
        <v>460</v>
      </c>
      <c r="W858">
        <v>0</v>
      </c>
      <c r="X858">
        <v>5</v>
      </c>
      <c r="Y858">
        <v>5</v>
      </c>
    </row>
    <row r="859" spans="2:25" hidden="1" x14ac:dyDescent="0.25">
      <c r="B859" t="s">
        <v>2200</v>
      </c>
      <c r="C859">
        <v>41960</v>
      </c>
      <c r="D859" t="s">
        <v>1962</v>
      </c>
      <c r="E859">
        <v>0</v>
      </c>
      <c r="F859">
        <v>5</v>
      </c>
      <c r="G859">
        <v>240</v>
      </c>
      <c r="H859">
        <v>0</v>
      </c>
      <c r="I859">
        <v>30</v>
      </c>
      <c r="J859">
        <v>0</v>
      </c>
      <c r="K859">
        <v>15</v>
      </c>
      <c r="L859">
        <v>45</v>
      </c>
      <c r="M859">
        <v>35</v>
      </c>
      <c r="N859">
        <v>30</v>
      </c>
      <c r="O859">
        <v>55</v>
      </c>
      <c r="P859">
        <v>35</v>
      </c>
      <c r="Q859">
        <v>45</v>
      </c>
      <c r="R859">
        <v>40</v>
      </c>
      <c r="S859">
        <v>5</v>
      </c>
      <c r="T859">
        <v>5</v>
      </c>
      <c r="U859">
        <v>15</v>
      </c>
      <c r="V859">
        <v>325</v>
      </c>
      <c r="W859">
        <v>0</v>
      </c>
      <c r="X859">
        <v>0</v>
      </c>
      <c r="Y859">
        <v>0</v>
      </c>
    </row>
    <row r="860" spans="2:25" hidden="1" x14ac:dyDescent="0.25">
      <c r="B860" t="s">
        <v>2200</v>
      </c>
      <c r="C860">
        <v>42030</v>
      </c>
      <c r="D860" t="s">
        <v>1963</v>
      </c>
      <c r="E860">
        <v>5</v>
      </c>
      <c r="F860">
        <v>15</v>
      </c>
      <c r="G860">
        <v>3910</v>
      </c>
      <c r="H860">
        <v>35</v>
      </c>
      <c r="I860">
        <v>980</v>
      </c>
      <c r="J860">
        <v>20</v>
      </c>
      <c r="K860">
        <v>415</v>
      </c>
      <c r="L860">
        <v>2125</v>
      </c>
      <c r="M860">
        <v>300</v>
      </c>
      <c r="N860">
        <v>1190</v>
      </c>
      <c r="O860">
        <v>1810</v>
      </c>
      <c r="P860">
        <v>1480</v>
      </c>
      <c r="Q860">
        <v>1565</v>
      </c>
      <c r="R860">
        <v>1040</v>
      </c>
      <c r="S860">
        <v>155</v>
      </c>
      <c r="T860">
        <v>70</v>
      </c>
      <c r="U860">
        <v>480</v>
      </c>
      <c r="V860">
        <v>6705</v>
      </c>
      <c r="W860">
        <v>5</v>
      </c>
      <c r="X860">
        <v>105</v>
      </c>
      <c r="Y860">
        <v>145</v>
      </c>
    </row>
    <row r="861" spans="2:25" hidden="1" x14ac:dyDescent="0.25">
      <c r="B861" t="s">
        <v>2200</v>
      </c>
      <c r="C861">
        <v>42110</v>
      </c>
      <c r="D861" t="s">
        <v>1964</v>
      </c>
      <c r="E861">
        <v>5</v>
      </c>
      <c r="F861">
        <v>5</v>
      </c>
      <c r="G861">
        <v>690</v>
      </c>
      <c r="H861">
        <v>5</v>
      </c>
      <c r="I861">
        <v>155</v>
      </c>
      <c r="J861">
        <v>5</v>
      </c>
      <c r="K861">
        <v>85</v>
      </c>
      <c r="L861">
        <v>215</v>
      </c>
      <c r="M861">
        <v>85</v>
      </c>
      <c r="N861">
        <v>280</v>
      </c>
      <c r="O861">
        <v>265</v>
      </c>
      <c r="P861">
        <v>185</v>
      </c>
      <c r="Q861">
        <v>245</v>
      </c>
      <c r="R861">
        <v>240</v>
      </c>
      <c r="S861">
        <v>30</v>
      </c>
      <c r="T861">
        <v>5</v>
      </c>
      <c r="U861">
        <v>55</v>
      </c>
      <c r="V861">
        <v>1270</v>
      </c>
      <c r="W861">
        <v>0</v>
      </c>
      <c r="X861">
        <v>15</v>
      </c>
      <c r="Y861">
        <v>5</v>
      </c>
    </row>
    <row r="862" spans="2:25" hidden="1" x14ac:dyDescent="0.25">
      <c r="B862" t="s">
        <v>2200</v>
      </c>
      <c r="C862">
        <v>42250</v>
      </c>
      <c r="D862" t="s">
        <v>1965</v>
      </c>
      <c r="E862">
        <v>0</v>
      </c>
      <c r="F862">
        <v>5</v>
      </c>
      <c r="G862">
        <v>735</v>
      </c>
      <c r="H862">
        <v>5</v>
      </c>
      <c r="I862">
        <v>165</v>
      </c>
      <c r="J862">
        <v>5</v>
      </c>
      <c r="K862">
        <v>60</v>
      </c>
      <c r="L862">
        <v>195</v>
      </c>
      <c r="M862">
        <v>210</v>
      </c>
      <c r="N862">
        <v>195</v>
      </c>
      <c r="O862">
        <v>340</v>
      </c>
      <c r="P862">
        <v>215</v>
      </c>
      <c r="Q862">
        <v>275</v>
      </c>
      <c r="R862">
        <v>200</v>
      </c>
      <c r="S862">
        <v>40</v>
      </c>
      <c r="T862">
        <v>15</v>
      </c>
      <c r="U862">
        <v>60</v>
      </c>
      <c r="V862">
        <v>1185</v>
      </c>
      <c r="W862">
        <v>0</v>
      </c>
      <c r="X862">
        <v>20</v>
      </c>
      <c r="Y862">
        <v>5</v>
      </c>
    </row>
    <row r="863" spans="2:25" hidden="1" x14ac:dyDescent="0.25">
      <c r="B863" t="s">
        <v>2200</v>
      </c>
      <c r="C863">
        <v>42600</v>
      </c>
      <c r="D863" t="s">
        <v>1966</v>
      </c>
      <c r="E863">
        <v>10</v>
      </c>
      <c r="F863">
        <v>10</v>
      </c>
      <c r="G863">
        <v>4845</v>
      </c>
      <c r="H863">
        <v>60</v>
      </c>
      <c r="I863">
        <v>570</v>
      </c>
      <c r="J863">
        <v>5</v>
      </c>
      <c r="K863">
        <v>165</v>
      </c>
      <c r="L863">
        <v>1950</v>
      </c>
      <c r="M863">
        <v>1825</v>
      </c>
      <c r="N863">
        <v>1000</v>
      </c>
      <c r="O863">
        <v>895</v>
      </c>
      <c r="P863">
        <v>715</v>
      </c>
      <c r="Q863">
        <v>1165</v>
      </c>
      <c r="R863">
        <v>740</v>
      </c>
      <c r="S863">
        <v>160</v>
      </c>
      <c r="T863">
        <v>15</v>
      </c>
      <c r="U863">
        <v>175</v>
      </c>
      <c r="V863">
        <v>6730</v>
      </c>
      <c r="W863">
        <v>5</v>
      </c>
      <c r="X863">
        <v>50</v>
      </c>
      <c r="Y863">
        <v>205</v>
      </c>
    </row>
    <row r="864" spans="2:25" hidden="1" x14ac:dyDescent="0.25">
      <c r="B864" t="s">
        <v>2200</v>
      </c>
      <c r="C864">
        <v>42750</v>
      </c>
      <c r="D864" t="s">
        <v>1967</v>
      </c>
      <c r="E864">
        <v>0</v>
      </c>
      <c r="F864">
        <v>0</v>
      </c>
      <c r="G864">
        <v>720</v>
      </c>
      <c r="H864">
        <v>5</v>
      </c>
      <c r="I864">
        <v>90</v>
      </c>
      <c r="J864">
        <v>5</v>
      </c>
      <c r="K864">
        <v>35</v>
      </c>
      <c r="L864">
        <v>180</v>
      </c>
      <c r="M864">
        <v>155</v>
      </c>
      <c r="N864">
        <v>150</v>
      </c>
      <c r="O864">
        <v>240</v>
      </c>
      <c r="P864">
        <v>170</v>
      </c>
      <c r="Q864">
        <v>195</v>
      </c>
      <c r="R864">
        <v>150</v>
      </c>
      <c r="S864">
        <v>20</v>
      </c>
      <c r="T864">
        <v>15</v>
      </c>
      <c r="U864">
        <v>35</v>
      </c>
      <c r="V864">
        <v>1060</v>
      </c>
      <c r="W864">
        <v>0</v>
      </c>
      <c r="X864">
        <v>5</v>
      </c>
      <c r="Y864">
        <v>10</v>
      </c>
    </row>
    <row r="865" spans="2:25" hidden="1" x14ac:dyDescent="0.25">
      <c r="B865" t="s">
        <v>2200</v>
      </c>
      <c r="C865">
        <v>43080</v>
      </c>
      <c r="D865" t="s">
        <v>1968</v>
      </c>
      <c r="E865">
        <v>0</v>
      </c>
      <c r="F865">
        <v>0</v>
      </c>
      <c r="G865">
        <v>155</v>
      </c>
      <c r="H865">
        <v>0</v>
      </c>
      <c r="I865">
        <v>35</v>
      </c>
      <c r="J865">
        <v>0</v>
      </c>
      <c r="K865">
        <v>30</v>
      </c>
      <c r="L865">
        <v>50</v>
      </c>
      <c r="M865">
        <v>15</v>
      </c>
      <c r="N865">
        <v>55</v>
      </c>
      <c r="O865">
        <v>65</v>
      </c>
      <c r="P865">
        <v>50</v>
      </c>
      <c r="Q865">
        <v>65</v>
      </c>
      <c r="R865">
        <v>55</v>
      </c>
      <c r="S865">
        <v>10</v>
      </c>
      <c r="T865">
        <v>5</v>
      </c>
      <c r="U865">
        <v>10</v>
      </c>
      <c r="V865">
        <v>285</v>
      </c>
      <c r="W865">
        <v>0</v>
      </c>
      <c r="X865">
        <v>5</v>
      </c>
      <c r="Y865">
        <v>0</v>
      </c>
    </row>
    <row r="866" spans="2:25" hidden="1" x14ac:dyDescent="0.25">
      <c r="B866" t="s">
        <v>2200</v>
      </c>
      <c r="C866">
        <v>43220</v>
      </c>
      <c r="D866" t="s">
        <v>1969</v>
      </c>
      <c r="E866">
        <v>0</v>
      </c>
      <c r="F866">
        <v>0</v>
      </c>
      <c r="G866">
        <v>120</v>
      </c>
      <c r="H866">
        <v>0</v>
      </c>
      <c r="I866">
        <v>15</v>
      </c>
      <c r="J866">
        <v>0</v>
      </c>
      <c r="K866">
        <v>5</v>
      </c>
      <c r="L866">
        <v>20</v>
      </c>
      <c r="M866">
        <v>20</v>
      </c>
      <c r="N866">
        <v>15</v>
      </c>
      <c r="O866">
        <v>45</v>
      </c>
      <c r="P866">
        <v>30</v>
      </c>
      <c r="Q866">
        <v>40</v>
      </c>
      <c r="R866">
        <v>20</v>
      </c>
      <c r="S866">
        <v>5</v>
      </c>
      <c r="T866">
        <v>5</v>
      </c>
      <c r="U866">
        <v>5</v>
      </c>
      <c r="V866">
        <v>160</v>
      </c>
      <c r="W866">
        <v>0</v>
      </c>
      <c r="X866">
        <v>5</v>
      </c>
      <c r="Y866">
        <v>0</v>
      </c>
    </row>
    <row r="867" spans="2:25" hidden="1" x14ac:dyDescent="0.25">
      <c r="B867" t="s">
        <v>2200</v>
      </c>
      <c r="C867">
        <v>43360</v>
      </c>
      <c r="D867" t="s">
        <v>1970</v>
      </c>
      <c r="E867">
        <v>0</v>
      </c>
      <c r="F867">
        <v>0</v>
      </c>
      <c r="G867">
        <v>400</v>
      </c>
      <c r="H867">
        <v>5</v>
      </c>
      <c r="I867">
        <v>45</v>
      </c>
      <c r="J867">
        <v>0</v>
      </c>
      <c r="K867">
        <v>20</v>
      </c>
      <c r="L867">
        <v>145</v>
      </c>
      <c r="M867">
        <v>95</v>
      </c>
      <c r="N867">
        <v>75</v>
      </c>
      <c r="O867">
        <v>105</v>
      </c>
      <c r="P867">
        <v>70</v>
      </c>
      <c r="Q867">
        <v>90</v>
      </c>
      <c r="R867">
        <v>80</v>
      </c>
      <c r="S867">
        <v>10</v>
      </c>
      <c r="T867">
        <v>5</v>
      </c>
      <c r="U867">
        <v>25</v>
      </c>
      <c r="V867">
        <v>575</v>
      </c>
      <c r="W867">
        <v>0</v>
      </c>
      <c r="X867">
        <v>5</v>
      </c>
      <c r="Y867">
        <v>5</v>
      </c>
    </row>
    <row r="868" spans="2:25" hidden="1" x14ac:dyDescent="0.25">
      <c r="B868" t="s">
        <v>2200</v>
      </c>
      <c r="C868">
        <v>43650</v>
      </c>
      <c r="D868" t="s">
        <v>1971</v>
      </c>
      <c r="E868">
        <v>5</v>
      </c>
      <c r="F868">
        <v>5</v>
      </c>
      <c r="G868">
        <v>1415</v>
      </c>
      <c r="H868">
        <v>10</v>
      </c>
      <c r="I868">
        <v>480</v>
      </c>
      <c r="J868">
        <v>15</v>
      </c>
      <c r="K868">
        <v>165</v>
      </c>
      <c r="L868">
        <v>505</v>
      </c>
      <c r="M868">
        <v>270</v>
      </c>
      <c r="N868">
        <v>425</v>
      </c>
      <c r="O868">
        <v>835</v>
      </c>
      <c r="P868">
        <v>580</v>
      </c>
      <c r="Q868">
        <v>780</v>
      </c>
      <c r="R868">
        <v>380</v>
      </c>
      <c r="S868">
        <v>90</v>
      </c>
      <c r="T868">
        <v>25</v>
      </c>
      <c r="U868">
        <v>165</v>
      </c>
      <c r="V868">
        <v>2430</v>
      </c>
      <c r="W868">
        <v>5</v>
      </c>
      <c r="X868">
        <v>20</v>
      </c>
      <c r="Y868">
        <v>105</v>
      </c>
    </row>
    <row r="869" spans="2:25" hidden="1" x14ac:dyDescent="0.25">
      <c r="B869" t="s">
        <v>2200</v>
      </c>
      <c r="C869">
        <v>43710</v>
      </c>
      <c r="D869" t="s">
        <v>1972</v>
      </c>
      <c r="E869">
        <v>5</v>
      </c>
      <c r="F869">
        <v>5</v>
      </c>
      <c r="G869">
        <v>585</v>
      </c>
      <c r="H869">
        <v>5</v>
      </c>
      <c r="I869">
        <v>130</v>
      </c>
      <c r="J869">
        <v>0</v>
      </c>
      <c r="K869">
        <v>45</v>
      </c>
      <c r="L869">
        <v>155</v>
      </c>
      <c r="M869">
        <v>140</v>
      </c>
      <c r="N869">
        <v>125</v>
      </c>
      <c r="O869">
        <v>290</v>
      </c>
      <c r="P869">
        <v>195</v>
      </c>
      <c r="Q869">
        <v>240</v>
      </c>
      <c r="R869">
        <v>140</v>
      </c>
      <c r="S869">
        <v>40</v>
      </c>
      <c r="T869">
        <v>10</v>
      </c>
      <c r="U869">
        <v>50</v>
      </c>
      <c r="V869">
        <v>895</v>
      </c>
      <c r="W869">
        <v>0</v>
      </c>
      <c r="X869">
        <v>5</v>
      </c>
      <c r="Y869">
        <v>10</v>
      </c>
    </row>
    <row r="870" spans="2:25" hidden="1" x14ac:dyDescent="0.25">
      <c r="B870" t="s">
        <v>2200</v>
      </c>
      <c r="C870">
        <v>43790</v>
      </c>
      <c r="D870" t="s">
        <v>1973</v>
      </c>
      <c r="E870">
        <v>5</v>
      </c>
      <c r="F870">
        <v>5</v>
      </c>
      <c r="G870">
        <v>2025</v>
      </c>
      <c r="H870">
        <v>5</v>
      </c>
      <c r="I870">
        <v>350</v>
      </c>
      <c r="J870">
        <v>5</v>
      </c>
      <c r="K870">
        <v>165</v>
      </c>
      <c r="L870">
        <v>725</v>
      </c>
      <c r="M870">
        <v>300</v>
      </c>
      <c r="N870">
        <v>515</v>
      </c>
      <c r="O870">
        <v>675</v>
      </c>
      <c r="P870">
        <v>510</v>
      </c>
      <c r="Q870">
        <v>595</v>
      </c>
      <c r="R870">
        <v>485</v>
      </c>
      <c r="S870">
        <v>50</v>
      </c>
      <c r="T870">
        <v>30</v>
      </c>
      <c r="U870">
        <v>140</v>
      </c>
      <c r="V870">
        <v>3155</v>
      </c>
      <c r="W870">
        <v>0</v>
      </c>
      <c r="X870">
        <v>40</v>
      </c>
      <c r="Y870">
        <v>25</v>
      </c>
    </row>
    <row r="871" spans="2:25" hidden="1" x14ac:dyDescent="0.25">
      <c r="B871" t="s">
        <v>2200</v>
      </c>
      <c r="C871">
        <v>44000</v>
      </c>
      <c r="D871" t="s">
        <v>1974</v>
      </c>
      <c r="E871">
        <v>5</v>
      </c>
      <c r="F871">
        <v>0</v>
      </c>
      <c r="G871">
        <v>5</v>
      </c>
      <c r="H871">
        <v>0</v>
      </c>
      <c r="I871">
        <v>5</v>
      </c>
      <c r="J871">
        <v>0</v>
      </c>
      <c r="K871">
        <v>5</v>
      </c>
      <c r="L871">
        <v>0</v>
      </c>
      <c r="M871">
        <v>0</v>
      </c>
      <c r="N871">
        <v>5</v>
      </c>
      <c r="O871">
        <v>5</v>
      </c>
      <c r="P871">
        <v>5</v>
      </c>
      <c r="Q871">
        <v>15</v>
      </c>
      <c r="R871">
        <v>20</v>
      </c>
      <c r="S871">
        <v>0</v>
      </c>
      <c r="T871">
        <v>5</v>
      </c>
      <c r="U871">
        <v>5</v>
      </c>
      <c r="V871">
        <v>15</v>
      </c>
      <c r="W871">
        <v>0</v>
      </c>
      <c r="X871">
        <v>5</v>
      </c>
      <c r="Y871">
        <v>0</v>
      </c>
    </row>
    <row r="872" spans="2:25" hidden="1" x14ac:dyDescent="0.25">
      <c r="B872" t="s">
        <v>2200</v>
      </c>
      <c r="C872">
        <v>44060</v>
      </c>
      <c r="D872" t="s">
        <v>1975</v>
      </c>
      <c r="E872">
        <v>25</v>
      </c>
      <c r="F872">
        <v>35</v>
      </c>
      <c r="G872">
        <v>11605</v>
      </c>
      <c r="H872">
        <v>165</v>
      </c>
      <c r="I872">
        <v>2310</v>
      </c>
      <c r="J872">
        <v>40</v>
      </c>
      <c r="K872">
        <v>910</v>
      </c>
      <c r="L872">
        <v>4995</v>
      </c>
      <c r="M872">
        <v>1875</v>
      </c>
      <c r="N872">
        <v>3465</v>
      </c>
      <c r="O872">
        <v>4175</v>
      </c>
      <c r="P872">
        <v>3150</v>
      </c>
      <c r="Q872">
        <v>4580</v>
      </c>
      <c r="R872">
        <v>3040</v>
      </c>
      <c r="S872">
        <v>545</v>
      </c>
      <c r="T872">
        <v>160</v>
      </c>
      <c r="U872">
        <v>750</v>
      </c>
      <c r="V872">
        <v>18825</v>
      </c>
      <c r="W872">
        <v>20</v>
      </c>
      <c r="X872">
        <v>255</v>
      </c>
      <c r="Y872">
        <v>830</v>
      </c>
    </row>
    <row r="873" spans="2:25" hidden="1" x14ac:dyDescent="0.25">
      <c r="B873" t="s">
        <v>2200</v>
      </c>
      <c r="C873">
        <v>44210</v>
      </c>
      <c r="D873" t="s">
        <v>1976</v>
      </c>
      <c r="E873">
        <v>5</v>
      </c>
      <c r="F873">
        <v>5</v>
      </c>
      <c r="G873">
        <v>1785</v>
      </c>
      <c r="H873">
        <v>5</v>
      </c>
      <c r="I873">
        <v>350</v>
      </c>
      <c r="J873">
        <v>5</v>
      </c>
      <c r="K873">
        <v>195</v>
      </c>
      <c r="L873">
        <v>490</v>
      </c>
      <c r="M873">
        <v>220</v>
      </c>
      <c r="N873">
        <v>545</v>
      </c>
      <c r="O873">
        <v>515</v>
      </c>
      <c r="P873">
        <v>375</v>
      </c>
      <c r="Q873">
        <v>575</v>
      </c>
      <c r="R873">
        <v>605</v>
      </c>
      <c r="S873">
        <v>85</v>
      </c>
      <c r="T873">
        <v>30</v>
      </c>
      <c r="U873">
        <v>120</v>
      </c>
      <c r="V873">
        <v>3055</v>
      </c>
      <c r="W873">
        <v>0</v>
      </c>
      <c r="X873">
        <v>30</v>
      </c>
      <c r="Y873">
        <v>15</v>
      </c>
    </row>
    <row r="874" spans="2:25" hidden="1" x14ac:dyDescent="0.25">
      <c r="B874" t="s">
        <v>2200</v>
      </c>
      <c r="C874">
        <v>44340</v>
      </c>
      <c r="D874" t="s">
        <v>1977</v>
      </c>
      <c r="E874">
        <v>10</v>
      </c>
      <c r="F874">
        <v>10</v>
      </c>
      <c r="G874">
        <v>6850</v>
      </c>
      <c r="H874">
        <v>125</v>
      </c>
      <c r="I874">
        <v>1145</v>
      </c>
      <c r="J874">
        <v>25</v>
      </c>
      <c r="K874">
        <v>290</v>
      </c>
      <c r="L874">
        <v>2110</v>
      </c>
      <c r="M874">
        <v>2495</v>
      </c>
      <c r="N874">
        <v>1080</v>
      </c>
      <c r="O874">
        <v>1725</v>
      </c>
      <c r="P874">
        <v>1260</v>
      </c>
      <c r="Q874">
        <v>2450</v>
      </c>
      <c r="R874">
        <v>1095</v>
      </c>
      <c r="S874">
        <v>275</v>
      </c>
      <c r="T874">
        <v>45</v>
      </c>
      <c r="U874">
        <v>240</v>
      </c>
      <c r="V874">
        <v>9295</v>
      </c>
      <c r="W874">
        <v>15</v>
      </c>
      <c r="X874">
        <v>75</v>
      </c>
      <c r="Y874">
        <v>665</v>
      </c>
    </row>
    <row r="875" spans="2:25" hidden="1" x14ac:dyDescent="0.25">
      <c r="B875" t="s">
        <v>2200</v>
      </c>
      <c r="C875">
        <v>44550</v>
      </c>
      <c r="D875" t="s">
        <v>1978</v>
      </c>
      <c r="E875">
        <v>5</v>
      </c>
      <c r="F875">
        <v>10</v>
      </c>
      <c r="G875">
        <v>4335</v>
      </c>
      <c r="H875">
        <v>50</v>
      </c>
      <c r="I875">
        <v>980</v>
      </c>
      <c r="J875">
        <v>20</v>
      </c>
      <c r="K875">
        <v>355</v>
      </c>
      <c r="L875">
        <v>1580</v>
      </c>
      <c r="M875">
        <v>765</v>
      </c>
      <c r="N875">
        <v>1020</v>
      </c>
      <c r="O875">
        <v>2190</v>
      </c>
      <c r="P875">
        <v>1560</v>
      </c>
      <c r="Q875">
        <v>1750</v>
      </c>
      <c r="R875">
        <v>895</v>
      </c>
      <c r="S875">
        <v>205</v>
      </c>
      <c r="T875">
        <v>60</v>
      </c>
      <c r="U875">
        <v>410</v>
      </c>
      <c r="V875">
        <v>6785</v>
      </c>
      <c r="W875">
        <v>5</v>
      </c>
      <c r="X875">
        <v>80</v>
      </c>
      <c r="Y875">
        <v>210</v>
      </c>
    </row>
    <row r="876" spans="2:25" hidden="1" x14ac:dyDescent="0.25">
      <c r="B876" t="s">
        <v>2200</v>
      </c>
      <c r="C876">
        <v>44620</v>
      </c>
      <c r="D876" t="s">
        <v>1979</v>
      </c>
      <c r="E876">
        <v>15</v>
      </c>
      <c r="F876">
        <v>20</v>
      </c>
      <c r="G876">
        <v>3945</v>
      </c>
      <c r="H876">
        <v>15</v>
      </c>
      <c r="I876">
        <v>840</v>
      </c>
      <c r="J876">
        <v>20</v>
      </c>
      <c r="K876">
        <v>410</v>
      </c>
      <c r="L876">
        <v>1770</v>
      </c>
      <c r="M876">
        <v>495</v>
      </c>
      <c r="N876">
        <v>1330</v>
      </c>
      <c r="O876">
        <v>1980</v>
      </c>
      <c r="P876">
        <v>1595</v>
      </c>
      <c r="Q876">
        <v>1780</v>
      </c>
      <c r="R876">
        <v>1315</v>
      </c>
      <c r="S876">
        <v>280</v>
      </c>
      <c r="T876">
        <v>110</v>
      </c>
      <c r="U876">
        <v>535</v>
      </c>
      <c r="V876">
        <v>7030</v>
      </c>
      <c r="W876">
        <v>5</v>
      </c>
      <c r="X876">
        <v>145</v>
      </c>
      <c r="Y876">
        <v>85</v>
      </c>
    </row>
    <row r="877" spans="2:25" hidden="1" x14ac:dyDescent="0.25">
      <c r="B877" t="s">
        <v>2200</v>
      </c>
      <c r="C877">
        <v>44830</v>
      </c>
      <c r="D877" t="s">
        <v>1980</v>
      </c>
      <c r="E877">
        <v>0</v>
      </c>
      <c r="F877">
        <v>5</v>
      </c>
      <c r="G877">
        <v>470</v>
      </c>
      <c r="H877">
        <v>5</v>
      </c>
      <c r="I877">
        <v>90</v>
      </c>
      <c r="J877">
        <v>0</v>
      </c>
      <c r="K877">
        <v>50</v>
      </c>
      <c r="L877">
        <v>105</v>
      </c>
      <c r="M877">
        <v>90</v>
      </c>
      <c r="N877">
        <v>120</v>
      </c>
      <c r="O877">
        <v>130</v>
      </c>
      <c r="P877">
        <v>95</v>
      </c>
      <c r="Q877">
        <v>165</v>
      </c>
      <c r="R877">
        <v>135</v>
      </c>
      <c r="S877">
        <v>20</v>
      </c>
      <c r="T877">
        <v>10</v>
      </c>
      <c r="U877">
        <v>30</v>
      </c>
      <c r="V877">
        <v>760</v>
      </c>
      <c r="W877">
        <v>0</v>
      </c>
      <c r="X877">
        <v>5</v>
      </c>
      <c r="Y877">
        <v>5</v>
      </c>
    </row>
    <row r="878" spans="2:25" hidden="1" x14ac:dyDescent="0.25">
      <c r="B878" t="s">
        <v>2200</v>
      </c>
      <c r="C878">
        <v>45040</v>
      </c>
      <c r="D878" t="s">
        <v>1981</v>
      </c>
      <c r="E878">
        <v>10</v>
      </c>
      <c r="F878">
        <v>40</v>
      </c>
      <c r="G878">
        <v>3465</v>
      </c>
      <c r="H878">
        <v>20</v>
      </c>
      <c r="I878">
        <v>895</v>
      </c>
      <c r="J878">
        <v>10</v>
      </c>
      <c r="K878">
        <v>515</v>
      </c>
      <c r="L878">
        <v>1855</v>
      </c>
      <c r="M878">
        <v>380</v>
      </c>
      <c r="N878">
        <v>1285</v>
      </c>
      <c r="O878">
        <v>1765</v>
      </c>
      <c r="P878">
        <v>1370</v>
      </c>
      <c r="Q878">
        <v>1480</v>
      </c>
      <c r="R878">
        <v>1290</v>
      </c>
      <c r="S878">
        <v>160</v>
      </c>
      <c r="T878">
        <v>95</v>
      </c>
      <c r="U878">
        <v>470</v>
      </c>
      <c r="V878">
        <v>6600</v>
      </c>
      <c r="W878">
        <v>5</v>
      </c>
      <c r="X878">
        <v>110</v>
      </c>
      <c r="Y878">
        <v>55</v>
      </c>
    </row>
    <row r="879" spans="2:25" hidden="1" x14ac:dyDescent="0.25">
      <c r="B879" t="s">
        <v>2200</v>
      </c>
      <c r="C879">
        <v>45090</v>
      </c>
      <c r="D879" t="s">
        <v>1982</v>
      </c>
      <c r="E879">
        <v>0</v>
      </c>
      <c r="F879">
        <v>5</v>
      </c>
      <c r="G879">
        <v>915</v>
      </c>
      <c r="H879">
        <v>5</v>
      </c>
      <c r="I879">
        <v>140</v>
      </c>
      <c r="J879">
        <v>5</v>
      </c>
      <c r="K879">
        <v>55</v>
      </c>
      <c r="L879">
        <v>355</v>
      </c>
      <c r="M879">
        <v>215</v>
      </c>
      <c r="N879">
        <v>190</v>
      </c>
      <c r="O879">
        <v>485</v>
      </c>
      <c r="P879">
        <v>365</v>
      </c>
      <c r="Q879">
        <v>340</v>
      </c>
      <c r="R879">
        <v>240</v>
      </c>
      <c r="S879">
        <v>40</v>
      </c>
      <c r="T879">
        <v>35</v>
      </c>
      <c r="U879">
        <v>90</v>
      </c>
      <c r="V879">
        <v>1415</v>
      </c>
      <c r="W879">
        <v>10</v>
      </c>
      <c r="X879">
        <v>15</v>
      </c>
      <c r="Y879">
        <v>10</v>
      </c>
    </row>
    <row r="880" spans="2:25" hidden="1" x14ac:dyDescent="0.25">
      <c r="B880" t="s">
        <v>2200</v>
      </c>
      <c r="C880">
        <v>45120</v>
      </c>
      <c r="D880" t="s">
        <v>1983</v>
      </c>
      <c r="E880">
        <v>5</v>
      </c>
      <c r="F880">
        <v>0</v>
      </c>
      <c r="G880">
        <v>695</v>
      </c>
      <c r="H880">
        <v>5</v>
      </c>
      <c r="I880">
        <v>150</v>
      </c>
      <c r="J880">
        <v>5</v>
      </c>
      <c r="K880">
        <v>75</v>
      </c>
      <c r="L880">
        <v>165</v>
      </c>
      <c r="M880">
        <v>115</v>
      </c>
      <c r="N880">
        <v>210</v>
      </c>
      <c r="O880">
        <v>225</v>
      </c>
      <c r="P880">
        <v>155</v>
      </c>
      <c r="Q880">
        <v>190</v>
      </c>
      <c r="R880">
        <v>170</v>
      </c>
      <c r="S880">
        <v>25</v>
      </c>
      <c r="T880">
        <v>15</v>
      </c>
      <c r="U880">
        <v>50</v>
      </c>
      <c r="V880">
        <v>1160</v>
      </c>
      <c r="W880">
        <v>0</v>
      </c>
      <c r="X880">
        <v>10</v>
      </c>
      <c r="Y880">
        <v>5</v>
      </c>
    </row>
    <row r="881" spans="2:25" hidden="1" x14ac:dyDescent="0.25">
      <c r="B881" t="s">
        <v>2200</v>
      </c>
      <c r="C881">
        <v>45290</v>
      </c>
      <c r="D881" t="s">
        <v>1984</v>
      </c>
      <c r="E881">
        <v>5</v>
      </c>
      <c r="F881">
        <v>15</v>
      </c>
      <c r="G881">
        <v>4030</v>
      </c>
      <c r="H881">
        <v>75</v>
      </c>
      <c r="I881">
        <v>595</v>
      </c>
      <c r="J881">
        <v>5</v>
      </c>
      <c r="K881">
        <v>180</v>
      </c>
      <c r="L881">
        <v>1650</v>
      </c>
      <c r="M881">
        <v>1150</v>
      </c>
      <c r="N881">
        <v>880</v>
      </c>
      <c r="O881">
        <v>950</v>
      </c>
      <c r="P881">
        <v>720</v>
      </c>
      <c r="Q881">
        <v>1260</v>
      </c>
      <c r="R881">
        <v>785</v>
      </c>
      <c r="S881">
        <v>115</v>
      </c>
      <c r="T881">
        <v>35</v>
      </c>
      <c r="U881">
        <v>155</v>
      </c>
      <c r="V881">
        <v>5790</v>
      </c>
      <c r="W881">
        <v>5</v>
      </c>
      <c r="X881">
        <v>40</v>
      </c>
      <c r="Y881">
        <v>295</v>
      </c>
    </row>
    <row r="882" spans="2:25" hidden="1" x14ac:dyDescent="0.25">
      <c r="B882" t="s">
        <v>2200</v>
      </c>
      <c r="C882">
        <v>45340</v>
      </c>
      <c r="D882" t="s">
        <v>1985</v>
      </c>
      <c r="E882">
        <v>50</v>
      </c>
      <c r="F882">
        <v>85</v>
      </c>
      <c r="G882">
        <v>24200</v>
      </c>
      <c r="H882">
        <v>235</v>
      </c>
      <c r="I882">
        <v>6165</v>
      </c>
      <c r="J882">
        <v>115</v>
      </c>
      <c r="K882">
        <v>2785</v>
      </c>
      <c r="L882">
        <v>9500</v>
      </c>
      <c r="M882">
        <v>2675</v>
      </c>
      <c r="N882">
        <v>7055</v>
      </c>
      <c r="O882">
        <v>11510</v>
      </c>
      <c r="P882">
        <v>8865</v>
      </c>
      <c r="Q882">
        <v>10265</v>
      </c>
      <c r="R882">
        <v>7015</v>
      </c>
      <c r="S882">
        <v>1170</v>
      </c>
      <c r="T882">
        <v>420</v>
      </c>
      <c r="U882">
        <v>2490</v>
      </c>
      <c r="V882">
        <v>41105</v>
      </c>
      <c r="W882">
        <v>25</v>
      </c>
      <c r="X882">
        <v>780</v>
      </c>
      <c r="Y882">
        <v>975</v>
      </c>
    </row>
    <row r="883" spans="2:25" hidden="1" x14ac:dyDescent="0.25">
      <c r="B883" t="s">
        <v>2200</v>
      </c>
      <c r="C883">
        <v>45400</v>
      </c>
      <c r="D883" t="s">
        <v>1986</v>
      </c>
      <c r="E883">
        <v>0</v>
      </c>
      <c r="F883">
        <v>5</v>
      </c>
      <c r="G883">
        <v>140</v>
      </c>
      <c r="H883">
        <v>5</v>
      </c>
      <c r="I883">
        <v>20</v>
      </c>
      <c r="J883">
        <v>0</v>
      </c>
      <c r="K883">
        <v>15</v>
      </c>
      <c r="L883">
        <v>25</v>
      </c>
      <c r="M883">
        <v>15</v>
      </c>
      <c r="N883">
        <v>30</v>
      </c>
      <c r="O883">
        <v>45</v>
      </c>
      <c r="P883">
        <v>30</v>
      </c>
      <c r="Q883">
        <v>50</v>
      </c>
      <c r="R883">
        <v>25</v>
      </c>
      <c r="S883">
        <v>5</v>
      </c>
      <c r="T883">
        <v>5</v>
      </c>
      <c r="U883">
        <v>5</v>
      </c>
      <c r="V883">
        <v>210</v>
      </c>
      <c r="W883">
        <v>0</v>
      </c>
      <c r="X883">
        <v>5</v>
      </c>
      <c r="Y883">
        <v>0</v>
      </c>
    </row>
    <row r="884" spans="2:25" hidden="1" x14ac:dyDescent="0.25">
      <c r="B884" t="s">
        <v>2200</v>
      </c>
      <c r="C884">
        <v>45540</v>
      </c>
      <c r="D884" t="s">
        <v>1987</v>
      </c>
      <c r="E884">
        <v>5</v>
      </c>
      <c r="F884">
        <v>5</v>
      </c>
      <c r="G884">
        <v>355</v>
      </c>
      <c r="H884">
        <v>5</v>
      </c>
      <c r="I884">
        <v>95</v>
      </c>
      <c r="J884">
        <v>0</v>
      </c>
      <c r="K884">
        <v>65</v>
      </c>
      <c r="L884">
        <v>120</v>
      </c>
      <c r="M884">
        <v>20</v>
      </c>
      <c r="N884">
        <v>235</v>
      </c>
      <c r="O884">
        <v>115</v>
      </c>
      <c r="P884">
        <v>105</v>
      </c>
      <c r="Q884">
        <v>130</v>
      </c>
      <c r="R884">
        <v>150</v>
      </c>
      <c r="S884">
        <v>10</v>
      </c>
      <c r="T884">
        <v>10</v>
      </c>
      <c r="U884">
        <v>35</v>
      </c>
      <c r="V884">
        <v>785</v>
      </c>
      <c r="W884">
        <v>0</v>
      </c>
      <c r="X884">
        <v>5</v>
      </c>
      <c r="Y884">
        <v>5</v>
      </c>
    </row>
    <row r="885" spans="2:25" hidden="1" x14ac:dyDescent="0.25">
      <c r="B885" t="s">
        <v>2200</v>
      </c>
      <c r="C885">
        <v>45680</v>
      </c>
      <c r="D885" t="s">
        <v>1988</v>
      </c>
      <c r="E885">
        <v>65</v>
      </c>
      <c r="F885">
        <v>95</v>
      </c>
      <c r="G885">
        <v>9320</v>
      </c>
      <c r="H885">
        <v>125</v>
      </c>
      <c r="I885">
        <v>5310</v>
      </c>
      <c r="J885">
        <v>90</v>
      </c>
      <c r="K885">
        <v>3025</v>
      </c>
      <c r="L885">
        <v>9815</v>
      </c>
      <c r="M885">
        <v>370</v>
      </c>
      <c r="N885">
        <v>6330</v>
      </c>
      <c r="O885">
        <v>10815</v>
      </c>
      <c r="P885">
        <v>8885</v>
      </c>
      <c r="Q885">
        <v>9900</v>
      </c>
      <c r="R885">
        <v>6995</v>
      </c>
      <c r="S885">
        <v>715</v>
      </c>
      <c r="T885">
        <v>755</v>
      </c>
      <c r="U885">
        <v>3150</v>
      </c>
      <c r="V885">
        <v>26245</v>
      </c>
      <c r="W885">
        <v>30</v>
      </c>
      <c r="X885">
        <v>815</v>
      </c>
      <c r="Y885">
        <v>865</v>
      </c>
    </row>
    <row r="886" spans="2:25" hidden="1" x14ac:dyDescent="0.25">
      <c r="B886" t="s">
        <v>2200</v>
      </c>
      <c r="C886">
        <v>45890</v>
      </c>
      <c r="D886" t="s">
        <v>1989</v>
      </c>
      <c r="E886">
        <v>55</v>
      </c>
      <c r="F886">
        <v>85</v>
      </c>
      <c r="G886">
        <v>14050</v>
      </c>
      <c r="H886">
        <v>190</v>
      </c>
      <c r="I886">
        <v>4060</v>
      </c>
      <c r="J886">
        <v>40</v>
      </c>
      <c r="K886">
        <v>2055</v>
      </c>
      <c r="L886">
        <v>8305</v>
      </c>
      <c r="M886">
        <v>1325</v>
      </c>
      <c r="N886">
        <v>6075</v>
      </c>
      <c r="O886">
        <v>7230</v>
      </c>
      <c r="P886">
        <v>5505</v>
      </c>
      <c r="Q886">
        <v>7845</v>
      </c>
      <c r="R886">
        <v>5895</v>
      </c>
      <c r="S886">
        <v>760</v>
      </c>
      <c r="T886">
        <v>370</v>
      </c>
      <c r="U886">
        <v>1505</v>
      </c>
      <c r="V886">
        <v>27285</v>
      </c>
      <c r="W886">
        <v>125</v>
      </c>
      <c r="X886">
        <v>485</v>
      </c>
      <c r="Y886">
        <v>1165</v>
      </c>
    </row>
    <row r="887" spans="2:25" hidden="1" x14ac:dyDescent="0.25">
      <c r="B887" t="s">
        <v>2200</v>
      </c>
      <c r="C887">
        <v>46090</v>
      </c>
      <c r="D887" t="s">
        <v>1990</v>
      </c>
      <c r="E887">
        <v>20</v>
      </c>
      <c r="F887">
        <v>50</v>
      </c>
      <c r="G887">
        <v>1665</v>
      </c>
      <c r="H887">
        <v>5</v>
      </c>
      <c r="I887">
        <v>450</v>
      </c>
      <c r="J887">
        <v>5</v>
      </c>
      <c r="K887">
        <v>260</v>
      </c>
      <c r="L887">
        <v>840</v>
      </c>
      <c r="M887">
        <v>145</v>
      </c>
      <c r="N887">
        <v>700</v>
      </c>
      <c r="O887">
        <v>1020</v>
      </c>
      <c r="P887">
        <v>895</v>
      </c>
      <c r="Q887">
        <v>1270</v>
      </c>
      <c r="R887">
        <v>1135</v>
      </c>
      <c r="S887">
        <v>95</v>
      </c>
      <c r="T887">
        <v>55</v>
      </c>
      <c r="U887">
        <v>445</v>
      </c>
      <c r="V887">
        <v>3600</v>
      </c>
      <c r="W887">
        <v>0</v>
      </c>
      <c r="X887">
        <v>170</v>
      </c>
      <c r="Y887">
        <v>20</v>
      </c>
    </row>
    <row r="888" spans="2:25" hidden="1" x14ac:dyDescent="0.25">
      <c r="B888" t="s">
        <v>2200</v>
      </c>
      <c r="C888">
        <v>46300</v>
      </c>
      <c r="D888" t="s">
        <v>1991</v>
      </c>
      <c r="E888">
        <v>10</v>
      </c>
      <c r="F888">
        <v>35</v>
      </c>
      <c r="G888">
        <v>1990</v>
      </c>
      <c r="H888">
        <v>10</v>
      </c>
      <c r="I888">
        <v>425</v>
      </c>
      <c r="J888">
        <v>5</v>
      </c>
      <c r="K888">
        <v>195</v>
      </c>
      <c r="L888">
        <v>835</v>
      </c>
      <c r="M888">
        <v>320</v>
      </c>
      <c r="N888">
        <v>610</v>
      </c>
      <c r="O888">
        <v>960</v>
      </c>
      <c r="P888">
        <v>750</v>
      </c>
      <c r="Q888">
        <v>940</v>
      </c>
      <c r="R888">
        <v>755</v>
      </c>
      <c r="S888">
        <v>95</v>
      </c>
      <c r="T888">
        <v>40</v>
      </c>
      <c r="U888">
        <v>320</v>
      </c>
      <c r="V888">
        <v>3560</v>
      </c>
      <c r="W888">
        <v>5</v>
      </c>
      <c r="X888">
        <v>90</v>
      </c>
      <c r="Y888">
        <v>35</v>
      </c>
    </row>
    <row r="889" spans="2:25" hidden="1" x14ac:dyDescent="0.25">
      <c r="B889" t="s">
        <v>2200</v>
      </c>
      <c r="C889">
        <v>46450</v>
      </c>
      <c r="D889" t="s">
        <v>1992</v>
      </c>
      <c r="E889">
        <v>5</v>
      </c>
      <c r="F889">
        <v>45</v>
      </c>
      <c r="G889">
        <v>2865</v>
      </c>
      <c r="H889">
        <v>10</v>
      </c>
      <c r="I889">
        <v>820</v>
      </c>
      <c r="J889">
        <v>15</v>
      </c>
      <c r="K889">
        <v>450</v>
      </c>
      <c r="L889">
        <v>1195</v>
      </c>
      <c r="M889">
        <v>230</v>
      </c>
      <c r="N889">
        <v>1320</v>
      </c>
      <c r="O889">
        <v>1230</v>
      </c>
      <c r="P889">
        <v>1030</v>
      </c>
      <c r="Q889">
        <v>1315</v>
      </c>
      <c r="R889">
        <v>1120</v>
      </c>
      <c r="S889">
        <v>170</v>
      </c>
      <c r="T889">
        <v>65</v>
      </c>
      <c r="U889">
        <v>400</v>
      </c>
      <c r="V889">
        <v>5760</v>
      </c>
      <c r="W889">
        <v>5</v>
      </c>
      <c r="X889">
        <v>165</v>
      </c>
      <c r="Y889">
        <v>45</v>
      </c>
    </row>
    <row r="890" spans="2:25" hidden="1" x14ac:dyDescent="0.25">
      <c r="B890" t="s">
        <v>2200</v>
      </c>
      <c r="C890">
        <v>46510</v>
      </c>
      <c r="D890" t="s">
        <v>1993</v>
      </c>
      <c r="E890">
        <v>5</v>
      </c>
      <c r="F890">
        <v>5</v>
      </c>
      <c r="G890">
        <v>1650</v>
      </c>
      <c r="H890">
        <v>40</v>
      </c>
      <c r="I890">
        <v>390</v>
      </c>
      <c r="J890">
        <v>5</v>
      </c>
      <c r="K890">
        <v>125</v>
      </c>
      <c r="L890">
        <v>890</v>
      </c>
      <c r="M890">
        <v>455</v>
      </c>
      <c r="N890">
        <v>510</v>
      </c>
      <c r="O890">
        <v>610</v>
      </c>
      <c r="P890">
        <v>460</v>
      </c>
      <c r="Q890">
        <v>775</v>
      </c>
      <c r="R890">
        <v>420</v>
      </c>
      <c r="S890">
        <v>85</v>
      </c>
      <c r="T890">
        <v>20</v>
      </c>
      <c r="U890">
        <v>95</v>
      </c>
      <c r="V890">
        <v>2655</v>
      </c>
      <c r="W890">
        <v>5</v>
      </c>
      <c r="X890">
        <v>20</v>
      </c>
      <c r="Y890">
        <v>165</v>
      </c>
    </row>
    <row r="891" spans="2:25" hidden="1" x14ac:dyDescent="0.25">
      <c r="B891" t="s">
        <v>2200</v>
      </c>
      <c r="C891">
        <v>46670</v>
      </c>
      <c r="D891" t="s">
        <v>1994</v>
      </c>
      <c r="E891">
        <v>5</v>
      </c>
      <c r="F891">
        <v>10</v>
      </c>
      <c r="G891">
        <v>1450</v>
      </c>
      <c r="H891">
        <v>5</v>
      </c>
      <c r="I891">
        <v>350</v>
      </c>
      <c r="J891">
        <v>5</v>
      </c>
      <c r="K891">
        <v>180</v>
      </c>
      <c r="L891">
        <v>600</v>
      </c>
      <c r="M891">
        <v>205</v>
      </c>
      <c r="N891">
        <v>450</v>
      </c>
      <c r="O891">
        <v>610</v>
      </c>
      <c r="P891">
        <v>455</v>
      </c>
      <c r="Q891">
        <v>590</v>
      </c>
      <c r="R891">
        <v>520</v>
      </c>
      <c r="S891">
        <v>50</v>
      </c>
      <c r="T891">
        <v>30</v>
      </c>
      <c r="U891">
        <v>155</v>
      </c>
      <c r="V891">
        <v>2555</v>
      </c>
      <c r="W891">
        <v>0</v>
      </c>
      <c r="X891">
        <v>45</v>
      </c>
      <c r="Y891">
        <v>15</v>
      </c>
    </row>
    <row r="892" spans="2:25" hidden="1" x14ac:dyDescent="0.25">
      <c r="B892" t="s">
        <v>2200</v>
      </c>
      <c r="C892">
        <v>46860</v>
      </c>
      <c r="D892" t="s">
        <v>1995</v>
      </c>
      <c r="E892">
        <v>0</v>
      </c>
      <c r="F892">
        <v>0</v>
      </c>
      <c r="G892">
        <v>225</v>
      </c>
      <c r="H892">
        <v>5</v>
      </c>
      <c r="I892">
        <v>15</v>
      </c>
      <c r="J892">
        <v>0</v>
      </c>
      <c r="K892">
        <v>10</v>
      </c>
      <c r="L892">
        <v>50</v>
      </c>
      <c r="M892">
        <v>55</v>
      </c>
      <c r="N892">
        <v>25</v>
      </c>
      <c r="O892">
        <v>75</v>
      </c>
      <c r="P892">
        <v>50</v>
      </c>
      <c r="Q892">
        <v>40</v>
      </c>
      <c r="R892">
        <v>25</v>
      </c>
      <c r="S892">
        <v>5</v>
      </c>
      <c r="T892">
        <v>5</v>
      </c>
      <c r="U892">
        <v>15</v>
      </c>
      <c r="V892">
        <v>295</v>
      </c>
      <c r="W892">
        <v>0</v>
      </c>
      <c r="X892">
        <v>5</v>
      </c>
      <c r="Y892">
        <v>5</v>
      </c>
    </row>
    <row r="893" spans="2:25" hidden="1" x14ac:dyDescent="0.25">
      <c r="B893" t="s">
        <v>2200</v>
      </c>
      <c r="C893">
        <v>46970</v>
      </c>
      <c r="D893" t="s">
        <v>1996</v>
      </c>
      <c r="E893">
        <v>0</v>
      </c>
      <c r="F893">
        <v>5</v>
      </c>
      <c r="G893">
        <v>20</v>
      </c>
      <c r="H893">
        <v>5</v>
      </c>
      <c r="I893">
        <v>20</v>
      </c>
      <c r="J893">
        <v>0</v>
      </c>
      <c r="K893">
        <v>5</v>
      </c>
      <c r="L893">
        <v>80</v>
      </c>
      <c r="M893">
        <v>0</v>
      </c>
      <c r="N893">
        <v>25</v>
      </c>
      <c r="O893">
        <v>120</v>
      </c>
      <c r="P893">
        <v>100</v>
      </c>
      <c r="Q893">
        <v>70</v>
      </c>
      <c r="R893">
        <v>45</v>
      </c>
      <c r="S893">
        <v>5</v>
      </c>
      <c r="T893">
        <v>5</v>
      </c>
      <c r="U893">
        <v>45</v>
      </c>
      <c r="V893">
        <v>115</v>
      </c>
      <c r="W893">
        <v>0</v>
      </c>
      <c r="X893">
        <v>5</v>
      </c>
      <c r="Y893">
        <v>5</v>
      </c>
    </row>
    <row r="894" spans="2:25" hidden="1" x14ac:dyDescent="0.25">
      <c r="B894" t="s">
        <v>2200</v>
      </c>
      <c r="C894">
        <v>47140</v>
      </c>
      <c r="D894" t="s">
        <v>1997</v>
      </c>
      <c r="E894">
        <v>55</v>
      </c>
      <c r="F894">
        <v>90</v>
      </c>
      <c r="G894">
        <v>16400</v>
      </c>
      <c r="H894">
        <v>195</v>
      </c>
      <c r="I894">
        <v>5865</v>
      </c>
      <c r="J894">
        <v>95</v>
      </c>
      <c r="K894">
        <v>3220</v>
      </c>
      <c r="L894">
        <v>8645</v>
      </c>
      <c r="M894">
        <v>1005</v>
      </c>
      <c r="N894">
        <v>6640</v>
      </c>
      <c r="O894">
        <v>11415</v>
      </c>
      <c r="P894">
        <v>8805</v>
      </c>
      <c r="Q894">
        <v>10960</v>
      </c>
      <c r="R894">
        <v>7310</v>
      </c>
      <c r="S894">
        <v>820</v>
      </c>
      <c r="T894">
        <v>780</v>
      </c>
      <c r="U894">
        <v>2390</v>
      </c>
      <c r="V894">
        <v>33065</v>
      </c>
      <c r="W894">
        <v>90</v>
      </c>
      <c r="X894">
        <v>660</v>
      </c>
      <c r="Y894">
        <v>1485</v>
      </c>
    </row>
    <row r="895" spans="2:25" hidden="1" x14ac:dyDescent="0.25">
      <c r="B895" t="s">
        <v>2200</v>
      </c>
      <c r="C895">
        <v>47290</v>
      </c>
      <c r="D895" t="s">
        <v>1998</v>
      </c>
      <c r="E895">
        <v>5</v>
      </c>
      <c r="F895">
        <v>0</v>
      </c>
      <c r="G895">
        <v>235</v>
      </c>
      <c r="H895">
        <v>5</v>
      </c>
      <c r="I895">
        <v>50</v>
      </c>
      <c r="J895">
        <v>0</v>
      </c>
      <c r="K895">
        <v>25</v>
      </c>
      <c r="L895">
        <v>70</v>
      </c>
      <c r="M895">
        <v>45</v>
      </c>
      <c r="N895">
        <v>85</v>
      </c>
      <c r="O895">
        <v>100</v>
      </c>
      <c r="P895">
        <v>65</v>
      </c>
      <c r="Q895">
        <v>90</v>
      </c>
      <c r="R895">
        <v>65</v>
      </c>
      <c r="S895">
        <v>5</v>
      </c>
      <c r="T895">
        <v>5</v>
      </c>
      <c r="U895">
        <v>10</v>
      </c>
      <c r="V895">
        <v>400</v>
      </c>
      <c r="W895">
        <v>5</v>
      </c>
      <c r="X895">
        <v>5</v>
      </c>
      <c r="Y895">
        <v>5</v>
      </c>
    </row>
    <row r="896" spans="2:25" hidden="1" x14ac:dyDescent="0.25">
      <c r="B896" t="s">
        <v>2200</v>
      </c>
      <c r="C896">
        <v>47490</v>
      </c>
      <c r="D896" t="s">
        <v>1999</v>
      </c>
      <c r="E896">
        <v>0</v>
      </c>
      <c r="F896">
        <v>0</v>
      </c>
      <c r="G896">
        <v>295</v>
      </c>
      <c r="H896">
        <v>0</v>
      </c>
      <c r="I896">
        <v>35</v>
      </c>
      <c r="J896">
        <v>0</v>
      </c>
      <c r="K896">
        <v>20</v>
      </c>
      <c r="L896">
        <v>70</v>
      </c>
      <c r="M896">
        <v>65</v>
      </c>
      <c r="N896">
        <v>60</v>
      </c>
      <c r="O896">
        <v>110</v>
      </c>
      <c r="P896">
        <v>75</v>
      </c>
      <c r="Q896">
        <v>100</v>
      </c>
      <c r="R896">
        <v>85</v>
      </c>
      <c r="S896">
        <v>15</v>
      </c>
      <c r="T896">
        <v>5</v>
      </c>
      <c r="U896">
        <v>20</v>
      </c>
      <c r="V896">
        <v>450</v>
      </c>
      <c r="W896">
        <v>0</v>
      </c>
      <c r="X896">
        <v>5</v>
      </c>
      <c r="Y896">
        <v>5</v>
      </c>
    </row>
    <row r="897" spans="2:25" hidden="1" x14ac:dyDescent="0.25">
      <c r="B897" t="s">
        <v>2200</v>
      </c>
      <c r="C897">
        <v>47630</v>
      </c>
      <c r="D897" t="s">
        <v>2000</v>
      </c>
      <c r="E897">
        <v>0</v>
      </c>
      <c r="F897">
        <v>0</v>
      </c>
      <c r="G897">
        <v>670</v>
      </c>
      <c r="H897">
        <v>0</v>
      </c>
      <c r="I897">
        <v>110</v>
      </c>
      <c r="J897">
        <v>0</v>
      </c>
      <c r="K897">
        <v>60</v>
      </c>
      <c r="L897">
        <v>215</v>
      </c>
      <c r="M897">
        <v>155</v>
      </c>
      <c r="N897">
        <v>145</v>
      </c>
      <c r="O897">
        <v>370</v>
      </c>
      <c r="P897">
        <v>260</v>
      </c>
      <c r="Q897">
        <v>220</v>
      </c>
      <c r="R897">
        <v>140</v>
      </c>
      <c r="S897">
        <v>20</v>
      </c>
      <c r="T897">
        <v>10</v>
      </c>
      <c r="U897">
        <v>50</v>
      </c>
      <c r="V897">
        <v>1025</v>
      </c>
      <c r="W897">
        <v>0</v>
      </c>
      <c r="X897">
        <v>5</v>
      </c>
      <c r="Y897">
        <v>15</v>
      </c>
    </row>
    <row r="898" spans="2:25" hidden="1" x14ac:dyDescent="0.25">
      <c r="B898" t="s">
        <v>2200</v>
      </c>
      <c r="C898">
        <v>47700</v>
      </c>
      <c r="D898" t="s">
        <v>2001</v>
      </c>
      <c r="E898">
        <v>15</v>
      </c>
      <c r="F898">
        <v>20</v>
      </c>
      <c r="G898">
        <v>13685</v>
      </c>
      <c r="H898">
        <v>110</v>
      </c>
      <c r="I898">
        <v>2735</v>
      </c>
      <c r="J898">
        <v>40</v>
      </c>
      <c r="K898">
        <v>1005</v>
      </c>
      <c r="L898">
        <v>3225</v>
      </c>
      <c r="M898">
        <v>2110</v>
      </c>
      <c r="N898">
        <v>2590</v>
      </c>
      <c r="O898">
        <v>4840</v>
      </c>
      <c r="P898">
        <v>3540</v>
      </c>
      <c r="Q898">
        <v>4230</v>
      </c>
      <c r="R898">
        <v>2465</v>
      </c>
      <c r="S898">
        <v>505</v>
      </c>
      <c r="T898">
        <v>145</v>
      </c>
      <c r="U898">
        <v>795</v>
      </c>
      <c r="V898">
        <v>19805</v>
      </c>
      <c r="W898">
        <v>15</v>
      </c>
      <c r="X898">
        <v>200</v>
      </c>
      <c r="Y898">
        <v>555</v>
      </c>
    </row>
    <row r="899" spans="2:25" hidden="1" x14ac:dyDescent="0.25">
      <c r="B899" t="s">
        <v>2200</v>
      </c>
      <c r="C899">
        <v>47800</v>
      </c>
      <c r="D899" t="s">
        <v>2002</v>
      </c>
      <c r="E899">
        <v>5</v>
      </c>
      <c r="F899">
        <v>5</v>
      </c>
      <c r="G899">
        <v>800</v>
      </c>
      <c r="H899">
        <v>5</v>
      </c>
      <c r="I899">
        <v>175</v>
      </c>
      <c r="J899">
        <v>5</v>
      </c>
      <c r="K899">
        <v>115</v>
      </c>
      <c r="L899">
        <v>290</v>
      </c>
      <c r="M899">
        <v>145</v>
      </c>
      <c r="N899">
        <v>255</v>
      </c>
      <c r="O899">
        <v>355</v>
      </c>
      <c r="P899">
        <v>275</v>
      </c>
      <c r="Q899">
        <v>295</v>
      </c>
      <c r="R899">
        <v>305</v>
      </c>
      <c r="S899">
        <v>25</v>
      </c>
      <c r="T899">
        <v>20</v>
      </c>
      <c r="U899">
        <v>85</v>
      </c>
      <c r="V899">
        <v>1460</v>
      </c>
      <c r="W899">
        <v>0</v>
      </c>
      <c r="X899">
        <v>20</v>
      </c>
      <c r="Y899">
        <v>5</v>
      </c>
    </row>
    <row r="900" spans="2:25" hidden="1" x14ac:dyDescent="0.25">
      <c r="B900" t="s">
        <v>2200</v>
      </c>
      <c r="C900">
        <v>47910</v>
      </c>
      <c r="D900" t="s">
        <v>2003</v>
      </c>
      <c r="E900">
        <v>0</v>
      </c>
      <c r="F900">
        <v>5</v>
      </c>
      <c r="G900">
        <v>535</v>
      </c>
      <c r="H900">
        <v>0</v>
      </c>
      <c r="I900">
        <v>90</v>
      </c>
      <c r="J900">
        <v>5</v>
      </c>
      <c r="K900">
        <v>40</v>
      </c>
      <c r="L900">
        <v>170</v>
      </c>
      <c r="M900">
        <v>85</v>
      </c>
      <c r="N900">
        <v>110</v>
      </c>
      <c r="O900">
        <v>130</v>
      </c>
      <c r="P900">
        <v>95</v>
      </c>
      <c r="Q900">
        <v>95</v>
      </c>
      <c r="R900">
        <v>75</v>
      </c>
      <c r="S900">
        <v>15</v>
      </c>
      <c r="T900">
        <v>5</v>
      </c>
      <c r="U900">
        <v>20</v>
      </c>
      <c r="V900">
        <v>765</v>
      </c>
      <c r="W900">
        <v>0</v>
      </c>
      <c r="X900">
        <v>5</v>
      </c>
      <c r="Y900">
        <v>5</v>
      </c>
    </row>
    <row r="901" spans="2:25" hidden="1" x14ac:dyDescent="0.25">
      <c r="B901" t="s">
        <v>2200</v>
      </c>
      <c r="C901">
        <v>47980</v>
      </c>
      <c r="D901" t="s">
        <v>2004</v>
      </c>
      <c r="E901">
        <v>5</v>
      </c>
      <c r="F901">
        <v>5</v>
      </c>
      <c r="G901">
        <v>3535</v>
      </c>
      <c r="H901">
        <v>65</v>
      </c>
      <c r="I901">
        <v>510</v>
      </c>
      <c r="J901">
        <v>5</v>
      </c>
      <c r="K901">
        <v>135</v>
      </c>
      <c r="L901">
        <v>1340</v>
      </c>
      <c r="M901">
        <v>1465</v>
      </c>
      <c r="N901">
        <v>785</v>
      </c>
      <c r="O901">
        <v>825</v>
      </c>
      <c r="P901">
        <v>620</v>
      </c>
      <c r="Q901">
        <v>1125</v>
      </c>
      <c r="R901">
        <v>595</v>
      </c>
      <c r="S901">
        <v>125</v>
      </c>
      <c r="T901">
        <v>20</v>
      </c>
      <c r="U901">
        <v>115</v>
      </c>
      <c r="V901">
        <v>4960</v>
      </c>
      <c r="W901">
        <v>10</v>
      </c>
      <c r="X901">
        <v>20</v>
      </c>
      <c r="Y901">
        <v>275</v>
      </c>
    </row>
    <row r="902" spans="2:25" hidden="1" x14ac:dyDescent="0.25">
      <c r="B902" t="s">
        <v>2200</v>
      </c>
      <c r="C902">
        <v>48050</v>
      </c>
      <c r="D902" t="s">
        <v>2005</v>
      </c>
      <c r="E902">
        <v>5</v>
      </c>
      <c r="F902">
        <v>5</v>
      </c>
      <c r="G902">
        <v>4625</v>
      </c>
      <c r="H902">
        <v>15</v>
      </c>
      <c r="I902">
        <v>640</v>
      </c>
      <c r="J902">
        <v>5</v>
      </c>
      <c r="K902">
        <v>295</v>
      </c>
      <c r="L902">
        <v>1600</v>
      </c>
      <c r="M902">
        <v>775</v>
      </c>
      <c r="N902">
        <v>785</v>
      </c>
      <c r="O902">
        <v>845</v>
      </c>
      <c r="P902">
        <v>630</v>
      </c>
      <c r="Q902">
        <v>825</v>
      </c>
      <c r="R902">
        <v>615</v>
      </c>
      <c r="S902">
        <v>160</v>
      </c>
      <c r="T902">
        <v>50</v>
      </c>
      <c r="U902">
        <v>165</v>
      </c>
      <c r="V902">
        <v>6335</v>
      </c>
      <c r="W902">
        <v>5</v>
      </c>
      <c r="X902">
        <v>50</v>
      </c>
      <c r="Y902">
        <v>50</v>
      </c>
    </row>
    <row r="903" spans="2:25" hidden="1" x14ac:dyDescent="0.25">
      <c r="B903" t="s">
        <v>2200</v>
      </c>
      <c r="C903">
        <v>48130</v>
      </c>
      <c r="D903" t="s">
        <v>2006</v>
      </c>
      <c r="E903">
        <v>5</v>
      </c>
      <c r="F903">
        <v>0</v>
      </c>
      <c r="G903">
        <v>935</v>
      </c>
      <c r="H903">
        <v>5</v>
      </c>
      <c r="I903">
        <v>300</v>
      </c>
      <c r="J903">
        <v>5</v>
      </c>
      <c r="K903">
        <v>155</v>
      </c>
      <c r="L903">
        <v>390</v>
      </c>
      <c r="M903">
        <v>120</v>
      </c>
      <c r="N903">
        <v>375</v>
      </c>
      <c r="O903">
        <v>480</v>
      </c>
      <c r="P903">
        <v>375</v>
      </c>
      <c r="Q903">
        <v>425</v>
      </c>
      <c r="R903">
        <v>315</v>
      </c>
      <c r="S903">
        <v>40</v>
      </c>
      <c r="T903">
        <v>20</v>
      </c>
      <c r="U903">
        <v>120</v>
      </c>
      <c r="V903">
        <v>1805</v>
      </c>
      <c r="W903">
        <v>5</v>
      </c>
      <c r="X903">
        <v>35</v>
      </c>
      <c r="Y903">
        <v>15</v>
      </c>
    </row>
    <row r="904" spans="2:25" hidden="1" x14ac:dyDescent="0.25">
      <c r="B904" t="s">
        <v>2200</v>
      </c>
      <c r="C904">
        <v>48260</v>
      </c>
      <c r="D904" t="s">
        <v>2007</v>
      </c>
      <c r="E904">
        <v>5</v>
      </c>
      <c r="F904">
        <v>5</v>
      </c>
      <c r="G904">
        <v>665</v>
      </c>
      <c r="H904">
        <v>10</v>
      </c>
      <c r="I904">
        <v>95</v>
      </c>
      <c r="J904">
        <v>5</v>
      </c>
      <c r="K904">
        <v>25</v>
      </c>
      <c r="L904">
        <v>270</v>
      </c>
      <c r="M904">
        <v>315</v>
      </c>
      <c r="N904">
        <v>195</v>
      </c>
      <c r="O904">
        <v>155</v>
      </c>
      <c r="P904">
        <v>120</v>
      </c>
      <c r="Q904">
        <v>225</v>
      </c>
      <c r="R904">
        <v>165</v>
      </c>
      <c r="S904">
        <v>30</v>
      </c>
      <c r="T904">
        <v>5</v>
      </c>
      <c r="U904">
        <v>25</v>
      </c>
      <c r="V904">
        <v>1035</v>
      </c>
      <c r="W904">
        <v>5</v>
      </c>
      <c r="X904">
        <v>10</v>
      </c>
      <c r="Y904">
        <v>40</v>
      </c>
    </row>
    <row r="905" spans="2:25" hidden="1" x14ac:dyDescent="0.25">
      <c r="B905" t="s">
        <v>2200</v>
      </c>
      <c r="C905">
        <v>48340</v>
      </c>
      <c r="D905" t="s">
        <v>2008</v>
      </c>
      <c r="E905">
        <v>5</v>
      </c>
      <c r="F905">
        <v>5</v>
      </c>
      <c r="G905">
        <v>1755</v>
      </c>
      <c r="H905">
        <v>5</v>
      </c>
      <c r="I905">
        <v>375</v>
      </c>
      <c r="J905">
        <v>5</v>
      </c>
      <c r="K905">
        <v>215</v>
      </c>
      <c r="L905">
        <v>690</v>
      </c>
      <c r="M905">
        <v>290</v>
      </c>
      <c r="N905">
        <v>590</v>
      </c>
      <c r="O905">
        <v>655</v>
      </c>
      <c r="P905">
        <v>485</v>
      </c>
      <c r="Q905">
        <v>640</v>
      </c>
      <c r="R905">
        <v>555</v>
      </c>
      <c r="S905">
        <v>120</v>
      </c>
      <c r="T905">
        <v>30</v>
      </c>
      <c r="U905">
        <v>150</v>
      </c>
      <c r="V905">
        <v>3090</v>
      </c>
      <c r="W905">
        <v>0</v>
      </c>
      <c r="X905">
        <v>25</v>
      </c>
      <c r="Y905">
        <v>35</v>
      </c>
    </row>
    <row r="906" spans="2:25" hidden="1" x14ac:dyDescent="0.25">
      <c r="B906" t="s">
        <v>2200</v>
      </c>
      <c r="C906">
        <v>48410</v>
      </c>
      <c r="D906" t="s">
        <v>2009</v>
      </c>
      <c r="E906">
        <v>25</v>
      </c>
      <c r="F906">
        <v>20</v>
      </c>
      <c r="G906">
        <v>6940</v>
      </c>
      <c r="H906">
        <v>115</v>
      </c>
      <c r="I906">
        <v>1395</v>
      </c>
      <c r="J906">
        <v>15</v>
      </c>
      <c r="K906">
        <v>505</v>
      </c>
      <c r="L906">
        <v>2825</v>
      </c>
      <c r="M906">
        <v>1210</v>
      </c>
      <c r="N906">
        <v>1880</v>
      </c>
      <c r="O906">
        <v>2080</v>
      </c>
      <c r="P906">
        <v>1535</v>
      </c>
      <c r="Q906">
        <v>2560</v>
      </c>
      <c r="R906">
        <v>1760</v>
      </c>
      <c r="S906">
        <v>260</v>
      </c>
      <c r="T906">
        <v>70</v>
      </c>
      <c r="U906">
        <v>340</v>
      </c>
      <c r="V906">
        <v>10805</v>
      </c>
      <c r="W906">
        <v>20</v>
      </c>
      <c r="X906">
        <v>115</v>
      </c>
      <c r="Y906">
        <v>565</v>
      </c>
    </row>
    <row r="907" spans="2:25" hidden="1" x14ac:dyDescent="0.25">
      <c r="B907" t="s">
        <v>2200</v>
      </c>
      <c r="C907">
        <v>48540</v>
      </c>
      <c r="D907" t="s">
        <v>2010</v>
      </c>
      <c r="E907">
        <v>5</v>
      </c>
      <c r="F907">
        <v>40</v>
      </c>
      <c r="G907">
        <v>2865</v>
      </c>
      <c r="H907">
        <v>10</v>
      </c>
      <c r="I907">
        <v>935</v>
      </c>
      <c r="J907">
        <v>10</v>
      </c>
      <c r="K907">
        <v>510</v>
      </c>
      <c r="L907">
        <v>1145</v>
      </c>
      <c r="M907">
        <v>225</v>
      </c>
      <c r="N907">
        <v>1265</v>
      </c>
      <c r="O907">
        <v>1465</v>
      </c>
      <c r="P907">
        <v>1285</v>
      </c>
      <c r="Q907">
        <v>1815</v>
      </c>
      <c r="R907">
        <v>1720</v>
      </c>
      <c r="S907">
        <v>195</v>
      </c>
      <c r="T907">
        <v>65</v>
      </c>
      <c r="U907">
        <v>585</v>
      </c>
      <c r="V907">
        <v>6235</v>
      </c>
      <c r="W907">
        <v>5</v>
      </c>
      <c r="X907">
        <v>230</v>
      </c>
      <c r="Y907">
        <v>50</v>
      </c>
    </row>
    <row r="908" spans="2:25" hidden="1" x14ac:dyDescent="0.25">
      <c r="B908" t="s">
        <v>2200</v>
      </c>
      <c r="C908">
        <v>48640</v>
      </c>
      <c r="D908" t="s">
        <v>2011</v>
      </c>
      <c r="E908">
        <v>0</v>
      </c>
      <c r="F908">
        <v>0</v>
      </c>
      <c r="G908">
        <v>135</v>
      </c>
      <c r="H908">
        <v>0</v>
      </c>
      <c r="I908">
        <v>20</v>
      </c>
      <c r="J908">
        <v>0</v>
      </c>
      <c r="K908">
        <v>10</v>
      </c>
      <c r="L908">
        <v>25</v>
      </c>
      <c r="M908">
        <v>15</v>
      </c>
      <c r="N908">
        <v>35</v>
      </c>
      <c r="O908">
        <v>55</v>
      </c>
      <c r="P908">
        <v>35</v>
      </c>
      <c r="Q908">
        <v>40</v>
      </c>
      <c r="R908">
        <v>30</v>
      </c>
      <c r="S908">
        <v>5</v>
      </c>
      <c r="T908">
        <v>5</v>
      </c>
      <c r="U908">
        <v>5</v>
      </c>
      <c r="V908">
        <v>210</v>
      </c>
      <c r="W908">
        <v>0</v>
      </c>
      <c r="X908">
        <v>5</v>
      </c>
      <c r="Y908">
        <v>5</v>
      </c>
    </row>
    <row r="909" spans="2:25" hidden="1" x14ac:dyDescent="0.25">
      <c r="B909" t="s">
        <v>2200</v>
      </c>
      <c r="C909">
        <v>48750</v>
      </c>
      <c r="D909" t="s">
        <v>2012</v>
      </c>
      <c r="E909">
        <v>5</v>
      </c>
      <c r="F909">
        <v>5</v>
      </c>
      <c r="G909">
        <v>1215</v>
      </c>
      <c r="H909">
        <v>5</v>
      </c>
      <c r="I909">
        <v>190</v>
      </c>
      <c r="J909">
        <v>0</v>
      </c>
      <c r="K909">
        <v>85</v>
      </c>
      <c r="L909">
        <v>365</v>
      </c>
      <c r="M909">
        <v>170</v>
      </c>
      <c r="N909">
        <v>275</v>
      </c>
      <c r="O909">
        <v>325</v>
      </c>
      <c r="P909">
        <v>250</v>
      </c>
      <c r="Q909">
        <v>300</v>
      </c>
      <c r="R909">
        <v>250</v>
      </c>
      <c r="S909">
        <v>70</v>
      </c>
      <c r="T909">
        <v>10</v>
      </c>
      <c r="U909">
        <v>75</v>
      </c>
      <c r="V909">
        <v>1820</v>
      </c>
      <c r="W909">
        <v>0</v>
      </c>
      <c r="X909">
        <v>10</v>
      </c>
      <c r="Y909">
        <v>15</v>
      </c>
    </row>
    <row r="910" spans="2:25" hidden="1" x14ac:dyDescent="0.25">
      <c r="B910" t="s">
        <v>2200</v>
      </c>
      <c r="C910">
        <v>48830</v>
      </c>
      <c r="D910" t="s">
        <v>2013</v>
      </c>
      <c r="E910">
        <v>5</v>
      </c>
      <c r="F910">
        <v>20</v>
      </c>
      <c r="G910">
        <v>2510</v>
      </c>
      <c r="H910">
        <v>5</v>
      </c>
      <c r="I910">
        <v>455</v>
      </c>
      <c r="J910">
        <v>5</v>
      </c>
      <c r="K910">
        <v>275</v>
      </c>
      <c r="L910">
        <v>615</v>
      </c>
      <c r="M910">
        <v>355</v>
      </c>
      <c r="N910">
        <v>560</v>
      </c>
      <c r="O910">
        <v>550</v>
      </c>
      <c r="P910">
        <v>405</v>
      </c>
      <c r="Q910">
        <v>580</v>
      </c>
      <c r="R910">
        <v>605</v>
      </c>
      <c r="S910">
        <v>105</v>
      </c>
      <c r="T910">
        <v>35</v>
      </c>
      <c r="U910">
        <v>115</v>
      </c>
      <c r="V910">
        <v>3900</v>
      </c>
      <c r="W910">
        <v>0</v>
      </c>
      <c r="X910">
        <v>35</v>
      </c>
      <c r="Y910">
        <v>15</v>
      </c>
    </row>
    <row r="911" spans="2:25" hidden="1" x14ac:dyDescent="0.25">
      <c r="B911" t="s">
        <v>2200</v>
      </c>
      <c r="C911">
        <v>49399</v>
      </c>
      <c r="D911" t="s">
        <v>2014</v>
      </c>
      <c r="E911">
        <v>5</v>
      </c>
      <c r="F911">
        <v>5</v>
      </c>
      <c r="G911">
        <v>250</v>
      </c>
      <c r="H911">
        <v>5</v>
      </c>
      <c r="I911">
        <v>50</v>
      </c>
      <c r="J911">
        <v>0</v>
      </c>
      <c r="K911">
        <v>35</v>
      </c>
      <c r="L911">
        <v>70</v>
      </c>
      <c r="M911">
        <v>10</v>
      </c>
      <c r="N911">
        <v>135</v>
      </c>
      <c r="O911">
        <v>185</v>
      </c>
      <c r="P911">
        <v>155</v>
      </c>
      <c r="Q911">
        <v>330</v>
      </c>
      <c r="R911">
        <v>310</v>
      </c>
      <c r="S911">
        <v>10</v>
      </c>
      <c r="T911">
        <v>15</v>
      </c>
      <c r="U911">
        <v>75</v>
      </c>
      <c r="V911">
        <v>595</v>
      </c>
      <c r="W911">
        <v>0</v>
      </c>
      <c r="X911">
        <v>40</v>
      </c>
      <c r="Y911">
        <v>5</v>
      </c>
    </row>
    <row r="912" spans="2:25" hidden="1" x14ac:dyDescent="0.25">
      <c r="B912" t="s">
        <v>2200</v>
      </c>
      <c r="C912">
        <v>50080</v>
      </c>
      <c r="D912" t="s">
        <v>2015</v>
      </c>
      <c r="E912">
        <v>5</v>
      </c>
      <c r="F912">
        <v>40</v>
      </c>
      <c r="G912">
        <v>5270</v>
      </c>
      <c r="H912">
        <v>40</v>
      </c>
      <c r="I912">
        <v>980</v>
      </c>
      <c r="J912">
        <v>15</v>
      </c>
      <c r="K912">
        <v>455</v>
      </c>
      <c r="L912">
        <v>2155</v>
      </c>
      <c r="M912">
        <v>1365</v>
      </c>
      <c r="N912">
        <v>1440</v>
      </c>
      <c r="O912">
        <v>2180</v>
      </c>
      <c r="P912">
        <v>1695</v>
      </c>
      <c r="Q912">
        <v>1835</v>
      </c>
      <c r="R912">
        <v>1315</v>
      </c>
      <c r="S912">
        <v>220</v>
      </c>
      <c r="T912">
        <v>80</v>
      </c>
      <c r="U912">
        <v>550</v>
      </c>
      <c r="V912">
        <v>8525</v>
      </c>
      <c r="W912">
        <v>5</v>
      </c>
      <c r="X912">
        <v>160</v>
      </c>
      <c r="Y912">
        <v>80</v>
      </c>
    </row>
    <row r="913" spans="2:25" hidden="1" x14ac:dyDescent="0.25">
      <c r="B913" t="s">
        <v>2200</v>
      </c>
      <c r="C913">
        <v>50210</v>
      </c>
      <c r="D913" t="s">
        <v>1027</v>
      </c>
      <c r="E913">
        <v>20</v>
      </c>
      <c r="F913">
        <v>85</v>
      </c>
      <c r="G913">
        <v>7670</v>
      </c>
      <c r="H913">
        <v>85</v>
      </c>
      <c r="I913">
        <v>2000</v>
      </c>
      <c r="J913">
        <v>45</v>
      </c>
      <c r="K913">
        <v>905</v>
      </c>
      <c r="L913">
        <v>4825</v>
      </c>
      <c r="M913">
        <v>905</v>
      </c>
      <c r="N913">
        <v>2360</v>
      </c>
      <c r="O913">
        <v>6435</v>
      </c>
      <c r="P913">
        <v>5110</v>
      </c>
      <c r="Q913">
        <v>5245</v>
      </c>
      <c r="R913">
        <v>3535</v>
      </c>
      <c r="S913">
        <v>440</v>
      </c>
      <c r="T913">
        <v>305</v>
      </c>
      <c r="U913">
        <v>1695</v>
      </c>
      <c r="V913">
        <v>14470</v>
      </c>
      <c r="W913">
        <v>30</v>
      </c>
      <c r="X913">
        <v>465</v>
      </c>
      <c r="Y913">
        <v>355</v>
      </c>
    </row>
    <row r="914" spans="2:25" hidden="1" x14ac:dyDescent="0.25">
      <c r="B914" t="s">
        <v>2200</v>
      </c>
      <c r="C914">
        <v>50250</v>
      </c>
      <c r="D914" t="s">
        <v>2016</v>
      </c>
      <c r="E914">
        <v>5</v>
      </c>
      <c r="F914">
        <v>10</v>
      </c>
      <c r="G914">
        <v>70</v>
      </c>
      <c r="H914">
        <v>0</v>
      </c>
      <c r="I914">
        <v>30</v>
      </c>
      <c r="J914">
        <v>0</v>
      </c>
      <c r="K914">
        <v>5</v>
      </c>
      <c r="L914">
        <v>15</v>
      </c>
      <c r="M914">
        <v>5</v>
      </c>
      <c r="N914">
        <v>30</v>
      </c>
      <c r="O914">
        <v>145</v>
      </c>
      <c r="P914">
        <v>125</v>
      </c>
      <c r="Q914">
        <v>195</v>
      </c>
      <c r="R914">
        <v>145</v>
      </c>
      <c r="S914">
        <v>5</v>
      </c>
      <c r="T914">
        <v>5</v>
      </c>
      <c r="U914">
        <v>65</v>
      </c>
      <c r="V914">
        <v>215</v>
      </c>
      <c r="W914">
        <v>0</v>
      </c>
      <c r="X914">
        <v>5</v>
      </c>
      <c r="Y914">
        <v>5</v>
      </c>
    </row>
    <row r="915" spans="2:25" hidden="1" x14ac:dyDescent="0.25">
      <c r="B915" t="s">
        <v>2200</v>
      </c>
      <c r="C915">
        <v>50280</v>
      </c>
      <c r="D915" t="s">
        <v>2017</v>
      </c>
      <c r="E915">
        <v>5</v>
      </c>
      <c r="F915">
        <v>5</v>
      </c>
      <c r="G915">
        <v>1530</v>
      </c>
      <c r="H915">
        <v>15</v>
      </c>
      <c r="I915">
        <v>230</v>
      </c>
      <c r="J915">
        <v>5</v>
      </c>
      <c r="K915">
        <v>85</v>
      </c>
      <c r="L915">
        <v>625</v>
      </c>
      <c r="M915">
        <v>515</v>
      </c>
      <c r="N915">
        <v>315</v>
      </c>
      <c r="O915">
        <v>1000</v>
      </c>
      <c r="P915">
        <v>755</v>
      </c>
      <c r="Q915">
        <v>695</v>
      </c>
      <c r="R915">
        <v>415</v>
      </c>
      <c r="S915">
        <v>115</v>
      </c>
      <c r="T915">
        <v>30</v>
      </c>
      <c r="U915">
        <v>180</v>
      </c>
      <c r="V915">
        <v>2355</v>
      </c>
      <c r="W915">
        <v>5</v>
      </c>
      <c r="X915">
        <v>20</v>
      </c>
      <c r="Y915">
        <v>25</v>
      </c>
    </row>
    <row r="916" spans="2:25" hidden="1" x14ac:dyDescent="0.25">
      <c r="B916" t="s">
        <v>2200</v>
      </c>
      <c r="C916">
        <v>50350</v>
      </c>
      <c r="D916" t="s">
        <v>2018</v>
      </c>
      <c r="E916">
        <v>5</v>
      </c>
      <c r="F916">
        <v>20</v>
      </c>
      <c r="G916">
        <v>1735</v>
      </c>
      <c r="H916">
        <v>20</v>
      </c>
      <c r="I916">
        <v>290</v>
      </c>
      <c r="J916">
        <v>5</v>
      </c>
      <c r="K916">
        <v>130</v>
      </c>
      <c r="L916">
        <v>775</v>
      </c>
      <c r="M916">
        <v>295</v>
      </c>
      <c r="N916">
        <v>555</v>
      </c>
      <c r="O916">
        <v>695</v>
      </c>
      <c r="P916">
        <v>575</v>
      </c>
      <c r="Q916">
        <v>725</v>
      </c>
      <c r="R916">
        <v>510</v>
      </c>
      <c r="S916">
        <v>70</v>
      </c>
      <c r="T916">
        <v>30</v>
      </c>
      <c r="U916">
        <v>195</v>
      </c>
      <c r="V916">
        <v>2860</v>
      </c>
      <c r="W916">
        <v>5</v>
      </c>
      <c r="X916">
        <v>40</v>
      </c>
      <c r="Y916">
        <v>65</v>
      </c>
    </row>
    <row r="917" spans="2:25" hidden="1" x14ac:dyDescent="0.25">
      <c r="B917" t="s">
        <v>2200</v>
      </c>
      <c r="C917">
        <v>50420</v>
      </c>
      <c r="D917" t="s">
        <v>1055</v>
      </c>
      <c r="E917">
        <v>20</v>
      </c>
      <c r="F917">
        <v>35</v>
      </c>
      <c r="G917">
        <v>7465</v>
      </c>
      <c r="H917">
        <v>100</v>
      </c>
      <c r="I917">
        <v>1125</v>
      </c>
      <c r="J917">
        <v>10</v>
      </c>
      <c r="K917">
        <v>485</v>
      </c>
      <c r="L917">
        <v>2990</v>
      </c>
      <c r="M917">
        <v>1345</v>
      </c>
      <c r="N917">
        <v>1530</v>
      </c>
      <c r="O917">
        <v>2765</v>
      </c>
      <c r="P917">
        <v>2190</v>
      </c>
      <c r="Q917">
        <v>3160</v>
      </c>
      <c r="R917">
        <v>2075</v>
      </c>
      <c r="S917">
        <v>395</v>
      </c>
      <c r="T917">
        <v>125</v>
      </c>
      <c r="U917">
        <v>605</v>
      </c>
      <c r="V917">
        <v>11090</v>
      </c>
      <c r="W917">
        <v>25</v>
      </c>
      <c r="X917">
        <v>150</v>
      </c>
      <c r="Y917">
        <v>415</v>
      </c>
    </row>
    <row r="918" spans="2:25" hidden="1" x14ac:dyDescent="0.25">
      <c r="B918" t="s">
        <v>2200</v>
      </c>
      <c r="C918">
        <v>50490</v>
      </c>
      <c r="D918" t="s">
        <v>1066</v>
      </c>
      <c r="E918">
        <v>15</v>
      </c>
      <c r="F918">
        <v>35</v>
      </c>
      <c r="G918">
        <v>3815</v>
      </c>
      <c r="H918">
        <v>65</v>
      </c>
      <c r="I918">
        <v>675</v>
      </c>
      <c r="J918">
        <v>5</v>
      </c>
      <c r="K918">
        <v>340</v>
      </c>
      <c r="L918">
        <v>1980</v>
      </c>
      <c r="M918">
        <v>475</v>
      </c>
      <c r="N918">
        <v>1080</v>
      </c>
      <c r="O918">
        <v>1970</v>
      </c>
      <c r="P918">
        <v>1635</v>
      </c>
      <c r="Q918">
        <v>2325</v>
      </c>
      <c r="R918">
        <v>1610</v>
      </c>
      <c r="S918">
        <v>175</v>
      </c>
      <c r="T918">
        <v>110</v>
      </c>
      <c r="U918">
        <v>485</v>
      </c>
      <c r="V918">
        <v>6490</v>
      </c>
      <c r="W918">
        <v>25</v>
      </c>
      <c r="X918">
        <v>145</v>
      </c>
      <c r="Y918">
        <v>295</v>
      </c>
    </row>
    <row r="919" spans="2:25" hidden="1" x14ac:dyDescent="0.25">
      <c r="B919" t="s">
        <v>2200</v>
      </c>
      <c r="C919">
        <v>50560</v>
      </c>
      <c r="D919" t="s">
        <v>2019</v>
      </c>
      <c r="E919">
        <v>0</v>
      </c>
      <c r="F919">
        <v>5</v>
      </c>
      <c r="G919">
        <v>330</v>
      </c>
      <c r="H919">
        <v>0</v>
      </c>
      <c r="I919">
        <v>75</v>
      </c>
      <c r="J919">
        <v>0</v>
      </c>
      <c r="K919">
        <v>45</v>
      </c>
      <c r="L919">
        <v>80</v>
      </c>
      <c r="M919">
        <v>50</v>
      </c>
      <c r="N919">
        <v>105</v>
      </c>
      <c r="O919">
        <v>85</v>
      </c>
      <c r="P919">
        <v>70</v>
      </c>
      <c r="Q919">
        <v>90</v>
      </c>
      <c r="R919">
        <v>80</v>
      </c>
      <c r="S919">
        <v>10</v>
      </c>
      <c r="T919">
        <v>5</v>
      </c>
      <c r="U919">
        <v>25</v>
      </c>
      <c r="V919">
        <v>550</v>
      </c>
      <c r="W919">
        <v>0</v>
      </c>
      <c r="X919">
        <v>5</v>
      </c>
      <c r="Y919">
        <v>5</v>
      </c>
    </row>
    <row r="920" spans="2:25" hidden="1" x14ac:dyDescent="0.25">
      <c r="B920" t="s">
        <v>2200</v>
      </c>
      <c r="C920">
        <v>50630</v>
      </c>
      <c r="D920" t="s">
        <v>2020</v>
      </c>
      <c r="E920">
        <v>0</v>
      </c>
      <c r="F920">
        <v>5</v>
      </c>
      <c r="G920">
        <v>165</v>
      </c>
      <c r="H920">
        <v>0</v>
      </c>
      <c r="I920">
        <v>35</v>
      </c>
      <c r="J920">
        <v>5</v>
      </c>
      <c r="K920">
        <v>25</v>
      </c>
      <c r="L920">
        <v>80</v>
      </c>
      <c r="M920">
        <v>45</v>
      </c>
      <c r="N920">
        <v>45</v>
      </c>
      <c r="O920">
        <v>90</v>
      </c>
      <c r="P920">
        <v>75</v>
      </c>
      <c r="Q920">
        <v>80</v>
      </c>
      <c r="R920">
        <v>70</v>
      </c>
      <c r="S920">
        <v>10</v>
      </c>
      <c r="T920">
        <v>5</v>
      </c>
      <c r="U920">
        <v>35</v>
      </c>
      <c r="V920">
        <v>305</v>
      </c>
      <c r="W920">
        <v>0</v>
      </c>
      <c r="X920">
        <v>5</v>
      </c>
      <c r="Y920">
        <v>0</v>
      </c>
    </row>
    <row r="921" spans="2:25" hidden="1" x14ac:dyDescent="0.25">
      <c r="B921" t="s">
        <v>2200</v>
      </c>
      <c r="C921">
        <v>50770</v>
      </c>
      <c r="D921" t="s">
        <v>2021</v>
      </c>
      <c r="E921">
        <v>5</v>
      </c>
      <c r="F921">
        <v>0</v>
      </c>
      <c r="G921">
        <v>205</v>
      </c>
      <c r="H921">
        <v>0</v>
      </c>
      <c r="I921">
        <v>40</v>
      </c>
      <c r="J921">
        <v>0</v>
      </c>
      <c r="K921">
        <v>20</v>
      </c>
      <c r="L921">
        <v>55</v>
      </c>
      <c r="M921">
        <v>55</v>
      </c>
      <c r="N921">
        <v>50</v>
      </c>
      <c r="O921">
        <v>90</v>
      </c>
      <c r="P921">
        <v>75</v>
      </c>
      <c r="Q921">
        <v>60</v>
      </c>
      <c r="R921">
        <v>40</v>
      </c>
      <c r="S921">
        <v>5</v>
      </c>
      <c r="T921">
        <v>5</v>
      </c>
      <c r="U921">
        <v>25</v>
      </c>
      <c r="V921">
        <v>315</v>
      </c>
      <c r="W921">
        <v>0</v>
      </c>
      <c r="X921">
        <v>5</v>
      </c>
      <c r="Y921">
        <v>0</v>
      </c>
    </row>
    <row r="922" spans="2:25" hidden="1" x14ac:dyDescent="0.25">
      <c r="B922" t="s">
        <v>2200</v>
      </c>
      <c r="C922">
        <v>50840</v>
      </c>
      <c r="D922" t="s">
        <v>2022</v>
      </c>
      <c r="E922">
        <v>0</v>
      </c>
      <c r="F922">
        <v>0</v>
      </c>
      <c r="G922">
        <v>855</v>
      </c>
      <c r="H922">
        <v>5</v>
      </c>
      <c r="I922">
        <v>110</v>
      </c>
      <c r="J922">
        <v>5</v>
      </c>
      <c r="K922">
        <v>35</v>
      </c>
      <c r="L922">
        <v>160</v>
      </c>
      <c r="M922">
        <v>150</v>
      </c>
      <c r="N922">
        <v>165</v>
      </c>
      <c r="O922">
        <v>215</v>
      </c>
      <c r="P922">
        <v>160</v>
      </c>
      <c r="Q922">
        <v>210</v>
      </c>
      <c r="R922">
        <v>150</v>
      </c>
      <c r="S922">
        <v>35</v>
      </c>
      <c r="T922">
        <v>10</v>
      </c>
      <c r="U922">
        <v>45</v>
      </c>
      <c r="V922">
        <v>1225</v>
      </c>
      <c r="W922">
        <v>0</v>
      </c>
      <c r="X922">
        <v>15</v>
      </c>
      <c r="Y922">
        <v>5</v>
      </c>
    </row>
    <row r="923" spans="2:25" hidden="1" x14ac:dyDescent="0.25">
      <c r="B923" t="s">
        <v>2200</v>
      </c>
      <c r="C923">
        <v>50910</v>
      </c>
      <c r="D923" t="s">
        <v>2023</v>
      </c>
      <c r="E923">
        <v>0</v>
      </c>
      <c r="F923">
        <v>10</v>
      </c>
      <c r="G923">
        <v>135</v>
      </c>
      <c r="H923">
        <v>0</v>
      </c>
      <c r="I923">
        <v>25</v>
      </c>
      <c r="J923">
        <v>5</v>
      </c>
      <c r="K923">
        <v>20</v>
      </c>
      <c r="L923">
        <v>40</v>
      </c>
      <c r="M923">
        <v>35</v>
      </c>
      <c r="N923">
        <v>40</v>
      </c>
      <c r="O923">
        <v>40</v>
      </c>
      <c r="P923">
        <v>35</v>
      </c>
      <c r="Q923">
        <v>60</v>
      </c>
      <c r="R923">
        <v>45</v>
      </c>
      <c r="S923">
        <v>0</v>
      </c>
      <c r="T923">
        <v>0</v>
      </c>
      <c r="U923">
        <v>20</v>
      </c>
      <c r="V923">
        <v>235</v>
      </c>
      <c r="W923">
        <v>0</v>
      </c>
      <c r="X923">
        <v>10</v>
      </c>
      <c r="Y923">
        <v>0</v>
      </c>
    </row>
    <row r="924" spans="2:25" hidden="1" x14ac:dyDescent="0.25">
      <c r="B924" t="s">
        <v>2200</v>
      </c>
      <c r="C924">
        <v>50980</v>
      </c>
      <c r="D924" t="s">
        <v>2024</v>
      </c>
      <c r="E924">
        <v>50</v>
      </c>
      <c r="F924">
        <v>160</v>
      </c>
      <c r="G924">
        <v>620</v>
      </c>
      <c r="H924">
        <v>5</v>
      </c>
      <c r="I924">
        <v>210</v>
      </c>
      <c r="J924">
        <v>5</v>
      </c>
      <c r="K924">
        <v>135</v>
      </c>
      <c r="L924">
        <v>435</v>
      </c>
      <c r="M924">
        <v>65</v>
      </c>
      <c r="N924">
        <v>750</v>
      </c>
      <c r="O924">
        <v>1205</v>
      </c>
      <c r="P924">
        <v>1070</v>
      </c>
      <c r="Q924">
        <v>1555</v>
      </c>
      <c r="R924">
        <v>1125</v>
      </c>
      <c r="S924">
        <v>40</v>
      </c>
      <c r="T924">
        <v>70</v>
      </c>
      <c r="U924">
        <v>520</v>
      </c>
      <c r="V924">
        <v>2330</v>
      </c>
      <c r="W924">
        <v>5</v>
      </c>
      <c r="X924">
        <v>170</v>
      </c>
      <c r="Y924">
        <v>20</v>
      </c>
    </row>
    <row r="925" spans="2:25" hidden="1" x14ac:dyDescent="0.25">
      <c r="B925" t="s">
        <v>2200</v>
      </c>
      <c r="C925">
        <v>51080</v>
      </c>
      <c r="D925" t="s">
        <v>2025</v>
      </c>
      <c r="E925">
        <v>5</v>
      </c>
      <c r="F925">
        <v>10</v>
      </c>
      <c r="G925">
        <v>95</v>
      </c>
      <c r="H925">
        <v>5</v>
      </c>
      <c r="I925">
        <v>40</v>
      </c>
      <c r="J925">
        <v>5</v>
      </c>
      <c r="K925">
        <v>30</v>
      </c>
      <c r="L925">
        <v>25</v>
      </c>
      <c r="M925">
        <v>5</v>
      </c>
      <c r="N925">
        <v>55</v>
      </c>
      <c r="O925">
        <v>65</v>
      </c>
      <c r="P925">
        <v>55</v>
      </c>
      <c r="Q925">
        <v>75</v>
      </c>
      <c r="R925">
        <v>50</v>
      </c>
      <c r="S925">
        <v>5</v>
      </c>
      <c r="T925">
        <v>5</v>
      </c>
      <c r="U925">
        <v>10</v>
      </c>
      <c r="V925">
        <v>220</v>
      </c>
      <c r="W925">
        <v>0</v>
      </c>
      <c r="X925">
        <v>10</v>
      </c>
      <c r="Y925">
        <v>0</v>
      </c>
    </row>
    <row r="926" spans="2:25" hidden="1" x14ac:dyDescent="0.25">
      <c r="B926" t="s">
        <v>2200</v>
      </c>
      <c r="C926">
        <v>51120</v>
      </c>
      <c r="D926" t="s">
        <v>2026</v>
      </c>
      <c r="E926">
        <v>0</v>
      </c>
      <c r="F926">
        <v>5</v>
      </c>
      <c r="G926">
        <v>110</v>
      </c>
      <c r="H926">
        <v>0</v>
      </c>
      <c r="I926">
        <v>15</v>
      </c>
      <c r="J926">
        <v>0</v>
      </c>
      <c r="K926">
        <v>10</v>
      </c>
      <c r="L926">
        <v>45</v>
      </c>
      <c r="M926">
        <v>20</v>
      </c>
      <c r="N926">
        <v>40</v>
      </c>
      <c r="O926">
        <v>50</v>
      </c>
      <c r="P926">
        <v>35</v>
      </c>
      <c r="Q926">
        <v>45</v>
      </c>
      <c r="R926">
        <v>45</v>
      </c>
      <c r="S926">
        <v>5</v>
      </c>
      <c r="T926">
        <v>5</v>
      </c>
      <c r="U926">
        <v>15</v>
      </c>
      <c r="V926">
        <v>200</v>
      </c>
      <c r="W926">
        <v>0</v>
      </c>
      <c r="X926">
        <v>5</v>
      </c>
      <c r="Y926">
        <v>0</v>
      </c>
    </row>
    <row r="927" spans="2:25" hidden="1" x14ac:dyDescent="0.25">
      <c r="B927" t="s">
        <v>2200</v>
      </c>
      <c r="C927">
        <v>51190</v>
      </c>
      <c r="D927" t="s">
        <v>2027</v>
      </c>
      <c r="E927">
        <v>10</v>
      </c>
      <c r="F927">
        <v>55</v>
      </c>
      <c r="G927">
        <v>4615</v>
      </c>
      <c r="H927">
        <v>25</v>
      </c>
      <c r="I927">
        <v>830</v>
      </c>
      <c r="J927">
        <v>10</v>
      </c>
      <c r="K927">
        <v>425</v>
      </c>
      <c r="L927">
        <v>2370</v>
      </c>
      <c r="M927">
        <v>765</v>
      </c>
      <c r="N927">
        <v>1330</v>
      </c>
      <c r="O927">
        <v>2005</v>
      </c>
      <c r="P927">
        <v>1715</v>
      </c>
      <c r="Q927">
        <v>1900</v>
      </c>
      <c r="R927">
        <v>1475</v>
      </c>
      <c r="S927">
        <v>230</v>
      </c>
      <c r="T927">
        <v>95</v>
      </c>
      <c r="U927">
        <v>700</v>
      </c>
      <c r="V927">
        <v>7965</v>
      </c>
      <c r="W927">
        <v>10</v>
      </c>
      <c r="X927">
        <v>170</v>
      </c>
      <c r="Y927">
        <v>80</v>
      </c>
    </row>
    <row r="928" spans="2:25" hidden="1" x14ac:dyDescent="0.25">
      <c r="B928" t="s">
        <v>2200</v>
      </c>
      <c r="C928">
        <v>51260</v>
      </c>
      <c r="D928" t="s">
        <v>2028</v>
      </c>
      <c r="E928">
        <v>5</v>
      </c>
      <c r="F928">
        <v>20</v>
      </c>
      <c r="G928">
        <v>5640</v>
      </c>
      <c r="H928">
        <v>30</v>
      </c>
      <c r="I928">
        <v>750</v>
      </c>
      <c r="J928">
        <v>5</v>
      </c>
      <c r="K928">
        <v>290</v>
      </c>
      <c r="L928">
        <v>1930</v>
      </c>
      <c r="M928">
        <v>1465</v>
      </c>
      <c r="N928">
        <v>940</v>
      </c>
      <c r="O928">
        <v>1980</v>
      </c>
      <c r="P928">
        <v>1560</v>
      </c>
      <c r="Q928">
        <v>1540</v>
      </c>
      <c r="R928">
        <v>990</v>
      </c>
      <c r="S928">
        <v>250</v>
      </c>
      <c r="T928">
        <v>55</v>
      </c>
      <c r="U928">
        <v>470</v>
      </c>
      <c r="V928">
        <v>7950</v>
      </c>
      <c r="W928">
        <v>5</v>
      </c>
      <c r="X928">
        <v>90</v>
      </c>
      <c r="Y928">
        <v>65</v>
      </c>
    </row>
    <row r="929" spans="2:25" hidden="1" x14ac:dyDescent="0.25">
      <c r="B929" t="s">
        <v>2200</v>
      </c>
      <c r="C929">
        <v>51310</v>
      </c>
      <c r="D929" t="s">
        <v>2029</v>
      </c>
      <c r="E929">
        <v>5</v>
      </c>
      <c r="F929">
        <v>0</v>
      </c>
      <c r="G929">
        <v>1525</v>
      </c>
      <c r="H929">
        <v>30</v>
      </c>
      <c r="I929">
        <v>210</v>
      </c>
      <c r="J929">
        <v>5</v>
      </c>
      <c r="K929">
        <v>45</v>
      </c>
      <c r="L929">
        <v>425</v>
      </c>
      <c r="M929">
        <v>1250</v>
      </c>
      <c r="N929">
        <v>195</v>
      </c>
      <c r="O929">
        <v>350</v>
      </c>
      <c r="P929">
        <v>275</v>
      </c>
      <c r="Q929">
        <v>505</v>
      </c>
      <c r="R929">
        <v>200</v>
      </c>
      <c r="S929">
        <v>45</v>
      </c>
      <c r="T929">
        <v>5</v>
      </c>
      <c r="U929">
        <v>55</v>
      </c>
      <c r="V929">
        <v>1955</v>
      </c>
      <c r="W929">
        <v>5</v>
      </c>
      <c r="X929">
        <v>10</v>
      </c>
      <c r="Y929">
        <v>140</v>
      </c>
    </row>
    <row r="930" spans="2:25" hidden="1" x14ac:dyDescent="0.25">
      <c r="B930" t="s">
        <v>2200</v>
      </c>
      <c r="C930">
        <v>51330</v>
      </c>
      <c r="D930" t="s">
        <v>2030</v>
      </c>
      <c r="E930">
        <v>30</v>
      </c>
      <c r="F930">
        <v>55</v>
      </c>
      <c r="G930">
        <v>7980</v>
      </c>
      <c r="H930">
        <v>115</v>
      </c>
      <c r="I930">
        <v>1345</v>
      </c>
      <c r="J930">
        <v>25</v>
      </c>
      <c r="K930">
        <v>545</v>
      </c>
      <c r="L930">
        <v>3330</v>
      </c>
      <c r="M930">
        <v>2065</v>
      </c>
      <c r="N930">
        <v>1650</v>
      </c>
      <c r="O930">
        <v>3880</v>
      </c>
      <c r="P930">
        <v>2910</v>
      </c>
      <c r="Q930">
        <v>4305</v>
      </c>
      <c r="R930">
        <v>2260</v>
      </c>
      <c r="S930">
        <v>430</v>
      </c>
      <c r="T930">
        <v>180</v>
      </c>
      <c r="U930">
        <v>695</v>
      </c>
      <c r="V930">
        <v>12015</v>
      </c>
      <c r="W930">
        <v>20</v>
      </c>
      <c r="X930">
        <v>205</v>
      </c>
      <c r="Y930">
        <v>810</v>
      </c>
    </row>
    <row r="931" spans="2:25" hidden="1" x14ac:dyDescent="0.25">
      <c r="B931" t="s">
        <v>2200</v>
      </c>
      <c r="C931">
        <v>51400</v>
      </c>
      <c r="D931" t="s">
        <v>2031</v>
      </c>
      <c r="E931">
        <v>5</v>
      </c>
      <c r="F931">
        <v>15</v>
      </c>
      <c r="G931">
        <v>1610</v>
      </c>
      <c r="H931">
        <v>5</v>
      </c>
      <c r="I931">
        <v>390</v>
      </c>
      <c r="J931">
        <v>5</v>
      </c>
      <c r="K931">
        <v>155</v>
      </c>
      <c r="L931">
        <v>670</v>
      </c>
      <c r="M931">
        <v>320</v>
      </c>
      <c r="N931">
        <v>380</v>
      </c>
      <c r="O931">
        <v>1015</v>
      </c>
      <c r="P931">
        <v>815</v>
      </c>
      <c r="Q931">
        <v>770</v>
      </c>
      <c r="R931">
        <v>425</v>
      </c>
      <c r="S931">
        <v>95</v>
      </c>
      <c r="T931">
        <v>30</v>
      </c>
      <c r="U931">
        <v>260</v>
      </c>
      <c r="V931">
        <v>2675</v>
      </c>
      <c r="W931">
        <v>0</v>
      </c>
      <c r="X931">
        <v>50</v>
      </c>
      <c r="Y931">
        <v>25</v>
      </c>
    </row>
    <row r="932" spans="2:25" hidden="1" x14ac:dyDescent="0.25">
      <c r="B932" t="s">
        <v>2200</v>
      </c>
      <c r="C932">
        <v>51470</v>
      </c>
      <c r="D932" t="s">
        <v>2032</v>
      </c>
      <c r="E932">
        <v>5</v>
      </c>
      <c r="F932">
        <v>5</v>
      </c>
      <c r="G932">
        <v>80</v>
      </c>
      <c r="H932">
        <v>0</v>
      </c>
      <c r="I932">
        <v>10</v>
      </c>
      <c r="J932">
        <v>0</v>
      </c>
      <c r="K932">
        <v>5</v>
      </c>
      <c r="L932">
        <v>25</v>
      </c>
      <c r="M932">
        <v>5</v>
      </c>
      <c r="N932">
        <v>20</v>
      </c>
      <c r="O932">
        <v>40</v>
      </c>
      <c r="P932">
        <v>30</v>
      </c>
      <c r="Q932">
        <v>30</v>
      </c>
      <c r="R932">
        <v>35</v>
      </c>
      <c r="S932">
        <v>5</v>
      </c>
      <c r="T932">
        <v>5</v>
      </c>
      <c r="U932">
        <v>10</v>
      </c>
      <c r="V932">
        <v>135</v>
      </c>
      <c r="W932">
        <v>0</v>
      </c>
      <c r="X932">
        <v>0</v>
      </c>
      <c r="Y932">
        <v>5</v>
      </c>
    </row>
    <row r="933" spans="2:25" hidden="1" x14ac:dyDescent="0.25">
      <c r="B933" t="s">
        <v>2200</v>
      </c>
      <c r="C933">
        <v>51540</v>
      </c>
      <c r="D933" t="s">
        <v>2033</v>
      </c>
      <c r="E933">
        <v>5</v>
      </c>
      <c r="F933">
        <v>25</v>
      </c>
      <c r="G933">
        <v>535</v>
      </c>
      <c r="H933">
        <v>5</v>
      </c>
      <c r="I933">
        <v>120</v>
      </c>
      <c r="J933">
        <v>0</v>
      </c>
      <c r="K933">
        <v>85</v>
      </c>
      <c r="L933">
        <v>290</v>
      </c>
      <c r="M933">
        <v>70</v>
      </c>
      <c r="N933">
        <v>190</v>
      </c>
      <c r="O933">
        <v>385</v>
      </c>
      <c r="P933">
        <v>340</v>
      </c>
      <c r="Q933">
        <v>565</v>
      </c>
      <c r="R933">
        <v>480</v>
      </c>
      <c r="S933">
        <v>15</v>
      </c>
      <c r="T933">
        <v>25</v>
      </c>
      <c r="U933">
        <v>185</v>
      </c>
      <c r="V933">
        <v>1160</v>
      </c>
      <c r="W933">
        <v>0</v>
      </c>
      <c r="X933">
        <v>60</v>
      </c>
      <c r="Y933">
        <v>0</v>
      </c>
    </row>
    <row r="934" spans="2:25" hidden="1" x14ac:dyDescent="0.25">
      <c r="B934" t="s">
        <v>2200</v>
      </c>
      <c r="C934">
        <v>51610</v>
      </c>
      <c r="D934" t="s">
        <v>2034</v>
      </c>
      <c r="E934">
        <v>0</v>
      </c>
      <c r="F934">
        <v>0</v>
      </c>
      <c r="G934">
        <v>130</v>
      </c>
      <c r="H934">
        <v>5</v>
      </c>
      <c r="I934">
        <v>30</v>
      </c>
      <c r="J934">
        <v>0</v>
      </c>
      <c r="K934">
        <v>10</v>
      </c>
      <c r="L934">
        <v>45</v>
      </c>
      <c r="M934">
        <v>15</v>
      </c>
      <c r="N934">
        <v>20</v>
      </c>
      <c r="O934">
        <v>60</v>
      </c>
      <c r="P934">
        <v>40</v>
      </c>
      <c r="Q934">
        <v>60</v>
      </c>
      <c r="R934">
        <v>45</v>
      </c>
      <c r="S934">
        <v>5</v>
      </c>
      <c r="T934">
        <v>5</v>
      </c>
      <c r="U934">
        <v>5</v>
      </c>
      <c r="V934">
        <v>195</v>
      </c>
      <c r="W934">
        <v>0</v>
      </c>
      <c r="X934">
        <v>5</v>
      </c>
      <c r="Y934">
        <v>0</v>
      </c>
    </row>
    <row r="935" spans="2:25" hidden="1" x14ac:dyDescent="0.25">
      <c r="B935" t="s">
        <v>2200</v>
      </c>
      <c r="C935">
        <v>51680</v>
      </c>
      <c r="D935" t="s">
        <v>2035</v>
      </c>
      <c r="E935">
        <v>0</v>
      </c>
      <c r="F935">
        <v>20</v>
      </c>
      <c r="G935">
        <v>590</v>
      </c>
      <c r="H935">
        <v>5</v>
      </c>
      <c r="I935">
        <v>125</v>
      </c>
      <c r="J935">
        <v>5</v>
      </c>
      <c r="K935">
        <v>45</v>
      </c>
      <c r="L935">
        <v>140</v>
      </c>
      <c r="M935">
        <v>125</v>
      </c>
      <c r="N935">
        <v>100</v>
      </c>
      <c r="O935">
        <v>215</v>
      </c>
      <c r="P935">
        <v>170</v>
      </c>
      <c r="Q935">
        <v>185</v>
      </c>
      <c r="R935">
        <v>95</v>
      </c>
      <c r="S935">
        <v>25</v>
      </c>
      <c r="T935">
        <v>5</v>
      </c>
      <c r="U935">
        <v>45</v>
      </c>
      <c r="V935">
        <v>830</v>
      </c>
      <c r="W935">
        <v>0</v>
      </c>
      <c r="X935">
        <v>5</v>
      </c>
      <c r="Y935">
        <v>5</v>
      </c>
    </row>
    <row r="936" spans="2:25" hidden="1" x14ac:dyDescent="0.25">
      <c r="B936" t="s">
        <v>2200</v>
      </c>
      <c r="C936">
        <v>51710</v>
      </c>
      <c r="D936" t="s">
        <v>2036</v>
      </c>
      <c r="E936">
        <v>0</v>
      </c>
      <c r="F936">
        <v>0</v>
      </c>
      <c r="G936">
        <v>75</v>
      </c>
      <c r="H936">
        <v>0</v>
      </c>
      <c r="I936">
        <v>10</v>
      </c>
      <c r="J936">
        <v>0</v>
      </c>
      <c r="K936">
        <v>5</v>
      </c>
      <c r="L936">
        <v>5</v>
      </c>
      <c r="M936">
        <v>5</v>
      </c>
      <c r="N936">
        <v>15</v>
      </c>
      <c r="O936">
        <v>25</v>
      </c>
      <c r="P936">
        <v>15</v>
      </c>
      <c r="Q936">
        <v>15</v>
      </c>
      <c r="R936">
        <v>10</v>
      </c>
      <c r="S936">
        <v>0</v>
      </c>
      <c r="T936">
        <v>5</v>
      </c>
      <c r="U936">
        <v>5</v>
      </c>
      <c r="V936">
        <v>110</v>
      </c>
      <c r="W936">
        <v>0</v>
      </c>
      <c r="X936">
        <v>0</v>
      </c>
      <c r="Y936">
        <v>0</v>
      </c>
    </row>
    <row r="937" spans="2:25" hidden="1" x14ac:dyDescent="0.25">
      <c r="B937" t="s">
        <v>2200</v>
      </c>
      <c r="C937">
        <v>51750</v>
      </c>
      <c r="D937" t="s">
        <v>2037</v>
      </c>
      <c r="E937">
        <v>5</v>
      </c>
      <c r="F937">
        <v>5</v>
      </c>
      <c r="G937">
        <v>730</v>
      </c>
      <c r="H937">
        <v>20</v>
      </c>
      <c r="I937">
        <v>70</v>
      </c>
      <c r="J937">
        <v>0</v>
      </c>
      <c r="K937">
        <v>15</v>
      </c>
      <c r="L937">
        <v>305</v>
      </c>
      <c r="M937">
        <v>560</v>
      </c>
      <c r="N937">
        <v>165</v>
      </c>
      <c r="O937">
        <v>135</v>
      </c>
      <c r="P937">
        <v>105</v>
      </c>
      <c r="Q937">
        <v>225</v>
      </c>
      <c r="R937">
        <v>95</v>
      </c>
      <c r="S937">
        <v>20</v>
      </c>
      <c r="T937">
        <v>5</v>
      </c>
      <c r="U937">
        <v>25</v>
      </c>
      <c r="V937">
        <v>995</v>
      </c>
      <c r="W937">
        <v>0</v>
      </c>
      <c r="X937">
        <v>5</v>
      </c>
      <c r="Y937">
        <v>85</v>
      </c>
    </row>
    <row r="938" spans="2:25" hidden="1" x14ac:dyDescent="0.25">
      <c r="B938" t="s">
        <v>2200</v>
      </c>
      <c r="C938">
        <v>51820</v>
      </c>
      <c r="D938" t="s">
        <v>2038</v>
      </c>
      <c r="E938">
        <v>35</v>
      </c>
      <c r="F938">
        <v>90</v>
      </c>
      <c r="G938">
        <v>10220</v>
      </c>
      <c r="H938">
        <v>145</v>
      </c>
      <c r="I938">
        <v>2140</v>
      </c>
      <c r="J938">
        <v>40</v>
      </c>
      <c r="K938">
        <v>780</v>
      </c>
      <c r="L938">
        <v>3910</v>
      </c>
      <c r="M938">
        <v>1705</v>
      </c>
      <c r="N938">
        <v>2425</v>
      </c>
      <c r="O938">
        <v>5105</v>
      </c>
      <c r="P938">
        <v>4090</v>
      </c>
      <c r="Q938">
        <v>4800</v>
      </c>
      <c r="R938">
        <v>2955</v>
      </c>
      <c r="S938">
        <v>505</v>
      </c>
      <c r="T938">
        <v>155</v>
      </c>
      <c r="U938">
        <v>1260</v>
      </c>
      <c r="V938">
        <v>16175</v>
      </c>
      <c r="W938">
        <v>10</v>
      </c>
      <c r="X938">
        <v>290</v>
      </c>
      <c r="Y938">
        <v>570</v>
      </c>
    </row>
    <row r="939" spans="2:25" hidden="1" x14ac:dyDescent="0.25">
      <c r="B939" t="s">
        <v>2200</v>
      </c>
      <c r="C939">
        <v>51860</v>
      </c>
      <c r="D939" t="s">
        <v>2039</v>
      </c>
      <c r="E939">
        <v>0</v>
      </c>
      <c r="F939">
        <v>0</v>
      </c>
      <c r="G939">
        <v>100</v>
      </c>
      <c r="H939">
        <v>0</v>
      </c>
      <c r="I939">
        <v>20</v>
      </c>
      <c r="J939">
        <v>0</v>
      </c>
      <c r="K939">
        <v>10</v>
      </c>
      <c r="L939">
        <v>15</v>
      </c>
      <c r="M939">
        <v>0</v>
      </c>
      <c r="N939">
        <v>10</v>
      </c>
      <c r="O939">
        <v>35</v>
      </c>
      <c r="P939">
        <v>25</v>
      </c>
      <c r="Q939">
        <v>15</v>
      </c>
      <c r="R939">
        <v>15</v>
      </c>
      <c r="S939">
        <v>0</v>
      </c>
      <c r="T939">
        <v>5</v>
      </c>
      <c r="U939">
        <v>0</v>
      </c>
      <c r="V939">
        <v>125</v>
      </c>
      <c r="W939">
        <v>0</v>
      </c>
      <c r="X939">
        <v>0</v>
      </c>
      <c r="Y939">
        <v>0</v>
      </c>
    </row>
    <row r="940" spans="2:25" hidden="1" x14ac:dyDescent="0.25">
      <c r="B940" t="s">
        <v>2200</v>
      </c>
      <c r="C940">
        <v>51890</v>
      </c>
      <c r="D940" t="s">
        <v>2040</v>
      </c>
      <c r="E940">
        <v>5</v>
      </c>
      <c r="F940">
        <v>10</v>
      </c>
      <c r="G940">
        <v>1385</v>
      </c>
      <c r="H940">
        <v>5</v>
      </c>
      <c r="I940">
        <v>300</v>
      </c>
      <c r="J940">
        <v>5</v>
      </c>
      <c r="K940">
        <v>160</v>
      </c>
      <c r="L940">
        <v>425</v>
      </c>
      <c r="M940">
        <v>180</v>
      </c>
      <c r="N940">
        <v>425</v>
      </c>
      <c r="O940">
        <v>505</v>
      </c>
      <c r="P940">
        <v>440</v>
      </c>
      <c r="Q940">
        <v>560</v>
      </c>
      <c r="R940">
        <v>505</v>
      </c>
      <c r="S940">
        <v>70</v>
      </c>
      <c r="T940">
        <v>20</v>
      </c>
      <c r="U940">
        <v>195</v>
      </c>
      <c r="V940">
        <v>2440</v>
      </c>
      <c r="W940">
        <v>0</v>
      </c>
      <c r="X940">
        <v>40</v>
      </c>
      <c r="Y940">
        <v>10</v>
      </c>
    </row>
    <row r="941" spans="2:25" hidden="1" x14ac:dyDescent="0.25">
      <c r="B941" t="s">
        <v>2200</v>
      </c>
      <c r="C941">
        <v>51960</v>
      </c>
      <c r="D941" t="s">
        <v>2041</v>
      </c>
      <c r="E941">
        <v>0</v>
      </c>
      <c r="F941">
        <v>10</v>
      </c>
      <c r="G941">
        <v>255</v>
      </c>
      <c r="H941">
        <v>5</v>
      </c>
      <c r="I941">
        <v>55</v>
      </c>
      <c r="J941">
        <v>5</v>
      </c>
      <c r="K941">
        <v>35</v>
      </c>
      <c r="L941">
        <v>220</v>
      </c>
      <c r="M941">
        <v>5</v>
      </c>
      <c r="N941">
        <v>105</v>
      </c>
      <c r="O941">
        <v>225</v>
      </c>
      <c r="P941">
        <v>195</v>
      </c>
      <c r="Q941">
        <v>225</v>
      </c>
      <c r="R941">
        <v>200</v>
      </c>
      <c r="S941">
        <v>15</v>
      </c>
      <c r="T941">
        <v>10</v>
      </c>
      <c r="U941">
        <v>110</v>
      </c>
      <c r="V941">
        <v>600</v>
      </c>
      <c r="W941">
        <v>0</v>
      </c>
      <c r="X941">
        <v>25</v>
      </c>
      <c r="Y941">
        <v>5</v>
      </c>
    </row>
    <row r="942" spans="2:25" hidden="1" x14ac:dyDescent="0.25">
      <c r="B942" t="s">
        <v>2200</v>
      </c>
      <c r="C942">
        <v>52030</v>
      </c>
      <c r="D942" t="s">
        <v>2042</v>
      </c>
      <c r="E942">
        <v>0</v>
      </c>
      <c r="F942">
        <v>5</v>
      </c>
      <c r="G942">
        <v>165</v>
      </c>
      <c r="H942">
        <v>0</v>
      </c>
      <c r="I942">
        <v>15</v>
      </c>
      <c r="J942">
        <v>0</v>
      </c>
      <c r="K942">
        <v>10</v>
      </c>
      <c r="L942">
        <v>50</v>
      </c>
      <c r="M942">
        <v>40</v>
      </c>
      <c r="N942">
        <v>25</v>
      </c>
      <c r="O942">
        <v>40</v>
      </c>
      <c r="P942">
        <v>35</v>
      </c>
      <c r="Q942">
        <v>70</v>
      </c>
      <c r="R942">
        <v>65</v>
      </c>
      <c r="S942">
        <v>5</v>
      </c>
      <c r="T942">
        <v>5</v>
      </c>
      <c r="U942">
        <v>15</v>
      </c>
      <c r="V942">
        <v>245</v>
      </c>
      <c r="W942">
        <v>0</v>
      </c>
      <c r="X942">
        <v>5</v>
      </c>
      <c r="Y942">
        <v>0</v>
      </c>
    </row>
    <row r="943" spans="2:25" hidden="1" x14ac:dyDescent="0.25">
      <c r="B943" t="s">
        <v>2200</v>
      </c>
      <c r="C943">
        <v>52100</v>
      </c>
      <c r="D943" t="s">
        <v>2043</v>
      </c>
      <c r="E943">
        <v>0</v>
      </c>
      <c r="F943">
        <v>0</v>
      </c>
      <c r="G943">
        <v>140</v>
      </c>
      <c r="H943">
        <v>0</v>
      </c>
      <c r="I943">
        <v>20</v>
      </c>
      <c r="J943">
        <v>5</v>
      </c>
      <c r="K943">
        <v>5</v>
      </c>
      <c r="L943">
        <v>45</v>
      </c>
      <c r="M943">
        <v>35</v>
      </c>
      <c r="N943">
        <v>30</v>
      </c>
      <c r="O943">
        <v>35</v>
      </c>
      <c r="P943">
        <v>25</v>
      </c>
      <c r="Q943">
        <v>35</v>
      </c>
      <c r="R943">
        <v>35</v>
      </c>
      <c r="S943">
        <v>5</v>
      </c>
      <c r="T943">
        <v>0</v>
      </c>
      <c r="U943">
        <v>10</v>
      </c>
      <c r="V943">
        <v>205</v>
      </c>
      <c r="W943">
        <v>5</v>
      </c>
      <c r="X943">
        <v>5</v>
      </c>
      <c r="Y943">
        <v>5</v>
      </c>
    </row>
    <row r="944" spans="2:25" hidden="1" x14ac:dyDescent="0.25">
      <c r="B944" t="s">
        <v>2200</v>
      </c>
      <c r="C944">
        <v>52170</v>
      </c>
      <c r="D944" t="s">
        <v>2044</v>
      </c>
      <c r="E944">
        <v>5</v>
      </c>
      <c r="F944">
        <v>5</v>
      </c>
      <c r="G944">
        <v>330</v>
      </c>
      <c r="H944">
        <v>15</v>
      </c>
      <c r="I944">
        <v>25</v>
      </c>
      <c r="J944">
        <v>5</v>
      </c>
      <c r="K944">
        <v>5</v>
      </c>
      <c r="L944">
        <v>80</v>
      </c>
      <c r="M944">
        <v>385</v>
      </c>
      <c r="N944">
        <v>50</v>
      </c>
      <c r="O944">
        <v>65</v>
      </c>
      <c r="P944">
        <v>50</v>
      </c>
      <c r="Q944">
        <v>130</v>
      </c>
      <c r="R944">
        <v>50</v>
      </c>
      <c r="S944">
        <v>15</v>
      </c>
      <c r="T944">
        <v>5</v>
      </c>
      <c r="U944">
        <v>5</v>
      </c>
      <c r="V944">
        <v>425</v>
      </c>
      <c r="W944">
        <v>5</v>
      </c>
      <c r="X944">
        <v>5</v>
      </c>
      <c r="Y944">
        <v>55</v>
      </c>
    </row>
    <row r="945" spans="2:25" hidden="1" x14ac:dyDescent="0.25">
      <c r="B945" t="s">
        <v>2200</v>
      </c>
      <c r="C945">
        <v>52240</v>
      </c>
      <c r="D945" t="s">
        <v>2045</v>
      </c>
      <c r="E945">
        <v>0</v>
      </c>
      <c r="F945">
        <v>5</v>
      </c>
      <c r="G945">
        <v>125</v>
      </c>
      <c r="H945">
        <v>0</v>
      </c>
      <c r="I945">
        <v>35</v>
      </c>
      <c r="J945">
        <v>0</v>
      </c>
      <c r="K945">
        <v>20</v>
      </c>
      <c r="L945">
        <v>35</v>
      </c>
      <c r="M945">
        <v>20</v>
      </c>
      <c r="N945">
        <v>45</v>
      </c>
      <c r="O945">
        <v>65</v>
      </c>
      <c r="P945">
        <v>50</v>
      </c>
      <c r="Q945">
        <v>55</v>
      </c>
      <c r="R945">
        <v>35</v>
      </c>
      <c r="S945">
        <v>5</v>
      </c>
      <c r="T945">
        <v>5</v>
      </c>
      <c r="U945">
        <v>15</v>
      </c>
      <c r="V945">
        <v>220</v>
      </c>
      <c r="W945">
        <v>0</v>
      </c>
      <c r="X945">
        <v>5</v>
      </c>
      <c r="Y945">
        <v>0</v>
      </c>
    </row>
    <row r="946" spans="2:25" hidden="1" x14ac:dyDescent="0.25">
      <c r="B946" t="s">
        <v>2200</v>
      </c>
      <c r="C946">
        <v>52310</v>
      </c>
      <c r="D946" t="s">
        <v>2046</v>
      </c>
      <c r="E946">
        <v>0</v>
      </c>
      <c r="F946">
        <v>0</v>
      </c>
      <c r="G946">
        <v>115</v>
      </c>
      <c r="H946">
        <v>0</v>
      </c>
      <c r="I946">
        <v>25</v>
      </c>
      <c r="J946">
        <v>0</v>
      </c>
      <c r="K946">
        <v>15</v>
      </c>
      <c r="L946">
        <v>30</v>
      </c>
      <c r="M946">
        <v>25</v>
      </c>
      <c r="N946">
        <v>35</v>
      </c>
      <c r="O946">
        <v>45</v>
      </c>
      <c r="P946">
        <v>35</v>
      </c>
      <c r="Q946">
        <v>45</v>
      </c>
      <c r="R946">
        <v>35</v>
      </c>
      <c r="S946">
        <v>10</v>
      </c>
      <c r="T946">
        <v>5</v>
      </c>
      <c r="U946">
        <v>15</v>
      </c>
      <c r="V946">
        <v>200</v>
      </c>
      <c r="W946">
        <v>0</v>
      </c>
      <c r="X946">
        <v>5</v>
      </c>
      <c r="Y946">
        <v>5</v>
      </c>
    </row>
    <row r="947" spans="2:25" hidden="1" x14ac:dyDescent="0.25">
      <c r="B947" t="s">
        <v>2200</v>
      </c>
      <c r="C947">
        <v>52380</v>
      </c>
      <c r="D947" t="s">
        <v>2047</v>
      </c>
      <c r="E947">
        <v>0</v>
      </c>
      <c r="F947">
        <v>10</v>
      </c>
      <c r="G947">
        <v>45</v>
      </c>
      <c r="H947">
        <v>0</v>
      </c>
      <c r="I947">
        <v>5</v>
      </c>
      <c r="J947">
        <v>0</v>
      </c>
      <c r="K947">
        <v>0</v>
      </c>
      <c r="L947">
        <v>15</v>
      </c>
      <c r="M947">
        <v>5</v>
      </c>
      <c r="N947">
        <v>5</v>
      </c>
      <c r="O947">
        <v>15</v>
      </c>
      <c r="P947">
        <v>15</v>
      </c>
      <c r="Q947">
        <v>25</v>
      </c>
      <c r="R947">
        <v>25</v>
      </c>
      <c r="S947">
        <v>0</v>
      </c>
      <c r="T947">
        <v>5</v>
      </c>
      <c r="U947">
        <v>10</v>
      </c>
      <c r="V947">
        <v>70</v>
      </c>
      <c r="W947">
        <v>0</v>
      </c>
      <c r="X947">
        <v>5</v>
      </c>
      <c r="Y947">
        <v>0</v>
      </c>
    </row>
    <row r="948" spans="2:25" hidden="1" x14ac:dyDescent="0.25">
      <c r="B948" t="s">
        <v>2200</v>
      </c>
      <c r="C948">
        <v>52450</v>
      </c>
      <c r="D948" t="s">
        <v>2048</v>
      </c>
      <c r="E948">
        <v>0</v>
      </c>
      <c r="F948">
        <v>5</v>
      </c>
      <c r="G948">
        <v>135</v>
      </c>
      <c r="H948">
        <v>0</v>
      </c>
      <c r="I948">
        <v>25</v>
      </c>
      <c r="J948">
        <v>0</v>
      </c>
      <c r="K948">
        <v>10</v>
      </c>
      <c r="L948">
        <v>40</v>
      </c>
      <c r="M948">
        <v>20</v>
      </c>
      <c r="N948">
        <v>35</v>
      </c>
      <c r="O948">
        <v>55</v>
      </c>
      <c r="P948">
        <v>35</v>
      </c>
      <c r="Q948">
        <v>45</v>
      </c>
      <c r="R948">
        <v>45</v>
      </c>
      <c r="S948">
        <v>5</v>
      </c>
      <c r="T948">
        <v>5</v>
      </c>
      <c r="U948">
        <v>10</v>
      </c>
      <c r="V948">
        <v>220</v>
      </c>
      <c r="W948">
        <v>0</v>
      </c>
      <c r="X948">
        <v>5</v>
      </c>
      <c r="Y948">
        <v>5</v>
      </c>
    </row>
    <row r="949" spans="2:25" hidden="1" x14ac:dyDescent="0.25">
      <c r="B949" t="s">
        <v>2200</v>
      </c>
      <c r="C949">
        <v>52520</v>
      </c>
      <c r="D949" t="s">
        <v>2049</v>
      </c>
      <c r="E949">
        <v>0</v>
      </c>
      <c r="F949">
        <v>5</v>
      </c>
      <c r="G949">
        <v>65</v>
      </c>
      <c r="H949">
        <v>0</v>
      </c>
      <c r="I949">
        <v>20</v>
      </c>
      <c r="J949">
        <v>0</v>
      </c>
      <c r="K949">
        <v>10</v>
      </c>
      <c r="L949">
        <v>25</v>
      </c>
      <c r="M949">
        <v>20</v>
      </c>
      <c r="N949">
        <v>20</v>
      </c>
      <c r="O949">
        <v>70</v>
      </c>
      <c r="P949">
        <v>55</v>
      </c>
      <c r="Q949">
        <v>50</v>
      </c>
      <c r="R949">
        <v>35</v>
      </c>
      <c r="S949">
        <v>5</v>
      </c>
      <c r="T949">
        <v>5</v>
      </c>
      <c r="U949">
        <v>15</v>
      </c>
      <c r="V949">
        <v>125</v>
      </c>
      <c r="W949">
        <v>0</v>
      </c>
      <c r="X949">
        <v>5</v>
      </c>
      <c r="Y949">
        <v>5</v>
      </c>
    </row>
    <row r="950" spans="2:25" hidden="1" x14ac:dyDescent="0.25">
      <c r="B950" t="s">
        <v>2200</v>
      </c>
      <c r="C950">
        <v>52590</v>
      </c>
      <c r="D950" t="s">
        <v>2050</v>
      </c>
      <c r="E950">
        <v>0</v>
      </c>
      <c r="F950">
        <v>5</v>
      </c>
      <c r="G950">
        <v>540</v>
      </c>
      <c r="H950">
        <v>0</v>
      </c>
      <c r="I950">
        <v>60</v>
      </c>
      <c r="J950">
        <v>0</v>
      </c>
      <c r="K950">
        <v>30</v>
      </c>
      <c r="L950">
        <v>125</v>
      </c>
      <c r="M950">
        <v>130</v>
      </c>
      <c r="N950">
        <v>65</v>
      </c>
      <c r="O950">
        <v>160</v>
      </c>
      <c r="P950">
        <v>120</v>
      </c>
      <c r="Q950">
        <v>155</v>
      </c>
      <c r="R950">
        <v>120</v>
      </c>
      <c r="S950">
        <v>25</v>
      </c>
      <c r="T950">
        <v>5</v>
      </c>
      <c r="U950">
        <v>45</v>
      </c>
      <c r="V950">
        <v>740</v>
      </c>
      <c r="W950">
        <v>0</v>
      </c>
      <c r="X950">
        <v>5</v>
      </c>
      <c r="Y950">
        <v>5</v>
      </c>
    </row>
    <row r="951" spans="2:25" hidden="1" x14ac:dyDescent="0.25">
      <c r="B951" t="s">
        <v>2200</v>
      </c>
      <c r="C951">
        <v>52660</v>
      </c>
      <c r="D951" t="s">
        <v>2051</v>
      </c>
      <c r="E951">
        <v>5</v>
      </c>
      <c r="F951">
        <v>10</v>
      </c>
      <c r="G951">
        <v>1825</v>
      </c>
      <c r="H951">
        <v>10</v>
      </c>
      <c r="I951">
        <v>340</v>
      </c>
      <c r="J951">
        <v>5</v>
      </c>
      <c r="K951">
        <v>120</v>
      </c>
      <c r="L951">
        <v>580</v>
      </c>
      <c r="M951">
        <v>310</v>
      </c>
      <c r="N951">
        <v>330</v>
      </c>
      <c r="O951">
        <v>760</v>
      </c>
      <c r="P951">
        <v>600</v>
      </c>
      <c r="Q951">
        <v>565</v>
      </c>
      <c r="R951">
        <v>310</v>
      </c>
      <c r="S951">
        <v>85</v>
      </c>
      <c r="T951">
        <v>10</v>
      </c>
      <c r="U951">
        <v>210</v>
      </c>
      <c r="V951">
        <v>2665</v>
      </c>
      <c r="W951">
        <v>5</v>
      </c>
      <c r="X951">
        <v>35</v>
      </c>
      <c r="Y951">
        <v>25</v>
      </c>
    </row>
    <row r="952" spans="2:25" hidden="1" x14ac:dyDescent="0.25">
      <c r="B952" t="s">
        <v>2200</v>
      </c>
      <c r="C952">
        <v>52730</v>
      </c>
      <c r="D952" t="s">
        <v>2052</v>
      </c>
      <c r="E952">
        <v>5</v>
      </c>
      <c r="F952">
        <v>5</v>
      </c>
      <c r="G952">
        <v>945</v>
      </c>
      <c r="H952">
        <v>5</v>
      </c>
      <c r="I952">
        <v>125</v>
      </c>
      <c r="J952">
        <v>0</v>
      </c>
      <c r="K952">
        <v>60</v>
      </c>
      <c r="L952">
        <v>285</v>
      </c>
      <c r="M952">
        <v>250</v>
      </c>
      <c r="N952">
        <v>190</v>
      </c>
      <c r="O952">
        <v>345</v>
      </c>
      <c r="P952">
        <v>250</v>
      </c>
      <c r="Q952">
        <v>275</v>
      </c>
      <c r="R952">
        <v>205</v>
      </c>
      <c r="S952">
        <v>50</v>
      </c>
      <c r="T952">
        <v>15</v>
      </c>
      <c r="U952">
        <v>75</v>
      </c>
      <c r="V952">
        <v>1410</v>
      </c>
      <c r="W952">
        <v>0</v>
      </c>
      <c r="X952">
        <v>10</v>
      </c>
      <c r="Y952">
        <v>5</v>
      </c>
    </row>
    <row r="953" spans="2:25" hidden="1" x14ac:dyDescent="0.25">
      <c r="B953" t="s">
        <v>2200</v>
      </c>
      <c r="C953">
        <v>52800</v>
      </c>
      <c r="D953" t="s">
        <v>2053</v>
      </c>
      <c r="E953">
        <v>35</v>
      </c>
      <c r="F953">
        <v>175</v>
      </c>
      <c r="G953">
        <v>310</v>
      </c>
      <c r="H953">
        <v>5</v>
      </c>
      <c r="I953">
        <v>115</v>
      </c>
      <c r="J953">
        <v>5</v>
      </c>
      <c r="K953">
        <v>75</v>
      </c>
      <c r="L953">
        <v>105</v>
      </c>
      <c r="M953">
        <v>20</v>
      </c>
      <c r="N953">
        <v>550</v>
      </c>
      <c r="O953">
        <v>990</v>
      </c>
      <c r="P953">
        <v>890</v>
      </c>
      <c r="Q953">
        <v>1840</v>
      </c>
      <c r="R953">
        <v>1340</v>
      </c>
      <c r="S953">
        <v>25</v>
      </c>
      <c r="T953">
        <v>130</v>
      </c>
      <c r="U953">
        <v>485</v>
      </c>
      <c r="V953">
        <v>1650</v>
      </c>
      <c r="W953">
        <v>0</v>
      </c>
      <c r="X953">
        <v>235</v>
      </c>
      <c r="Y953">
        <v>5</v>
      </c>
    </row>
    <row r="954" spans="2:25" hidden="1" x14ac:dyDescent="0.25">
      <c r="B954" t="s">
        <v>2200</v>
      </c>
      <c r="C954">
        <v>52870</v>
      </c>
      <c r="D954" t="s">
        <v>2054</v>
      </c>
      <c r="E954">
        <v>5</v>
      </c>
      <c r="F954">
        <v>0</v>
      </c>
      <c r="G954">
        <v>945</v>
      </c>
      <c r="H954">
        <v>5</v>
      </c>
      <c r="I954">
        <v>120</v>
      </c>
      <c r="J954">
        <v>0</v>
      </c>
      <c r="K954">
        <v>65</v>
      </c>
      <c r="L954">
        <v>245</v>
      </c>
      <c r="M954">
        <v>240</v>
      </c>
      <c r="N954">
        <v>160</v>
      </c>
      <c r="O954">
        <v>275</v>
      </c>
      <c r="P954">
        <v>210</v>
      </c>
      <c r="Q954">
        <v>260</v>
      </c>
      <c r="R954">
        <v>215</v>
      </c>
      <c r="S954">
        <v>30</v>
      </c>
      <c r="T954">
        <v>15</v>
      </c>
      <c r="U954">
        <v>80</v>
      </c>
      <c r="V954">
        <v>1370</v>
      </c>
      <c r="W954">
        <v>0</v>
      </c>
      <c r="X954">
        <v>10</v>
      </c>
      <c r="Y954">
        <v>5</v>
      </c>
    </row>
    <row r="955" spans="2:25" hidden="1" x14ac:dyDescent="0.25">
      <c r="B955" t="s">
        <v>2200</v>
      </c>
      <c r="C955">
        <v>52940</v>
      </c>
      <c r="D955" t="s">
        <v>2055</v>
      </c>
      <c r="E955">
        <v>0</v>
      </c>
      <c r="F955">
        <v>0</v>
      </c>
      <c r="G955">
        <v>95</v>
      </c>
      <c r="H955">
        <v>0</v>
      </c>
      <c r="I955">
        <v>10</v>
      </c>
      <c r="J955">
        <v>5</v>
      </c>
      <c r="K955">
        <v>5</v>
      </c>
      <c r="L955">
        <v>25</v>
      </c>
      <c r="M955">
        <v>15</v>
      </c>
      <c r="N955">
        <v>15</v>
      </c>
      <c r="O955">
        <v>40</v>
      </c>
      <c r="P955">
        <v>30</v>
      </c>
      <c r="Q955">
        <v>40</v>
      </c>
      <c r="R955">
        <v>25</v>
      </c>
      <c r="S955">
        <v>5</v>
      </c>
      <c r="T955">
        <v>5</v>
      </c>
      <c r="U955">
        <v>10</v>
      </c>
      <c r="V955">
        <v>140</v>
      </c>
      <c r="W955">
        <v>0</v>
      </c>
      <c r="X955">
        <v>5</v>
      </c>
      <c r="Y955">
        <v>5</v>
      </c>
    </row>
    <row r="956" spans="2:25" hidden="1" x14ac:dyDescent="0.25">
      <c r="B956" t="s">
        <v>2200</v>
      </c>
      <c r="C956">
        <v>53010</v>
      </c>
      <c r="D956" t="s">
        <v>2056</v>
      </c>
      <c r="E956">
        <v>0</v>
      </c>
      <c r="F956">
        <v>0</v>
      </c>
      <c r="G956">
        <v>60</v>
      </c>
      <c r="H956">
        <v>0</v>
      </c>
      <c r="I956">
        <v>15</v>
      </c>
      <c r="J956">
        <v>0</v>
      </c>
      <c r="K956">
        <v>5</v>
      </c>
      <c r="L956">
        <v>20</v>
      </c>
      <c r="M956">
        <v>5</v>
      </c>
      <c r="N956">
        <v>15</v>
      </c>
      <c r="O956">
        <v>40</v>
      </c>
      <c r="P956">
        <v>30</v>
      </c>
      <c r="Q956">
        <v>45</v>
      </c>
      <c r="R956">
        <v>30</v>
      </c>
      <c r="S956">
        <v>5</v>
      </c>
      <c r="T956">
        <v>5</v>
      </c>
      <c r="U956">
        <v>10</v>
      </c>
      <c r="V956">
        <v>105</v>
      </c>
      <c r="W956">
        <v>0</v>
      </c>
      <c r="X956">
        <v>5</v>
      </c>
      <c r="Y956">
        <v>0</v>
      </c>
    </row>
    <row r="957" spans="2:25" hidden="1" x14ac:dyDescent="0.25">
      <c r="B957" t="s">
        <v>2200</v>
      </c>
      <c r="C957">
        <v>53080</v>
      </c>
      <c r="D957" t="s">
        <v>2057</v>
      </c>
      <c r="E957">
        <v>5</v>
      </c>
      <c r="F957">
        <v>5</v>
      </c>
      <c r="G957">
        <v>95</v>
      </c>
      <c r="H957">
        <v>5</v>
      </c>
      <c r="I957">
        <v>15</v>
      </c>
      <c r="J957">
        <v>0</v>
      </c>
      <c r="K957">
        <v>15</v>
      </c>
      <c r="L957">
        <v>35</v>
      </c>
      <c r="M957">
        <v>5</v>
      </c>
      <c r="N957">
        <v>60</v>
      </c>
      <c r="O957">
        <v>50</v>
      </c>
      <c r="P957">
        <v>50</v>
      </c>
      <c r="Q957">
        <v>80</v>
      </c>
      <c r="R957">
        <v>75</v>
      </c>
      <c r="S957">
        <v>5</v>
      </c>
      <c r="T957">
        <v>5</v>
      </c>
      <c r="U957">
        <v>20</v>
      </c>
      <c r="V957">
        <v>220</v>
      </c>
      <c r="W957">
        <v>0</v>
      </c>
      <c r="X957">
        <v>5</v>
      </c>
      <c r="Y957">
        <v>0</v>
      </c>
    </row>
    <row r="958" spans="2:25" hidden="1" x14ac:dyDescent="0.25">
      <c r="B958" t="s">
        <v>2200</v>
      </c>
      <c r="C958">
        <v>53150</v>
      </c>
      <c r="D958" t="s">
        <v>2058</v>
      </c>
      <c r="E958">
        <v>5</v>
      </c>
      <c r="F958">
        <v>5</v>
      </c>
      <c r="G958">
        <v>545</v>
      </c>
      <c r="H958">
        <v>10</v>
      </c>
      <c r="I958">
        <v>50</v>
      </c>
      <c r="J958">
        <v>0</v>
      </c>
      <c r="K958">
        <v>20</v>
      </c>
      <c r="L958">
        <v>150</v>
      </c>
      <c r="M958">
        <v>350</v>
      </c>
      <c r="N958">
        <v>85</v>
      </c>
      <c r="O958">
        <v>130</v>
      </c>
      <c r="P958">
        <v>105</v>
      </c>
      <c r="Q958">
        <v>200</v>
      </c>
      <c r="R958">
        <v>125</v>
      </c>
      <c r="S958">
        <v>30</v>
      </c>
      <c r="T958">
        <v>5</v>
      </c>
      <c r="U958">
        <v>30</v>
      </c>
      <c r="V958">
        <v>750</v>
      </c>
      <c r="W958">
        <v>0</v>
      </c>
      <c r="X958">
        <v>5</v>
      </c>
      <c r="Y958">
        <v>40</v>
      </c>
    </row>
    <row r="959" spans="2:25" hidden="1" x14ac:dyDescent="0.25">
      <c r="B959" t="s">
        <v>2200</v>
      </c>
      <c r="C959">
        <v>53220</v>
      </c>
      <c r="D959" t="s">
        <v>2059</v>
      </c>
      <c r="E959">
        <v>5</v>
      </c>
      <c r="F959">
        <v>25</v>
      </c>
      <c r="G959">
        <v>95</v>
      </c>
      <c r="H959">
        <v>5</v>
      </c>
      <c r="I959">
        <v>35</v>
      </c>
      <c r="J959">
        <v>5</v>
      </c>
      <c r="K959">
        <v>20</v>
      </c>
      <c r="L959">
        <v>50</v>
      </c>
      <c r="M959">
        <v>5</v>
      </c>
      <c r="N959">
        <v>85</v>
      </c>
      <c r="O959">
        <v>295</v>
      </c>
      <c r="P959">
        <v>265</v>
      </c>
      <c r="Q959">
        <v>540</v>
      </c>
      <c r="R959">
        <v>410</v>
      </c>
      <c r="S959">
        <v>10</v>
      </c>
      <c r="T959">
        <v>35</v>
      </c>
      <c r="U959">
        <v>140</v>
      </c>
      <c r="V959">
        <v>405</v>
      </c>
      <c r="W959">
        <v>0</v>
      </c>
      <c r="X959">
        <v>70</v>
      </c>
      <c r="Y959">
        <v>5</v>
      </c>
    </row>
    <row r="960" spans="2:25" hidden="1" x14ac:dyDescent="0.25">
      <c r="B960" t="s">
        <v>2200</v>
      </c>
      <c r="C960">
        <v>53290</v>
      </c>
      <c r="D960" t="s">
        <v>2060</v>
      </c>
      <c r="E960">
        <v>10</v>
      </c>
      <c r="F960">
        <v>30</v>
      </c>
      <c r="G960">
        <v>1450</v>
      </c>
      <c r="H960">
        <v>5</v>
      </c>
      <c r="I960">
        <v>240</v>
      </c>
      <c r="J960">
        <v>5</v>
      </c>
      <c r="K960">
        <v>105</v>
      </c>
      <c r="L960">
        <v>595</v>
      </c>
      <c r="M960">
        <v>300</v>
      </c>
      <c r="N960">
        <v>365</v>
      </c>
      <c r="O960">
        <v>705</v>
      </c>
      <c r="P960">
        <v>580</v>
      </c>
      <c r="Q960">
        <v>595</v>
      </c>
      <c r="R960">
        <v>385</v>
      </c>
      <c r="S960">
        <v>55</v>
      </c>
      <c r="T960">
        <v>30</v>
      </c>
      <c r="U960">
        <v>200</v>
      </c>
      <c r="V960">
        <v>2335</v>
      </c>
      <c r="W960">
        <v>5</v>
      </c>
      <c r="X960">
        <v>55</v>
      </c>
      <c r="Y960">
        <v>15</v>
      </c>
    </row>
    <row r="961" spans="2:25" hidden="1" x14ac:dyDescent="0.25">
      <c r="B961" t="s">
        <v>2200</v>
      </c>
      <c r="C961">
        <v>53360</v>
      </c>
      <c r="D961" t="s">
        <v>2061</v>
      </c>
      <c r="E961">
        <v>0</v>
      </c>
      <c r="F961">
        <v>5</v>
      </c>
      <c r="G961">
        <v>130</v>
      </c>
      <c r="H961">
        <v>5</v>
      </c>
      <c r="I961">
        <v>30</v>
      </c>
      <c r="J961">
        <v>5</v>
      </c>
      <c r="K961">
        <v>15</v>
      </c>
      <c r="L961">
        <v>70</v>
      </c>
      <c r="M961">
        <v>30</v>
      </c>
      <c r="N961">
        <v>50</v>
      </c>
      <c r="O961">
        <v>105</v>
      </c>
      <c r="P961">
        <v>75</v>
      </c>
      <c r="Q961">
        <v>140</v>
      </c>
      <c r="R961">
        <v>110</v>
      </c>
      <c r="S961">
        <v>15</v>
      </c>
      <c r="T961">
        <v>5</v>
      </c>
      <c r="U961">
        <v>15</v>
      </c>
      <c r="V961">
        <v>255</v>
      </c>
      <c r="W961">
        <v>0</v>
      </c>
      <c r="X961">
        <v>5</v>
      </c>
      <c r="Y961">
        <v>5</v>
      </c>
    </row>
    <row r="962" spans="2:25" hidden="1" x14ac:dyDescent="0.25">
      <c r="B962" t="s">
        <v>2200</v>
      </c>
      <c r="C962">
        <v>53430</v>
      </c>
      <c r="D962" t="s">
        <v>2062</v>
      </c>
      <c r="E962">
        <v>15</v>
      </c>
      <c r="F962">
        <v>20</v>
      </c>
      <c r="G962">
        <v>3195</v>
      </c>
      <c r="H962">
        <v>85</v>
      </c>
      <c r="I962">
        <v>440</v>
      </c>
      <c r="J962">
        <v>5</v>
      </c>
      <c r="K962">
        <v>185</v>
      </c>
      <c r="L962">
        <v>1445</v>
      </c>
      <c r="M962">
        <v>945</v>
      </c>
      <c r="N962">
        <v>1000</v>
      </c>
      <c r="O962">
        <v>905</v>
      </c>
      <c r="P962">
        <v>760</v>
      </c>
      <c r="Q962">
        <v>1470</v>
      </c>
      <c r="R962">
        <v>1295</v>
      </c>
      <c r="S962">
        <v>155</v>
      </c>
      <c r="T962">
        <v>30</v>
      </c>
      <c r="U962">
        <v>255</v>
      </c>
      <c r="V962">
        <v>5340</v>
      </c>
      <c r="W962">
        <v>5</v>
      </c>
      <c r="X962">
        <v>95</v>
      </c>
      <c r="Y962">
        <v>210</v>
      </c>
    </row>
    <row r="963" spans="2:25" hidden="1" x14ac:dyDescent="0.25">
      <c r="B963" t="s">
        <v>2200</v>
      </c>
      <c r="C963">
        <v>53570</v>
      </c>
      <c r="D963" t="s">
        <v>2063</v>
      </c>
      <c r="E963">
        <v>5</v>
      </c>
      <c r="F963">
        <v>5</v>
      </c>
      <c r="G963">
        <v>835</v>
      </c>
      <c r="H963">
        <v>5</v>
      </c>
      <c r="I963">
        <v>125</v>
      </c>
      <c r="J963">
        <v>0</v>
      </c>
      <c r="K963">
        <v>60</v>
      </c>
      <c r="L963">
        <v>200</v>
      </c>
      <c r="M963">
        <v>165</v>
      </c>
      <c r="N963">
        <v>150</v>
      </c>
      <c r="O963">
        <v>235</v>
      </c>
      <c r="P963">
        <v>185</v>
      </c>
      <c r="Q963">
        <v>215</v>
      </c>
      <c r="R963">
        <v>180</v>
      </c>
      <c r="S963">
        <v>15</v>
      </c>
      <c r="T963">
        <v>10</v>
      </c>
      <c r="U963">
        <v>60</v>
      </c>
      <c r="V963">
        <v>1215</v>
      </c>
      <c r="W963">
        <v>5</v>
      </c>
      <c r="X963">
        <v>10</v>
      </c>
      <c r="Y963">
        <v>10</v>
      </c>
    </row>
    <row r="964" spans="2:25" hidden="1" x14ac:dyDescent="0.25">
      <c r="B964" t="s">
        <v>2200</v>
      </c>
      <c r="C964">
        <v>53640</v>
      </c>
      <c r="D964" t="s">
        <v>2064</v>
      </c>
      <c r="E964">
        <v>5</v>
      </c>
      <c r="F964">
        <v>0</v>
      </c>
      <c r="G964">
        <v>85</v>
      </c>
      <c r="H964">
        <v>0</v>
      </c>
      <c r="I964">
        <v>25</v>
      </c>
      <c r="J964">
        <v>0</v>
      </c>
      <c r="K964">
        <v>25</v>
      </c>
      <c r="L964">
        <v>40</v>
      </c>
      <c r="M964">
        <v>10</v>
      </c>
      <c r="N964">
        <v>45</v>
      </c>
      <c r="O964">
        <v>80</v>
      </c>
      <c r="P964">
        <v>65</v>
      </c>
      <c r="Q964">
        <v>65</v>
      </c>
      <c r="R964">
        <v>50</v>
      </c>
      <c r="S964">
        <v>5</v>
      </c>
      <c r="T964">
        <v>5</v>
      </c>
      <c r="U964">
        <v>25</v>
      </c>
      <c r="V964">
        <v>200</v>
      </c>
      <c r="W964">
        <v>0</v>
      </c>
      <c r="X964">
        <v>5</v>
      </c>
      <c r="Y964">
        <v>5</v>
      </c>
    </row>
    <row r="965" spans="2:25" hidden="1" x14ac:dyDescent="0.25">
      <c r="B965" t="s">
        <v>2200</v>
      </c>
      <c r="C965">
        <v>53710</v>
      </c>
      <c r="D965" t="s">
        <v>2065</v>
      </c>
      <c r="E965">
        <v>0</v>
      </c>
      <c r="F965">
        <v>0</v>
      </c>
      <c r="G965">
        <v>130</v>
      </c>
      <c r="H965">
        <v>0</v>
      </c>
      <c r="I965">
        <v>20</v>
      </c>
      <c r="J965">
        <v>5</v>
      </c>
      <c r="K965">
        <v>10</v>
      </c>
      <c r="L965">
        <v>50</v>
      </c>
      <c r="M965">
        <v>25</v>
      </c>
      <c r="N965">
        <v>35</v>
      </c>
      <c r="O965">
        <v>50</v>
      </c>
      <c r="P965">
        <v>40</v>
      </c>
      <c r="Q965">
        <v>50</v>
      </c>
      <c r="R965">
        <v>35</v>
      </c>
      <c r="S965">
        <v>5</v>
      </c>
      <c r="T965">
        <v>0</v>
      </c>
      <c r="U965">
        <v>25</v>
      </c>
      <c r="V965">
        <v>215</v>
      </c>
      <c r="W965">
        <v>0</v>
      </c>
      <c r="X965">
        <v>5</v>
      </c>
      <c r="Y965">
        <v>5</v>
      </c>
    </row>
    <row r="966" spans="2:25" hidden="1" x14ac:dyDescent="0.25">
      <c r="B966" t="s">
        <v>2200</v>
      </c>
      <c r="C966">
        <v>53780</v>
      </c>
      <c r="D966" t="s">
        <v>2066</v>
      </c>
      <c r="E966">
        <v>45</v>
      </c>
      <c r="F966">
        <v>110</v>
      </c>
      <c r="G966">
        <v>11735</v>
      </c>
      <c r="H966">
        <v>120</v>
      </c>
      <c r="I966">
        <v>2700</v>
      </c>
      <c r="J966">
        <v>50</v>
      </c>
      <c r="K966">
        <v>1250</v>
      </c>
      <c r="L966">
        <v>5915</v>
      </c>
      <c r="M966">
        <v>1275</v>
      </c>
      <c r="N966">
        <v>2885</v>
      </c>
      <c r="O966">
        <v>8395</v>
      </c>
      <c r="P966">
        <v>6565</v>
      </c>
      <c r="Q966">
        <v>7925</v>
      </c>
      <c r="R966">
        <v>4545</v>
      </c>
      <c r="S966">
        <v>730</v>
      </c>
      <c r="T966">
        <v>505</v>
      </c>
      <c r="U966">
        <v>1770</v>
      </c>
      <c r="V966">
        <v>19875</v>
      </c>
      <c r="W966">
        <v>50</v>
      </c>
      <c r="X966">
        <v>540</v>
      </c>
      <c r="Y966">
        <v>870</v>
      </c>
    </row>
    <row r="967" spans="2:25" hidden="1" x14ac:dyDescent="0.25">
      <c r="B967" t="s">
        <v>2200</v>
      </c>
      <c r="C967">
        <v>53800</v>
      </c>
      <c r="D967" t="s">
        <v>2067</v>
      </c>
      <c r="E967">
        <v>35</v>
      </c>
      <c r="F967">
        <v>145</v>
      </c>
      <c r="G967">
        <v>4350</v>
      </c>
      <c r="H967">
        <v>15</v>
      </c>
      <c r="I967">
        <v>975</v>
      </c>
      <c r="J967">
        <v>10</v>
      </c>
      <c r="K967">
        <v>495</v>
      </c>
      <c r="L967">
        <v>2235</v>
      </c>
      <c r="M967">
        <v>670</v>
      </c>
      <c r="N967">
        <v>1230</v>
      </c>
      <c r="O967">
        <v>2555</v>
      </c>
      <c r="P967">
        <v>2210</v>
      </c>
      <c r="Q967">
        <v>2675</v>
      </c>
      <c r="R967">
        <v>1990</v>
      </c>
      <c r="S967">
        <v>155</v>
      </c>
      <c r="T967">
        <v>125</v>
      </c>
      <c r="U967">
        <v>970</v>
      </c>
      <c r="V967">
        <v>7930</v>
      </c>
      <c r="W967">
        <v>5</v>
      </c>
      <c r="X967">
        <v>290</v>
      </c>
      <c r="Y967">
        <v>65</v>
      </c>
    </row>
    <row r="968" spans="2:25" hidden="1" x14ac:dyDescent="0.25">
      <c r="B968" t="s">
        <v>2200</v>
      </c>
      <c r="C968">
        <v>53920</v>
      </c>
      <c r="D968" t="s">
        <v>2068</v>
      </c>
      <c r="E968">
        <v>25</v>
      </c>
      <c r="F968">
        <v>90</v>
      </c>
      <c r="G968">
        <v>130</v>
      </c>
      <c r="H968">
        <v>5</v>
      </c>
      <c r="I968">
        <v>60</v>
      </c>
      <c r="J968">
        <v>5</v>
      </c>
      <c r="K968">
        <v>50</v>
      </c>
      <c r="L968">
        <v>10</v>
      </c>
      <c r="M968">
        <v>0</v>
      </c>
      <c r="N968">
        <v>235</v>
      </c>
      <c r="O968">
        <v>580</v>
      </c>
      <c r="P968">
        <v>530</v>
      </c>
      <c r="Q968">
        <v>1055</v>
      </c>
      <c r="R968">
        <v>725</v>
      </c>
      <c r="S968">
        <v>5</v>
      </c>
      <c r="T968">
        <v>80</v>
      </c>
      <c r="U968">
        <v>290</v>
      </c>
      <c r="V968">
        <v>800</v>
      </c>
      <c r="W968">
        <v>0</v>
      </c>
      <c r="X968">
        <v>155</v>
      </c>
      <c r="Y968">
        <v>5</v>
      </c>
    </row>
    <row r="969" spans="2:25" hidden="1" x14ac:dyDescent="0.25">
      <c r="B969" t="s">
        <v>2200</v>
      </c>
      <c r="C969">
        <v>53990</v>
      </c>
      <c r="D969" t="s">
        <v>2069</v>
      </c>
      <c r="E969">
        <v>5</v>
      </c>
      <c r="F969">
        <v>20</v>
      </c>
      <c r="G969">
        <v>3255</v>
      </c>
      <c r="H969">
        <v>10</v>
      </c>
      <c r="I969">
        <v>610</v>
      </c>
      <c r="J969">
        <v>10</v>
      </c>
      <c r="K969">
        <v>255</v>
      </c>
      <c r="L969">
        <v>1220</v>
      </c>
      <c r="M969">
        <v>685</v>
      </c>
      <c r="N969">
        <v>675</v>
      </c>
      <c r="O969">
        <v>1430</v>
      </c>
      <c r="P969">
        <v>1160</v>
      </c>
      <c r="Q969">
        <v>1185</v>
      </c>
      <c r="R969">
        <v>775</v>
      </c>
      <c r="S969">
        <v>195</v>
      </c>
      <c r="T969">
        <v>45</v>
      </c>
      <c r="U969">
        <v>415</v>
      </c>
      <c r="V969">
        <v>5075</v>
      </c>
      <c r="W969">
        <v>5</v>
      </c>
      <c r="X969">
        <v>65</v>
      </c>
      <c r="Y969">
        <v>35</v>
      </c>
    </row>
    <row r="970" spans="2:25" hidden="1" x14ac:dyDescent="0.25">
      <c r="B970" t="s">
        <v>2200</v>
      </c>
      <c r="C970">
        <v>54060</v>
      </c>
      <c r="D970" t="s">
        <v>2070</v>
      </c>
      <c r="E970">
        <v>5</v>
      </c>
      <c r="F970">
        <v>5</v>
      </c>
      <c r="G970">
        <v>680</v>
      </c>
      <c r="H970">
        <v>5</v>
      </c>
      <c r="I970">
        <v>80</v>
      </c>
      <c r="J970">
        <v>5</v>
      </c>
      <c r="K970">
        <v>35</v>
      </c>
      <c r="L970">
        <v>225</v>
      </c>
      <c r="M970">
        <v>115</v>
      </c>
      <c r="N970">
        <v>100</v>
      </c>
      <c r="O970">
        <v>155</v>
      </c>
      <c r="P970">
        <v>135</v>
      </c>
      <c r="Q970">
        <v>145</v>
      </c>
      <c r="R970">
        <v>130</v>
      </c>
      <c r="S970">
        <v>20</v>
      </c>
      <c r="T970">
        <v>5</v>
      </c>
      <c r="U970">
        <v>60</v>
      </c>
      <c r="V970">
        <v>950</v>
      </c>
      <c r="W970">
        <v>0</v>
      </c>
      <c r="X970">
        <v>10</v>
      </c>
      <c r="Y970">
        <v>5</v>
      </c>
    </row>
    <row r="971" spans="2:25" hidden="1" x14ac:dyDescent="0.25">
      <c r="B971" t="s">
        <v>2200</v>
      </c>
      <c r="C971">
        <v>54130</v>
      </c>
      <c r="D971" t="s">
        <v>2071</v>
      </c>
      <c r="E971">
        <v>5</v>
      </c>
      <c r="F971">
        <v>5</v>
      </c>
      <c r="G971">
        <v>95</v>
      </c>
      <c r="H971">
        <v>0</v>
      </c>
      <c r="I971">
        <v>10</v>
      </c>
      <c r="J971">
        <v>0</v>
      </c>
      <c r="K971">
        <v>5</v>
      </c>
      <c r="L971">
        <v>35</v>
      </c>
      <c r="M971">
        <v>15</v>
      </c>
      <c r="N971">
        <v>15</v>
      </c>
      <c r="O971">
        <v>55</v>
      </c>
      <c r="P971">
        <v>40</v>
      </c>
      <c r="Q971">
        <v>50</v>
      </c>
      <c r="R971">
        <v>25</v>
      </c>
      <c r="S971">
        <v>10</v>
      </c>
      <c r="T971">
        <v>5</v>
      </c>
      <c r="U971">
        <v>10</v>
      </c>
      <c r="V971">
        <v>145</v>
      </c>
      <c r="W971">
        <v>0</v>
      </c>
      <c r="X971">
        <v>5</v>
      </c>
      <c r="Y971">
        <v>5</v>
      </c>
    </row>
    <row r="972" spans="2:25" hidden="1" x14ac:dyDescent="0.25">
      <c r="B972" t="s">
        <v>2200</v>
      </c>
      <c r="C972">
        <v>54170</v>
      </c>
      <c r="D972" t="s">
        <v>2072</v>
      </c>
      <c r="E972">
        <v>25</v>
      </c>
      <c r="F972">
        <v>35</v>
      </c>
      <c r="G972">
        <v>15730</v>
      </c>
      <c r="H972">
        <v>160</v>
      </c>
      <c r="I972">
        <v>2405</v>
      </c>
      <c r="J972">
        <v>40</v>
      </c>
      <c r="K972">
        <v>690</v>
      </c>
      <c r="L972">
        <v>3650</v>
      </c>
      <c r="M972">
        <v>4995</v>
      </c>
      <c r="N972">
        <v>2190</v>
      </c>
      <c r="O972">
        <v>4745</v>
      </c>
      <c r="P972">
        <v>3720</v>
      </c>
      <c r="Q972">
        <v>4900</v>
      </c>
      <c r="R972">
        <v>2595</v>
      </c>
      <c r="S972">
        <v>700</v>
      </c>
      <c r="T972">
        <v>90</v>
      </c>
      <c r="U972">
        <v>1010</v>
      </c>
      <c r="V972">
        <v>21150</v>
      </c>
      <c r="W972">
        <v>10</v>
      </c>
      <c r="X972">
        <v>185</v>
      </c>
      <c r="Y972">
        <v>675</v>
      </c>
    </row>
    <row r="973" spans="2:25" hidden="1" x14ac:dyDescent="0.25">
      <c r="B973" t="s">
        <v>2200</v>
      </c>
      <c r="C973">
        <v>54200</v>
      </c>
      <c r="D973" t="s">
        <v>2073</v>
      </c>
      <c r="E973">
        <v>10</v>
      </c>
      <c r="F973">
        <v>25</v>
      </c>
      <c r="G973">
        <v>6530</v>
      </c>
      <c r="H973">
        <v>55</v>
      </c>
      <c r="I973">
        <v>1020</v>
      </c>
      <c r="J973">
        <v>15</v>
      </c>
      <c r="K973">
        <v>345</v>
      </c>
      <c r="L973">
        <v>2095</v>
      </c>
      <c r="M973">
        <v>1430</v>
      </c>
      <c r="N973">
        <v>930</v>
      </c>
      <c r="O973">
        <v>2530</v>
      </c>
      <c r="P973">
        <v>2040</v>
      </c>
      <c r="Q973">
        <v>2205</v>
      </c>
      <c r="R973">
        <v>1275</v>
      </c>
      <c r="S973">
        <v>250</v>
      </c>
      <c r="T973">
        <v>95</v>
      </c>
      <c r="U973">
        <v>615</v>
      </c>
      <c r="V973">
        <v>9160</v>
      </c>
      <c r="W973">
        <v>10</v>
      </c>
      <c r="X973">
        <v>110</v>
      </c>
      <c r="Y973">
        <v>200</v>
      </c>
    </row>
    <row r="974" spans="2:25" hidden="1" x14ac:dyDescent="0.25">
      <c r="B974" t="s">
        <v>2200</v>
      </c>
      <c r="C974">
        <v>54280</v>
      </c>
      <c r="D974" t="s">
        <v>2074</v>
      </c>
      <c r="E974">
        <v>15</v>
      </c>
      <c r="F974">
        <v>65</v>
      </c>
      <c r="G974">
        <v>1440</v>
      </c>
      <c r="H974">
        <v>5</v>
      </c>
      <c r="I974">
        <v>350</v>
      </c>
      <c r="J974">
        <v>10</v>
      </c>
      <c r="K974">
        <v>150</v>
      </c>
      <c r="L974">
        <v>980</v>
      </c>
      <c r="M974">
        <v>155</v>
      </c>
      <c r="N974">
        <v>585</v>
      </c>
      <c r="O974">
        <v>1365</v>
      </c>
      <c r="P974">
        <v>1195</v>
      </c>
      <c r="Q974">
        <v>1420</v>
      </c>
      <c r="R974">
        <v>1030</v>
      </c>
      <c r="S974">
        <v>50</v>
      </c>
      <c r="T974">
        <v>60</v>
      </c>
      <c r="U974">
        <v>525</v>
      </c>
      <c r="V974">
        <v>3090</v>
      </c>
      <c r="W974">
        <v>5</v>
      </c>
      <c r="X974">
        <v>140</v>
      </c>
      <c r="Y974">
        <v>45</v>
      </c>
    </row>
    <row r="975" spans="2:25" hidden="1" x14ac:dyDescent="0.25">
      <c r="B975" t="s">
        <v>2200</v>
      </c>
      <c r="C975">
        <v>54310</v>
      </c>
      <c r="D975" t="s">
        <v>2075</v>
      </c>
      <c r="E975">
        <v>15</v>
      </c>
      <c r="F975">
        <v>60</v>
      </c>
      <c r="G975">
        <v>265</v>
      </c>
      <c r="H975">
        <v>5</v>
      </c>
      <c r="I975">
        <v>165</v>
      </c>
      <c r="J975">
        <v>5</v>
      </c>
      <c r="K975">
        <v>75</v>
      </c>
      <c r="L975">
        <v>215</v>
      </c>
      <c r="M975">
        <v>20</v>
      </c>
      <c r="N975">
        <v>235</v>
      </c>
      <c r="O975">
        <v>825</v>
      </c>
      <c r="P975">
        <v>740</v>
      </c>
      <c r="Q975">
        <v>1085</v>
      </c>
      <c r="R975">
        <v>820</v>
      </c>
      <c r="S975">
        <v>20</v>
      </c>
      <c r="T975">
        <v>45</v>
      </c>
      <c r="U975">
        <v>380</v>
      </c>
      <c r="V975">
        <v>1140</v>
      </c>
      <c r="W975">
        <v>5</v>
      </c>
      <c r="X975">
        <v>90</v>
      </c>
      <c r="Y975">
        <v>15</v>
      </c>
    </row>
    <row r="976" spans="2:25" hidden="1" x14ac:dyDescent="0.25">
      <c r="B976" t="s">
        <v>2200</v>
      </c>
      <c r="C976">
        <v>54340</v>
      </c>
      <c r="D976" t="s">
        <v>2076</v>
      </c>
      <c r="E976">
        <v>5</v>
      </c>
      <c r="F976">
        <v>15</v>
      </c>
      <c r="G976">
        <v>450</v>
      </c>
      <c r="H976">
        <v>0</v>
      </c>
      <c r="I976">
        <v>95</v>
      </c>
      <c r="J976">
        <v>5</v>
      </c>
      <c r="K976">
        <v>60</v>
      </c>
      <c r="L976">
        <v>160</v>
      </c>
      <c r="M976">
        <v>60</v>
      </c>
      <c r="N976">
        <v>135</v>
      </c>
      <c r="O976">
        <v>305</v>
      </c>
      <c r="P976">
        <v>250</v>
      </c>
      <c r="Q976">
        <v>345</v>
      </c>
      <c r="R976">
        <v>245</v>
      </c>
      <c r="S976">
        <v>25</v>
      </c>
      <c r="T976">
        <v>20</v>
      </c>
      <c r="U976">
        <v>100</v>
      </c>
      <c r="V976">
        <v>845</v>
      </c>
      <c r="W976">
        <v>0</v>
      </c>
      <c r="X976">
        <v>30</v>
      </c>
      <c r="Y976">
        <v>5</v>
      </c>
    </row>
    <row r="977" spans="2:25" hidden="1" x14ac:dyDescent="0.25">
      <c r="B977" t="s">
        <v>2200</v>
      </c>
      <c r="C977">
        <v>54410</v>
      </c>
      <c r="D977" t="s">
        <v>2077</v>
      </c>
      <c r="E977">
        <v>0</v>
      </c>
      <c r="F977">
        <v>0</v>
      </c>
      <c r="G977">
        <v>185</v>
      </c>
      <c r="H977">
        <v>0</v>
      </c>
      <c r="I977">
        <v>25</v>
      </c>
      <c r="J977">
        <v>0</v>
      </c>
      <c r="K977">
        <v>20</v>
      </c>
      <c r="L977">
        <v>55</v>
      </c>
      <c r="M977">
        <v>20</v>
      </c>
      <c r="N977">
        <v>65</v>
      </c>
      <c r="O977">
        <v>55</v>
      </c>
      <c r="P977">
        <v>50</v>
      </c>
      <c r="Q977">
        <v>75</v>
      </c>
      <c r="R977">
        <v>85</v>
      </c>
      <c r="S977">
        <v>5</v>
      </c>
      <c r="T977">
        <v>5</v>
      </c>
      <c r="U977">
        <v>15</v>
      </c>
      <c r="V977">
        <v>335</v>
      </c>
      <c r="W977">
        <v>0</v>
      </c>
      <c r="X977">
        <v>5</v>
      </c>
      <c r="Y977">
        <v>5</v>
      </c>
    </row>
    <row r="978" spans="2:25" hidden="1" x14ac:dyDescent="0.25">
      <c r="B978" t="s">
        <v>2200</v>
      </c>
      <c r="C978">
        <v>54480</v>
      </c>
      <c r="D978" t="s">
        <v>2078</v>
      </c>
      <c r="E978">
        <v>0</v>
      </c>
      <c r="F978">
        <v>0</v>
      </c>
      <c r="G978">
        <v>20</v>
      </c>
      <c r="H978">
        <v>0</v>
      </c>
      <c r="I978">
        <v>5</v>
      </c>
      <c r="J978">
        <v>0</v>
      </c>
      <c r="K978">
        <v>5</v>
      </c>
      <c r="L978">
        <v>5</v>
      </c>
      <c r="M978">
        <v>5</v>
      </c>
      <c r="N978">
        <v>10</v>
      </c>
      <c r="O978">
        <v>20</v>
      </c>
      <c r="P978">
        <v>15</v>
      </c>
      <c r="Q978">
        <v>10</v>
      </c>
      <c r="R978">
        <v>5</v>
      </c>
      <c r="S978">
        <v>5</v>
      </c>
      <c r="T978">
        <v>5</v>
      </c>
      <c r="U978">
        <v>0</v>
      </c>
      <c r="V978">
        <v>40</v>
      </c>
      <c r="W978">
        <v>0</v>
      </c>
      <c r="X978">
        <v>0</v>
      </c>
      <c r="Y978">
        <v>0</v>
      </c>
    </row>
    <row r="979" spans="2:25" hidden="1" x14ac:dyDescent="0.25">
      <c r="B979" t="s">
        <v>2200</v>
      </c>
      <c r="C979">
        <v>54550</v>
      </c>
      <c r="D979" t="s">
        <v>2079</v>
      </c>
      <c r="E979">
        <v>5</v>
      </c>
      <c r="F979">
        <v>5</v>
      </c>
      <c r="G979">
        <v>185</v>
      </c>
      <c r="H979">
        <v>0</v>
      </c>
      <c r="I979">
        <v>20</v>
      </c>
      <c r="J979">
        <v>0</v>
      </c>
      <c r="K979">
        <v>10</v>
      </c>
      <c r="L979">
        <v>75</v>
      </c>
      <c r="M979">
        <v>70</v>
      </c>
      <c r="N979">
        <v>40</v>
      </c>
      <c r="O979">
        <v>115</v>
      </c>
      <c r="P979">
        <v>90</v>
      </c>
      <c r="Q979">
        <v>80</v>
      </c>
      <c r="R979">
        <v>65</v>
      </c>
      <c r="S979">
        <v>5</v>
      </c>
      <c r="T979">
        <v>5</v>
      </c>
      <c r="U979">
        <v>35</v>
      </c>
      <c r="V979">
        <v>310</v>
      </c>
      <c r="W979">
        <v>5</v>
      </c>
      <c r="X979">
        <v>5</v>
      </c>
      <c r="Y979">
        <v>0</v>
      </c>
    </row>
    <row r="980" spans="2:25" hidden="1" x14ac:dyDescent="0.25">
      <c r="B980" t="s">
        <v>2200</v>
      </c>
      <c r="C980">
        <v>54620</v>
      </c>
      <c r="D980" t="s">
        <v>2080</v>
      </c>
      <c r="E980">
        <v>0</v>
      </c>
      <c r="F980">
        <v>5</v>
      </c>
      <c r="G980">
        <v>65</v>
      </c>
      <c r="H980">
        <v>0</v>
      </c>
      <c r="I980">
        <v>10</v>
      </c>
      <c r="J980">
        <v>0</v>
      </c>
      <c r="K980">
        <v>5</v>
      </c>
      <c r="L980">
        <v>25</v>
      </c>
      <c r="M980">
        <v>20</v>
      </c>
      <c r="N980">
        <v>20</v>
      </c>
      <c r="O980">
        <v>30</v>
      </c>
      <c r="P980">
        <v>25</v>
      </c>
      <c r="Q980">
        <v>35</v>
      </c>
      <c r="R980">
        <v>30</v>
      </c>
      <c r="S980">
        <v>5</v>
      </c>
      <c r="T980">
        <v>5</v>
      </c>
      <c r="U980">
        <v>10</v>
      </c>
      <c r="V980">
        <v>115</v>
      </c>
      <c r="W980">
        <v>0</v>
      </c>
      <c r="X980">
        <v>5</v>
      </c>
      <c r="Y980">
        <v>5</v>
      </c>
    </row>
    <row r="981" spans="2:25" hidden="1" x14ac:dyDescent="0.25">
      <c r="B981" t="s">
        <v>2200</v>
      </c>
      <c r="C981">
        <v>54690</v>
      </c>
      <c r="D981" t="s">
        <v>2081</v>
      </c>
      <c r="E981">
        <v>0</v>
      </c>
      <c r="F981">
        <v>0</v>
      </c>
      <c r="G981">
        <v>55</v>
      </c>
      <c r="H981">
        <v>0</v>
      </c>
      <c r="I981">
        <v>10</v>
      </c>
      <c r="J981">
        <v>0</v>
      </c>
      <c r="K981">
        <v>5</v>
      </c>
      <c r="L981">
        <v>10</v>
      </c>
      <c r="M981">
        <v>5</v>
      </c>
      <c r="N981">
        <v>20</v>
      </c>
      <c r="O981">
        <v>15</v>
      </c>
      <c r="P981">
        <v>10</v>
      </c>
      <c r="Q981">
        <v>20</v>
      </c>
      <c r="R981">
        <v>20</v>
      </c>
      <c r="S981">
        <v>5</v>
      </c>
      <c r="T981">
        <v>5</v>
      </c>
      <c r="U981">
        <v>0</v>
      </c>
      <c r="V981">
        <v>95</v>
      </c>
      <c r="W981">
        <v>0</v>
      </c>
      <c r="X981">
        <v>5</v>
      </c>
      <c r="Y981">
        <v>0</v>
      </c>
    </row>
    <row r="982" spans="2:25" hidden="1" x14ac:dyDescent="0.25">
      <c r="B982" t="s">
        <v>2200</v>
      </c>
      <c r="C982">
        <v>54760</v>
      </c>
      <c r="D982" t="s">
        <v>2082</v>
      </c>
      <c r="E982">
        <v>0</v>
      </c>
      <c r="F982">
        <v>0</v>
      </c>
      <c r="G982">
        <v>55</v>
      </c>
      <c r="H982">
        <v>0</v>
      </c>
      <c r="I982">
        <v>10</v>
      </c>
      <c r="J982">
        <v>0</v>
      </c>
      <c r="K982">
        <v>5</v>
      </c>
      <c r="L982">
        <v>20</v>
      </c>
      <c r="M982">
        <v>20</v>
      </c>
      <c r="N982">
        <v>10</v>
      </c>
      <c r="O982">
        <v>30</v>
      </c>
      <c r="P982">
        <v>25</v>
      </c>
      <c r="Q982">
        <v>15</v>
      </c>
      <c r="R982">
        <v>10</v>
      </c>
      <c r="S982">
        <v>0</v>
      </c>
      <c r="T982">
        <v>5</v>
      </c>
      <c r="U982">
        <v>5</v>
      </c>
      <c r="V982">
        <v>85</v>
      </c>
      <c r="W982">
        <v>0</v>
      </c>
      <c r="X982">
        <v>5</v>
      </c>
      <c r="Y982">
        <v>0</v>
      </c>
    </row>
    <row r="983" spans="2:25" hidden="1" x14ac:dyDescent="0.25">
      <c r="B983" t="s">
        <v>2200</v>
      </c>
      <c r="C983">
        <v>54830</v>
      </c>
      <c r="D983" t="s">
        <v>2083</v>
      </c>
      <c r="E983">
        <v>20</v>
      </c>
      <c r="F983">
        <v>35</v>
      </c>
      <c r="G983">
        <v>3070</v>
      </c>
      <c r="H983">
        <v>40</v>
      </c>
      <c r="I983">
        <v>1020</v>
      </c>
      <c r="J983">
        <v>25</v>
      </c>
      <c r="K983">
        <v>480</v>
      </c>
      <c r="L983">
        <v>2495</v>
      </c>
      <c r="M983">
        <v>205</v>
      </c>
      <c r="N983">
        <v>1300</v>
      </c>
      <c r="O983">
        <v>3460</v>
      </c>
      <c r="P983">
        <v>2850</v>
      </c>
      <c r="Q983">
        <v>2840</v>
      </c>
      <c r="R983">
        <v>1950</v>
      </c>
      <c r="S983">
        <v>230</v>
      </c>
      <c r="T983">
        <v>150</v>
      </c>
      <c r="U983">
        <v>1015</v>
      </c>
      <c r="V983">
        <v>6845</v>
      </c>
      <c r="W983">
        <v>15</v>
      </c>
      <c r="X983">
        <v>210</v>
      </c>
      <c r="Y983">
        <v>185</v>
      </c>
    </row>
    <row r="984" spans="2:25" hidden="1" x14ac:dyDescent="0.25">
      <c r="B984" t="s">
        <v>2200</v>
      </c>
      <c r="C984">
        <v>54900</v>
      </c>
      <c r="D984" t="s">
        <v>2084</v>
      </c>
      <c r="E984">
        <v>5</v>
      </c>
      <c r="F984">
        <v>0</v>
      </c>
      <c r="G984">
        <v>70</v>
      </c>
      <c r="H984">
        <v>0</v>
      </c>
      <c r="I984">
        <v>15</v>
      </c>
      <c r="J984">
        <v>0</v>
      </c>
      <c r="K984">
        <v>5</v>
      </c>
      <c r="L984">
        <v>25</v>
      </c>
      <c r="M984">
        <v>20</v>
      </c>
      <c r="N984">
        <v>15</v>
      </c>
      <c r="O984">
        <v>50</v>
      </c>
      <c r="P984">
        <v>35</v>
      </c>
      <c r="Q984">
        <v>45</v>
      </c>
      <c r="R984">
        <v>15</v>
      </c>
      <c r="S984">
        <v>5</v>
      </c>
      <c r="T984">
        <v>5</v>
      </c>
      <c r="U984">
        <v>10</v>
      </c>
      <c r="V984">
        <v>105</v>
      </c>
      <c r="W984">
        <v>0</v>
      </c>
      <c r="X984">
        <v>5</v>
      </c>
      <c r="Y984">
        <v>0</v>
      </c>
    </row>
    <row r="985" spans="2:25" hidden="1" x14ac:dyDescent="0.25">
      <c r="B985" t="s">
        <v>2200</v>
      </c>
      <c r="C985">
        <v>54970</v>
      </c>
      <c r="D985" t="s">
        <v>1301</v>
      </c>
      <c r="E985">
        <v>5</v>
      </c>
      <c r="F985">
        <v>5</v>
      </c>
      <c r="G985">
        <v>35</v>
      </c>
      <c r="H985">
        <v>0</v>
      </c>
      <c r="I985">
        <v>5</v>
      </c>
      <c r="J985">
        <v>0</v>
      </c>
      <c r="K985">
        <v>5</v>
      </c>
      <c r="L985">
        <v>10</v>
      </c>
      <c r="M985">
        <v>5</v>
      </c>
      <c r="N985">
        <v>30</v>
      </c>
      <c r="O985">
        <v>50</v>
      </c>
      <c r="P985">
        <v>45</v>
      </c>
      <c r="Q985">
        <v>120</v>
      </c>
      <c r="R985">
        <v>100</v>
      </c>
      <c r="S985">
        <v>5</v>
      </c>
      <c r="T985">
        <v>10</v>
      </c>
      <c r="U985">
        <v>30</v>
      </c>
      <c r="V985">
        <v>125</v>
      </c>
      <c r="W985">
        <v>0</v>
      </c>
      <c r="X985">
        <v>15</v>
      </c>
      <c r="Y985">
        <v>0</v>
      </c>
    </row>
    <row r="986" spans="2:25" hidden="1" x14ac:dyDescent="0.25">
      <c r="B986" t="s">
        <v>2200</v>
      </c>
      <c r="C986">
        <v>55040</v>
      </c>
      <c r="D986" t="s">
        <v>2085</v>
      </c>
      <c r="E986">
        <v>5</v>
      </c>
      <c r="F986">
        <v>5</v>
      </c>
      <c r="G986">
        <v>50</v>
      </c>
      <c r="H986">
        <v>0</v>
      </c>
      <c r="I986">
        <v>15</v>
      </c>
      <c r="J986">
        <v>5</v>
      </c>
      <c r="K986">
        <v>10</v>
      </c>
      <c r="L986">
        <v>15</v>
      </c>
      <c r="M986">
        <v>0</v>
      </c>
      <c r="N986">
        <v>20</v>
      </c>
      <c r="O986">
        <v>70</v>
      </c>
      <c r="P986">
        <v>55</v>
      </c>
      <c r="Q986">
        <v>105</v>
      </c>
      <c r="R986">
        <v>90</v>
      </c>
      <c r="S986">
        <v>0</v>
      </c>
      <c r="T986">
        <v>5</v>
      </c>
      <c r="U986">
        <v>35</v>
      </c>
      <c r="V986">
        <v>140</v>
      </c>
      <c r="W986">
        <v>0</v>
      </c>
      <c r="X986">
        <v>10</v>
      </c>
      <c r="Y986">
        <v>0</v>
      </c>
    </row>
    <row r="987" spans="2:25" hidden="1" x14ac:dyDescent="0.25">
      <c r="B987" t="s">
        <v>2200</v>
      </c>
      <c r="C987">
        <v>55110</v>
      </c>
      <c r="D987" t="s">
        <v>2086</v>
      </c>
      <c r="E987">
        <v>15</v>
      </c>
      <c r="F987">
        <v>65</v>
      </c>
      <c r="G987">
        <v>15800</v>
      </c>
      <c r="H987">
        <v>85</v>
      </c>
      <c r="I987">
        <v>2645</v>
      </c>
      <c r="J987">
        <v>40</v>
      </c>
      <c r="K987">
        <v>1200</v>
      </c>
      <c r="L987">
        <v>6880</v>
      </c>
      <c r="M987">
        <v>2390</v>
      </c>
      <c r="N987">
        <v>3110</v>
      </c>
      <c r="O987">
        <v>5095</v>
      </c>
      <c r="P987">
        <v>4280</v>
      </c>
      <c r="Q987">
        <v>4885</v>
      </c>
      <c r="R987">
        <v>3585</v>
      </c>
      <c r="S987">
        <v>655</v>
      </c>
      <c r="T987">
        <v>180</v>
      </c>
      <c r="U987">
        <v>1725</v>
      </c>
      <c r="V987">
        <v>23815</v>
      </c>
      <c r="W987">
        <v>20</v>
      </c>
      <c r="X987">
        <v>405</v>
      </c>
      <c r="Y987">
        <v>255</v>
      </c>
    </row>
    <row r="988" spans="2:25" hidden="1" x14ac:dyDescent="0.25">
      <c r="B988" t="s">
        <v>2200</v>
      </c>
      <c r="C988">
        <v>55180</v>
      </c>
      <c r="D988" t="s">
        <v>2087</v>
      </c>
      <c r="E988">
        <v>5</v>
      </c>
      <c r="F988">
        <v>5</v>
      </c>
      <c r="G988">
        <v>1175</v>
      </c>
      <c r="H988">
        <v>5</v>
      </c>
      <c r="I988">
        <v>220</v>
      </c>
      <c r="J988">
        <v>5</v>
      </c>
      <c r="K988">
        <v>120</v>
      </c>
      <c r="L988">
        <v>440</v>
      </c>
      <c r="M988">
        <v>290</v>
      </c>
      <c r="N988">
        <v>385</v>
      </c>
      <c r="O988">
        <v>520</v>
      </c>
      <c r="P988">
        <v>410</v>
      </c>
      <c r="Q988">
        <v>405</v>
      </c>
      <c r="R988">
        <v>305</v>
      </c>
      <c r="S988">
        <v>50</v>
      </c>
      <c r="T988">
        <v>25</v>
      </c>
      <c r="U988">
        <v>110</v>
      </c>
      <c r="V988">
        <v>2000</v>
      </c>
      <c r="W988">
        <v>5</v>
      </c>
      <c r="X988">
        <v>15</v>
      </c>
      <c r="Y988">
        <v>10</v>
      </c>
    </row>
    <row r="989" spans="2:25" hidden="1" x14ac:dyDescent="0.25">
      <c r="B989" t="s">
        <v>2200</v>
      </c>
      <c r="C989">
        <v>55250</v>
      </c>
      <c r="D989" t="s">
        <v>2088</v>
      </c>
      <c r="E989">
        <v>5</v>
      </c>
      <c r="F989">
        <v>30</v>
      </c>
      <c r="G989">
        <v>55</v>
      </c>
      <c r="H989">
        <v>0</v>
      </c>
      <c r="I989">
        <v>15</v>
      </c>
      <c r="J989">
        <v>0</v>
      </c>
      <c r="K989">
        <v>10</v>
      </c>
      <c r="L989">
        <v>25</v>
      </c>
      <c r="M989">
        <v>5</v>
      </c>
      <c r="N989">
        <v>30</v>
      </c>
      <c r="O989">
        <v>125</v>
      </c>
      <c r="P989">
        <v>110</v>
      </c>
      <c r="Q989">
        <v>215</v>
      </c>
      <c r="R989">
        <v>150</v>
      </c>
      <c r="S989">
        <v>5</v>
      </c>
      <c r="T989">
        <v>15</v>
      </c>
      <c r="U989">
        <v>80</v>
      </c>
      <c r="V989">
        <v>215</v>
      </c>
      <c r="W989">
        <v>0</v>
      </c>
      <c r="X989">
        <v>25</v>
      </c>
      <c r="Y989">
        <v>0</v>
      </c>
    </row>
    <row r="990" spans="2:25" hidden="1" x14ac:dyDescent="0.25">
      <c r="B990" t="s">
        <v>2200</v>
      </c>
      <c r="C990">
        <v>55320</v>
      </c>
      <c r="D990" t="s">
        <v>2089</v>
      </c>
      <c r="E990">
        <v>20</v>
      </c>
      <c r="F990">
        <v>35</v>
      </c>
      <c r="G990">
        <v>9575</v>
      </c>
      <c r="H990">
        <v>135</v>
      </c>
      <c r="I990">
        <v>1305</v>
      </c>
      <c r="J990">
        <v>20</v>
      </c>
      <c r="K990">
        <v>400</v>
      </c>
      <c r="L990">
        <v>2260</v>
      </c>
      <c r="M990">
        <v>4765</v>
      </c>
      <c r="N990">
        <v>1400</v>
      </c>
      <c r="O990">
        <v>2395</v>
      </c>
      <c r="P990">
        <v>1880</v>
      </c>
      <c r="Q990">
        <v>3070</v>
      </c>
      <c r="R990">
        <v>1450</v>
      </c>
      <c r="S990">
        <v>390</v>
      </c>
      <c r="T990">
        <v>50</v>
      </c>
      <c r="U990">
        <v>455</v>
      </c>
      <c r="V990">
        <v>12735</v>
      </c>
      <c r="W990">
        <v>20</v>
      </c>
      <c r="X990">
        <v>105</v>
      </c>
      <c r="Y990">
        <v>720</v>
      </c>
    </row>
    <row r="991" spans="2:25" hidden="1" x14ac:dyDescent="0.25">
      <c r="B991" t="s">
        <v>2200</v>
      </c>
      <c r="C991">
        <v>55390</v>
      </c>
      <c r="D991" t="s">
        <v>2090</v>
      </c>
      <c r="E991">
        <v>5</v>
      </c>
      <c r="F991">
        <v>5</v>
      </c>
      <c r="G991">
        <v>20</v>
      </c>
      <c r="H991">
        <v>0</v>
      </c>
      <c r="I991">
        <v>5</v>
      </c>
      <c r="J991">
        <v>0</v>
      </c>
      <c r="K991">
        <v>0</v>
      </c>
      <c r="L991">
        <v>10</v>
      </c>
      <c r="M991">
        <v>0</v>
      </c>
      <c r="N991">
        <v>10</v>
      </c>
      <c r="O991">
        <v>10</v>
      </c>
      <c r="P991">
        <v>10</v>
      </c>
      <c r="Q991">
        <v>20</v>
      </c>
      <c r="R991">
        <v>20</v>
      </c>
      <c r="S991">
        <v>0</v>
      </c>
      <c r="T991">
        <v>5</v>
      </c>
      <c r="U991">
        <v>5</v>
      </c>
      <c r="V991">
        <v>40</v>
      </c>
      <c r="W991">
        <v>0</v>
      </c>
      <c r="X991">
        <v>5</v>
      </c>
      <c r="Y991">
        <v>0</v>
      </c>
    </row>
    <row r="992" spans="2:25" hidden="1" x14ac:dyDescent="0.25">
      <c r="B992" t="s">
        <v>2200</v>
      </c>
      <c r="C992">
        <v>55460</v>
      </c>
      <c r="D992" t="s">
        <v>2091</v>
      </c>
      <c r="E992">
        <v>0</v>
      </c>
      <c r="F992">
        <v>15</v>
      </c>
      <c r="G992">
        <v>335</v>
      </c>
      <c r="H992">
        <v>5</v>
      </c>
      <c r="I992">
        <v>60</v>
      </c>
      <c r="J992">
        <v>5</v>
      </c>
      <c r="K992">
        <v>40</v>
      </c>
      <c r="L992">
        <v>150</v>
      </c>
      <c r="M992">
        <v>50</v>
      </c>
      <c r="N992">
        <v>120</v>
      </c>
      <c r="O992">
        <v>185</v>
      </c>
      <c r="P992">
        <v>150</v>
      </c>
      <c r="Q992">
        <v>200</v>
      </c>
      <c r="R992">
        <v>180</v>
      </c>
      <c r="S992">
        <v>15</v>
      </c>
      <c r="T992">
        <v>10</v>
      </c>
      <c r="U992">
        <v>55</v>
      </c>
      <c r="V992">
        <v>635</v>
      </c>
      <c r="W992">
        <v>0</v>
      </c>
      <c r="X992">
        <v>15</v>
      </c>
      <c r="Y992">
        <v>5</v>
      </c>
    </row>
    <row r="993" spans="2:25" hidden="1" x14ac:dyDescent="0.25">
      <c r="B993" t="s">
        <v>2200</v>
      </c>
      <c r="C993">
        <v>55530</v>
      </c>
      <c r="D993" t="s">
        <v>2092</v>
      </c>
      <c r="E993">
        <v>0</v>
      </c>
      <c r="F993">
        <v>5</v>
      </c>
      <c r="G993">
        <v>55</v>
      </c>
      <c r="H993">
        <v>0</v>
      </c>
      <c r="I993">
        <v>5</v>
      </c>
      <c r="J993">
        <v>0</v>
      </c>
      <c r="K993">
        <v>5</v>
      </c>
      <c r="L993">
        <v>10</v>
      </c>
      <c r="M993">
        <v>5</v>
      </c>
      <c r="N993">
        <v>10</v>
      </c>
      <c r="O993">
        <v>20</v>
      </c>
      <c r="P993">
        <v>15</v>
      </c>
      <c r="Q993">
        <v>10</v>
      </c>
      <c r="R993">
        <v>15</v>
      </c>
      <c r="S993">
        <v>5</v>
      </c>
      <c r="T993">
        <v>0</v>
      </c>
      <c r="U993">
        <v>5</v>
      </c>
      <c r="V993">
        <v>85</v>
      </c>
      <c r="W993">
        <v>0</v>
      </c>
      <c r="X993">
        <v>0</v>
      </c>
      <c r="Y993">
        <v>0</v>
      </c>
    </row>
    <row r="994" spans="2:25" hidden="1" x14ac:dyDescent="0.25">
      <c r="B994" t="s">
        <v>2200</v>
      </c>
      <c r="C994">
        <v>55600</v>
      </c>
      <c r="D994" t="s">
        <v>2093</v>
      </c>
      <c r="E994">
        <v>0</v>
      </c>
      <c r="F994">
        <v>5</v>
      </c>
      <c r="G994">
        <v>245</v>
      </c>
      <c r="H994">
        <v>0</v>
      </c>
      <c r="I994">
        <v>50</v>
      </c>
      <c r="J994">
        <v>5</v>
      </c>
      <c r="K994">
        <v>25</v>
      </c>
      <c r="L994">
        <v>90</v>
      </c>
      <c r="M994">
        <v>30</v>
      </c>
      <c r="N994">
        <v>70</v>
      </c>
      <c r="O994">
        <v>150</v>
      </c>
      <c r="P994">
        <v>125</v>
      </c>
      <c r="Q994">
        <v>155</v>
      </c>
      <c r="R994">
        <v>130</v>
      </c>
      <c r="S994">
        <v>15</v>
      </c>
      <c r="T994">
        <v>5</v>
      </c>
      <c r="U994">
        <v>70</v>
      </c>
      <c r="V994">
        <v>460</v>
      </c>
      <c r="W994">
        <v>0</v>
      </c>
      <c r="X994">
        <v>15</v>
      </c>
      <c r="Y994">
        <v>5</v>
      </c>
    </row>
    <row r="995" spans="2:25" hidden="1" x14ac:dyDescent="0.25">
      <c r="B995" t="s">
        <v>2200</v>
      </c>
      <c r="C995">
        <v>55670</v>
      </c>
      <c r="D995" t="s">
        <v>2094</v>
      </c>
      <c r="E995">
        <v>5</v>
      </c>
      <c r="F995">
        <v>5</v>
      </c>
      <c r="G995">
        <v>70</v>
      </c>
      <c r="H995">
        <v>0</v>
      </c>
      <c r="I995">
        <v>15</v>
      </c>
      <c r="J995">
        <v>0</v>
      </c>
      <c r="K995">
        <v>10</v>
      </c>
      <c r="L995">
        <v>45</v>
      </c>
      <c r="M995">
        <v>5</v>
      </c>
      <c r="N995">
        <v>20</v>
      </c>
      <c r="O995">
        <v>65</v>
      </c>
      <c r="P995">
        <v>55</v>
      </c>
      <c r="Q995">
        <v>65</v>
      </c>
      <c r="R995">
        <v>50</v>
      </c>
      <c r="S995">
        <v>5</v>
      </c>
      <c r="T995">
        <v>5</v>
      </c>
      <c r="U995">
        <v>20</v>
      </c>
      <c r="V995">
        <v>140</v>
      </c>
      <c r="W995">
        <v>0</v>
      </c>
      <c r="X995">
        <v>5</v>
      </c>
      <c r="Y995">
        <v>5</v>
      </c>
    </row>
    <row r="996" spans="2:25" hidden="1" x14ac:dyDescent="0.25">
      <c r="B996" t="s">
        <v>2200</v>
      </c>
      <c r="C996">
        <v>55740</v>
      </c>
      <c r="D996" t="s">
        <v>2095</v>
      </c>
      <c r="E996">
        <v>5</v>
      </c>
      <c r="F996">
        <v>5</v>
      </c>
      <c r="G996">
        <v>555</v>
      </c>
      <c r="H996">
        <v>15</v>
      </c>
      <c r="I996">
        <v>55</v>
      </c>
      <c r="J996">
        <v>0</v>
      </c>
      <c r="K996">
        <v>20</v>
      </c>
      <c r="L996">
        <v>265</v>
      </c>
      <c r="M996">
        <v>330</v>
      </c>
      <c r="N996">
        <v>200</v>
      </c>
      <c r="O996">
        <v>130</v>
      </c>
      <c r="P996">
        <v>115</v>
      </c>
      <c r="Q996">
        <v>225</v>
      </c>
      <c r="R996">
        <v>160</v>
      </c>
      <c r="S996">
        <v>25</v>
      </c>
      <c r="T996">
        <v>5</v>
      </c>
      <c r="U996">
        <v>35</v>
      </c>
      <c r="V996">
        <v>890</v>
      </c>
      <c r="W996">
        <v>5</v>
      </c>
      <c r="X996">
        <v>15</v>
      </c>
      <c r="Y996">
        <v>45</v>
      </c>
    </row>
    <row r="997" spans="2:25" hidden="1" x14ac:dyDescent="0.25">
      <c r="B997" t="s">
        <v>2200</v>
      </c>
      <c r="C997">
        <v>55810</v>
      </c>
      <c r="D997" t="s">
        <v>2096</v>
      </c>
      <c r="E997">
        <v>5</v>
      </c>
      <c r="F997">
        <v>5</v>
      </c>
      <c r="G997">
        <v>50</v>
      </c>
      <c r="H997">
        <v>0</v>
      </c>
      <c r="I997">
        <v>15</v>
      </c>
      <c r="J997">
        <v>0</v>
      </c>
      <c r="K997">
        <v>10</v>
      </c>
      <c r="L997">
        <v>45</v>
      </c>
      <c r="M997">
        <v>5</v>
      </c>
      <c r="N997">
        <v>25</v>
      </c>
      <c r="O997">
        <v>70</v>
      </c>
      <c r="P997">
        <v>65</v>
      </c>
      <c r="Q997">
        <v>105</v>
      </c>
      <c r="R997">
        <v>85</v>
      </c>
      <c r="S997">
        <v>5</v>
      </c>
      <c r="T997">
        <v>5</v>
      </c>
      <c r="U997">
        <v>40</v>
      </c>
      <c r="V997">
        <v>150</v>
      </c>
      <c r="W997">
        <v>0</v>
      </c>
      <c r="X997">
        <v>15</v>
      </c>
      <c r="Y997">
        <v>0</v>
      </c>
    </row>
    <row r="998" spans="2:25" hidden="1" x14ac:dyDescent="0.25">
      <c r="B998" t="s">
        <v>2200</v>
      </c>
      <c r="C998">
        <v>55880</v>
      </c>
      <c r="D998" t="s">
        <v>2097</v>
      </c>
      <c r="E998">
        <v>0</v>
      </c>
      <c r="F998">
        <v>5</v>
      </c>
      <c r="G998">
        <v>25</v>
      </c>
      <c r="H998">
        <v>0</v>
      </c>
      <c r="I998">
        <v>10</v>
      </c>
      <c r="J998">
        <v>0</v>
      </c>
      <c r="K998">
        <v>5</v>
      </c>
      <c r="L998">
        <v>20</v>
      </c>
      <c r="M998">
        <v>5</v>
      </c>
      <c r="N998">
        <v>15</v>
      </c>
      <c r="O998">
        <v>25</v>
      </c>
      <c r="P998">
        <v>20</v>
      </c>
      <c r="Q998">
        <v>20</v>
      </c>
      <c r="R998">
        <v>15</v>
      </c>
      <c r="S998">
        <v>5</v>
      </c>
      <c r="T998">
        <v>5</v>
      </c>
      <c r="U998">
        <v>10</v>
      </c>
      <c r="V998">
        <v>65</v>
      </c>
      <c r="W998">
        <v>0</v>
      </c>
      <c r="X998">
        <v>0</v>
      </c>
      <c r="Y998">
        <v>5</v>
      </c>
    </row>
    <row r="999" spans="2:25" hidden="1" x14ac:dyDescent="0.25">
      <c r="B999" t="s">
        <v>2200</v>
      </c>
      <c r="C999">
        <v>55950</v>
      </c>
      <c r="D999" t="s">
        <v>2098</v>
      </c>
      <c r="E999">
        <v>0</v>
      </c>
      <c r="F999">
        <v>0</v>
      </c>
      <c r="G999">
        <v>55</v>
      </c>
      <c r="H999">
        <v>0</v>
      </c>
      <c r="I999">
        <v>10</v>
      </c>
      <c r="J999">
        <v>0</v>
      </c>
      <c r="K999">
        <v>5</v>
      </c>
      <c r="L999">
        <v>10</v>
      </c>
      <c r="M999">
        <v>5</v>
      </c>
      <c r="N999">
        <v>15</v>
      </c>
      <c r="O999">
        <v>30</v>
      </c>
      <c r="P999">
        <v>20</v>
      </c>
      <c r="Q999">
        <v>15</v>
      </c>
      <c r="R999">
        <v>10</v>
      </c>
      <c r="S999">
        <v>5</v>
      </c>
      <c r="T999">
        <v>5</v>
      </c>
      <c r="U999">
        <v>5</v>
      </c>
      <c r="V999">
        <v>90</v>
      </c>
      <c r="W999">
        <v>0</v>
      </c>
      <c r="X999">
        <v>0</v>
      </c>
      <c r="Y999">
        <v>0</v>
      </c>
    </row>
    <row r="1000" spans="2:25" hidden="1" x14ac:dyDescent="0.25">
      <c r="B1000" t="s">
        <v>2200</v>
      </c>
      <c r="C1000">
        <v>56090</v>
      </c>
      <c r="D1000" t="s">
        <v>2099</v>
      </c>
      <c r="E1000">
        <v>5</v>
      </c>
      <c r="F1000">
        <v>15</v>
      </c>
      <c r="G1000">
        <v>4555</v>
      </c>
      <c r="H1000">
        <v>25</v>
      </c>
      <c r="I1000">
        <v>665</v>
      </c>
      <c r="J1000">
        <v>5</v>
      </c>
      <c r="K1000">
        <v>235</v>
      </c>
      <c r="L1000">
        <v>1130</v>
      </c>
      <c r="M1000">
        <v>930</v>
      </c>
      <c r="N1000">
        <v>665</v>
      </c>
      <c r="O1000">
        <v>1275</v>
      </c>
      <c r="P1000">
        <v>1020</v>
      </c>
      <c r="Q1000">
        <v>1330</v>
      </c>
      <c r="R1000">
        <v>820</v>
      </c>
      <c r="S1000">
        <v>165</v>
      </c>
      <c r="T1000">
        <v>40</v>
      </c>
      <c r="U1000">
        <v>310</v>
      </c>
      <c r="V1000">
        <v>6220</v>
      </c>
      <c r="W1000">
        <v>5</v>
      </c>
      <c r="X1000">
        <v>60</v>
      </c>
      <c r="Y1000">
        <v>105</v>
      </c>
    </row>
    <row r="1001" spans="2:25" hidden="1" x14ac:dyDescent="0.25">
      <c r="B1001" t="s">
        <v>2200</v>
      </c>
      <c r="C1001">
        <v>56160</v>
      </c>
      <c r="D1001" t="s">
        <v>2100</v>
      </c>
      <c r="E1001">
        <v>0</v>
      </c>
      <c r="F1001">
        <v>0</v>
      </c>
      <c r="G1001">
        <v>0</v>
      </c>
      <c r="H1001">
        <v>0</v>
      </c>
      <c r="I1001">
        <v>0</v>
      </c>
      <c r="J1001">
        <v>0</v>
      </c>
      <c r="K1001">
        <v>0</v>
      </c>
      <c r="L1001">
        <v>0</v>
      </c>
      <c r="M1001">
        <v>0</v>
      </c>
      <c r="N1001">
        <v>5</v>
      </c>
      <c r="O1001">
        <v>5</v>
      </c>
      <c r="P1001">
        <v>5</v>
      </c>
      <c r="Q1001">
        <v>5</v>
      </c>
      <c r="R1001">
        <v>0</v>
      </c>
      <c r="S1001">
        <v>0</v>
      </c>
      <c r="T1001">
        <v>0</v>
      </c>
      <c r="U1001">
        <v>0</v>
      </c>
      <c r="V1001">
        <v>5</v>
      </c>
      <c r="W1001">
        <v>0</v>
      </c>
      <c r="X1001">
        <v>0</v>
      </c>
      <c r="Y1001">
        <v>0</v>
      </c>
    </row>
    <row r="1002" spans="2:25" hidden="1" x14ac:dyDescent="0.25">
      <c r="B1002" t="s">
        <v>2200</v>
      </c>
      <c r="C1002">
        <v>56230</v>
      </c>
      <c r="D1002" t="s">
        <v>2101</v>
      </c>
      <c r="E1002">
        <v>5</v>
      </c>
      <c r="F1002">
        <v>10</v>
      </c>
      <c r="G1002">
        <v>2975</v>
      </c>
      <c r="H1002">
        <v>5</v>
      </c>
      <c r="I1002">
        <v>530</v>
      </c>
      <c r="J1002">
        <v>10</v>
      </c>
      <c r="K1002">
        <v>225</v>
      </c>
      <c r="L1002">
        <v>1025</v>
      </c>
      <c r="M1002">
        <v>450</v>
      </c>
      <c r="N1002">
        <v>570</v>
      </c>
      <c r="O1002">
        <v>940</v>
      </c>
      <c r="P1002">
        <v>790</v>
      </c>
      <c r="Q1002">
        <v>980</v>
      </c>
      <c r="R1002">
        <v>730</v>
      </c>
      <c r="S1002">
        <v>150</v>
      </c>
      <c r="T1002">
        <v>25</v>
      </c>
      <c r="U1002">
        <v>295</v>
      </c>
      <c r="V1002">
        <v>4480</v>
      </c>
      <c r="W1002">
        <v>5</v>
      </c>
      <c r="X1002">
        <v>60</v>
      </c>
      <c r="Y1002">
        <v>30</v>
      </c>
    </row>
    <row r="1003" spans="2:25" hidden="1" x14ac:dyDescent="0.25">
      <c r="B1003" t="s">
        <v>2200</v>
      </c>
      <c r="C1003">
        <v>56300</v>
      </c>
      <c r="D1003" t="s">
        <v>2102</v>
      </c>
      <c r="E1003">
        <v>5</v>
      </c>
      <c r="F1003">
        <v>0</v>
      </c>
      <c r="G1003">
        <v>250</v>
      </c>
      <c r="H1003">
        <v>5</v>
      </c>
      <c r="I1003">
        <v>20</v>
      </c>
      <c r="J1003">
        <v>0</v>
      </c>
      <c r="K1003">
        <v>15</v>
      </c>
      <c r="L1003">
        <v>85</v>
      </c>
      <c r="M1003">
        <v>70</v>
      </c>
      <c r="N1003">
        <v>50</v>
      </c>
      <c r="O1003">
        <v>60</v>
      </c>
      <c r="P1003">
        <v>50</v>
      </c>
      <c r="Q1003">
        <v>80</v>
      </c>
      <c r="R1003">
        <v>75</v>
      </c>
      <c r="S1003">
        <v>10</v>
      </c>
      <c r="T1003">
        <v>5</v>
      </c>
      <c r="U1003">
        <v>10</v>
      </c>
      <c r="V1003">
        <v>370</v>
      </c>
      <c r="W1003">
        <v>0</v>
      </c>
      <c r="X1003">
        <v>5</v>
      </c>
      <c r="Y1003">
        <v>0</v>
      </c>
    </row>
    <row r="1004" spans="2:25" hidden="1" x14ac:dyDescent="0.25">
      <c r="B1004" t="s">
        <v>2200</v>
      </c>
      <c r="C1004">
        <v>56370</v>
      </c>
      <c r="D1004" t="s">
        <v>2103</v>
      </c>
      <c r="E1004">
        <v>0</v>
      </c>
      <c r="F1004">
        <v>0</v>
      </c>
      <c r="G1004">
        <v>70</v>
      </c>
      <c r="H1004">
        <v>5</v>
      </c>
      <c r="I1004">
        <v>5</v>
      </c>
      <c r="J1004">
        <v>0</v>
      </c>
      <c r="K1004">
        <v>5</v>
      </c>
      <c r="L1004">
        <v>35</v>
      </c>
      <c r="M1004">
        <v>20</v>
      </c>
      <c r="N1004">
        <v>15</v>
      </c>
      <c r="O1004">
        <v>35</v>
      </c>
      <c r="P1004">
        <v>30</v>
      </c>
      <c r="Q1004">
        <v>30</v>
      </c>
      <c r="R1004">
        <v>20</v>
      </c>
      <c r="S1004">
        <v>5</v>
      </c>
      <c r="T1004">
        <v>5</v>
      </c>
      <c r="U1004">
        <v>10</v>
      </c>
      <c r="V1004">
        <v>100</v>
      </c>
      <c r="W1004">
        <v>0</v>
      </c>
      <c r="X1004">
        <v>0</v>
      </c>
      <c r="Y1004">
        <v>0</v>
      </c>
    </row>
    <row r="1005" spans="2:25" hidden="1" x14ac:dyDescent="0.25">
      <c r="B1005" t="s">
        <v>2200</v>
      </c>
      <c r="C1005">
        <v>56460</v>
      </c>
      <c r="D1005" t="s">
        <v>2104</v>
      </c>
      <c r="E1005">
        <v>5</v>
      </c>
      <c r="F1005">
        <v>20</v>
      </c>
      <c r="G1005">
        <v>580</v>
      </c>
      <c r="H1005">
        <v>0</v>
      </c>
      <c r="I1005">
        <v>110</v>
      </c>
      <c r="J1005">
        <v>5</v>
      </c>
      <c r="K1005">
        <v>65</v>
      </c>
      <c r="L1005">
        <v>250</v>
      </c>
      <c r="M1005">
        <v>110</v>
      </c>
      <c r="N1005">
        <v>210</v>
      </c>
      <c r="O1005">
        <v>280</v>
      </c>
      <c r="P1005">
        <v>245</v>
      </c>
      <c r="Q1005">
        <v>295</v>
      </c>
      <c r="R1005">
        <v>195</v>
      </c>
      <c r="S1005">
        <v>20</v>
      </c>
      <c r="T1005">
        <v>10</v>
      </c>
      <c r="U1005">
        <v>110</v>
      </c>
      <c r="V1005">
        <v>1050</v>
      </c>
      <c r="W1005">
        <v>5</v>
      </c>
      <c r="X1005">
        <v>40</v>
      </c>
      <c r="Y1005">
        <v>10</v>
      </c>
    </row>
    <row r="1006" spans="2:25" hidden="1" x14ac:dyDescent="0.25">
      <c r="B1006" t="s">
        <v>2200</v>
      </c>
      <c r="C1006">
        <v>56580</v>
      </c>
      <c r="D1006" t="s">
        <v>2105</v>
      </c>
      <c r="E1006">
        <v>5</v>
      </c>
      <c r="F1006">
        <v>5</v>
      </c>
      <c r="G1006">
        <v>1075</v>
      </c>
      <c r="H1006">
        <v>25</v>
      </c>
      <c r="I1006">
        <v>135</v>
      </c>
      <c r="J1006">
        <v>0</v>
      </c>
      <c r="K1006">
        <v>25</v>
      </c>
      <c r="L1006">
        <v>355</v>
      </c>
      <c r="M1006">
        <v>965</v>
      </c>
      <c r="N1006">
        <v>275</v>
      </c>
      <c r="O1006">
        <v>205</v>
      </c>
      <c r="P1006">
        <v>150</v>
      </c>
      <c r="Q1006">
        <v>410</v>
      </c>
      <c r="R1006">
        <v>155</v>
      </c>
      <c r="S1006">
        <v>30</v>
      </c>
      <c r="T1006">
        <v>5</v>
      </c>
      <c r="U1006">
        <v>30</v>
      </c>
      <c r="V1006">
        <v>1500</v>
      </c>
      <c r="W1006">
        <v>5</v>
      </c>
      <c r="X1006">
        <v>10</v>
      </c>
      <c r="Y1006">
        <v>165</v>
      </c>
    </row>
    <row r="1007" spans="2:25" hidden="1" x14ac:dyDescent="0.25">
      <c r="B1007" t="s">
        <v>2200</v>
      </c>
      <c r="C1007">
        <v>56620</v>
      </c>
      <c r="D1007" t="s">
        <v>2106</v>
      </c>
      <c r="E1007">
        <v>10</v>
      </c>
      <c r="F1007">
        <v>55</v>
      </c>
      <c r="G1007">
        <v>140</v>
      </c>
      <c r="H1007">
        <v>0</v>
      </c>
      <c r="I1007">
        <v>55</v>
      </c>
      <c r="J1007">
        <v>5</v>
      </c>
      <c r="K1007">
        <v>50</v>
      </c>
      <c r="L1007">
        <v>15</v>
      </c>
      <c r="M1007">
        <v>5</v>
      </c>
      <c r="N1007">
        <v>310</v>
      </c>
      <c r="O1007">
        <v>545</v>
      </c>
      <c r="P1007">
        <v>475</v>
      </c>
      <c r="Q1007">
        <v>1405</v>
      </c>
      <c r="R1007">
        <v>1105</v>
      </c>
      <c r="S1007">
        <v>5</v>
      </c>
      <c r="T1007">
        <v>120</v>
      </c>
      <c r="U1007">
        <v>220</v>
      </c>
      <c r="V1007">
        <v>905</v>
      </c>
      <c r="W1007">
        <v>0</v>
      </c>
      <c r="X1007">
        <v>235</v>
      </c>
      <c r="Y1007">
        <v>5</v>
      </c>
    </row>
    <row r="1008" spans="2:25" hidden="1" x14ac:dyDescent="0.25">
      <c r="B1008" t="s">
        <v>2200</v>
      </c>
      <c r="C1008">
        <v>56730</v>
      </c>
      <c r="D1008" t="s">
        <v>2107</v>
      </c>
      <c r="E1008">
        <v>5</v>
      </c>
      <c r="F1008">
        <v>35</v>
      </c>
      <c r="G1008">
        <v>1520</v>
      </c>
      <c r="H1008">
        <v>5</v>
      </c>
      <c r="I1008">
        <v>335</v>
      </c>
      <c r="J1008">
        <v>5</v>
      </c>
      <c r="K1008">
        <v>180</v>
      </c>
      <c r="L1008">
        <v>595</v>
      </c>
      <c r="M1008">
        <v>160</v>
      </c>
      <c r="N1008">
        <v>475</v>
      </c>
      <c r="O1008">
        <v>760</v>
      </c>
      <c r="P1008">
        <v>640</v>
      </c>
      <c r="Q1008">
        <v>860</v>
      </c>
      <c r="R1008">
        <v>675</v>
      </c>
      <c r="S1008">
        <v>60</v>
      </c>
      <c r="T1008">
        <v>30</v>
      </c>
      <c r="U1008">
        <v>270</v>
      </c>
      <c r="V1008">
        <v>2755</v>
      </c>
      <c r="W1008">
        <v>5</v>
      </c>
      <c r="X1008">
        <v>80</v>
      </c>
      <c r="Y1008">
        <v>15</v>
      </c>
    </row>
    <row r="1009" spans="2:25" hidden="1" x14ac:dyDescent="0.25">
      <c r="B1009" t="s">
        <v>2200</v>
      </c>
      <c r="C1009">
        <v>56790</v>
      </c>
      <c r="D1009" t="s">
        <v>2108</v>
      </c>
      <c r="E1009">
        <v>5</v>
      </c>
      <c r="F1009">
        <v>5</v>
      </c>
      <c r="G1009">
        <v>525</v>
      </c>
      <c r="H1009">
        <v>5</v>
      </c>
      <c r="I1009">
        <v>80</v>
      </c>
      <c r="J1009">
        <v>0</v>
      </c>
      <c r="K1009">
        <v>30</v>
      </c>
      <c r="L1009">
        <v>185</v>
      </c>
      <c r="M1009">
        <v>65</v>
      </c>
      <c r="N1009">
        <v>100</v>
      </c>
      <c r="O1009">
        <v>145</v>
      </c>
      <c r="P1009">
        <v>115</v>
      </c>
      <c r="Q1009">
        <v>190</v>
      </c>
      <c r="R1009">
        <v>175</v>
      </c>
      <c r="S1009">
        <v>25</v>
      </c>
      <c r="T1009">
        <v>5</v>
      </c>
      <c r="U1009">
        <v>45</v>
      </c>
      <c r="V1009">
        <v>785</v>
      </c>
      <c r="W1009">
        <v>5</v>
      </c>
      <c r="X1009">
        <v>10</v>
      </c>
      <c r="Y1009">
        <v>5</v>
      </c>
    </row>
    <row r="1010" spans="2:25" hidden="1" x14ac:dyDescent="0.25">
      <c r="B1010" t="s">
        <v>2200</v>
      </c>
      <c r="C1010">
        <v>56860</v>
      </c>
      <c r="D1010" t="s">
        <v>2109</v>
      </c>
      <c r="E1010">
        <v>0</v>
      </c>
      <c r="F1010">
        <v>0</v>
      </c>
      <c r="G1010">
        <v>25</v>
      </c>
      <c r="H1010">
        <v>0</v>
      </c>
      <c r="I1010">
        <v>5</v>
      </c>
      <c r="J1010">
        <v>0</v>
      </c>
      <c r="K1010">
        <v>5</v>
      </c>
      <c r="L1010">
        <v>10</v>
      </c>
      <c r="M1010">
        <v>0</v>
      </c>
      <c r="N1010">
        <v>5</v>
      </c>
      <c r="O1010">
        <v>15</v>
      </c>
      <c r="P1010">
        <v>15</v>
      </c>
      <c r="Q1010">
        <v>15</v>
      </c>
      <c r="R1010">
        <v>20</v>
      </c>
      <c r="S1010">
        <v>5</v>
      </c>
      <c r="T1010">
        <v>0</v>
      </c>
      <c r="U1010">
        <v>5</v>
      </c>
      <c r="V1010">
        <v>50</v>
      </c>
      <c r="W1010">
        <v>0</v>
      </c>
      <c r="X1010">
        <v>5</v>
      </c>
      <c r="Y1010">
        <v>0</v>
      </c>
    </row>
    <row r="1011" spans="2:25" hidden="1" x14ac:dyDescent="0.25">
      <c r="B1011" t="s">
        <v>2200</v>
      </c>
      <c r="C1011">
        <v>56930</v>
      </c>
      <c r="D1011" t="s">
        <v>2110</v>
      </c>
      <c r="E1011">
        <v>0</v>
      </c>
      <c r="F1011">
        <v>10</v>
      </c>
      <c r="G1011">
        <v>25</v>
      </c>
      <c r="H1011">
        <v>5</v>
      </c>
      <c r="I1011">
        <v>5</v>
      </c>
      <c r="J1011">
        <v>0</v>
      </c>
      <c r="K1011">
        <v>0</v>
      </c>
      <c r="L1011">
        <v>15</v>
      </c>
      <c r="M1011">
        <v>45</v>
      </c>
      <c r="N1011">
        <v>10</v>
      </c>
      <c r="O1011">
        <v>10</v>
      </c>
      <c r="P1011">
        <v>10</v>
      </c>
      <c r="Q1011">
        <v>30</v>
      </c>
      <c r="R1011">
        <v>10</v>
      </c>
      <c r="S1011">
        <v>0</v>
      </c>
      <c r="T1011">
        <v>0</v>
      </c>
      <c r="U1011">
        <v>5</v>
      </c>
      <c r="V1011">
        <v>35</v>
      </c>
      <c r="W1011">
        <v>0</v>
      </c>
      <c r="X1011">
        <v>5</v>
      </c>
      <c r="Y1011">
        <v>10</v>
      </c>
    </row>
    <row r="1012" spans="2:25" hidden="1" x14ac:dyDescent="0.25">
      <c r="B1012" t="s">
        <v>2200</v>
      </c>
      <c r="C1012">
        <v>57000</v>
      </c>
      <c r="D1012" t="s">
        <v>2111</v>
      </c>
      <c r="E1012">
        <v>0</v>
      </c>
      <c r="F1012">
        <v>0</v>
      </c>
      <c r="G1012">
        <v>25</v>
      </c>
      <c r="H1012">
        <v>0</v>
      </c>
      <c r="I1012">
        <v>5</v>
      </c>
      <c r="J1012">
        <v>0</v>
      </c>
      <c r="K1012">
        <v>0</v>
      </c>
      <c r="L1012">
        <v>15</v>
      </c>
      <c r="M1012">
        <v>5</v>
      </c>
      <c r="N1012">
        <v>10</v>
      </c>
      <c r="O1012">
        <v>20</v>
      </c>
      <c r="P1012">
        <v>10</v>
      </c>
      <c r="Q1012">
        <v>15</v>
      </c>
      <c r="R1012">
        <v>15</v>
      </c>
      <c r="S1012">
        <v>5</v>
      </c>
      <c r="T1012">
        <v>5</v>
      </c>
      <c r="U1012">
        <v>5</v>
      </c>
      <c r="V1012">
        <v>45</v>
      </c>
      <c r="W1012">
        <v>0</v>
      </c>
      <c r="X1012">
        <v>5</v>
      </c>
      <c r="Y1012">
        <v>0</v>
      </c>
    </row>
    <row r="1013" spans="2:25" hidden="1" x14ac:dyDescent="0.25">
      <c r="B1013" t="s">
        <v>2200</v>
      </c>
      <c r="C1013">
        <v>57080</v>
      </c>
      <c r="D1013" t="s">
        <v>2112</v>
      </c>
      <c r="E1013">
        <v>65</v>
      </c>
      <c r="F1013">
        <v>15</v>
      </c>
      <c r="G1013">
        <v>1140</v>
      </c>
      <c r="H1013">
        <v>75</v>
      </c>
      <c r="I1013">
        <v>130</v>
      </c>
      <c r="J1013">
        <v>5</v>
      </c>
      <c r="K1013">
        <v>55</v>
      </c>
      <c r="L1013">
        <v>1700</v>
      </c>
      <c r="M1013">
        <v>470</v>
      </c>
      <c r="N1013">
        <v>595</v>
      </c>
      <c r="O1013">
        <v>500</v>
      </c>
      <c r="P1013">
        <v>415</v>
      </c>
      <c r="Q1013">
        <v>1840</v>
      </c>
      <c r="R1013">
        <v>1305</v>
      </c>
      <c r="S1013">
        <v>100</v>
      </c>
      <c r="T1013">
        <v>25</v>
      </c>
      <c r="U1013">
        <v>115</v>
      </c>
      <c r="V1013">
        <v>2410</v>
      </c>
      <c r="W1013">
        <v>20</v>
      </c>
      <c r="X1013">
        <v>60</v>
      </c>
      <c r="Y1013">
        <v>560</v>
      </c>
    </row>
    <row r="1014" spans="2:25" hidden="1" x14ac:dyDescent="0.25">
      <c r="B1014" t="s">
        <v>2200</v>
      </c>
      <c r="C1014">
        <v>57140</v>
      </c>
      <c r="D1014" t="s">
        <v>2113</v>
      </c>
      <c r="E1014">
        <v>5</v>
      </c>
      <c r="F1014">
        <v>5</v>
      </c>
      <c r="G1014">
        <v>190</v>
      </c>
      <c r="H1014">
        <v>0</v>
      </c>
      <c r="I1014">
        <v>40</v>
      </c>
      <c r="J1014">
        <v>0</v>
      </c>
      <c r="K1014">
        <v>30</v>
      </c>
      <c r="L1014">
        <v>65</v>
      </c>
      <c r="M1014">
        <v>30</v>
      </c>
      <c r="N1014">
        <v>70</v>
      </c>
      <c r="O1014">
        <v>65</v>
      </c>
      <c r="P1014">
        <v>60</v>
      </c>
      <c r="Q1014">
        <v>95</v>
      </c>
      <c r="R1014">
        <v>80</v>
      </c>
      <c r="S1014">
        <v>5</v>
      </c>
      <c r="T1014">
        <v>10</v>
      </c>
      <c r="U1014">
        <v>30</v>
      </c>
      <c r="V1014">
        <v>360</v>
      </c>
      <c r="W1014">
        <v>0</v>
      </c>
      <c r="X1014">
        <v>10</v>
      </c>
      <c r="Y1014">
        <v>5</v>
      </c>
    </row>
    <row r="1015" spans="2:25" hidden="1" x14ac:dyDescent="0.25">
      <c r="B1015" t="s">
        <v>2200</v>
      </c>
      <c r="C1015">
        <v>57210</v>
      </c>
      <c r="D1015" t="s">
        <v>2114</v>
      </c>
      <c r="E1015">
        <v>5</v>
      </c>
      <c r="F1015">
        <v>5</v>
      </c>
      <c r="G1015">
        <v>795</v>
      </c>
      <c r="H1015">
        <v>5</v>
      </c>
      <c r="I1015">
        <v>170</v>
      </c>
      <c r="J1015">
        <v>5</v>
      </c>
      <c r="K1015">
        <v>95</v>
      </c>
      <c r="L1015">
        <v>270</v>
      </c>
      <c r="M1015">
        <v>120</v>
      </c>
      <c r="N1015">
        <v>235</v>
      </c>
      <c r="O1015">
        <v>325</v>
      </c>
      <c r="P1015">
        <v>250</v>
      </c>
      <c r="Q1015">
        <v>305</v>
      </c>
      <c r="R1015">
        <v>250</v>
      </c>
      <c r="S1015">
        <v>35</v>
      </c>
      <c r="T1015">
        <v>10</v>
      </c>
      <c r="U1015">
        <v>80</v>
      </c>
      <c r="V1015">
        <v>1345</v>
      </c>
      <c r="W1015">
        <v>5</v>
      </c>
      <c r="X1015">
        <v>20</v>
      </c>
      <c r="Y1015">
        <v>5</v>
      </c>
    </row>
    <row r="1016" spans="2:25" hidden="1" x14ac:dyDescent="0.25">
      <c r="B1016" t="s">
        <v>2200</v>
      </c>
      <c r="C1016">
        <v>57280</v>
      </c>
      <c r="D1016" t="s">
        <v>2115</v>
      </c>
      <c r="E1016">
        <v>20</v>
      </c>
      <c r="F1016">
        <v>65</v>
      </c>
      <c r="G1016">
        <v>285</v>
      </c>
      <c r="H1016">
        <v>0</v>
      </c>
      <c r="I1016">
        <v>125</v>
      </c>
      <c r="J1016">
        <v>5</v>
      </c>
      <c r="K1016">
        <v>70</v>
      </c>
      <c r="L1016">
        <v>215</v>
      </c>
      <c r="M1016">
        <v>15</v>
      </c>
      <c r="N1016">
        <v>275</v>
      </c>
      <c r="O1016">
        <v>725</v>
      </c>
      <c r="P1016">
        <v>640</v>
      </c>
      <c r="Q1016">
        <v>1055</v>
      </c>
      <c r="R1016">
        <v>830</v>
      </c>
      <c r="S1016">
        <v>15</v>
      </c>
      <c r="T1016">
        <v>45</v>
      </c>
      <c r="U1016">
        <v>365</v>
      </c>
      <c r="V1016">
        <v>1190</v>
      </c>
      <c r="W1016">
        <v>5</v>
      </c>
      <c r="X1016">
        <v>110</v>
      </c>
      <c r="Y1016">
        <v>10</v>
      </c>
    </row>
    <row r="1017" spans="2:25" hidden="1" x14ac:dyDescent="0.25">
      <c r="B1017" t="s">
        <v>2200</v>
      </c>
      <c r="C1017">
        <v>57350</v>
      </c>
      <c r="D1017" t="s">
        <v>2116</v>
      </c>
      <c r="E1017">
        <v>5</v>
      </c>
      <c r="F1017">
        <v>5</v>
      </c>
      <c r="G1017">
        <v>175</v>
      </c>
      <c r="H1017">
        <v>0</v>
      </c>
      <c r="I1017">
        <v>30</v>
      </c>
      <c r="J1017">
        <v>0</v>
      </c>
      <c r="K1017">
        <v>20</v>
      </c>
      <c r="L1017">
        <v>40</v>
      </c>
      <c r="M1017">
        <v>20</v>
      </c>
      <c r="N1017">
        <v>45</v>
      </c>
      <c r="O1017">
        <v>65</v>
      </c>
      <c r="P1017">
        <v>55</v>
      </c>
      <c r="Q1017">
        <v>95</v>
      </c>
      <c r="R1017">
        <v>70</v>
      </c>
      <c r="S1017">
        <v>5</v>
      </c>
      <c r="T1017">
        <v>5</v>
      </c>
      <c r="U1017">
        <v>30</v>
      </c>
      <c r="V1017">
        <v>295</v>
      </c>
      <c r="W1017">
        <v>0</v>
      </c>
      <c r="X1017">
        <v>15</v>
      </c>
      <c r="Y1017">
        <v>0</v>
      </c>
    </row>
    <row r="1018" spans="2:25" hidden="1" x14ac:dyDescent="0.25">
      <c r="B1018" t="s">
        <v>2200</v>
      </c>
      <c r="C1018">
        <v>57420</v>
      </c>
      <c r="D1018" t="s">
        <v>2117</v>
      </c>
      <c r="E1018">
        <v>0</v>
      </c>
      <c r="F1018">
        <v>5</v>
      </c>
      <c r="G1018">
        <v>215</v>
      </c>
      <c r="H1018">
        <v>0</v>
      </c>
      <c r="I1018">
        <v>35</v>
      </c>
      <c r="J1018">
        <v>0</v>
      </c>
      <c r="K1018">
        <v>15</v>
      </c>
      <c r="L1018">
        <v>85</v>
      </c>
      <c r="M1018">
        <v>35</v>
      </c>
      <c r="N1018">
        <v>45</v>
      </c>
      <c r="O1018">
        <v>80</v>
      </c>
      <c r="P1018">
        <v>70</v>
      </c>
      <c r="Q1018">
        <v>70</v>
      </c>
      <c r="R1018">
        <v>75</v>
      </c>
      <c r="S1018">
        <v>5</v>
      </c>
      <c r="T1018">
        <v>5</v>
      </c>
      <c r="U1018">
        <v>25</v>
      </c>
      <c r="V1018">
        <v>340</v>
      </c>
      <c r="W1018">
        <v>0</v>
      </c>
      <c r="X1018">
        <v>5</v>
      </c>
      <c r="Y1018">
        <v>0</v>
      </c>
    </row>
    <row r="1019" spans="2:25" hidden="1" x14ac:dyDescent="0.25">
      <c r="B1019" t="s">
        <v>2200</v>
      </c>
      <c r="C1019">
        <v>57490</v>
      </c>
      <c r="D1019" t="s">
        <v>2118</v>
      </c>
      <c r="E1019">
        <v>25</v>
      </c>
      <c r="F1019">
        <v>80</v>
      </c>
      <c r="G1019">
        <v>13190</v>
      </c>
      <c r="H1019">
        <v>130</v>
      </c>
      <c r="I1019">
        <v>3305</v>
      </c>
      <c r="J1019">
        <v>65</v>
      </c>
      <c r="K1019">
        <v>1330</v>
      </c>
      <c r="L1019">
        <v>7295</v>
      </c>
      <c r="M1019">
        <v>1415</v>
      </c>
      <c r="N1019">
        <v>3255</v>
      </c>
      <c r="O1019">
        <v>8415</v>
      </c>
      <c r="P1019">
        <v>6930</v>
      </c>
      <c r="Q1019">
        <v>6905</v>
      </c>
      <c r="R1019">
        <v>4330</v>
      </c>
      <c r="S1019">
        <v>705</v>
      </c>
      <c r="T1019">
        <v>245</v>
      </c>
      <c r="U1019">
        <v>2515</v>
      </c>
      <c r="V1019">
        <v>22650</v>
      </c>
      <c r="W1019">
        <v>10</v>
      </c>
      <c r="X1019">
        <v>510</v>
      </c>
      <c r="Y1019">
        <v>435</v>
      </c>
    </row>
    <row r="1020" spans="2:25" hidden="1" x14ac:dyDescent="0.25">
      <c r="B1020" t="s">
        <v>2200</v>
      </c>
      <c r="C1020">
        <v>57630</v>
      </c>
      <c r="D1020" t="s">
        <v>2119</v>
      </c>
      <c r="E1020">
        <v>0</v>
      </c>
      <c r="F1020">
        <v>0</v>
      </c>
      <c r="G1020">
        <v>20</v>
      </c>
      <c r="H1020">
        <v>0</v>
      </c>
      <c r="I1020">
        <v>0</v>
      </c>
      <c r="J1020">
        <v>0</v>
      </c>
      <c r="K1020">
        <v>0</v>
      </c>
      <c r="L1020">
        <v>5</v>
      </c>
      <c r="M1020">
        <v>5</v>
      </c>
      <c r="N1020">
        <v>5</v>
      </c>
      <c r="O1020">
        <v>5</v>
      </c>
      <c r="P1020">
        <v>5</v>
      </c>
      <c r="Q1020">
        <v>5</v>
      </c>
      <c r="R1020">
        <v>5</v>
      </c>
      <c r="S1020">
        <v>0</v>
      </c>
      <c r="T1020">
        <v>0</v>
      </c>
      <c r="U1020">
        <v>5</v>
      </c>
      <c r="V1020">
        <v>25</v>
      </c>
      <c r="W1020">
        <v>0</v>
      </c>
      <c r="X1020">
        <v>0</v>
      </c>
      <c r="Y1020">
        <v>0</v>
      </c>
    </row>
    <row r="1021" spans="2:25" hidden="1" x14ac:dyDescent="0.25">
      <c r="B1021" t="s">
        <v>2200</v>
      </c>
      <c r="C1021">
        <v>57700</v>
      </c>
      <c r="D1021" t="s">
        <v>2120</v>
      </c>
      <c r="E1021">
        <v>5</v>
      </c>
      <c r="F1021">
        <v>5</v>
      </c>
      <c r="G1021">
        <v>2060</v>
      </c>
      <c r="H1021">
        <v>20</v>
      </c>
      <c r="I1021">
        <v>600</v>
      </c>
      <c r="J1021">
        <v>20</v>
      </c>
      <c r="K1021">
        <v>220</v>
      </c>
      <c r="L1021">
        <v>1000</v>
      </c>
      <c r="M1021">
        <v>310</v>
      </c>
      <c r="N1021">
        <v>420</v>
      </c>
      <c r="O1021">
        <v>1920</v>
      </c>
      <c r="P1021">
        <v>1475</v>
      </c>
      <c r="Q1021">
        <v>1265</v>
      </c>
      <c r="R1021">
        <v>675</v>
      </c>
      <c r="S1021">
        <v>110</v>
      </c>
      <c r="T1021">
        <v>60</v>
      </c>
      <c r="U1021">
        <v>490</v>
      </c>
      <c r="V1021">
        <v>3575</v>
      </c>
      <c r="W1021">
        <v>5</v>
      </c>
      <c r="X1021">
        <v>70</v>
      </c>
      <c r="Y1021">
        <v>90</v>
      </c>
    </row>
    <row r="1022" spans="2:25" hidden="1" x14ac:dyDescent="0.25">
      <c r="B1022" t="s">
        <v>2200</v>
      </c>
      <c r="C1022">
        <v>57770</v>
      </c>
      <c r="D1022" t="s">
        <v>2121</v>
      </c>
      <c r="E1022">
        <v>5</v>
      </c>
      <c r="F1022">
        <v>5</v>
      </c>
      <c r="G1022">
        <v>100</v>
      </c>
      <c r="H1022">
        <v>0</v>
      </c>
      <c r="I1022">
        <v>10</v>
      </c>
      <c r="J1022">
        <v>0</v>
      </c>
      <c r="K1022">
        <v>5</v>
      </c>
      <c r="L1022">
        <v>40</v>
      </c>
      <c r="M1022">
        <v>20</v>
      </c>
      <c r="N1022">
        <v>20</v>
      </c>
      <c r="O1022">
        <v>40</v>
      </c>
      <c r="P1022">
        <v>35</v>
      </c>
      <c r="Q1022">
        <v>55</v>
      </c>
      <c r="R1022">
        <v>40</v>
      </c>
      <c r="S1022">
        <v>5</v>
      </c>
      <c r="T1022">
        <v>5</v>
      </c>
      <c r="U1022">
        <v>15</v>
      </c>
      <c r="V1022">
        <v>155</v>
      </c>
      <c r="W1022">
        <v>0</v>
      </c>
      <c r="X1022">
        <v>5</v>
      </c>
      <c r="Y1022">
        <v>5</v>
      </c>
    </row>
    <row r="1023" spans="2:25" hidden="1" x14ac:dyDescent="0.25">
      <c r="B1023" t="s">
        <v>2200</v>
      </c>
      <c r="C1023">
        <v>57840</v>
      </c>
      <c r="D1023" t="s">
        <v>2122</v>
      </c>
      <c r="E1023">
        <v>20</v>
      </c>
      <c r="F1023">
        <v>55</v>
      </c>
      <c r="G1023">
        <v>3395</v>
      </c>
      <c r="H1023">
        <v>75</v>
      </c>
      <c r="I1023">
        <v>405</v>
      </c>
      <c r="J1023">
        <v>10</v>
      </c>
      <c r="K1023">
        <v>160</v>
      </c>
      <c r="L1023">
        <v>1360</v>
      </c>
      <c r="M1023">
        <v>1640</v>
      </c>
      <c r="N1023">
        <v>635</v>
      </c>
      <c r="O1023">
        <v>940</v>
      </c>
      <c r="P1023">
        <v>775</v>
      </c>
      <c r="Q1023">
        <v>1580</v>
      </c>
      <c r="R1023">
        <v>825</v>
      </c>
      <c r="S1023">
        <v>155</v>
      </c>
      <c r="T1023">
        <v>35</v>
      </c>
      <c r="U1023">
        <v>225</v>
      </c>
      <c r="V1023">
        <v>4880</v>
      </c>
      <c r="W1023">
        <v>5</v>
      </c>
      <c r="X1023">
        <v>65</v>
      </c>
      <c r="Y1023">
        <v>465</v>
      </c>
    </row>
    <row r="1024" spans="2:25" hidden="1" x14ac:dyDescent="0.25">
      <c r="B1024" t="s">
        <v>2200</v>
      </c>
      <c r="C1024">
        <v>57910</v>
      </c>
      <c r="D1024" t="s">
        <v>2123</v>
      </c>
      <c r="E1024">
        <v>35</v>
      </c>
      <c r="F1024">
        <v>85</v>
      </c>
      <c r="G1024">
        <v>21070</v>
      </c>
      <c r="H1024">
        <v>290</v>
      </c>
      <c r="I1024">
        <v>3335</v>
      </c>
      <c r="J1024">
        <v>55</v>
      </c>
      <c r="K1024">
        <v>1390</v>
      </c>
      <c r="L1024">
        <v>8430</v>
      </c>
      <c r="M1024">
        <v>6030</v>
      </c>
      <c r="N1024">
        <v>4955</v>
      </c>
      <c r="O1024">
        <v>8450</v>
      </c>
      <c r="P1024">
        <v>6730</v>
      </c>
      <c r="Q1024">
        <v>9135</v>
      </c>
      <c r="R1024">
        <v>5955</v>
      </c>
      <c r="S1024">
        <v>925</v>
      </c>
      <c r="T1024">
        <v>400</v>
      </c>
      <c r="U1024">
        <v>1905</v>
      </c>
      <c r="V1024">
        <v>32440</v>
      </c>
      <c r="W1024">
        <v>75</v>
      </c>
      <c r="X1024">
        <v>385</v>
      </c>
      <c r="Y1024">
        <v>1325</v>
      </c>
    </row>
    <row r="1025" spans="2:25" hidden="1" x14ac:dyDescent="0.25">
      <c r="B1025" t="s">
        <v>2200</v>
      </c>
      <c r="C1025">
        <v>57980</v>
      </c>
      <c r="D1025" t="s">
        <v>2124</v>
      </c>
      <c r="E1025">
        <v>5</v>
      </c>
      <c r="F1025">
        <v>5</v>
      </c>
      <c r="G1025">
        <v>1230</v>
      </c>
      <c r="H1025">
        <v>35</v>
      </c>
      <c r="I1025">
        <v>130</v>
      </c>
      <c r="J1025">
        <v>5</v>
      </c>
      <c r="K1025">
        <v>30</v>
      </c>
      <c r="L1025">
        <v>490</v>
      </c>
      <c r="M1025">
        <v>775</v>
      </c>
      <c r="N1025">
        <v>270</v>
      </c>
      <c r="O1025">
        <v>255</v>
      </c>
      <c r="P1025">
        <v>195</v>
      </c>
      <c r="Q1025">
        <v>425</v>
      </c>
      <c r="R1025">
        <v>280</v>
      </c>
      <c r="S1025">
        <v>50</v>
      </c>
      <c r="T1025">
        <v>5</v>
      </c>
      <c r="U1025">
        <v>40</v>
      </c>
      <c r="V1025">
        <v>1770</v>
      </c>
      <c r="W1025">
        <v>5</v>
      </c>
      <c r="X1025">
        <v>5</v>
      </c>
      <c r="Y1025">
        <v>120</v>
      </c>
    </row>
    <row r="1026" spans="2:25" hidden="1" x14ac:dyDescent="0.25">
      <c r="B1026" t="s">
        <v>2200</v>
      </c>
      <c r="C1026">
        <v>58050</v>
      </c>
      <c r="D1026" t="s">
        <v>2125</v>
      </c>
      <c r="E1026">
        <v>55</v>
      </c>
      <c r="F1026">
        <v>165</v>
      </c>
      <c r="G1026">
        <v>11625</v>
      </c>
      <c r="H1026">
        <v>160</v>
      </c>
      <c r="I1026">
        <v>3120</v>
      </c>
      <c r="J1026">
        <v>60</v>
      </c>
      <c r="K1026">
        <v>1390</v>
      </c>
      <c r="L1026">
        <v>6410</v>
      </c>
      <c r="M1026">
        <v>1460</v>
      </c>
      <c r="N1026">
        <v>3600</v>
      </c>
      <c r="O1026">
        <v>10025</v>
      </c>
      <c r="P1026">
        <v>7930</v>
      </c>
      <c r="Q1026">
        <v>8610</v>
      </c>
      <c r="R1026">
        <v>5085</v>
      </c>
      <c r="S1026">
        <v>740</v>
      </c>
      <c r="T1026">
        <v>425</v>
      </c>
      <c r="U1026">
        <v>2380</v>
      </c>
      <c r="V1026">
        <v>21335</v>
      </c>
      <c r="W1026">
        <v>50</v>
      </c>
      <c r="X1026">
        <v>520</v>
      </c>
      <c r="Y1026">
        <v>775</v>
      </c>
    </row>
    <row r="1027" spans="2:25" hidden="1" x14ac:dyDescent="0.25">
      <c r="B1027" t="s">
        <v>2200</v>
      </c>
      <c r="C1027">
        <v>58190</v>
      </c>
      <c r="D1027" t="s">
        <v>2126</v>
      </c>
      <c r="E1027">
        <v>5</v>
      </c>
      <c r="F1027">
        <v>5</v>
      </c>
      <c r="G1027">
        <v>45</v>
      </c>
      <c r="H1027">
        <v>0</v>
      </c>
      <c r="I1027">
        <v>10</v>
      </c>
      <c r="J1027">
        <v>0</v>
      </c>
      <c r="K1027">
        <v>5</v>
      </c>
      <c r="L1027">
        <v>15</v>
      </c>
      <c r="M1027">
        <v>5</v>
      </c>
      <c r="N1027">
        <v>15</v>
      </c>
      <c r="O1027">
        <v>35</v>
      </c>
      <c r="P1027">
        <v>30</v>
      </c>
      <c r="Q1027">
        <v>40</v>
      </c>
      <c r="R1027">
        <v>30</v>
      </c>
      <c r="S1027">
        <v>5</v>
      </c>
      <c r="T1027">
        <v>5</v>
      </c>
      <c r="U1027">
        <v>10</v>
      </c>
      <c r="V1027">
        <v>95</v>
      </c>
      <c r="W1027">
        <v>0</v>
      </c>
      <c r="X1027">
        <v>5</v>
      </c>
      <c r="Y1027">
        <v>0</v>
      </c>
    </row>
    <row r="1028" spans="2:25" hidden="1" x14ac:dyDescent="0.25">
      <c r="B1028" t="s">
        <v>2200</v>
      </c>
      <c r="C1028">
        <v>58260</v>
      </c>
      <c r="D1028" t="s">
        <v>2127</v>
      </c>
      <c r="E1028">
        <v>0</v>
      </c>
      <c r="F1028">
        <v>5</v>
      </c>
      <c r="G1028">
        <v>80</v>
      </c>
      <c r="H1028">
        <v>5</v>
      </c>
      <c r="I1028">
        <v>10</v>
      </c>
      <c r="J1028">
        <v>0</v>
      </c>
      <c r="K1028">
        <v>5</v>
      </c>
      <c r="L1028">
        <v>30</v>
      </c>
      <c r="M1028">
        <v>5</v>
      </c>
      <c r="N1028">
        <v>10</v>
      </c>
      <c r="O1028">
        <v>40</v>
      </c>
      <c r="P1028">
        <v>30</v>
      </c>
      <c r="Q1028">
        <v>30</v>
      </c>
      <c r="R1028">
        <v>30</v>
      </c>
      <c r="S1028">
        <v>5</v>
      </c>
      <c r="T1028">
        <v>5</v>
      </c>
      <c r="U1028">
        <v>15</v>
      </c>
      <c r="V1028">
        <v>130</v>
      </c>
      <c r="W1028">
        <v>0</v>
      </c>
      <c r="X1028">
        <v>5</v>
      </c>
      <c r="Y1028">
        <v>0</v>
      </c>
    </row>
    <row r="1029" spans="2:25" hidden="1" x14ac:dyDescent="0.25">
      <c r="B1029" t="s">
        <v>2200</v>
      </c>
      <c r="C1029">
        <v>58330</v>
      </c>
      <c r="D1029" t="s">
        <v>2128</v>
      </c>
      <c r="E1029">
        <v>5</v>
      </c>
      <c r="F1029">
        <v>5</v>
      </c>
      <c r="G1029">
        <v>805</v>
      </c>
      <c r="H1029">
        <v>5</v>
      </c>
      <c r="I1029">
        <v>110</v>
      </c>
      <c r="J1029">
        <v>5</v>
      </c>
      <c r="K1029">
        <v>40</v>
      </c>
      <c r="L1029">
        <v>195</v>
      </c>
      <c r="M1029">
        <v>95</v>
      </c>
      <c r="N1029">
        <v>145</v>
      </c>
      <c r="O1029">
        <v>215</v>
      </c>
      <c r="P1029">
        <v>170</v>
      </c>
      <c r="Q1029">
        <v>230</v>
      </c>
      <c r="R1029">
        <v>180</v>
      </c>
      <c r="S1029">
        <v>25</v>
      </c>
      <c r="T1029">
        <v>5</v>
      </c>
      <c r="U1029">
        <v>60</v>
      </c>
      <c r="V1029">
        <v>1145</v>
      </c>
      <c r="W1029">
        <v>5</v>
      </c>
      <c r="X1029">
        <v>15</v>
      </c>
      <c r="Y1029">
        <v>5</v>
      </c>
    </row>
    <row r="1030" spans="2:25" hidden="1" x14ac:dyDescent="0.25">
      <c r="B1030" t="s">
        <v>2200</v>
      </c>
      <c r="C1030">
        <v>58400</v>
      </c>
      <c r="D1030" t="s">
        <v>2129</v>
      </c>
      <c r="E1030">
        <v>0</v>
      </c>
      <c r="F1030">
        <v>5</v>
      </c>
      <c r="G1030">
        <v>50</v>
      </c>
      <c r="H1030">
        <v>5</v>
      </c>
      <c r="I1030">
        <v>15</v>
      </c>
      <c r="J1030">
        <v>0</v>
      </c>
      <c r="K1030">
        <v>10</v>
      </c>
      <c r="L1030">
        <v>15</v>
      </c>
      <c r="M1030">
        <v>5</v>
      </c>
      <c r="N1030">
        <v>25</v>
      </c>
      <c r="O1030">
        <v>15</v>
      </c>
      <c r="P1030">
        <v>15</v>
      </c>
      <c r="Q1030">
        <v>15</v>
      </c>
      <c r="R1030">
        <v>15</v>
      </c>
      <c r="S1030">
        <v>5</v>
      </c>
      <c r="T1030">
        <v>0</v>
      </c>
      <c r="U1030">
        <v>5</v>
      </c>
      <c r="V1030">
        <v>105</v>
      </c>
      <c r="W1030">
        <v>0</v>
      </c>
      <c r="X1030">
        <v>5</v>
      </c>
      <c r="Y1030">
        <v>5</v>
      </c>
    </row>
    <row r="1031" spans="2:25" hidden="1" x14ac:dyDescent="0.25">
      <c r="B1031" t="s">
        <v>2200</v>
      </c>
      <c r="C1031">
        <v>58470</v>
      </c>
      <c r="D1031" t="s">
        <v>2130</v>
      </c>
      <c r="E1031">
        <v>0</v>
      </c>
      <c r="F1031">
        <v>0</v>
      </c>
      <c r="G1031">
        <v>5</v>
      </c>
      <c r="H1031">
        <v>0</v>
      </c>
      <c r="I1031">
        <v>0</v>
      </c>
      <c r="J1031">
        <v>0</v>
      </c>
      <c r="K1031">
        <v>0</v>
      </c>
      <c r="L1031">
        <v>0</v>
      </c>
      <c r="M1031">
        <v>0</v>
      </c>
      <c r="N1031">
        <v>5</v>
      </c>
      <c r="O1031">
        <v>5</v>
      </c>
      <c r="P1031">
        <v>5</v>
      </c>
      <c r="Q1031">
        <v>5</v>
      </c>
      <c r="R1031">
        <v>5</v>
      </c>
      <c r="S1031">
        <v>0</v>
      </c>
      <c r="T1031">
        <v>0</v>
      </c>
      <c r="U1031">
        <v>5</v>
      </c>
      <c r="V1031">
        <v>15</v>
      </c>
      <c r="W1031">
        <v>0</v>
      </c>
      <c r="X1031">
        <v>5</v>
      </c>
      <c r="Y1031">
        <v>0</v>
      </c>
    </row>
    <row r="1032" spans="2:25" hidden="1" x14ac:dyDescent="0.25">
      <c r="B1032" t="s">
        <v>2200</v>
      </c>
      <c r="C1032">
        <v>58510</v>
      </c>
      <c r="D1032" t="s">
        <v>2131</v>
      </c>
      <c r="E1032">
        <v>25</v>
      </c>
      <c r="F1032">
        <v>25</v>
      </c>
      <c r="G1032">
        <v>3080</v>
      </c>
      <c r="H1032">
        <v>75</v>
      </c>
      <c r="I1032">
        <v>370</v>
      </c>
      <c r="J1032">
        <v>5</v>
      </c>
      <c r="K1032">
        <v>140</v>
      </c>
      <c r="L1032">
        <v>1925</v>
      </c>
      <c r="M1032">
        <v>650</v>
      </c>
      <c r="N1032">
        <v>920</v>
      </c>
      <c r="O1032">
        <v>970</v>
      </c>
      <c r="P1032">
        <v>795</v>
      </c>
      <c r="Q1032">
        <v>1695</v>
      </c>
      <c r="R1032">
        <v>1070</v>
      </c>
      <c r="S1032">
        <v>155</v>
      </c>
      <c r="T1032">
        <v>50</v>
      </c>
      <c r="U1032">
        <v>225</v>
      </c>
      <c r="V1032">
        <v>4890</v>
      </c>
      <c r="W1032">
        <v>20</v>
      </c>
      <c r="X1032">
        <v>85</v>
      </c>
      <c r="Y1032">
        <v>405</v>
      </c>
    </row>
    <row r="1033" spans="2:25" hidden="1" x14ac:dyDescent="0.25">
      <c r="B1033" t="s">
        <v>2200</v>
      </c>
      <c r="C1033">
        <v>58540</v>
      </c>
      <c r="D1033" t="s">
        <v>2132</v>
      </c>
      <c r="E1033">
        <v>0</v>
      </c>
      <c r="F1033">
        <v>0</v>
      </c>
      <c r="G1033">
        <v>80</v>
      </c>
      <c r="H1033">
        <v>0</v>
      </c>
      <c r="I1033">
        <v>10</v>
      </c>
      <c r="J1033">
        <v>0</v>
      </c>
      <c r="K1033">
        <v>5</v>
      </c>
      <c r="L1033">
        <v>35</v>
      </c>
      <c r="M1033">
        <v>15</v>
      </c>
      <c r="N1033">
        <v>25</v>
      </c>
      <c r="O1033">
        <v>35</v>
      </c>
      <c r="P1033">
        <v>30</v>
      </c>
      <c r="Q1033">
        <v>20</v>
      </c>
      <c r="R1033">
        <v>15</v>
      </c>
      <c r="S1033">
        <v>5</v>
      </c>
      <c r="T1033">
        <v>5</v>
      </c>
      <c r="U1033">
        <v>10</v>
      </c>
      <c r="V1033">
        <v>130</v>
      </c>
      <c r="W1033">
        <v>0</v>
      </c>
      <c r="X1033">
        <v>0</v>
      </c>
      <c r="Y1033">
        <v>0</v>
      </c>
    </row>
    <row r="1034" spans="2:25" hidden="1" x14ac:dyDescent="0.25">
      <c r="B1034" t="s">
        <v>2200</v>
      </c>
      <c r="C1034">
        <v>58570</v>
      </c>
      <c r="D1034" t="s">
        <v>2133</v>
      </c>
      <c r="E1034">
        <v>15</v>
      </c>
      <c r="F1034">
        <v>10</v>
      </c>
      <c r="G1034">
        <v>2175</v>
      </c>
      <c r="H1034">
        <v>105</v>
      </c>
      <c r="I1034">
        <v>315</v>
      </c>
      <c r="J1034">
        <v>5</v>
      </c>
      <c r="K1034">
        <v>125</v>
      </c>
      <c r="L1034">
        <v>1300</v>
      </c>
      <c r="M1034">
        <v>685</v>
      </c>
      <c r="N1034">
        <v>675</v>
      </c>
      <c r="O1034">
        <v>685</v>
      </c>
      <c r="P1034">
        <v>550</v>
      </c>
      <c r="Q1034">
        <v>1250</v>
      </c>
      <c r="R1034">
        <v>785</v>
      </c>
      <c r="S1034">
        <v>125</v>
      </c>
      <c r="T1034">
        <v>20</v>
      </c>
      <c r="U1034">
        <v>150</v>
      </c>
      <c r="V1034">
        <v>3525</v>
      </c>
      <c r="W1034">
        <v>20</v>
      </c>
      <c r="X1034">
        <v>55</v>
      </c>
      <c r="Y1034">
        <v>260</v>
      </c>
    </row>
    <row r="1035" spans="2:25" hidden="1" x14ac:dyDescent="0.25">
      <c r="B1035" t="s">
        <v>2200</v>
      </c>
      <c r="C1035">
        <v>58610</v>
      </c>
      <c r="D1035" t="s">
        <v>2134</v>
      </c>
      <c r="E1035">
        <v>0</v>
      </c>
      <c r="F1035">
        <v>5</v>
      </c>
      <c r="G1035">
        <v>290</v>
      </c>
      <c r="H1035">
        <v>0</v>
      </c>
      <c r="I1035">
        <v>50</v>
      </c>
      <c r="J1035">
        <v>0</v>
      </c>
      <c r="K1035">
        <v>30</v>
      </c>
      <c r="L1035">
        <v>100</v>
      </c>
      <c r="M1035">
        <v>20</v>
      </c>
      <c r="N1035">
        <v>85</v>
      </c>
      <c r="O1035">
        <v>110</v>
      </c>
      <c r="P1035">
        <v>90</v>
      </c>
      <c r="Q1035">
        <v>85</v>
      </c>
      <c r="R1035">
        <v>75</v>
      </c>
      <c r="S1035">
        <v>5</v>
      </c>
      <c r="T1035">
        <v>5</v>
      </c>
      <c r="U1035">
        <v>35</v>
      </c>
      <c r="V1035">
        <v>485</v>
      </c>
      <c r="W1035">
        <v>0</v>
      </c>
      <c r="X1035">
        <v>15</v>
      </c>
      <c r="Y1035">
        <v>5</v>
      </c>
    </row>
    <row r="1036" spans="2:25" hidden="1" x14ac:dyDescent="0.25">
      <c r="B1036" t="s">
        <v>2200</v>
      </c>
      <c r="C1036">
        <v>58680</v>
      </c>
      <c r="D1036" t="s">
        <v>2135</v>
      </c>
      <c r="E1036">
        <v>0</v>
      </c>
      <c r="F1036">
        <v>0</v>
      </c>
      <c r="G1036">
        <v>50</v>
      </c>
      <c r="H1036">
        <v>5</v>
      </c>
      <c r="I1036">
        <v>10</v>
      </c>
      <c r="J1036">
        <v>0</v>
      </c>
      <c r="K1036">
        <v>5</v>
      </c>
      <c r="L1036">
        <v>5</v>
      </c>
      <c r="M1036">
        <v>10</v>
      </c>
      <c r="N1036">
        <v>10</v>
      </c>
      <c r="O1036">
        <v>10</v>
      </c>
      <c r="P1036">
        <v>10</v>
      </c>
      <c r="Q1036">
        <v>15</v>
      </c>
      <c r="R1036">
        <v>20</v>
      </c>
      <c r="S1036">
        <v>0</v>
      </c>
      <c r="T1036">
        <v>0</v>
      </c>
      <c r="U1036">
        <v>5</v>
      </c>
      <c r="V1036">
        <v>75</v>
      </c>
      <c r="W1036">
        <v>0</v>
      </c>
      <c r="X1036">
        <v>0</v>
      </c>
      <c r="Y1036">
        <v>0</v>
      </c>
    </row>
    <row r="1037" spans="2:25" hidden="1" x14ac:dyDescent="0.25">
      <c r="B1037" t="s">
        <v>2200</v>
      </c>
      <c r="C1037">
        <v>58760</v>
      </c>
      <c r="D1037" t="s">
        <v>2136</v>
      </c>
      <c r="E1037">
        <v>40</v>
      </c>
      <c r="F1037">
        <v>135</v>
      </c>
      <c r="G1037">
        <v>17150</v>
      </c>
      <c r="H1037">
        <v>225</v>
      </c>
      <c r="I1037">
        <v>4275</v>
      </c>
      <c r="J1037">
        <v>105</v>
      </c>
      <c r="K1037">
        <v>1820</v>
      </c>
      <c r="L1037">
        <v>8515</v>
      </c>
      <c r="M1037">
        <v>1940</v>
      </c>
      <c r="N1037">
        <v>4410</v>
      </c>
      <c r="O1037">
        <v>12755</v>
      </c>
      <c r="P1037">
        <v>10080</v>
      </c>
      <c r="Q1037">
        <v>10505</v>
      </c>
      <c r="R1037">
        <v>5940</v>
      </c>
      <c r="S1037">
        <v>1085</v>
      </c>
      <c r="T1037">
        <v>465</v>
      </c>
      <c r="U1037">
        <v>3235</v>
      </c>
      <c r="V1037">
        <v>29670</v>
      </c>
      <c r="W1037">
        <v>50</v>
      </c>
      <c r="X1037">
        <v>590</v>
      </c>
      <c r="Y1037">
        <v>1105</v>
      </c>
    </row>
    <row r="1038" spans="2:25" hidden="1" x14ac:dyDescent="0.25">
      <c r="B1038" t="s">
        <v>2200</v>
      </c>
      <c r="C1038">
        <v>58820</v>
      </c>
      <c r="D1038" t="s">
        <v>2137</v>
      </c>
      <c r="E1038">
        <v>0</v>
      </c>
      <c r="F1038">
        <v>5</v>
      </c>
      <c r="G1038">
        <v>630</v>
      </c>
      <c r="H1038">
        <v>5</v>
      </c>
      <c r="I1038">
        <v>115</v>
      </c>
      <c r="J1038">
        <v>5</v>
      </c>
      <c r="K1038">
        <v>65</v>
      </c>
      <c r="L1038">
        <v>280</v>
      </c>
      <c r="M1038">
        <v>120</v>
      </c>
      <c r="N1038">
        <v>150</v>
      </c>
      <c r="O1038">
        <v>230</v>
      </c>
      <c r="P1038">
        <v>210</v>
      </c>
      <c r="Q1038">
        <v>235</v>
      </c>
      <c r="R1038">
        <v>210</v>
      </c>
      <c r="S1038">
        <v>30</v>
      </c>
      <c r="T1038">
        <v>10</v>
      </c>
      <c r="U1038">
        <v>85</v>
      </c>
      <c r="V1038">
        <v>1070</v>
      </c>
      <c r="W1038">
        <v>0</v>
      </c>
      <c r="X1038">
        <v>25</v>
      </c>
      <c r="Y1038">
        <v>5</v>
      </c>
    </row>
    <row r="1039" spans="2:25" hidden="1" x14ac:dyDescent="0.25">
      <c r="B1039" t="s">
        <v>2200</v>
      </c>
      <c r="C1039">
        <v>58890</v>
      </c>
      <c r="D1039" t="s">
        <v>2138</v>
      </c>
      <c r="E1039">
        <v>0</v>
      </c>
      <c r="F1039">
        <v>0</v>
      </c>
      <c r="G1039">
        <v>65</v>
      </c>
      <c r="H1039">
        <v>0</v>
      </c>
      <c r="I1039">
        <v>15</v>
      </c>
      <c r="J1039">
        <v>0</v>
      </c>
      <c r="K1039">
        <v>5</v>
      </c>
      <c r="L1039">
        <v>30</v>
      </c>
      <c r="M1039">
        <v>20</v>
      </c>
      <c r="N1039">
        <v>25</v>
      </c>
      <c r="O1039">
        <v>35</v>
      </c>
      <c r="P1039">
        <v>25</v>
      </c>
      <c r="Q1039">
        <v>30</v>
      </c>
      <c r="R1039">
        <v>25</v>
      </c>
      <c r="S1039">
        <v>5</v>
      </c>
      <c r="T1039">
        <v>5</v>
      </c>
      <c r="U1039">
        <v>10</v>
      </c>
      <c r="V1039">
        <v>125</v>
      </c>
      <c r="W1039">
        <v>0</v>
      </c>
      <c r="X1039">
        <v>0</v>
      </c>
      <c r="Y1039">
        <v>0</v>
      </c>
    </row>
    <row r="1040" spans="2:25" hidden="1" x14ac:dyDescent="0.25">
      <c r="B1040" t="s">
        <v>2200</v>
      </c>
      <c r="C1040">
        <v>59030</v>
      </c>
      <c r="D1040" t="s">
        <v>2139</v>
      </c>
      <c r="E1040">
        <v>0</v>
      </c>
      <c r="F1040">
        <v>0</v>
      </c>
      <c r="G1040">
        <v>40</v>
      </c>
      <c r="H1040">
        <v>0</v>
      </c>
      <c r="I1040">
        <v>5</v>
      </c>
      <c r="J1040">
        <v>0</v>
      </c>
      <c r="K1040">
        <v>5</v>
      </c>
      <c r="L1040">
        <v>5</v>
      </c>
      <c r="M1040">
        <v>5</v>
      </c>
      <c r="N1040">
        <v>5</v>
      </c>
      <c r="O1040">
        <v>5</v>
      </c>
      <c r="P1040">
        <v>5</v>
      </c>
      <c r="Q1040">
        <v>5</v>
      </c>
      <c r="R1040">
        <v>5</v>
      </c>
      <c r="S1040">
        <v>5</v>
      </c>
      <c r="T1040">
        <v>5</v>
      </c>
      <c r="U1040">
        <v>0</v>
      </c>
      <c r="V1040">
        <v>50</v>
      </c>
      <c r="W1040">
        <v>0</v>
      </c>
      <c r="X1040">
        <v>0</v>
      </c>
      <c r="Y1040">
        <v>0</v>
      </c>
    </row>
    <row r="1041" spans="2:25" hidden="1" x14ac:dyDescent="0.25">
      <c r="B1041" t="s">
        <v>2200</v>
      </c>
      <c r="C1041">
        <v>59100</v>
      </c>
      <c r="D1041" t="s">
        <v>2140</v>
      </c>
      <c r="E1041">
        <v>0</v>
      </c>
      <c r="F1041">
        <v>0</v>
      </c>
      <c r="G1041">
        <v>80</v>
      </c>
      <c r="H1041">
        <v>0</v>
      </c>
      <c r="I1041">
        <v>15</v>
      </c>
      <c r="J1041">
        <v>0</v>
      </c>
      <c r="K1041">
        <v>10</v>
      </c>
      <c r="L1041">
        <v>15</v>
      </c>
      <c r="M1041">
        <v>15</v>
      </c>
      <c r="N1041">
        <v>20</v>
      </c>
      <c r="O1041">
        <v>30</v>
      </c>
      <c r="P1041">
        <v>25</v>
      </c>
      <c r="Q1041">
        <v>45</v>
      </c>
      <c r="R1041">
        <v>35</v>
      </c>
      <c r="S1041">
        <v>10</v>
      </c>
      <c r="T1041">
        <v>5</v>
      </c>
      <c r="U1041">
        <v>5</v>
      </c>
      <c r="V1041">
        <v>130</v>
      </c>
      <c r="W1041">
        <v>0</v>
      </c>
      <c r="X1041">
        <v>5</v>
      </c>
      <c r="Y1041">
        <v>0</v>
      </c>
    </row>
    <row r="1042" spans="2:25" hidden="1" x14ac:dyDescent="0.25">
      <c r="B1042" t="s">
        <v>2200</v>
      </c>
      <c r="C1042">
        <v>59170</v>
      </c>
      <c r="D1042" t="s">
        <v>2141</v>
      </c>
      <c r="E1042">
        <v>0</v>
      </c>
      <c r="F1042">
        <v>0</v>
      </c>
      <c r="G1042">
        <v>80</v>
      </c>
      <c r="H1042">
        <v>0</v>
      </c>
      <c r="I1042">
        <v>10</v>
      </c>
      <c r="J1042">
        <v>0</v>
      </c>
      <c r="K1042">
        <v>5</v>
      </c>
      <c r="L1042">
        <v>40</v>
      </c>
      <c r="M1042">
        <v>20</v>
      </c>
      <c r="N1042">
        <v>20</v>
      </c>
      <c r="O1042">
        <v>50</v>
      </c>
      <c r="P1042">
        <v>40</v>
      </c>
      <c r="Q1042">
        <v>35</v>
      </c>
      <c r="R1042">
        <v>20</v>
      </c>
      <c r="S1042">
        <v>5</v>
      </c>
      <c r="T1042">
        <v>5</v>
      </c>
      <c r="U1042">
        <v>10</v>
      </c>
      <c r="V1042">
        <v>125</v>
      </c>
      <c r="W1042">
        <v>0</v>
      </c>
      <c r="X1042">
        <v>0</v>
      </c>
      <c r="Y1042">
        <v>5</v>
      </c>
    </row>
    <row r="1043" spans="2:25" hidden="1" x14ac:dyDescent="0.25">
      <c r="B1043" t="s">
        <v>2200</v>
      </c>
      <c r="C1043">
        <v>59250</v>
      </c>
      <c r="D1043" t="s">
        <v>2142</v>
      </c>
      <c r="E1043">
        <v>5</v>
      </c>
      <c r="F1043">
        <v>15</v>
      </c>
      <c r="G1043">
        <v>15</v>
      </c>
      <c r="H1043">
        <v>0</v>
      </c>
      <c r="I1043">
        <v>5</v>
      </c>
      <c r="J1043">
        <v>0</v>
      </c>
      <c r="K1043">
        <v>5</v>
      </c>
      <c r="L1043">
        <v>5</v>
      </c>
      <c r="M1043">
        <v>0</v>
      </c>
      <c r="N1043">
        <v>15</v>
      </c>
      <c r="O1043">
        <v>45</v>
      </c>
      <c r="P1043">
        <v>40</v>
      </c>
      <c r="Q1043">
        <v>100</v>
      </c>
      <c r="R1043">
        <v>75</v>
      </c>
      <c r="S1043">
        <v>5</v>
      </c>
      <c r="T1043">
        <v>5</v>
      </c>
      <c r="U1043">
        <v>20</v>
      </c>
      <c r="V1043">
        <v>65</v>
      </c>
      <c r="W1043">
        <v>0</v>
      </c>
      <c r="X1043">
        <v>10</v>
      </c>
      <c r="Y1043">
        <v>0</v>
      </c>
    </row>
    <row r="1044" spans="2:25" hidden="1" x14ac:dyDescent="0.25">
      <c r="B1044" t="s">
        <v>2200</v>
      </c>
      <c r="C1044">
        <v>59310</v>
      </c>
      <c r="D1044" t="s">
        <v>2143</v>
      </c>
      <c r="E1044">
        <v>5</v>
      </c>
      <c r="F1044">
        <v>5</v>
      </c>
      <c r="G1044">
        <v>155</v>
      </c>
      <c r="H1044">
        <v>0</v>
      </c>
      <c r="I1044">
        <v>30</v>
      </c>
      <c r="J1044">
        <v>0</v>
      </c>
      <c r="K1044">
        <v>15</v>
      </c>
      <c r="L1044">
        <v>45</v>
      </c>
      <c r="M1044">
        <v>35</v>
      </c>
      <c r="N1044">
        <v>40</v>
      </c>
      <c r="O1044">
        <v>65</v>
      </c>
      <c r="P1044">
        <v>55</v>
      </c>
      <c r="Q1044">
        <v>60</v>
      </c>
      <c r="R1044">
        <v>50</v>
      </c>
      <c r="S1044">
        <v>5</v>
      </c>
      <c r="T1044">
        <v>5</v>
      </c>
      <c r="U1044">
        <v>25</v>
      </c>
      <c r="V1044">
        <v>260</v>
      </c>
      <c r="W1044">
        <v>0</v>
      </c>
      <c r="X1044">
        <v>5</v>
      </c>
      <c r="Y1044">
        <v>5</v>
      </c>
    </row>
    <row r="1045" spans="2:25" hidden="1" x14ac:dyDescent="0.25">
      <c r="B1045" t="s">
        <v>2200</v>
      </c>
      <c r="C1045">
        <v>59320</v>
      </c>
      <c r="D1045" t="s">
        <v>2144</v>
      </c>
      <c r="E1045">
        <v>5</v>
      </c>
      <c r="F1045">
        <v>5</v>
      </c>
      <c r="G1045">
        <v>40</v>
      </c>
      <c r="H1045">
        <v>0</v>
      </c>
      <c r="I1045">
        <v>10</v>
      </c>
      <c r="J1045">
        <v>0</v>
      </c>
      <c r="K1045">
        <v>5</v>
      </c>
      <c r="L1045">
        <v>25</v>
      </c>
      <c r="M1045">
        <v>5</v>
      </c>
      <c r="N1045">
        <v>20</v>
      </c>
      <c r="O1045">
        <v>25</v>
      </c>
      <c r="P1045">
        <v>20</v>
      </c>
      <c r="Q1045">
        <v>25</v>
      </c>
      <c r="R1045">
        <v>20</v>
      </c>
      <c r="S1045">
        <v>0</v>
      </c>
      <c r="T1045">
        <v>5</v>
      </c>
      <c r="U1045">
        <v>5</v>
      </c>
      <c r="V1045">
        <v>90</v>
      </c>
      <c r="W1045">
        <v>0</v>
      </c>
      <c r="X1045">
        <v>5</v>
      </c>
      <c r="Y1045">
        <v>5</v>
      </c>
    </row>
    <row r="1046" spans="2:25" hidden="1" x14ac:dyDescent="0.25">
      <c r="B1046" t="s">
        <v>2200</v>
      </c>
      <c r="C1046">
        <v>59330</v>
      </c>
      <c r="D1046" t="s">
        <v>2145</v>
      </c>
      <c r="E1046">
        <v>0</v>
      </c>
      <c r="F1046">
        <v>5</v>
      </c>
      <c r="G1046">
        <v>90</v>
      </c>
      <c r="H1046">
        <v>5</v>
      </c>
      <c r="I1046">
        <v>10</v>
      </c>
      <c r="J1046">
        <v>0</v>
      </c>
      <c r="K1046">
        <v>10</v>
      </c>
      <c r="L1046">
        <v>25</v>
      </c>
      <c r="M1046">
        <v>5</v>
      </c>
      <c r="N1046">
        <v>25</v>
      </c>
      <c r="O1046">
        <v>30</v>
      </c>
      <c r="P1046">
        <v>25</v>
      </c>
      <c r="Q1046">
        <v>45</v>
      </c>
      <c r="R1046">
        <v>35</v>
      </c>
      <c r="S1046">
        <v>5</v>
      </c>
      <c r="T1046">
        <v>5</v>
      </c>
      <c r="U1046">
        <v>10</v>
      </c>
      <c r="V1046">
        <v>150</v>
      </c>
      <c r="W1046">
        <v>0</v>
      </c>
      <c r="X1046">
        <v>5</v>
      </c>
      <c r="Y1046">
        <v>0</v>
      </c>
    </row>
    <row r="1047" spans="2:25" hidden="1" x14ac:dyDescent="0.25">
      <c r="B1047" t="s">
        <v>2200</v>
      </c>
      <c r="C1047">
        <v>59340</v>
      </c>
      <c r="D1047" t="s">
        <v>2146</v>
      </c>
      <c r="E1047">
        <v>15</v>
      </c>
      <c r="F1047">
        <v>70</v>
      </c>
      <c r="G1047">
        <v>250</v>
      </c>
      <c r="H1047">
        <v>5</v>
      </c>
      <c r="I1047">
        <v>90</v>
      </c>
      <c r="J1047">
        <v>5</v>
      </c>
      <c r="K1047">
        <v>65</v>
      </c>
      <c r="L1047">
        <v>175</v>
      </c>
      <c r="M1047">
        <v>20</v>
      </c>
      <c r="N1047">
        <v>315</v>
      </c>
      <c r="O1047">
        <v>675</v>
      </c>
      <c r="P1047">
        <v>600</v>
      </c>
      <c r="Q1047">
        <v>1050</v>
      </c>
      <c r="R1047">
        <v>775</v>
      </c>
      <c r="S1047">
        <v>15</v>
      </c>
      <c r="T1047">
        <v>70</v>
      </c>
      <c r="U1047">
        <v>335</v>
      </c>
      <c r="V1047">
        <v>1135</v>
      </c>
      <c r="W1047">
        <v>0</v>
      </c>
      <c r="X1047">
        <v>130</v>
      </c>
      <c r="Y1047">
        <v>5</v>
      </c>
    </row>
    <row r="1048" spans="2:25" hidden="1" x14ac:dyDescent="0.25">
      <c r="B1048" t="s">
        <v>2200</v>
      </c>
      <c r="C1048">
        <v>59350</v>
      </c>
      <c r="D1048" t="s">
        <v>2147</v>
      </c>
      <c r="E1048">
        <v>5</v>
      </c>
      <c r="F1048">
        <v>5</v>
      </c>
      <c r="G1048">
        <v>15</v>
      </c>
      <c r="H1048">
        <v>0</v>
      </c>
      <c r="I1048">
        <v>5</v>
      </c>
      <c r="J1048">
        <v>0</v>
      </c>
      <c r="K1048">
        <v>5</v>
      </c>
      <c r="L1048">
        <v>5</v>
      </c>
      <c r="M1048">
        <v>0</v>
      </c>
      <c r="N1048">
        <v>5</v>
      </c>
      <c r="O1048">
        <v>25</v>
      </c>
      <c r="P1048">
        <v>20</v>
      </c>
      <c r="Q1048">
        <v>40</v>
      </c>
      <c r="R1048">
        <v>45</v>
      </c>
      <c r="S1048">
        <v>0</v>
      </c>
      <c r="T1048">
        <v>5</v>
      </c>
      <c r="U1048">
        <v>10</v>
      </c>
      <c r="V1048">
        <v>50</v>
      </c>
      <c r="W1048">
        <v>0</v>
      </c>
      <c r="X1048">
        <v>0</v>
      </c>
      <c r="Y1048">
        <v>0</v>
      </c>
    </row>
    <row r="1049" spans="2:25" hidden="1" x14ac:dyDescent="0.25">
      <c r="B1049" t="s">
        <v>2200</v>
      </c>
      <c r="C1049">
        <v>59360</v>
      </c>
      <c r="D1049" t="s">
        <v>2148</v>
      </c>
      <c r="E1049">
        <v>5</v>
      </c>
      <c r="F1049">
        <v>5</v>
      </c>
      <c r="G1049">
        <v>120</v>
      </c>
      <c r="H1049">
        <v>0</v>
      </c>
      <c r="I1049">
        <v>15</v>
      </c>
      <c r="J1049">
        <v>0</v>
      </c>
      <c r="K1049">
        <v>10</v>
      </c>
      <c r="L1049">
        <v>40</v>
      </c>
      <c r="M1049">
        <v>5</v>
      </c>
      <c r="N1049">
        <v>40</v>
      </c>
      <c r="O1049">
        <v>45</v>
      </c>
      <c r="P1049">
        <v>45</v>
      </c>
      <c r="Q1049">
        <v>55</v>
      </c>
      <c r="R1049">
        <v>65</v>
      </c>
      <c r="S1049">
        <v>5</v>
      </c>
      <c r="T1049">
        <v>5</v>
      </c>
      <c r="U1049">
        <v>10</v>
      </c>
      <c r="V1049">
        <v>220</v>
      </c>
      <c r="W1049">
        <v>0</v>
      </c>
      <c r="X1049">
        <v>5</v>
      </c>
      <c r="Y1049">
        <v>0</v>
      </c>
    </row>
    <row r="1050" spans="2:25" hidden="1" x14ac:dyDescent="0.25">
      <c r="B1050" t="s">
        <v>2200</v>
      </c>
      <c r="C1050">
        <v>59370</v>
      </c>
      <c r="D1050" t="s">
        <v>2149</v>
      </c>
      <c r="E1050">
        <v>5</v>
      </c>
      <c r="F1050">
        <v>10</v>
      </c>
      <c r="G1050">
        <v>735</v>
      </c>
      <c r="H1050">
        <v>0</v>
      </c>
      <c r="I1050">
        <v>105</v>
      </c>
      <c r="J1050">
        <v>5</v>
      </c>
      <c r="K1050">
        <v>50</v>
      </c>
      <c r="L1050">
        <v>155</v>
      </c>
      <c r="M1050">
        <v>115</v>
      </c>
      <c r="N1050">
        <v>135</v>
      </c>
      <c r="O1050">
        <v>180</v>
      </c>
      <c r="P1050">
        <v>160</v>
      </c>
      <c r="Q1050">
        <v>220</v>
      </c>
      <c r="R1050">
        <v>170</v>
      </c>
      <c r="S1050">
        <v>20</v>
      </c>
      <c r="T1050">
        <v>10</v>
      </c>
      <c r="U1050">
        <v>60</v>
      </c>
      <c r="V1050">
        <v>1075</v>
      </c>
      <c r="W1050">
        <v>0</v>
      </c>
      <c r="X1050">
        <v>20</v>
      </c>
      <c r="Y1050">
        <v>5</v>
      </c>
    </row>
    <row r="1051" spans="2:25" hidden="1" x14ac:dyDescent="0.25">
      <c r="B1051" t="s">
        <v>2200</v>
      </c>
      <c r="C1051">
        <v>60210</v>
      </c>
      <c r="D1051" t="s">
        <v>2150</v>
      </c>
      <c r="E1051">
        <v>5</v>
      </c>
      <c r="F1051">
        <v>5</v>
      </c>
      <c r="G1051">
        <v>1370</v>
      </c>
      <c r="H1051">
        <v>5</v>
      </c>
      <c r="I1051">
        <v>325</v>
      </c>
      <c r="J1051">
        <v>5</v>
      </c>
      <c r="K1051">
        <v>215</v>
      </c>
      <c r="L1051">
        <v>440</v>
      </c>
      <c r="M1051">
        <v>115</v>
      </c>
      <c r="N1051">
        <v>520</v>
      </c>
      <c r="O1051">
        <v>440</v>
      </c>
      <c r="P1051">
        <v>350</v>
      </c>
      <c r="Q1051">
        <v>495</v>
      </c>
      <c r="R1051">
        <v>500</v>
      </c>
      <c r="S1051">
        <v>100</v>
      </c>
      <c r="T1051">
        <v>25</v>
      </c>
      <c r="U1051">
        <v>95</v>
      </c>
      <c r="V1051">
        <v>2540</v>
      </c>
      <c r="W1051">
        <v>5</v>
      </c>
      <c r="X1051">
        <v>25</v>
      </c>
      <c r="Y1051">
        <v>20</v>
      </c>
    </row>
    <row r="1052" spans="2:25" hidden="1" x14ac:dyDescent="0.25">
      <c r="B1052" t="s">
        <v>2200</v>
      </c>
      <c r="C1052">
        <v>60410</v>
      </c>
      <c r="D1052" t="s">
        <v>2151</v>
      </c>
      <c r="E1052">
        <v>10</v>
      </c>
      <c r="F1052">
        <v>25</v>
      </c>
      <c r="G1052">
        <v>1875</v>
      </c>
      <c r="H1052">
        <v>10</v>
      </c>
      <c r="I1052">
        <v>995</v>
      </c>
      <c r="J1052">
        <v>15</v>
      </c>
      <c r="K1052">
        <v>570</v>
      </c>
      <c r="L1052">
        <v>2300</v>
      </c>
      <c r="M1052">
        <v>110</v>
      </c>
      <c r="N1052">
        <v>1335</v>
      </c>
      <c r="O1052">
        <v>2030</v>
      </c>
      <c r="P1052">
        <v>1685</v>
      </c>
      <c r="Q1052">
        <v>1570</v>
      </c>
      <c r="R1052">
        <v>980</v>
      </c>
      <c r="S1052">
        <v>150</v>
      </c>
      <c r="T1052">
        <v>85</v>
      </c>
      <c r="U1052">
        <v>745</v>
      </c>
      <c r="V1052">
        <v>5080</v>
      </c>
      <c r="W1052">
        <v>5</v>
      </c>
      <c r="X1052">
        <v>200</v>
      </c>
      <c r="Y1052">
        <v>65</v>
      </c>
    </row>
    <row r="1053" spans="2:25" hidden="1" x14ac:dyDescent="0.25">
      <c r="B1053" t="s">
        <v>2200</v>
      </c>
      <c r="C1053">
        <v>60610</v>
      </c>
      <c r="D1053" t="s">
        <v>2152</v>
      </c>
      <c r="E1053">
        <v>15</v>
      </c>
      <c r="F1053">
        <v>20</v>
      </c>
      <c r="G1053">
        <v>2540</v>
      </c>
      <c r="H1053">
        <v>20</v>
      </c>
      <c r="I1053">
        <v>830</v>
      </c>
      <c r="J1053">
        <v>10</v>
      </c>
      <c r="K1053">
        <v>515</v>
      </c>
      <c r="L1053">
        <v>1915</v>
      </c>
      <c r="M1053">
        <v>235</v>
      </c>
      <c r="N1053">
        <v>1410</v>
      </c>
      <c r="O1053">
        <v>1555</v>
      </c>
      <c r="P1053">
        <v>1260</v>
      </c>
      <c r="Q1053">
        <v>1395</v>
      </c>
      <c r="R1053">
        <v>940</v>
      </c>
      <c r="S1053">
        <v>240</v>
      </c>
      <c r="T1053">
        <v>70</v>
      </c>
      <c r="U1053">
        <v>430</v>
      </c>
      <c r="V1053">
        <v>5530</v>
      </c>
      <c r="W1053">
        <v>5</v>
      </c>
      <c r="X1053">
        <v>140</v>
      </c>
      <c r="Y1053">
        <v>100</v>
      </c>
    </row>
    <row r="1054" spans="2:25" hidden="1" x14ac:dyDescent="0.25">
      <c r="B1054" t="s">
        <v>2200</v>
      </c>
      <c r="C1054">
        <v>60810</v>
      </c>
      <c r="D1054" t="s">
        <v>2153</v>
      </c>
      <c r="E1054">
        <v>15</v>
      </c>
      <c r="F1054">
        <v>10</v>
      </c>
      <c r="G1054">
        <v>3845</v>
      </c>
      <c r="H1054">
        <v>15</v>
      </c>
      <c r="I1054">
        <v>870</v>
      </c>
      <c r="J1054">
        <v>10</v>
      </c>
      <c r="K1054">
        <v>480</v>
      </c>
      <c r="L1054">
        <v>1575</v>
      </c>
      <c r="M1054">
        <v>400</v>
      </c>
      <c r="N1054">
        <v>1230</v>
      </c>
      <c r="O1054">
        <v>1325</v>
      </c>
      <c r="P1054">
        <v>1035</v>
      </c>
      <c r="Q1054">
        <v>1265</v>
      </c>
      <c r="R1054">
        <v>805</v>
      </c>
      <c r="S1054">
        <v>295</v>
      </c>
      <c r="T1054">
        <v>50</v>
      </c>
      <c r="U1054">
        <v>295</v>
      </c>
      <c r="V1054">
        <v>6415</v>
      </c>
      <c r="W1054">
        <v>5</v>
      </c>
      <c r="X1054">
        <v>85</v>
      </c>
      <c r="Y1054">
        <v>60</v>
      </c>
    </row>
    <row r="1055" spans="2:25" hidden="1" x14ac:dyDescent="0.25">
      <c r="B1055" t="s">
        <v>2200</v>
      </c>
      <c r="C1055">
        <v>61010</v>
      </c>
      <c r="D1055" t="s">
        <v>2154</v>
      </c>
      <c r="E1055">
        <v>5</v>
      </c>
      <c r="F1055">
        <v>5</v>
      </c>
      <c r="G1055">
        <v>365</v>
      </c>
      <c r="H1055">
        <v>5</v>
      </c>
      <c r="I1055">
        <v>95</v>
      </c>
      <c r="J1055">
        <v>5</v>
      </c>
      <c r="K1055">
        <v>65</v>
      </c>
      <c r="L1055">
        <v>105</v>
      </c>
      <c r="M1055">
        <v>25</v>
      </c>
      <c r="N1055">
        <v>195</v>
      </c>
      <c r="O1055">
        <v>165</v>
      </c>
      <c r="P1055">
        <v>125</v>
      </c>
      <c r="Q1055">
        <v>145</v>
      </c>
      <c r="R1055">
        <v>135</v>
      </c>
      <c r="S1055">
        <v>20</v>
      </c>
      <c r="T1055">
        <v>10</v>
      </c>
      <c r="U1055">
        <v>40</v>
      </c>
      <c r="V1055">
        <v>745</v>
      </c>
      <c r="W1055">
        <v>0</v>
      </c>
      <c r="X1055">
        <v>10</v>
      </c>
      <c r="Y1055">
        <v>5</v>
      </c>
    </row>
    <row r="1056" spans="2:25" hidden="1" x14ac:dyDescent="0.25">
      <c r="B1056" t="s">
        <v>2200</v>
      </c>
      <c r="C1056">
        <v>61210</v>
      </c>
      <c r="D1056" t="s">
        <v>2155</v>
      </c>
      <c r="E1056">
        <v>5</v>
      </c>
      <c r="F1056">
        <v>10</v>
      </c>
      <c r="G1056">
        <v>1010</v>
      </c>
      <c r="H1056">
        <v>5</v>
      </c>
      <c r="I1056">
        <v>215</v>
      </c>
      <c r="J1056">
        <v>5</v>
      </c>
      <c r="K1056">
        <v>135</v>
      </c>
      <c r="L1056">
        <v>460</v>
      </c>
      <c r="M1056">
        <v>115</v>
      </c>
      <c r="N1056">
        <v>350</v>
      </c>
      <c r="O1056">
        <v>520</v>
      </c>
      <c r="P1056">
        <v>380</v>
      </c>
      <c r="Q1056">
        <v>405</v>
      </c>
      <c r="R1056">
        <v>300</v>
      </c>
      <c r="S1056">
        <v>75</v>
      </c>
      <c r="T1056">
        <v>25</v>
      </c>
      <c r="U1056">
        <v>115</v>
      </c>
      <c r="V1056">
        <v>1820</v>
      </c>
      <c r="W1056">
        <v>5</v>
      </c>
      <c r="X1056">
        <v>20</v>
      </c>
      <c r="Y1056">
        <v>10</v>
      </c>
    </row>
    <row r="1057" spans="2:25" hidden="1" x14ac:dyDescent="0.25">
      <c r="B1057" t="s">
        <v>2200</v>
      </c>
      <c r="C1057">
        <v>61410</v>
      </c>
      <c r="D1057" t="s">
        <v>2156</v>
      </c>
      <c r="E1057">
        <v>15</v>
      </c>
      <c r="F1057">
        <v>35</v>
      </c>
      <c r="G1057">
        <v>7430</v>
      </c>
      <c r="H1057">
        <v>55</v>
      </c>
      <c r="I1057">
        <v>1600</v>
      </c>
      <c r="J1057">
        <v>30</v>
      </c>
      <c r="K1057">
        <v>755</v>
      </c>
      <c r="L1057">
        <v>3430</v>
      </c>
      <c r="M1057">
        <v>1595</v>
      </c>
      <c r="N1057">
        <v>2530</v>
      </c>
      <c r="O1057">
        <v>3080</v>
      </c>
      <c r="P1057">
        <v>2445</v>
      </c>
      <c r="Q1057">
        <v>2860</v>
      </c>
      <c r="R1057">
        <v>1580</v>
      </c>
      <c r="S1057">
        <v>495</v>
      </c>
      <c r="T1057">
        <v>90</v>
      </c>
      <c r="U1057">
        <v>720</v>
      </c>
      <c r="V1057">
        <v>12455</v>
      </c>
      <c r="W1057">
        <v>5</v>
      </c>
      <c r="X1057">
        <v>240</v>
      </c>
      <c r="Y1057">
        <v>270</v>
      </c>
    </row>
    <row r="1058" spans="2:25" hidden="1" x14ac:dyDescent="0.25">
      <c r="B1058" t="s">
        <v>2200</v>
      </c>
      <c r="C1058">
        <v>61510</v>
      </c>
      <c r="D1058" t="s">
        <v>2157</v>
      </c>
      <c r="E1058">
        <v>5</v>
      </c>
      <c r="F1058">
        <v>10</v>
      </c>
      <c r="G1058">
        <v>1420</v>
      </c>
      <c r="H1058">
        <v>10</v>
      </c>
      <c r="I1058">
        <v>490</v>
      </c>
      <c r="J1058">
        <v>10</v>
      </c>
      <c r="K1058">
        <v>275</v>
      </c>
      <c r="L1058">
        <v>920</v>
      </c>
      <c r="M1058">
        <v>95</v>
      </c>
      <c r="N1058">
        <v>845</v>
      </c>
      <c r="O1058">
        <v>930</v>
      </c>
      <c r="P1058">
        <v>725</v>
      </c>
      <c r="Q1058">
        <v>770</v>
      </c>
      <c r="R1058">
        <v>565</v>
      </c>
      <c r="S1058">
        <v>105</v>
      </c>
      <c r="T1058">
        <v>45</v>
      </c>
      <c r="U1058">
        <v>255</v>
      </c>
      <c r="V1058">
        <v>3140</v>
      </c>
      <c r="W1058">
        <v>5</v>
      </c>
      <c r="X1058">
        <v>75</v>
      </c>
      <c r="Y1058">
        <v>40</v>
      </c>
    </row>
    <row r="1059" spans="2:25" hidden="1" x14ac:dyDescent="0.25">
      <c r="B1059" t="s">
        <v>2200</v>
      </c>
      <c r="C1059">
        <v>61610</v>
      </c>
      <c r="D1059" t="s">
        <v>2158</v>
      </c>
      <c r="E1059">
        <v>10</v>
      </c>
      <c r="F1059">
        <v>30</v>
      </c>
      <c r="G1059">
        <v>4155</v>
      </c>
      <c r="H1059">
        <v>15</v>
      </c>
      <c r="I1059">
        <v>1115</v>
      </c>
      <c r="J1059">
        <v>5</v>
      </c>
      <c r="K1059">
        <v>655</v>
      </c>
      <c r="L1059">
        <v>2400</v>
      </c>
      <c r="M1059">
        <v>355</v>
      </c>
      <c r="N1059">
        <v>1805</v>
      </c>
      <c r="O1059">
        <v>1945</v>
      </c>
      <c r="P1059">
        <v>1575</v>
      </c>
      <c r="Q1059">
        <v>1660</v>
      </c>
      <c r="R1059">
        <v>1170</v>
      </c>
      <c r="S1059">
        <v>310</v>
      </c>
      <c r="T1059">
        <v>85</v>
      </c>
      <c r="U1059">
        <v>535</v>
      </c>
      <c r="V1059">
        <v>7930</v>
      </c>
      <c r="W1059">
        <v>5</v>
      </c>
      <c r="X1059">
        <v>190</v>
      </c>
      <c r="Y1059">
        <v>75</v>
      </c>
    </row>
    <row r="1060" spans="2:25" hidden="1" x14ac:dyDescent="0.25">
      <c r="B1060" t="s">
        <v>2200</v>
      </c>
      <c r="C1060">
        <v>61810</v>
      </c>
      <c r="D1060" t="s">
        <v>2159</v>
      </c>
      <c r="E1060">
        <v>5</v>
      </c>
      <c r="F1060">
        <v>5</v>
      </c>
      <c r="G1060">
        <v>1120</v>
      </c>
      <c r="H1060">
        <v>5</v>
      </c>
      <c r="I1060">
        <v>230</v>
      </c>
      <c r="J1060">
        <v>5</v>
      </c>
      <c r="K1060">
        <v>135</v>
      </c>
      <c r="L1060">
        <v>370</v>
      </c>
      <c r="M1060">
        <v>145</v>
      </c>
      <c r="N1060">
        <v>365</v>
      </c>
      <c r="O1060">
        <v>410</v>
      </c>
      <c r="P1060">
        <v>305</v>
      </c>
      <c r="Q1060">
        <v>405</v>
      </c>
      <c r="R1060">
        <v>330</v>
      </c>
      <c r="S1060">
        <v>75</v>
      </c>
      <c r="T1060">
        <v>20</v>
      </c>
      <c r="U1060">
        <v>105</v>
      </c>
      <c r="V1060">
        <v>1955</v>
      </c>
      <c r="W1060">
        <v>0</v>
      </c>
      <c r="X1060">
        <v>35</v>
      </c>
      <c r="Y1060">
        <v>15</v>
      </c>
    </row>
    <row r="1061" spans="2:25" hidden="1" x14ac:dyDescent="0.25">
      <c r="B1061" t="s">
        <v>2200</v>
      </c>
      <c r="C1061">
        <v>62010</v>
      </c>
      <c r="D1061" t="s">
        <v>2160</v>
      </c>
      <c r="E1061">
        <v>5</v>
      </c>
      <c r="F1061">
        <v>5</v>
      </c>
      <c r="G1061">
        <v>170</v>
      </c>
      <c r="H1061">
        <v>0</v>
      </c>
      <c r="I1061">
        <v>20</v>
      </c>
      <c r="J1061">
        <v>0</v>
      </c>
      <c r="K1061">
        <v>10</v>
      </c>
      <c r="L1061">
        <v>60</v>
      </c>
      <c r="M1061">
        <v>35</v>
      </c>
      <c r="N1061">
        <v>35</v>
      </c>
      <c r="O1061">
        <v>45</v>
      </c>
      <c r="P1061">
        <v>30</v>
      </c>
      <c r="Q1061">
        <v>50</v>
      </c>
      <c r="R1061">
        <v>45</v>
      </c>
      <c r="S1061">
        <v>5</v>
      </c>
      <c r="T1061">
        <v>5</v>
      </c>
      <c r="U1061">
        <v>10</v>
      </c>
      <c r="V1061">
        <v>250</v>
      </c>
      <c r="W1061">
        <v>0</v>
      </c>
      <c r="X1061">
        <v>0</v>
      </c>
      <c r="Y1061">
        <v>5</v>
      </c>
    </row>
    <row r="1062" spans="2:25" hidden="1" x14ac:dyDescent="0.25">
      <c r="B1062" t="s">
        <v>2200</v>
      </c>
      <c r="C1062">
        <v>62210</v>
      </c>
      <c r="D1062" t="s">
        <v>2161</v>
      </c>
      <c r="E1062">
        <v>5</v>
      </c>
      <c r="F1062">
        <v>5</v>
      </c>
      <c r="G1062">
        <v>1240</v>
      </c>
      <c r="H1062">
        <v>5</v>
      </c>
      <c r="I1062">
        <v>360</v>
      </c>
      <c r="J1062">
        <v>5</v>
      </c>
      <c r="K1062">
        <v>210</v>
      </c>
      <c r="L1062">
        <v>575</v>
      </c>
      <c r="M1062">
        <v>100</v>
      </c>
      <c r="N1062">
        <v>530</v>
      </c>
      <c r="O1062">
        <v>545</v>
      </c>
      <c r="P1062">
        <v>445</v>
      </c>
      <c r="Q1062">
        <v>560</v>
      </c>
      <c r="R1062">
        <v>470</v>
      </c>
      <c r="S1062">
        <v>95</v>
      </c>
      <c r="T1062">
        <v>30</v>
      </c>
      <c r="U1062">
        <v>170</v>
      </c>
      <c r="V1062">
        <v>2455</v>
      </c>
      <c r="W1062">
        <v>5</v>
      </c>
      <c r="X1062">
        <v>35</v>
      </c>
      <c r="Y1062">
        <v>15</v>
      </c>
    </row>
    <row r="1063" spans="2:25" hidden="1" x14ac:dyDescent="0.25">
      <c r="B1063" t="s">
        <v>2200</v>
      </c>
      <c r="C1063">
        <v>62410</v>
      </c>
      <c r="D1063" t="s">
        <v>2162</v>
      </c>
      <c r="E1063">
        <v>5</v>
      </c>
      <c r="F1063">
        <v>5</v>
      </c>
      <c r="G1063">
        <v>995</v>
      </c>
      <c r="H1063">
        <v>5</v>
      </c>
      <c r="I1063">
        <v>165</v>
      </c>
      <c r="J1063">
        <v>0</v>
      </c>
      <c r="K1063">
        <v>100</v>
      </c>
      <c r="L1063">
        <v>295</v>
      </c>
      <c r="M1063">
        <v>150</v>
      </c>
      <c r="N1063">
        <v>260</v>
      </c>
      <c r="O1063">
        <v>225</v>
      </c>
      <c r="P1063">
        <v>160</v>
      </c>
      <c r="Q1063">
        <v>230</v>
      </c>
      <c r="R1063">
        <v>185</v>
      </c>
      <c r="S1063">
        <v>60</v>
      </c>
      <c r="T1063">
        <v>5</v>
      </c>
      <c r="U1063">
        <v>55</v>
      </c>
      <c r="V1063">
        <v>1535</v>
      </c>
      <c r="W1063">
        <v>0</v>
      </c>
      <c r="X1063">
        <v>15</v>
      </c>
      <c r="Y1063">
        <v>5</v>
      </c>
    </row>
    <row r="1064" spans="2:25" hidden="1" x14ac:dyDescent="0.25">
      <c r="B1064" t="s">
        <v>2200</v>
      </c>
      <c r="C1064">
        <v>62610</v>
      </c>
      <c r="D1064" t="s">
        <v>2163</v>
      </c>
      <c r="E1064">
        <v>20</v>
      </c>
      <c r="F1064">
        <v>30</v>
      </c>
      <c r="G1064">
        <v>6115</v>
      </c>
      <c r="H1064">
        <v>50</v>
      </c>
      <c r="I1064">
        <v>1680</v>
      </c>
      <c r="J1064">
        <v>25</v>
      </c>
      <c r="K1064">
        <v>870</v>
      </c>
      <c r="L1064">
        <v>3900</v>
      </c>
      <c r="M1064">
        <v>460</v>
      </c>
      <c r="N1064">
        <v>3310</v>
      </c>
      <c r="O1064">
        <v>3290</v>
      </c>
      <c r="P1064">
        <v>2630</v>
      </c>
      <c r="Q1064">
        <v>3095</v>
      </c>
      <c r="R1064">
        <v>2160</v>
      </c>
      <c r="S1064">
        <v>390</v>
      </c>
      <c r="T1064">
        <v>140</v>
      </c>
      <c r="U1064">
        <v>800</v>
      </c>
      <c r="V1064">
        <v>12405</v>
      </c>
      <c r="W1064">
        <v>15</v>
      </c>
      <c r="X1064">
        <v>315</v>
      </c>
      <c r="Y1064">
        <v>270</v>
      </c>
    </row>
    <row r="1065" spans="2:25" hidden="1" x14ac:dyDescent="0.25">
      <c r="B1065" t="s">
        <v>2200</v>
      </c>
      <c r="C1065">
        <v>62810</v>
      </c>
      <c r="D1065" t="s">
        <v>2164</v>
      </c>
      <c r="E1065">
        <v>25</v>
      </c>
      <c r="F1065">
        <v>10</v>
      </c>
      <c r="G1065">
        <v>4080</v>
      </c>
      <c r="H1065">
        <v>135</v>
      </c>
      <c r="I1065">
        <v>560</v>
      </c>
      <c r="J1065">
        <v>10</v>
      </c>
      <c r="K1065">
        <v>210</v>
      </c>
      <c r="L1065">
        <v>2875</v>
      </c>
      <c r="M1065">
        <v>1750</v>
      </c>
      <c r="N1065">
        <v>1555</v>
      </c>
      <c r="O1065">
        <v>1245</v>
      </c>
      <c r="P1065">
        <v>1010</v>
      </c>
      <c r="Q1065">
        <v>2485</v>
      </c>
      <c r="R1065">
        <v>1385</v>
      </c>
      <c r="S1065">
        <v>325</v>
      </c>
      <c r="T1065">
        <v>35</v>
      </c>
      <c r="U1065">
        <v>230</v>
      </c>
      <c r="V1065">
        <v>6930</v>
      </c>
      <c r="W1065">
        <v>15</v>
      </c>
      <c r="X1065">
        <v>155</v>
      </c>
      <c r="Y1065">
        <v>745</v>
      </c>
    </row>
    <row r="1066" spans="2:25" hidden="1" x14ac:dyDescent="0.25">
      <c r="B1066" t="s">
        <v>2200</v>
      </c>
      <c r="C1066">
        <v>63010</v>
      </c>
      <c r="D1066" t="s">
        <v>2165</v>
      </c>
      <c r="E1066">
        <v>5</v>
      </c>
      <c r="F1066">
        <v>15</v>
      </c>
      <c r="G1066">
        <v>2515</v>
      </c>
      <c r="H1066">
        <v>25</v>
      </c>
      <c r="I1066">
        <v>615</v>
      </c>
      <c r="J1066">
        <v>5</v>
      </c>
      <c r="K1066">
        <v>330</v>
      </c>
      <c r="L1066">
        <v>895</v>
      </c>
      <c r="M1066">
        <v>310</v>
      </c>
      <c r="N1066">
        <v>1020</v>
      </c>
      <c r="O1066">
        <v>1290</v>
      </c>
      <c r="P1066">
        <v>960</v>
      </c>
      <c r="Q1066">
        <v>1185</v>
      </c>
      <c r="R1066">
        <v>880</v>
      </c>
      <c r="S1066">
        <v>250</v>
      </c>
      <c r="T1066">
        <v>65</v>
      </c>
      <c r="U1066">
        <v>255</v>
      </c>
      <c r="V1066">
        <v>4680</v>
      </c>
      <c r="W1066">
        <v>5</v>
      </c>
      <c r="X1066">
        <v>60</v>
      </c>
      <c r="Y1066">
        <v>55</v>
      </c>
    </row>
    <row r="1067" spans="2:25" hidden="1" x14ac:dyDescent="0.25">
      <c r="B1067" t="s">
        <v>2200</v>
      </c>
      <c r="C1067">
        <v>63210</v>
      </c>
      <c r="D1067" t="s">
        <v>2166</v>
      </c>
      <c r="E1067">
        <v>0</v>
      </c>
      <c r="F1067">
        <v>5</v>
      </c>
      <c r="G1067">
        <v>955</v>
      </c>
      <c r="H1067">
        <v>10</v>
      </c>
      <c r="I1067">
        <v>265</v>
      </c>
      <c r="J1067">
        <v>5</v>
      </c>
      <c r="K1067">
        <v>165</v>
      </c>
      <c r="L1067">
        <v>270</v>
      </c>
      <c r="M1067">
        <v>90</v>
      </c>
      <c r="N1067">
        <v>390</v>
      </c>
      <c r="O1067">
        <v>405</v>
      </c>
      <c r="P1067">
        <v>285</v>
      </c>
      <c r="Q1067">
        <v>380</v>
      </c>
      <c r="R1067">
        <v>265</v>
      </c>
      <c r="S1067">
        <v>95</v>
      </c>
      <c r="T1067">
        <v>20</v>
      </c>
      <c r="U1067">
        <v>80</v>
      </c>
      <c r="V1067">
        <v>1780</v>
      </c>
      <c r="W1067">
        <v>5</v>
      </c>
      <c r="X1067">
        <v>15</v>
      </c>
      <c r="Y1067">
        <v>15</v>
      </c>
    </row>
    <row r="1068" spans="2:25" hidden="1" x14ac:dyDescent="0.25">
      <c r="B1068" t="s">
        <v>2200</v>
      </c>
      <c r="C1068">
        <v>63410</v>
      </c>
      <c r="D1068" t="s">
        <v>2167</v>
      </c>
      <c r="E1068">
        <v>0</v>
      </c>
      <c r="F1068">
        <v>0</v>
      </c>
      <c r="G1068">
        <v>180</v>
      </c>
      <c r="H1068">
        <v>0</v>
      </c>
      <c r="I1068">
        <v>10</v>
      </c>
      <c r="J1068">
        <v>0</v>
      </c>
      <c r="K1068">
        <v>5</v>
      </c>
      <c r="L1068">
        <v>45</v>
      </c>
      <c r="M1068">
        <v>40</v>
      </c>
      <c r="N1068">
        <v>30</v>
      </c>
      <c r="O1068">
        <v>50</v>
      </c>
      <c r="P1068">
        <v>35</v>
      </c>
      <c r="Q1068">
        <v>40</v>
      </c>
      <c r="R1068">
        <v>30</v>
      </c>
      <c r="S1068">
        <v>5</v>
      </c>
      <c r="T1068">
        <v>5</v>
      </c>
      <c r="U1068">
        <v>10</v>
      </c>
      <c r="V1068">
        <v>245</v>
      </c>
      <c r="W1068">
        <v>0</v>
      </c>
      <c r="X1068">
        <v>0</v>
      </c>
      <c r="Y1068">
        <v>5</v>
      </c>
    </row>
    <row r="1069" spans="2:25" hidden="1" x14ac:dyDescent="0.25">
      <c r="B1069" t="s">
        <v>2200</v>
      </c>
      <c r="C1069">
        <v>63610</v>
      </c>
      <c r="D1069" t="s">
        <v>2168</v>
      </c>
      <c r="E1069">
        <v>10</v>
      </c>
      <c r="F1069">
        <v>5</v>
      </c>
      <c r="G1069">
        <v>4565</v>
      </c>
      <c r="H1069">
        <v>45</v>
      </c>
      <c r="I1069">
        <v>810</v>
      </c>
      <c r="J1069">
        <v>15</v>
      </c>
      <c r="K1069">
        <v>320</v>
      </c>
      <c r="L1069">
        <v>1400</v>
      </c>
      <c r="M1069">
        <v>1085</v>
      </c>
      <c r="N1069">
        <v>1135</v>
      </c>
      <c r="O1069">
        <v>1835</v>
      </c>
      <c r="P1069">
        <v>1375</v>
      </c>
      <c r="Q1069">
        <v>1630</v>
      </c>
      <c r="R1069">
        <v>810</v>
      </c>
      <c r="S1069">
        <v>315</v>
      </c>
      <c r="T1069">
        <v>50</v>
      </c>
      <c r="U1069">
        <v>330</v>
      </c>
      <c r="V1069">
        <v>6955</v>
      </c>
      <c r="W1069">
        <v>5</v>
      </c>
      <c r="X1069">
        <v>95</v>
      </c>
      <c r="Y1069">
        <v>175</v>
      </c>
    </row>
    <row r="1070" spans="2:25" hidden="1" x14ac:dyDescent="0.25">
      <c r="B1070" t="s">
        <v>2200</v>
      </c>
      <c r="C1070">
        <v>63810</v>
      </c>
      <c r="D1070" t="s">
        <v>2169</v>
      </c>
      <c r="E1070">
        <v>5</v>
      </c>
      <c r="F1070">
        <v>10</v>
      </c>
      <c r="G1070">
        <v>2295</v>
      </c>
      <c r="H1070">
        <v>10</v>
      </c>
      <c r="I1070">
        <v>470</v>
      </c>
      <c r="J1070">
        <v>5</v>
      </c>
      <c r="K1070">
        <v>275</v>
      </c>
      <c r="L1070">
        <v>840</v>
      </c>
      <c r="M1070">
        <v>275</v>
      </c>
      <c r="N1070">
        <v>520</v>
      </c>
      <c r="O1070">
        <v>700</v>
      </c>
      <c r="P1070">
        <v>535</v>
      </c>
      <c r="Q1070">
        <v>650</v>
      </c>
      <c r="R1070">
        <v>395</v>
      </c>
      <c r="S1070">
        <v>190</v>
      </c>
      <c r="T1070">
        <v>15</v>
      </c>
      <c r="U1070">
        <v>155</v>
      </c>
      <c r="V1070">
        <v>3515</v>
      </c>
      <c r="W1070">
        <v>5</v>
      </c>
      <c r="X1070">
        <v>30</v>
      </c>
      <c r="Y1070">
        <v>20</v>
      </c>
    </row>
    <row r="1071" spans="2:25" hidden="1" x14ac:dyDescent="0.25">
      <c r="B1071" t="s">
        <v>2200</v>
      </c>
      <c r="C1071">
        <v>64010</v>
      </c>
      <c r="D1071" t="s">
        <v>2170</v>
      </c>
      <c r="E1071">
        <v>40</v>
      </c>
      <c r="F1071">
        <v>60</v>
      </c>
      <c r="G1071">
        <v>8405</v>
      </c>
      <c r="H1071">
        <v>85</v>
      </c>
      <c r="I1071">
        <v>2065</v>
      </c>
      <c r="J1071">
        <v>30</v>
      </c>
      <c r="K1071">
        <v>1145</v>
      </c>
      <c r="L1071">
        <v>5740</v>
      </c>
      <c r="M1071">
        <v>1065</v>
      </c>
      <c r="N1071">
        <v>3430</v>
      </c>
      <c r="O1071">
        <v>4580</v>
      </c>
      <c r="P1071">
        <v>3640</v>
      </c>
      <c r="Q1071">
        <v>4710</v>
      </c>
      <c r="R1071">
        <v>3155</v>
      </c>
      <c r="S1071">
        <v>635</v>
      </c>
      <c r="T1071">
        <v>280</v>
      </c>
      <c r="U1071">
        <v>1215</v>
      </c>
      <c r="V1071">
        <v>16160</v>
      </c>
      <c r="W1071">
        <v>10</v>
      </c>
      <c r="X1071">
        <v>380</v>
      </c>
      <c r="Y1071">
        <v>500</v>
      </c>
    </row>
    <row r="1072" spans="2:25" hidden="1" x14ac:dyDescent="0.25">
      <c r="B1072" t="s">
        <v>2200</v>
      </c>
      <c r="C1072">
        <v>64210</v>
      </c>
      <c r="D1072" t="s">
        <v>2171</v>
      </c>
      <c r="E1072">
        <v>5</v>
      </c>
      <c r="F1072">
        <v>15</v>
      </c>
      <c r="G1072">
        <v>3290</v>
      </c>
      <c r="H1072">
        <v>20</v>
      </c>
      <c r="I1072">
        <v>650</v>
      </c>
      <c r="J1072">
        <v>5</v>
      </c>
      <c r="K1072">
        <v>345</v>
      </c>
      <c r="L1072">
        <v>1190</v>
      </c>
      <c r="M1072">
        <v>370</v>
      </c>
      <c r="N1072">
        <v>850</v>
      </c>
      <c r="O1072">
        <v>1180</v>
      </c>
      <c r="P1072">
        <v>875</v>
      </c>
      <c r="Q1072">
        <v>960</v>
      </c>
      <c r="R1072">
        <v>620</v>
      </c>
      <c r="S1072">
        <v>195</v>
      </c>
      <c r="T1072">
        <v>45</v>
      </c>
      <c r="U1072">
        <v>270</v>
      </c>
      <c r="V1072">
        <v>5190</v>
      </c>
      <c r="W1072">
        <v>5</v>
      </c>
      <c r="X1072">
        <v>50</v>
      </c>
      <c r="Y1072">
        <v>45</v>
      </c>
    </row>
    <row r="1073" spans="2:25" hidden="1" x14ac:dyDescent="0.25">
      <c r="B1073" t="s">
        <v>2200</v>
      </c>
      <c r="C1073">
        <v>64610</v>
      </c>
      <c r="D1073" t="s">
        <v>2172</v>
      </c>
      <c r="E1073">
        <v>5</v>
      </c>
      <c r="F1073">
        <v>5</v>
      </c>
      <c r="G1073">
        <v>2095</v>
      </c>
      <c r="H1073">
        <v>10</v>
      </c>
      <c r="I1073">
        <v>460</v>
      </c>
      <c r="J1073">
        <v>5</v>
      </c>
      <c r="K1073">
        <v>245</v>
      </c>
      <c r="L1073">
        <v>815</v>
      </c>
      <c r="M1073">
        <v>225</v>
      </c>
      <c r="N1073">
        <v>600</v>
      </c>
      <c r="O1073">
        <v>855</v>
      </c>
      <c r="P1073">
        <v>645</v>
      </c>
      <c r="Q1073">
        <v>685</v>
      </c>
      <c r="R1073">
        <v>470</v>
      </c>
      <c r="S1073">
        <v>140</v>
      </c>
      <c r="T1073">
        <v>40</v>
      </c>
      <c r="U1073">
        <v>205</v>
      </c>
      <c r="V1073">
        <v>3475</v>
      </c>
      <c r="W1073">
        <v>0</v>
      </c>
      <c r="X1073">
        <v>30</v>
      </c>
      <c r="Y1073">
        <v>30</v>
      </c>
    </row>
    <row r="1074" spans="2:25" hidden="1" x14ac:dyDescent="0.25">
      <c r="B1074" t="s">
        <v>2200</v>
      </c>
      <c r="C1074">
        <v>64810</v>
      </c>
      <c r="D1074" t="s">
        <v>2173</v>
      </c>
      <c r="E1074">
        <v>5</v>
      </c>
      <c r="F1074">
        <v>5</v>
      </c>
      <c r="G1074">
        <v>2245</v>
      </c>
      <c r="H1074">
        <v>15</v>
      </c>
      <c r="I1074">
        <v>550</v>
      </c>
      <c r="J1074">
        <v>5</v>
      </c>
      <c r="K1074">
        <v>270</v>
      </c>
      <c r="L1074">
        <v>965</v>
      </c>
      <c r="M1074">
        <v>195</v>
      </c>
      <c r="N1074">
        <v>840</v>
      </c>
      <c r="O1074">
        <v>1185</v>
      </c>
      <c r="P1074">
        <v>920</v>
      </c>
      <c r="Q1074">
        <v>930</v>
      </c>
      <c r="R1074">
        <v>550</v>
      </c>
      <c r="S1074">
        <v>155</v>
      </c>
      <c r="T1074">
        <v>30</v>
      </c>
      <c r="U1074">
        <v>280</v>
      </c>
      <c r="V1074">
        <v>3955</v>
      </c>
      <c r="W1074">
        <v>0</v>
      </c>
      <c r="X1074">
        <v>65</v>
      </c>
      <c r="Y1074">
        <v>40</v>
      </c>
    </row>
    <row r="1075" spans="2:25" hidden="1" x14ac:dyDescent="0.25">
      <c r="B1075" t="s">
        <v>2200</v>
      </c>
      <c r="C1075">
        <v>65010</v>
      </c>
      <c r="D1075" t="s">
        <v>2174</v>
      </c>
      <c r="E1075">
        <v>5</v>
      </c>
      <c r="F1075">
        <v>5</v>
      </c>
      <c r="G1075">
        <v>790</v>
      </c>
      <c r="H1075">
        <v>5</v>
      </c>
      <c r="I1075">
        <v>285</v>
      </c>
      <c r="J1075">
        <v>5</v>
      </c>
      <c r="K1075">
        <v>155</v>
      </c>
      <c r="L1075">
        <v>275</v>
      </c>
      <c r="M1075">
        <v>70</v>
      </c>
      <c r="N1075">
        <v>430</v>
      </c>
      <c r="O1075">
        <v>455</v>
      </c>
      <c r="P1075">
        <v>325</v>
      </c>
      <c r="Q1075">
        <v>395</v>
      </c>
      <c r="R1075">
        <v>260</v>
      </c>
      <c r="S1075">
        <v>60</v>
      </c>
      <c r="T1075">
        <v>15</v>
      </c>
      <c r="U1075">
        <v>120</v>
      </c>
      <c r="V1075">
        <v>1650</v>
      </c>
      <c r="W1075">
        <v>0</v>
      </c>
      <c r="X1075">
        <v>35</v>
      </c>
      <c r="Y1075">
        <v>20</v>
      </c>
    </row>
    <row r="1076" spans="2:25" hidden="1" x14ac:dyDescent="0.25">
      <c r="B1076" t="s">
        <v>2200</v>
      </c>
      <c r="C1076">
        <v>65210</v>
      </c>
      <c r="D1076" t="s">
        <v>2175</v>
      </c>
      <c r="E1076">
        <v>5</v>
      </c>
      <c r="F1076">
        <v>0</v>
      </c>
      <c r="G1076">
        <v>505</v>
      </c>
      <c r="H1076">
        <v>0</v>
      </c>
      <c r="I1076">
        <v>100</v>
      </c>
      <c r="J1076">
        <v>5</v>
      </c>
      <c r="K1076">
        <v>60</v>
      </c>
      <c r="L1076">
        <v>135</v>
      </c>
      <c r="M1076">
        <v>50</v>
      </c>
      <c r="N1076">
        <v>220</v>
      </c>
      <c r="O1076">
        <v>140</v>
      </c>
      <c r="P1076">
        <v>110</v>
      </c>
      <c r="Q1076">
        <v>145</v>
      </c>
      <c r="R1076">
        <v>135</v>
      </c>
      <c r="S1076">
        <v>30</v>
      </c>
      <c r="T1076">
        <v>5</v>
      </c>
      <c r="U1076">
        <v>30</v>
      </c>
      <c r="V1076">
        <v>895</v>
      </c>
      <c r="W1076">
        <v>0</v>
      </c>
      <c r="X1076">
        <v>5</v>
      </c>
      <c r="Y1076">
        <v>5</v>
      </c>
    </row>
    <row r="1077" spans="2:25" hidden="1" x14ac:dyDescent="0.25">
      <c r="B1077" t="s">
        <v>2200</v>
      </c>
      <c r="C1077">
        <v>65410</v>
      </c>
      <c r="D1077" t="s">
        <v>2176</v>
      </c>
      <c r="E1077">
        <v>10</v>
      </c>
      <c r="F1077">
        <v>15</v>
      </c>
      <c r="G1077">
        <v>2455</v>
      </c>
      <c r="H1077">
        <v>15</v>
      </c>
      <c r="I1077">
        <v>595</v>
      </c>
      <c r="J1077">
        <v>5</v>
      </c>
      <c r="K1077">
        <v>355</v>
      </c>
      <c r="L1077">
        <v>1040</v>
      </c>
      <c r="M1077">
        <v>220</v>
      </c>
      <c r="N1077">
        <v>910</v>
      </c>
      <c r="O1077">
        <v>880</v>
      </c>
      <c r="P1077">
        <v>695</v>
      </c>
      <c r="Q1077">
        <v>805</v>
      </c>
      <c r="R1077">
        <v>545</v>
      </c>
      <c r="S1077">
        <v>175</v>
      </c>
      <c r="T1077">
        <v>40</v>
      </c>
      <c r="U1077">
        <v>245</v>
      </c>
      <c r="V1077">
        <v>4345</v>
      </c>
      <c r="W1077">
        <v>0</v>
      </c>
      <c r="X1077">
        <v>60</v>
      </c>
      <c r="Y1077">
        <v>40</v>
      </c>
    </row>
    <row r="1078" spans="2:25" hidden="1" x14ac:dyDescent="0.25">
      <c r="B1078" t="s">
        <v>2200</v>
      </c>
      <c r="C1078">
        <v>65610</v>
      </c>
      <c r="D1078" t="s">
        <v>2177</v>
      </c>
      <c r="E1078">
        <v>0</v>
      </c>
      <c r="F1078">
        <v>5</v>
      </c>
      <c r="G1078">
        <v>635</v>
      </c>
      <c r="H1078">
        <v>5</v>
      </c>
      <c r="I1078">
        <v>185</v>
      </c>
      <c r="J1078">
        <v>5</v>
      </c>
      <c r="K1078">
        <v>125</v>
      </c>
      <c r="L1078">
        <v>285</v>
      </c>
      <c r="M1078">
        <v>10</v>
      </c>
      <c r="N1078">
        <v>360</v>
      </c>
      <c r="O1078">
        <v>245</v>
      </c>
      <c r="P1078">
        <v>205</v>
      </c>
      <c r="Q1078">
        <v>290</v>
      </c>
      <c r="R1078">
        <v>345</v>
      </c>
      <c r="S1078">
        <v>35</v>
      </c>
      <c r="T1078">
        <v>15</v>
      </c>
      <c r="U1078">
        <v>85</v>
      </c>
      <c r="V1078">
        <v>1415</v>
      </c>
      <c r="W1078">
        <v>0</v>
      </c>
      <c r="X1078">
        <v>20</v>
      </c>
      <c r="Y1078">
        <v>10</v>
      </c>
    </row>
    <row r="1079" spans="2:25" hidden="1" x14ac:dyDescent="0.25">
      <c r="B1079" t="s">
        <v>2200</v>
      </c>
      <c r="C1079">
        <v>65810</v>
      </c>
      <c r="D1079" t="s">
        <v>2178</v>
      </c>
      <c r="E1079">
        <v>5</v>
      </c>
      <c r="F1079">
        <v>10</v>
      </c>
      <c r="G1079">
        <v>3665</v>
      </c>
      <c r="H1079">
        <v>25</v>
      </c>
      <c r="I1079">
        <v>690</v>
      </c>
      <c r="J1079">
        <v>5</v>
      </c>
      <c r="K1079">
        <v>345</v>
      </c>
      <c r="L1079">
        <v>1140</v>
      </c>
      <c r="M1079">
        <v>530</v>
      </c>
      <c r="N1079">
        <v>895</v>
      </c>
      <c r="O1079">
        <v>1335</v>
      </c>
      <c r="P1079">
        <v>990</v>
      </c>
      <c r="Q1079">
        <v>1230</v>
      </c>
      <c r="R1079">
        <v>745</v>
      </c>
      <c r="S1079">
        <v>280</v>
      </c>
      <c r="T1079">
        <v>60</v>
      </c>
      <c r="U1079">
        <v>255</v>
      </c>
      <c r="V1079">
        <v>5675</v>
      </c>
      <c r="W1079">
        <v>5</v>
      </c>
      <c r="X1079">
        <v>70</v>
      </c>
      <c r="Y1079">
        <v>90</v>
      </c>
    </row>
    <row r="1080" spans="2:25" hidden="1" x14ac:dyDescent="0.25">
      <c r="B1080" t="s">
        <v>2200</v>
      </c>
      <c r="C1080">
        <v>70200</v>
      </c>
      <c r="D1080" t="s">
        <v>2179</v>
      </c>
      <c r="E1080">
        <v>30</v>
      </c>
      <c r="F1080">
        <v>105</v>
      </c>
      <c r="G1080">
        <v>1140</v>
      </c>
      <c r="H1080">
        <v>15</v>
      </c>
      <c r="I1080">
        <v>355</v>
      </c>
      <c r="J1080">
        <v>10</v>
      </c>
      <c r="K1080">
        <v>190</v>
      </c>
      <c r="L1080">
        <v>990</v>
      </c>
      <c r="M1080">
        <v>165</v>
      </c>
      <c r="N1080">
        <v>1175</v>
      </c>
      <c r="O1080">
        <v>1675</v>
      </c>
      <c r="P1080">
        <v>1475</v>
      </c>
      <c r="Q1080">
        <v>2255</v>
      </c>
      <c r="R1080">
        <v>1595</v>
      </c>
      <c r="S1080">
        <v>40</v>
      </c>
      <c r="T1080">
        <v>120</v>
      </c>
      <c r="U1080">
        <v>630</v>
      </c>
      <c r="V1080">
        <v>3470</v>
      </c>
      <c r="W1080">
        <v>5</v>
      </c>
      <c r="X1080">
        <v>285</v>
      </c>
      <c r="Y1080">
        <v>25</v>
      </c>
    </row>
    <row r="1081" spans="2:25" hidden="1" x14ac:dyDescent="0.25">
      <c r="B1081" t="s">
        <v>2200</v>
      </c>
      <c r="C1081">
        <v>70420</v>
      </c>
      <c r="D1081" t="s">
        <v>2180</v>
      </c>
      <c r="E1081">
        <v>10</v>
      </c>
      <c r="F1081">
        <v>110</v>
      </c>
      <c r="G1081">
        <v>255</v>
      </c>
      <c r="H1081">
        <v>0</v>
      </c>
      <c r="I1081">
        <v>95</v>
      </c>
      <c r="J1081">
        <v>5</v>
      </c>
      <c r="K1081">
        <v>70</v>
      </c>
      <c r="L1081">
        <v>115</v>
      </c>
      <c r="M1081">
        <v>5</v>
      </c>
      <c r="N1081">
        <v>350</v>
      </c>
      <c r="O1081">
        <v>810</v>
      </c>
      <c r="P1081">
        <v>710</v>
      </c>
      <c r="Q1081">
        <v>1610</v>
      </c>
      <c r="R1081">
        <v>1135</v>
      </c>
      <c r="S1081">
        <v>5</v>
      </c>
      <c r="T1081">
        <v>145</v>
      </c>
      <c r="U1081">
        <v>340</v>
      </c>
      <c r="V1081">
        <v>1170</v>
      </c>
      <c r="W1081">
        <v>0</v>
      </c>
      <c r="X1081">
        <v>240</v>
      </c>
      <c r="Y1081">
        <v>5</v>
      </c>
    </row>
    <row r="1082" spans="2:25" hidden="1" x14ac:dyDescent="0.25">
      <c r="B1082" t="s">
        <v>2200</v>
      </c>
      <c r="C1082">
        <v>70540</v>
      </c>
      <c r="D1082" t="s">
        <v>2181</v>
      </c>
      <c r="E1082">
        <v>0</v>
      </c>
      <c r="F1082">
        <v>5</v>
      </c>
      <c r="G1082">
        <v>5</v>
      </c>
      <c r="H1082">
        <v>0</v>
      </c>
      <c r="I1082">
        <v>0</v>
      </c>
      <c r="J1082">
        <v>0</v>
      </c>
      <c r="K1082">
        <v>0</v>
      </c>
      <c r="L1082">
        <v>5</v>
      </c>
      <c r="M1082">
        <v>0</v>
      </c>
      <c r="N1082">
        <v>25</v>
      </c>
      <c r="O1082">
        <v>30</v>
      </c>
      <c r="P1082">
        <v>25</v>
      </c>
      <c r="Q1082">
        <v>60</v>
      </c>
      <c r="R1082">
        <v>50</v>
      </c>
      <c r="S1082">
        <v>0</v>
      </c>
      <c r="T1082">
        <v>5</v>
      </c>
      <c r="U1082">
        <v>15</v>
      </c>
      <c r="V1082">
        <v>60</v>
      </c>
      <c r="W1082">
        <v>0</v>
      </c>
      <c r="X1082">
        <v>5</v>
      </c>
      <c r="Y1082">
        <v>0</v>
      </c>
    </row>
    <row r="1083" spans="2:25" hidden="1" x14ac:dyDescent="0.25">
      <c r="B1083" t="s">
        <v>2200</v>
      </c>
      <c r="C1083">
        <v>70620</v>
      </c>
      <c r="D1083" t="s">
        <v>2182</v>
      </c>
      <c r="E1083">
        <v>5</v>
      </c>
      <c r="F1083">
        <v>70</v>
      </c>
      <c r="G1083">
        <v>130</v>
      </c>
      <c r="H1083">
        <v>0</v>
      </c>
      <c r="I1083">
        <v>60</v>
      </c>
      <c r="J1083">
        <v>5</v>
      </c>
      <c r="K1083">
        <v>45</v>
      </c>
      <c r="L1083">
        <v>10</v>
      </c>
      <c r="M1083">
        <v>0</v>
      </c>
      <c r="N1083">
        <v>180</v>
      </c>
      <c r="O1083">
        <v>525</v>
      </c>
      <c r="P1083">
        <v>460</v>
      </c>
      <c r="Q1083">
        <v>1160</v>
      </c>
      <c r="R1083">
        <v>830</v>
      </c>
      <c r="S1083">
        <v>5</v>
      </c>
      <c r="T1083">
        <v>105</v>
      </c>
      <c r="U1083">
        <v>210</v>
      </c>
      <c r="V1083">
        <v>690</v>
      </c>
      <c r="W1083">
        <v>0</v>
      </c>
      <c r="X1083">
        <v>195</v>
      </c>
      <c r="Y1083">
        <v>5</v>
      </c>
    </row>
    <row r="1084" spans="2:25" hidden="1" x14ac:dyDescent="0.25">
      <c r="B1084" t="s">
        <v>2200</v>
      </c>
      <c r="C1084">
        <v>70700</v>
      </c>
      <c r="D1084" t="s">
        <v>2183</v>
      </c>
      <c r="E1084">
        <v>5</v>
      </c>
      <c r="F1084">
        <v>15</v>
      </c>
      <c r="G1084">
        <v>160</v>
      </c>
      <c r="H1084">
        <v>5</v>
      </c>
      <c r="I1084">
        <v>30</v>
      </c>
      <c r="J1084">
        <v>0</v>
      </c>
      <c r="K1084">
        <v>20</v>
      </c>
      <c r="L1084">
        <v>50</v>
      </c>
      <c r="M1084">
        <v>15</v>
      </c>
      <c r="N1084">
        <v>65</v>
      </c>
      <c r="O1084">
        <v>100</v>
      </c>
      <c r="P1084">
        <v>90</v>
      </c>
      <c r="Q1084">
        <v>135</v>
      </c>
      <c r="R1084">
        <v>120</v>
      </c>
      <c r="S1084">
        <v>5</v>
      </c>
      <c r="T1084">
        <v>5</v>
      </c>
      <c r="U1084">
        <v>55</v>
      </c>
      <c r="V1084">
        <v>340</v>
      </c>
      <c r="W1084">
        <v>0</v>
      </c>
      <c r="X1084">
        <v>15</v>
      </c>
      <c r="Y1084">
        <v>0</v>
      </c>
    </row>
    <row r="1085" spans="2:25" hidden="1" x14ac:dyDescent="0.25">
      <c r="B1085" t="s">
        <v>2200</v>
      </c>
      <c r="C1085">
        <v>71000</v>
      </c>
      <c r="D1085" t="s">
        <v>2184</v>
      </c>
      <c r="E1085">
        <v>80</v>
      </c>
      <c r="F1085">
        <v>160</v>
      </c>
      <c r="G1085">
        <v>4360</v>
      </c>
      <c r="H1085">
        <v>75</v>
      </c>
      <c r="I1085">
        <v>1135</v>
      </c>
      <c r="J1085">
        <v>20</v>
      </c>
      <c r="K1085">
        <v>515</v>
      </c>
      <c r="L1085">
        <v>2915</v>
      </c>
      <c r="M1085">
        <v>785</v>
      </c>
      <c r="N1085">
        <v>2155</v>
      </c>
      <c r="O1085">
        <v>3250</v>
      </c>
      <c r="P1085">
        <v>2705</v>
      </c>
      <c r="Q1085">
        <v>3525</v>
      </c>
      <c r="R1085">
        <v>2475</v>
      </c>
      <c r="S1085">
        <v>125</v>
      </c>
      <c r="T1085">
        <v>140</v>
      </c>
      <c r="U1085">
        <v>905</v>
      </c>
      <c r="V1085">
        <v>8640</v>
      </c>
      <c r="W1085">
        <v>25</v>
      </c>
      <c r="X1085">
        <v>275</v>
      </c>
      <c r="Y1085">
        <v>165</v>
      </c>
    </row>
    <row r="1086" spans="2:25" hidden="1" x14ac:dyDescent="0.25">
      <c r="B1086" t="s">
        <v>2200</v>
      </c>
      <c r="C1086">
        <v>71150</v>
      </c>
      <c r="D1086" t="s">
        <v>2185</v>
      </c>
      <c r="E1086">
        <v>5</v>
      </c>
      <c r="F1086">
        <v>0</v>
      </c>
      <c r="G1086">
        <v>5</v>
      </c>
      <c r="H1086">
        <v>0</v>
      </c>
      <c r="I1086">
        <v>0</v>
      </c>
      <c r="J1086">
        <v>0</v>
      </c>
      <c r="K1086">
        <v>0</v>
      </c>
      <c r="L1086">
        <v>5</v>
      </c>
      <c r="M1086">
        <v>5</v>
      </c>
      <c r="N1086">
        <v>0</v>
      </c>
      <c r="O1086">
        <v>5</v>
      </c>
      <c r="P1086">
        <v>5</v>
      </c>
      <c r="Q1086">
        <v>5</v>
      </c>
      <c r="R1086">
        <v>5</v>
      </c>
      <c r="S1086">
        <v>0</v>
      </c>
      <c r="T1086">
        <v>0</v>
      </c>
      <c r="U1086">
        <v>5</v>
      </c>
      <c r="V1086">
        <v>5</v>
      </c>
      <c r="W1086">
        <v>0</v>
      </c>
      <c r="X1086">
        <v>0</v>
      </c>
      <c r="Y1086">
        <v>0</v>
      </c>
    </row>
    <row r="1087" spans="2:25" hidden="1" x14ac:dyDescent="0.25">
      <c r="B1087" t="s">
        <v>2200</v>
      </c>
      <c r="C1087">
        <v>71300</v>
      </c>
      <c r="D1087" t="s">
        <v>2186</v>
      </c>
      <c r="E1087">
        <v>25</v>
      </c>
      <c r="F1087">
        <v>125</v>
      </c>
      <c r="G1087">
        <v>195</v>
      </c>
      <c r="H1087">
        <v>0</v>
      </c>
      <c r="I1087">
        <v>195</v>
      </c>
      <c r="J1087">
        <v>5</v>
      </c>
      <c r="K1087">
        <v>180</v>
      </c>
      <c r="L1087">
        <v>10</v>
      </c>
      <c r="M1087">
        <v>5</v>
      </c>
      <c r="N1087">
        <v>640</v>
      </c>
      <c r="O1087">
        <v>1500</v>
      </c>
      <c r="P1087">
        <v>1225</v>
      </c>
      <c r="Q1087">
        <v>3390</v>
      </c>
      <c r="R1087">
        <v>2590</v>
      </c>
      <c r="S1087">
        <v>5</v>
      </c>
      <c r="T1087">
        <v>335</v>
      </c>
      <c r="U1087">
        <v>490</v>
      </c>
      <c r="V1087">
        <v>1890</v>
      </c>
      <c r="W1087">
        <v>0</v>
      </c>
      <c r="X1087">
        <v>475</v>
      </c>
      <c r="Y1087">
        <v>0</v>
      </c>
    </row>
    <row r="1088" spans="2:25" hidden="1" x14ac:dyDescent="0.25">
      <c r="B1088" t="s">
        <v>2200</v>
      </c>
      <c r="C1088">
        <v>72200</v>
      </c>
      <c r="D1088" t="s">
        <v>2187</v>
      </c>
      <c r="E1088">
        <v>10</v>
      </c>
      <c r="F1088">
        <v>75</v>
      </c>
      <c r="G1088">
        <v>435</v>
      </c>
      <c r="H1088">
        <v>5</v>
      </c>
      <c r="I1088">
        <v>150</v>
      </c>
      <c r="J1088">
        <v>5</v>
      </c>
      <c r="K1088">
        <v>85</v>
      </c>
      <c r="L1088">
        <v>390</v>
      </c>
      <c r="M1088">
        <v>35</v>
      </c>
      <c r="N1088">
        <v>470</v>
      </c>
      <c r="O1088">
        <v>750</v>
      </c>
      <c r="P1088">
        <v>645</v>
      </c>
      <c r="Q1088">
        <v>1150</v>
      </c>
      <c r="R1088">
        <v>860</v>
      </c>
      <c r="S1088">
        <v>15</v>
      </c>
      <c r="T1088">
        <v>75</v>
      </c>
      <c r="U1088">
        <v>290</v>
      </c>
      <c r="V1088">
        <v>1450</v>
      </c>
      <c r="W1088">
        <v>0</v>
      </c>
      <c r="X1088">
        <v>165</v>
      </c>
      <c r="Y1088">
        <v>5</v>
      </c>
    </row>
    <row r="1089" spans="2:25" hidden="1" x14ac:dyDescent="0.25">
      <c r="B1089" t="s">
        <v>2200</v>
      </c>
      <c r="C1089">
        <v>72300</v>
      </c>
      <c r="D1089" t="s">
        <v>2188</v>
      </c>
      <c r="E1089">
        <v>10</v>
      </c>
      <c r="F1089">
        <v>20</v>
      </c>
      <c r="G1089">
        <v>1385</v>
      </c>
      <c r="H1089">
        <v>15</v>
      </c>
      <c r="I1089">
        <v>310</v>
      </c>
      <c r="J1089">
        <v>5</v>
      </c>
      <c r="K1089">
        <v>125</v>
      </c>
      <c r="L1089">
        <v>740</v>
      </c>
      <c r="M1089">
        <v>200</v>
      </c>
      <c r="N1089">
        <v>440</v>
      </c>
      <c r="O1089">
        <v>790</v>
      </c>
      <c r="P1089">
        <v>660</v>
      </c>
      <c r="Q1089">
        <v>775</v>
      </c>
      <c r="R1089">
        <v>655</v>
      </c>
      <c r="S1089">
        <v>35</v>
      </c>
      <c r="T1089">
        <v>25</v>
      </c>
      <c r="U1089">
        <v>205</v>
      </c>
      <c r="V1089">
        <v>2480</v>
      </c>
      <c r="W1089">
        <v>5</v>
      </c>
      <c r="X1089">
        <v>35</v>
      </c>
      <c r="Y1089">
        <v>20</v>
      </c>
    </row>
    <row r="1090" spans="2:25" hidden="1" x14ac:dyDescent="0.25">
      <c r="B1090" t="s">
        <v>2200</v>
      </c>
      <c r="C1090">
        <v>72330</v>
      </c>
      <c r="D1090" t="s">
        <v>2189</v>
      </c>
      <c r="E1090">
        <v>45</v>
      </c>
      <c r="F1090">
        <v>135</v>
      </c>
      <c r="G1090">
        <v>155</v>
      </c>
      <c r="H1090">
        <v>0</v>
      </c>
      <c r="I1090">
        <v>95</v>
      </c>
      <c r="J1090">
        <v>5</v>
      </c>
      <c r="K1090">
        <v>80</v>
      </c>
      <c r="L1090">
        <v>30</v>
      </c>
      <c r="M1090">
        <v>5</v>
      </c>
      <c r="N1090">
        <v>320</v>
      </c>
      <c r="O1090">
        <v>740</v>
      </c>
      <c r="P1090">
        <v>595</v>
      </c>
      <c r="Q1090">
        <v>1675</v>
      </c>
      <c r="R1090">
        <v>1260</v>
      </c>
      <c r="S1090">
        <v>5</v>
      </c>
      <c r="T1090">
        <v>165</v>
      </c>
      <c r="U1090">
        <v>295</v>
      </c>
      <c r="V1090">
        <v>1035</v>
      </c>
      <c r="W1090">
        <v>0</v>
      </c>
      <c r="X1090">
        <v>220</v>
      </c>
      <c r="Y1090">
        <v>0</v>
      </c>
    </row>
    <row r="1091" spans="2:25" hidden="1" x14ac:dyDescent="0.25">
      <c r="B1091" t="s">
        <v>2200</v>
      </c>
      <c r="C1091">
        <v>72800</v>
      </c>
      <c r="D1091" t="s">
        <v>2190</v>
      </c>
      <c r="E1091">
        <v>50</v>
      </c>
      <c r="F1091">
        <v>150</v>
      </c>
      <c r="G1091">
        <v>1555</v>
      </c>
      <c r="H1091">
        <v>25</v>
      </c>
      <c r="I1091">
        <v>770</v>
      </c>
      <c r="J1091">
        <v>15</v>
      </c>
      <c r="K1091">
        <v>330</v>
      </c>
      <c r="L1091">
        <v>1490</v>
      </c>
      <c r="M1091">
        <v>110</v>
      </c>
      <c r="N1091">
        <v>1185</v>
      </c>
      <c r="O1091">
        <v>2825</v>
      </c>
      <c r="P1091">
        <v>2380</v>
      </c>
      <c r="Q1091">
        <v>2940</v>
      </c>
      <c r="R1091">
        <v>1875</v>
      </c>
      <c r="S1091">
        <v>90</v>
      </c>
      <c r="T1091">
        <v>180</v>
      </c>
      <c r="U1091">
        <v>870</v>
      </c>
      <c r="V1091">
        <v>4405</v>
      </c>
      <c r="W1091">
        <v>10</v>
      </c>
      <c r="X1091">
        <v>325</v>
      </c>
      <c r="Y1091">
        <v>55</v>
      </c>
    </row>
    <row r="1092" spans="2:25" hidden="1" x14ac:dyDescent="0.25">
      <c r="B1092" t="s">
        <v>2200</v>
      </c>
      <c r="C1092">
        <v>73600</v>
      </c>
      <c r="D1092" t="s">
        <v>2191</v>
      </c>
      <c r="E1092">
        <v>20</v>
      </c>
      <c r="F1092">
        <v>225</v>
      </c>
      <c r="G1092">
        <v>180</v>
      </c>
      <c r="H1092">
        <v>0</v>
      </c>
      <c r="I1092">
        <v>70</v>
      </c>
      <c r="J1092">
        <v>5</v>
      </c>
      <c r="K1092">
        <v>65</v>
      </c>
      <c r="L1092">
        <v>30</v>
      </c>
      <c r="M1092">
        <v>5</v>
      </c>
      <c r="N1092">
        <v>330</v>
      </c>
      <c r="O1092">
        <v>890</v>
      </c>
      <c r="P1092">
        <v>750</v>
      </c>
      <c r="Q1092">
        <v>2200</v>
      </c>
      <c r="R1092">
        <v>1630</v>
      </c>
      <c r="S1092">
        <v>10</v>
      </c>
      <c r="T1092">
        <v>205</v>
      </c>
      <c r="U1092">
        <v>300</v>
      </c>
      <c r="V1092">
        <v>1125</v>
      </c>
      <c r="W1092">
        <v>0</v>
      </c>
      <c r="X1092">
        <v>325</v>
      </c>
      <c r="Y1092">
        <v>5</v>
      </c>
    </row>
    <row r="1093" spans="2:25" hidden="1" x14ac:dyDescent="0.25">
      <c r="B1093" t="s">
        <v>2200</v>
      </c>
      <c r="C1093">
        <v>74050</v>
      </c>
      <c r="D1093" t="s">
        <v>2192</v>
      </c>
      <c r="E1093">
        <v>5</v>
      </c>
      <c r="F1093">
        <v>50</v>
      </c>
      <c r="G1093">
        <v>40</v>
      </c>
      <c r="H1093">
        <v>0</v>
      </c>
      <c r="I1093">
        <v>25</v>
      </c>
      <c r="J1093">
        <v>0</v>
      </c>
      <c r="K1093">
        <v>15</v>
      </c>
      <c r="L1093">
        <v>5</v>
      </c>
      <c r="M1093">
        <v>0</v>
      </c>
      <c r="N1093">
        <v>105</v>
      </c>
      <c r="O1093">
        <v>215</v>
      </c>
      <c r="P1093">
        <v>175</v>
      </c>
      <c r="Q1093">
        <v>550</v>
      </c>
      <c r="R1093">
        <v>435</v>
      </c>
      <c r="S1093">
        <v>5</v>
      </c>
      <c r="T1093">
        <v>45</v>
      </c>
      <c r="U1093">
        <v>65</v>
      </c>
      <c r="V1093">
        <v>330</v>
      </c>
      <c r="W1093">
        <v>0</v>
      </c>
      <c r="X1093">
        <v>65</v>
      </c>
      <c r="Y1093">
        <v>0</v>
      </c>
    </row>
    <row r="1094" spans="2:25" hidden="1" x14ac:dyDescent="0.25">
      <c r="B1094" t="s">
        <v>2200</v>
      </c>
      <c r="C1094">
        <v>74550</v>
      </c>
      <c r="D1094" t="s">
        <v>2193</v>
      </c>
      <c r="E1094">
        <v>10</v>
      </c>
      <c r="F1094">
        <v>95</v>
      </c>
      <c r="G1094">
        <v>115</v>
      </c>
      <c r="H1094">
        <v>0</v>
      </c>
      <c r="I1094">
        <v>30</v>
      </c>
      <c r="J1094">
        <v>0</v>
      </c>
      <c r="K1094">
        <v>30</v>
      </c>
      <c r="L1094">
        <v>35</v>
      </c>
      <c r="M1094">
        <v>5</v>
      </c>
      <c r="N1094">
        <v>120</v>
      </c>
      <c r="O1094">
        <v>370</v>
      </c>
      <c r="P1094">
        <v>320</v>
      </c>
      <c r="Q1094">
        <v>805</v>
      </c>
      <c r="R1094">
        <v>550</v>
      </c>
      <c r="S1094">
        <v>10</v>
      </c>
      <c r="T1094">
        <v>75</v>
      </c>
      <c r="U1094">
        <v>160</v>
      </c>
      <c r="V1094">
        <v>505</v>
      </c>
      <c r="W1094">
        <v>0</v>
      </c>
      <c r="X1094">
        <v>120</v>
      </c>
      <c r="Y1094">
        <v>0</v>
      </c>
    </row>
    <row r="1095" spans="2:25" hidden="1" x14ac:dyDescent="0.25">
      <c r="B1095" t="s">
        <v>2200</v>
      </c>
      <c r="C1095">
        <v>74560</v>
      </c>
      <c r="D1095" t="s">
        <v>2194</v>
      </c>
      <c r="E1095">
        <v>5</v>
      </c>
      <c r="F1095">
        <v>5</v>
      </c>
      <c r="G1095">
        <v>80</v>
      </c>
      <c r="H1095">
        <v>0</v>
      </c>
      <c r="I1095">
        <v>15</v>
      </c>
      <c r="J1095">
        <v>5</v>
      </c>
      <c r="K1095">
        <v>5</v>
      </c>
      <c r="L1095">
        <v>30</v>
      </c>
      <c r="M1095">
        <v>5</v>
      </c>
      <c r="N1095">
        <v>15</v>
      </c>
      <c r="O1095">
        <v>20</v>
      </c>
      <c r="P1095">
        <v>15</v>
      </c>
      <c r="Q1095">
        <v>25</v>
      </c>
      <c r="R1095">
        <v>25</v>
      </c>
      <c r="S1095">
        <v>5</v>
      </c>
      <c r="T1095">
        <v>0</v>
      </c>
      <c r="U1095">
        <v>10</v>
      </c>
      <c r="V1095">
        <v>110</v>
      </c>
      <c r="W1095">
        <v>0</v>
      </c>
      <c r="X1095">
        <v>0</v>
      </c>
      <c r="Y1095">
        <v>5</v>
      </c>
    </row>
    <row r="1096" spans="2:25" hidden="1" x14ac:dyDescent="0.25">
      <c r="B1096" t="s">
        <v>2200</v>
      </c>
      <c r="C1096">
        <v>74660</v>
      </c>
      <c r="D1096" t="s">
        <v>2195</v>
      </c>
      <c r="E1096">
        <v>35</v>
      </c>
      <c r="F1096">
        <v>50</v>
      </c>
      <c r="G1096">
        <v>90</v>
      </c>
      <c r="H1096">
        <v>0</v>
      </c>
      <c r="I1096">
        <v>60</v>
      </c>
      <c r="J1096">
        <v>5</v>
      </c>
      <c r="K1096">
        <v>55</v>
      </c>
      <c r="L1096">
        <v>15</v>
      </c>
      <c r="M1096">
        <v>5</v>
      </c>
      <c r="N1096">
        <v>310</v>
      </c>
      <c r="O1096">
        <v>700</v>
      </c>
      <c r="P1096">
        <v>595</v>
      </c>
      <c r="Q1096">
        <v>1830</v>
      </c>
      <c r="R1096">
        <v>1425</v>
      </c>
      <c r="S1096">
        <v>0</v>
      </c>
      <c r="T1096">
        <v>165</v>
      </c>
      <c r="U1096">
        <v>225</v>
      </c>
      <c r="V1096">
        <v>855</v>
      </c>
      <c r="W1096">
        <v>0</v>
      </c>
      <c r="X1096">
        <v>260</v>
      </c>
      <c r="Y1096">
        <v>0</v>
      </c>
    </row>
    <row r="1097" spans="2:25" hidden="1" x14ac:dyDescent="0.25">
      <c r="B1097" t="s">
        <v>2200</v>
      </c>
      <c r="C1097">
        <v>74680</v>
      </c>
      <c r="D1097" t="s">
        <v>2196</v>
      </c>
      <c r="E1097">
        <v>5</v>
      </c>
      <c r="F1097">
        <v>35</v>
      </c>
      <c r="G1097">
        <v>55</v>
      </c>
      <c r="H1097">
        <v>0</v>
      </c>
      <c r="I1097">
        <v>30</v>
      </c>
      <c r="J1097">
        <v>5</v>
      </c>
      <c r="K1097">
        <v>25</v>
      </c>
      <c r="L1097">
        <v>5</v>
      </c>
      <c r="M1097">
        <v>0</v>
      </c>
      <c r="N1097">
        <v>200</v>
      </c>
      <c r="O1097">
        <v>515</v>
      </c>
      <c r="P1097">
        <v>400</v>
      </c>
      <c r="Q1097">
        <v>1190</v>
      </c>
      <c r="R1097">
        <v>900</v>
      </c>
      <c r="S1097">
        <v>5</v>
      </c>
      <c r="T1097">
        <v>130</v>
      </c>
      <c r="U1097">
        <v>125</v>
      </c>
      <c r="V1097">
        <v>520</v>
      </c>
      <c r="W1097">
        <v>0</v>
      </c>
      <c r="X1097">
        <v>205</v>
      </c>
      <c r="Y1097">
        <v>0</v>
      </c>
    </row>
    <row r="1098" spans="2:25" hidden="1" x14ac:dyDescent="0.25">
      <c r="B1098" t="s">
        <v>2200</v>
      </c>
      <c r="C1098">
        <v>79399</v>
      </c>
      <c r="D1098" t="s">
        <v>2197</v>
      </c>
      <c r="E1098">
        <v>10</v>
      </c>
      <c r="F1098">
        <v>30</v>
      </c>
      <c r="G1098">
        <v>285</v>
      </c>
      <c r="H1098">
        <v>5</v>
      </c>
      <c r="I1098">
        <v>65</v>
      </c>
      <c r="J1098">
        <v>5</v>
      </c>
      <c r="K1098">
        <v>35</v>
      </c>
      <c r="L1098">
        <v>110</v>
      </c>
      <c r="M1098">
        <v>10</v>
      </c>
      <c r="N1098">
        <v>130</v>
      </c>
      <c r="O1098">
        <v>260</v>
      </c>
      <c r="P1098">
        <v>195</v>
      </c>
      <c r="Q1098">
        <v>340</v>
      </c>
      <c r="R1098">
        <v>245</v>
      </c>
      <c r="S1098">
        <v>10</v>
      </c>
      <c r="T1098">
        <v>25</v>
      </c>
      <c r="U1098">
        <v>50</v>
      </c>
      <c r="V1098">
        <v>575</v>
      </c>
      <c r="W1098">
        <v>0</v>
      </c>
      <c r="X1098">
        <v>20</v>
      </c>
      <c r="Y1098">
        <v>0</v>
      </c>
    </row>
    <row r="1099" spans="2:25" hidden="1" x14ac:dyDescent="0.25">
      <c r="B1099" t="s">
        <v>2200</v>
      </c>
      <c r="C1099">
        <v>89399</v>
      </c>
      <c r="D1099" t="s">
        <v>2198</v>
      </c>
      <c r="E1099">
        <v>90</v>
      </c>
      <c r="F1099">
        <v>120</v>
      </c>
      <c r="G1099">
        <v>25045</v>
      </c>
      <c r="H1099">
        <v>385</v>
      </c>
      <c r="I1099">
        <v>5875</v>
      </c>
      <c r="J1099">
        <v>105</v>
      </c>
      <c r="K1099">
        <v>1810</v>
      </c>
      <c r="L1099">
        <v>9885</v>
      </c>
      <c r="M1099">
        <v>9960</v>
      </c>
      <c r="N1099">
        <v>8845</v>
      </c>
      <c r="O1099">
        <v>12905</v>
      </c>
      <c r="P1099">
        <v>10145</v>
      </c>
      <c r="Q1099">
        <v>13615</v>
      </c>
      <c r="R1099">
        <v>6830</v>
      </c>
      <c r="S1099">
        <v>1255</v>
      </c>
      <c r="T1099">
        <v>405</v>
      </c>
      <c r="U1099">
        <v>2565</v>
      </c>
      <c r="V1099">
        <v>42170</v>
      </c>
      <c r="W1099">
        <v>100</v>
      </c>
      <c r="X1099">
        <v>690</v>
      </c>
      <c r="Y1099">
        <v>2905</v>
      </c>
    </row>
    <row r="1100" spans="2:25" hidden="1" x14ac:dyDescent="0.25">
      <c r="B1100" t="s">
        <v>2200</v>
      </c>
      <c r="C1100">
        <v>99399</v>
      </c>
      <c r="D1100" t="s">
        <v>2199</v>
      </c>
      <c r="E1100">
        <v>5</v>
      </c>
      <c r="F1100">
        <v>5</v>
      </c>
      <c r="G1100">
        <v>280</v>
      </c>
      <c r="H1100">
        <v>5</v>
      </c>
      <c r="I1100">
        <v>35</v>
      </c>
      <c r="J1100">
        <v>0</v>
      </c>
      <c r="K1100">
        <v>15</v>
      </c>
      <c r="L1100">
        <v>85</v>
      </c>
      <c r="M1100">
        <v>70</v>
      </c>
      <c r="N1100">
        <v>45</v>
      </c>
      <c r="O1100">
        <v>110</v>
      </c>
      <c r="P1100">
        <v>85</v>
      </c>
      <c r="Q1100">
        <v>65</v>
      </c>
      <c r="R1100">
        <v>50</v>
      </c>
      <c r="S1100">
        <v>5</v>
      </c>
      <c r="T1100">
        <v>5</v>
      </c>
      <c r="U1100">
        <v>20</v>
      </c>
      <c r="V1100">
        <v>405</v>
      </c>
      <c r="W1100">
        <v>0</v>
      </c>
      <c r="X1100">
        <v>5</v>
      </c>
      <c r="Y1100">
        <v>5</v>
      </c>
    </row>
    <row r="1101" spans="2:25" hidden="1" x14ac:dyDescent="0.25">
      <c r="B1101" t="s">
        <v>2201</v>
      </c>
      <c r="C1101">
        <v>10050</v>
      </c>
      <c r="D1101" t="s">
        <v>1737</v>
      </c>
      <c r="E1101">
        <v>20</v>
      </c>
      <c r="F1101">
        <v>80</v>
      </c>
      <c r="G1101">
        <v>6880</v>
      </c>
      <c r="H1101">
        <v>40</v>
      </c>
      <c r="I1101">
        <v>1670</v>
      </c>
      <c r="J1101">
        <v>20</v>
      </c>
      <c r="K1101">
        <v>760</v>
      </c>
      <c r="L1101">
        <v>4460</v>
      </c>
      <c r="M1101">
        <v>1325</v>
      </c>
      <c r="N1101">
        <v>2495</v>
      </c>
      <c r="O1101">
        <v>3565</v>
      </c>
      <c r="P1101">
        <v>2885</v>
      </c>
      <c r="Q1101">
        <v>2895</v>
      </c>
      <c r="R1101">
        <v>2095</v>
      </c>
      <c r="S1101">
        <v>275</v>
      </c>
      <c r="T1101">
        <v>90</v>
      </c>
      <c r="U1101">
        <v>1080</v>
      </c>
      <c r="V1101">
        <v>12580</v>
      </c>
      <c r="W1101">
        <v>5</v>
      </c>
      <c r="X1101">
        <v>245</v>
      </c>
      <c r="Y1101">
        <v>185</v>
      </c>
    </row>
    <row r="1102" spans="2:25" hidden="1" x14ac:dyDescent="0.25">
      <c r="B1102" t="s">
        <v>2201</v>
      </c>
      <c r="C1102">
        <v>10180</v>
      </c>
      <c r="D1102" t="s">
        <v>1738</v>
      </c>
      <c r="E1102">
        <v>50</v>
      </c>
      <c r="F1102">
        <v>95</v>
      </c>
      <c r="G1102">
        <v>2860</v>
      </c>
      <c r="H1102">
        <v>35</v>
      </c>
      <c r="I1102">
        <v>700</v>
      </c>
      <c r="J1102">
        <v>15</v>
      </c>
      <c r="K1102">
        <v>385</v>
      </c>
      <c r="L1102">
        <v>2650</v>
      </c>
      <c r="M1102">
        <v>775</v>
      </c>
      <c r="N1102">
        <v>1250</v>
      </c>
      <c r="O1102">
        <v>1720</v>
      </c>
      <c r="P1102">
        <v>1385</v>
      </c>
      <c r="Q1102">
        <v>2180</v>
      </c>
      <c r="R1102">
        <v>1420</v>
      </c>
      <c r="S1102">
        <v>100</v>
      </c>
      <c r="T1102">
        <v>100</v>
      </c>
      <c r="U1102">
        <v>515</v>
      </c>
      <c r="V1102">
        <v>5660</v>
      </c>
      <c r="W1102">
        <v>0</v>
      </c>
      <c r="X1102">
        <v>245</v>
      </c>
      <c r="Y1102">
        <v>310</v>
      </c>
    </row>
    <row r="1103" spans="2:25" hidden="1" x14ac:dyDescent="0.25">
      <c r="B1103" t="s">
        <v>2201</v>
      </c>
      <c r="C1103">
        <v>10250</v>
      </c>
      <c r="D1103" t="s">
        <v>1739</v>
      </c>
      <c r="E1103">
        <v>20</v>
      </c>
      <c r="F1103">
        <v>50</v>
      </c>
      <c r="G1103">
        <v>7060</v>
      </c>
      <c r="H1103">
        <v>40</v>
      </c>
      <c r="I1103">
        <v>1235</v>
      </c>
      <c r="J1103">
        <v>10</v>
      </c>
      <c r="K1103">
        <v>575</v>
      </c>
      <c r="L1103">
        <v>3095</v>
      </c>
      <c r="M1103">
        <v>1805</v>
      </c>
      <c r="N1103">
        <v>1770</v>
      </c>
      <c r="O1103">
        <v>2290</v>
      </c>
      <c r="P1103">
        <v>1755</v>
      </c>
      <c r="Q1103">
        <v>1855</v>
      </c>
      <c r="R1103">
        <v>1350</v>
      </c>
      <c r="S1103">
        <v>185</v>
      </c>
      <c r="T1103">
        <v>60</v>
      </c>
      <c r="U1103">
        <v>505</v>
      </c>
      <c r="V1103">
        <v>10870</v>
      </c>
      <c r="W1103">
        <v>5</v>
      </c>
      <c r="X1103">
        <v>140</v>
      </c>
      <c r="Y1103">
        <v>90</v>
      </c>
    </row>
    <row r="1104" spans="2:25" hidden="1" x14ac:dyDescent="0.25">
      <c r="B1104" t="s">
        <v>2201</v>
      </c>
      <c r="C1104">
        <v>10300</v>
      </c>
      <c r="D1104" t="s">
        <v>1740</v>
      </c>
      <c r="E1104">
        <v>5</v>
      </c>
      <c r="F1104">
        <v>10</v>
      </c>
      <c r="G1104">
        <v>240</v>
      </c>
      <c r="H1104">
        <v>5</v>
      </c>
      <c r="I1104">
        <v>50</v>
      </c>
      <c r="J1104">
        <v>5</v>
      </c>
      <c r="K1104">
        <v>25</v>
      </c>
      <c r="L1104">
        <v>105</v>
      </c>
      <c r="M1104">
        <v>25</v>
      </c>
      <c r="N1104">
        <v>70</v>
      </c>
      <c r="O1104">
        <v>135</v>
      </c>
      <c r="P1104">
        <v>100</v>
      </c>
      <c r="Q1104">
        <v>100</v>
      </c>
      <c r="R1104">
        <v>55</v>
      </c>
      <c r="S1104">
        <v>5</v>
      </c>
      <c r="T1104">
        <v>10</v>
      </c>
      <c r="U1104">
        <v>35</v>
      </c>
      <c r="V1104">
        <v>410</v>
      </c>
      <c r="W1104">
        <v>5</v>
      </c>
      <c r="X1104">
        <v>5</v>
      </c>
      <c r="Y1104">
        <v>5</v>
      </c>
    </row>
    <row r="1105" spans="2:25" hidden="1" x14ac:dyDescent="0.25">
      <c r="B1105" t="s">
        <v>2201</v>
      </c>
      <c r="C1105">
        <v>10470</v>
      </c>
      <c r="D1105" t="s">
        <v>1741</v>
      </c>
      <c r="E1105">
        <v>25</v>
      </c>
      <c r="F1105">
        <v>50</v>
      </c>
      <c r="G1105">
        <v>4750</v>
      </c>
      <c r="H1105">
        <v>25</v>
      </c>
      <c r="I1105">
        <v>1155</v>
      </c>
      <c r="J1105">
        <v>15</v>
      </c>
      <c r="K1105">
        <v>555</v>
      </c>
      <c r="L1105">
        <v>2605</v>
      </c>
      <c r="M1105">
        <v>1025</v>
      </c>
      <c r="N1105">
        <v>1785</v>
      </c>
      <c r="O1105">
        <v>2500</v>
      </c>
      <c r="P1105">
        <v>2010</v>
      </c>
      <c r="Q1105">
        <v>1905</v>
      </c>
      <c r="R1105">
        <v>1195</v>
      </c>
      <c r="S1105">
        <v>120</v>
      </c>
      <c r="T1105">
        <v>75</v>
      </c>
      <c r="U1105">
        <v>715</v>
      </c>
      <c r="V1105">
        <v>8545</v>
      </c>
      <c r="W1105">
        <v>5</v>
      </c>
      <c r="X1105">
        <v>180</v>
      </c>
      <c r="Y1105">
        <v>170</v>
      </c>
    </row>
    <row r="1106" spans="2:25" hidden="1" x14ac:dyDescent="0.25">
      <c r="B1106" t="s">
        <v>2201</v>
      </c>
      <c r="C1106">
        <v>10500</v>
      </c>
      <c r="D1106" t="s">
        <v>1742</v>
      </c>
      <c r="E1106">
        <v>15</v>
      </c>
      <c r="F1106">
        <v>30</v>
      </c>
      <c r="G1106">
        <v>15550</v>
      </c>
      <c r="H1106">
        <v>85</v>
      </c>
      <c r="I1106">
        <v>3875</v>
      </c>
      <c r="J1106">
        <v>50</v>
      </c>
      <c r="K1106">
        <v>1805</v>
      </c>
      <c r="L1106">
        <v>6205</v>
      </c>
      <c r="M1106">
        <v>2885</v>
      </c>
      <c r="N1106">
        <v>3630</v>
      </c>
      <c r="O1106">
        <v>6045</v>
      </c>
      <c r="P1106">
        <v>4565</v>
      </c>
      <c r="Q1106">
        <v>5380</v>
      </c>
      <c r="R1106">
        <v>3625</v>
      </c>
      <c r="S1106">
        <v>400</v>
      </c>
      <c r="T1106">
        <v>270</v>
      </c>
      <c r="U1106">
        <v>980</v>
      </c>
      <c r="V1106">
        <v>24005</v>
      </c>
      <c r="W1106">
        <v>100</v>
      </c>
      <c r="X1106">
        <v>200</v>
      </c>
      <c r="Y1106">
        <v>785</v>
      </c>
    </row>
    <row r="1107" spans="2:25" hidden="1" x14ac:dyDescent="0.25">
      <c r="B1107" t="s">
        <v>2201</v>
      </c>
      <c r="C1107">
        <v>10550</v>
      </c>
      <c r="D1107" t="s">
        <v>1743</v>
      </c>
      <c r="E1107">
        <v>10</v>
      </c>
      <c r="F1107">
        <v>30</v>
      </c>
      <c r="G1107">
        <v>6135</v>
      </c>
      <c r="H1107">
        <v>20</v>
      </c>
      <c r="I1107">
        <v>910</v>
      </c>
      <c r="J1107">
        <v>5</v>
      </c>
      <c r="K1107">
        <v>445</v>
      </c>
      <c r="L1107">
        <v>2115</v>
      </c>
      <c r="M1107">
        <v>1305</v>
      </c>
      <c r="N1107">
        <v>1580</v>
      </c>
      <c r="O1107">
        <v>2040</v>
      </c>
      <c r="P1107">
        <v>1540</v>
      </c>
      <c r="Q1107">
        <v>1485</v>
      </c>
      <c r="R1107">
        <v>1190</v>
      </c>
      <c r="S1107">
        <v>185</v>
      </c>
      <c r="T1107">
        <v>80</v>
      </c>
      <c r="U1107">
        <v>475</v>
      </c>
      <c r="V1107">
        <v>9485</v>
      </c>
      <c r="W1107">
        <v>5</v>
      </c>
      <c r="X1107">
        <v>115</v>
      </c>
      <c r="Y1107">
        <v>55</v>
      </c>
    </row>
    <row r="1108" spans="2:25" hidden="1" x14ac:dyDescent="0.25">
      <c r="B1108" t="s">
        <v>2201</v>
      </c>
      <c r="C1108">
        <v>10600</v>
      </c>
      <c r="D1108" t="s">
        <v>1744</v>
      </c>
      <c r="E1108">
        <v>5</v>
      </c>
      <c r="F1108">
        <v>5</v>
      </c>
      <c r="G1108">
        <v>2095</v>
      </c>
      <c r="H1108">
        <v>10</v>
      </c>
      <c r="I1108">
        <v>360</v>
      </c>
      <c r="J1108">
        <v>5</v>
      </c>
      <c r="K1108">
        <v>200</v>
      </c>
      <c r="L1108">
        <v>1045</v>
      </c>
      <c r="M1108">
        <v>365</v>
      </c>
      <c r="N1108">
        <v>590</v>
      </c>
      <c r="O1108">
        <v>885</v>
      </c>
      <c r="P1108">
        <v>675</v>
      </c>
      <c r="Q1108">
        <v>710</v>
      </c>
      <c r="R1108">
        <v>640</v>
      </c>
      <c r="S1108">
        <v>65</v>
      </c>
      <c r="T1108">
        <v>45</v>
      </c>
      <c r="U1108">
        <v>215</v>
      </c>
      <c r="V1108">
        <v>3540</v>
      </c>
      <c r="W1108">
        <v>5</v>
      </c>
      <c r="X1108">
        <v>65</v>
      </c>
      <c r="Y1108">
        <v>20</v>
      </c>
    </row>
    <row r="1109" spans="2:25" hidden="1" x14ac:dyDescent="0.25">
      <c r="B1109" t="s">
        <v>2201</v>
      </c>
      <c r="C1109">
        <v>10650</v>
      </c>
      <c r="D1109" t="s">
        <v>1745</v>
      </c>
      <c r="E1109">
        <v>5</v>
      </c>
      <c r="F1109">
        <v>5</v>
      </c>
      <c r="G1109">
        <v>1805</v>
      </c>
      <c r="H1109">
        <v>5</v>
      </c>
      <c r="I1109">
        <v>275</v>
      </c>
      <c r="J1109">
        <v>5</v>
      </c>
      <c r="K1109">
        <v>130</v>
      </c>
      <c r="L1109">
        <v>570</v>
      </c>
      <c r="M1109">
        <v>265</v>
      </c>
      <c r="N1109">
        <v>340</v>
      </c>
      <c r="O1109">
        <v>445</v>
      </c>
      <c r="P1109">
        <v>325</v>
      </c>
      <c r="Q1109">
        <v>365</v>
      </c>
      <c r="R1109">
        <v>285</v>
      </c>
      <c r="S1109">
        <v>65</v>
      </c>
      <c r="T1109">
        <v>15</v>
      </c>
      <c r="U1109">
        <v>95</v>
      </c>
      <c r="V1109">
        <v>2585</v>
      </c>
      <c r="W1109">
        <v>0</v>
      </c>
      <c r="X1109">
        <v>20</v>
      </c>
      <c r="Y1109">
        <v>10</v>
      </c>
    </row>
    <row r="1110" spans="2:25" hidden="1" x14ac:dyDescent="0.25">
      <c r="B1110" t="s">
        <v>2201</v>
      </c>
      <c r="C1110">
        <v>10750</v>
      </c>
      <c r="D1110" t="s">
        <v>1746</v>
      </c>
      <c r="E1110">
        <v>75</v>
      </c>
      <c r="F1110">
        <v>315</v>
      </c>
      <c r="G1110">
        <v>28035</v>
      </c>
      <c r="H1110">
        <v>205</v>
      </c>
      <c r="I1110">
        <v>10980</v>
      </c>
      <c r="J1110">
        <v>175</v>
      </c>
      <c r="K1110">
        <v>6055</v>
      </c>
      <c r="L1110">
        <v>18440</v>
      </c>
      <c r="M1110">
        <v>2910</v>
      </c>
      <c r="N1110">
        <v>10685</v>
      </c>
      <c r="O1110">
        <v>23825</v>
      </c>
      <c r="P1110">
        <v>18695</v>
      </c>
      <c r="Q1110">
        <v>19655</v>
      </c>
      <c r="R1110">
        <v>12145</v>
      </c>
      <c r="S1110">
        <v>1120</v>
      </c>
      <c r="T1110">
        <v>1200</v>
      </c>
      <c r="U1110">
        <v>5390</v>
      </c>
      <c r="V1110">
        <v>56595</v>
      </c>
      <c r="W1110">
        <v>195</v>
      </c>
      <c r="X1110">
        <v>1300</v>
      </c>
      <c r="Y1110">
        <v>1875</v>
      </c>
    </row>
    <row r="1111" spans="2:25" hidden="1" x14ac:dyDescent="0.25">
      <c r="B1111" t="s">
        <v>2201</v>
      </c>
      <c r="C1111">
        <v>10800</v>
      </c>
      <c r="D1111" t="s">
        <v>1747</v>
      </c>
      <c r="E1111">
        <v>0</v>
      </c>
      <c r="F1111">
        <v>5</v>
      </c>
      <c r="G1111">
        <v>720</v>
      </c>
      <c r="H1111">
        <v>0</v>
      </c>
      <c r="I1111">
        <v>110</v>
      </c>
      <c r="J1111">
        <v>0</v>
      </c>
      <c r="K1111">
        <v>65</v>
      </c>
      <c r="L1111">
        <v>160</v>
      </c>
      <c r="M1111">
        <v>145</v>
      </c>
      <c r="N1111">
        <v>175</v>
      </c>
      <c r="O1111">
        <v>290</v>
      </c>
      <c r="P1111">
        <v>220</v>
      </c>
      <c r="Q1111">
        <v>155</v>
      </c>
      <c r="R1111">
        <v>130</v>
      </c>
      <c r="S1111">
        <v>10</v>
      </c>
      <c r="T1111">
        <v>10</v>
      </c>
      <c r="U1111">
        <v>90</v>
      </c>
      <c r="V1111">
        <v>1135</v>
      </c>
      <c r="W1111">
        <v>0</v>
      </c>
      <c r="X1111">
        <v>15</v>
      </c>
      <c r="Y1111">
        <v>5</v>
      </c>
    </row>
    <row r="1112" spans="2:25" hidden="1" x14ac:dyDescent="0.25">
      <c r="B1112" t="s">
        <v>2201</v>
      </c>
      <c r="C1112">
        <v>10850</v>
      </c>
      <c r="D1112" t="s">
        <v>1748</v>
      </c>
      <c r="E1112">
        <v>0</v>
      </c>
      <c r="F1112">
        <v>5</v>
      </c>
      <c r="G1112">
        <v>830</v>
      </c>
      <c r="H1112">
        <v>5</v>
      </c>
      <c r="I1112">
        <v>210</v>
      </c>
      <c r="J1112">
        <v>5</v>
      </c>
      <c r="K1112">
        <v>105</v>
      </c>
      <c r="L1112">
        <v>355</v>
      </c>
      <c r="M1112">
        <v>175</v>
      </c>
      <c r="N1112">
        <v>250</v>
      </c>
      <c r="O1112">
        <v>400</v>
      </c>
      <c r="P1112">
        <v>295</v>
      </c>
      <c r="Q1112">
        <v>280</v>
      </c>
      <c r="R1112">
        <v>170</v>
      </c>
      <c r="S1112">
        <v>35</v>
      </c>
      <c r="T1112">
        <v>15</v>
      </c>
      <c r="U1112">
        <v>110</v>
      </c>
      <c r="V1112">
        <v>1405</v>
      </c>
      <c r="W1112">
        <v>0</v>
      </c>
      <c r="X1112">
        <v>20</v>
      </c>
      <c r="Y1112">
        <v>15</v>
      </c>
    </row>
    <row r="1113" spans="2:25" hidden="1" x14ac:dyDescent="0.25">
      <c r="B1113" t="s">
        <v>2201</v>
      </c>
      <c r="C1113">
        <v>10900</v>
      </c>
      <c r="D1113" t="s">
        <v>1749</v>
      </c>
      <c r="E1113">
        <v>5</v>
      </c>
      <c r="F1113">
        <v>20</v>
      </c>
      <c r="G1113">
        <v>9405</v>
      </c>
      <c r="H1113">
        <v>60</v>
      </c>
      <c r="I1113">
        <v>1690</v>
      </c>
      <c r="J1113">
        <v>25</v>
      </c>
      <c r="K1113">
        <v>565</v>
      </c>
      <c r="L1113">
        <v>3405</v>
      </c>
      <c r="M1113">
        <v>2400</v>
      </c>
      <c r="N1113">
        <v>2195</v>
      </c>
      <c r="O1113">
        <v>2895</v>
      </c>
      <c r="P1113">
        <v>2210</v>
      </c>
      <c r="Q1113">
        <v>2595</v>
      </c>
      <c r="R1113">
        <v>1585</v>
      </c>
      <c r="S1113">
        <v>240</v>
      </c>
      <c r="T1113">
        <v>85</v>
      </c>
      <c r="U1113">
        <v>575</v>
      </c>
      <c r="V1113">
        <v>13875</v>
      </c>
      <c r="W1113">
        <v>5</v>
      </c>
      <c r="X1113">
        <v>145</v>
      </c>
      <c r="Y1113">
        <v>170</v>
      </c>
    </row>
    <row r="1114" spans="2:25" hidden="1" x14ac:dyDescent="0.25">
      <c r="B1114" t="s">
        <v>2201</v>
      </c>
      <c r="C1114">
        <v>10950</v>
      </c>
      <c r="D1114" t="s">
        <v>1750</v>
      </c>
      <c r="E1114">
        <v>5</v>
      </c>
      <c r="F1114">
        <v>10</v>
      </c>
      <c r="G1114">
        <v>290</v>
      </c>
      <c r="H1114">
        <v>0</v>
      </c>
      <c r="I1114">
        <v>35</v>
      </c>
      <c r="J1114">
        <v>5</v>
      </c>
      <c r="K1114">
        <v>25</v>
      </c>
      <c r="L1114">
        <v>125</v>
      </c>
      <c r="M1114">
        <v>50</v>
      </c>
      <c r="N1114">
        <v>85</v>
      </c>
      <c r="O1114">
        <v>170</v>
      </c>
      <c r="P1114">
        <v>135</v>
      </c>
      <c r="Q1114">
        <v>140</v>
      </c>
      <c r="R1114">
        <v>95</v>
      </c>
      <c r="S1114">
        <v>10</v>
      </c>
      <c r="T1114">
        <v>5</v>
      </c>
      <c r="U1114">
        <v>65</v>
      </c>
      <c r="V1114">
        <v>505</v>
      </c>
      <c r="W1114">
        <v>0</v>
      </c>
      <c r="X1114">
        <v>15</v>
      </c>
      <c r="Y1114">
        <v>5</v>
      </c>
    </row>
    <row r="1115" spans="2:25" hidden="1" x14ac:dyDescent="0.25">
      <c r="B1115" t="s">
        <v>2201</v>
      </c>
      <c r="C1115">
        <v>11150</v>
      </c>
      <c r="D1115" t="s">
        <v>1751</v>
      </c>
      <c r="E1115">
        <v>5</v>
      </c>
      <c r="F1115">
        <v>30</v>
      </c>
      <c r="G1115">
        <v>205</v>
      </c>
      <c r="H1115">
        <v>0</v>
      </c>
      <c r="I1115">
        <v>70</v>
      </c>
      <c r="J1115">
        <v>5</v>
      </c>
      <c r="K1115">
        <v>60</v>
      </c>
      <c r="L1115">
        <v>220</v>
      </c>
      <c r="M1115">
        <v>20</v>
      </c>
      <c r="N1115">
        <v>115</v>
      </c>
      <c r="O1115">
        <v>270</v>
      </c>
      <c r="P1115">
        <v>240</v>
      </c>
      <c r="Q1115">
        <v>345</v>
      </c>
      <c r="R1115">
        <v>265</v>
      </c>
      <c r="S1115">
        <v>10</v>
      </c>
      <c r="T1115">
        <v>5</v>
      </c>
      <c r="U1115">
        <v>145</v>
      </c>
      <c r="V1115">
        <v>600</v>
      </c>
      <c r="W1115">
        <v>0</v>
      </c>
      <c r="X1115">
        <v>60</v>
      </c>
      <c r="Y1115">
        <v>5</v>
      </c>
    </row>
    <row r="1116" spans="2:25" hidden="1" x14ac:dyDescent="0.25">
      <c r="B1116" t="s">
        <v>2201</v>
      </c>
      <c r="C1116">
        <v>11200</v>
      </c>
      <c r="D1116" t="s">
        <v>1752</v>
      </c>
      <c r="E1116">
        <v>5</v>
      </c>
      <c r="F1116">
        <v>25</v>
      </c>
      <c r="G1116">
        <v>100</v>
      </c>
      <c r="H1116">
        <v>0</v>
      </c>
      <c r="I1116">
        <v>40</v>
      </c>
      <c r="J1116">
        <v>5</v>
      </c>
      <c r="K1116">
        <v>35</v>
      </c>
      <c r="L1116">
        <v>150</v>
      </c>
      <c r="M1116">
        <v>10</v>
      </c>
      <c r="N1116">
        <v>105</v>
      </c>
      <c r="O1116">
        <v>150</v>
      </c>
      <c r="P1116">
        <v>140</v>
      </c>
      <c r="Q1116">
        <v>220</v>
      </c>
      <c r="R1116">
        <v>180</v>
      </c>
      <c r="S1116">
        <v>5</v>
      </c>
      <c r="T1116">
        <v>5</v>
      </c>
      <c r="U1116">
        <v>90</v>
      </c>
      <c r="V1116">
        <v>380</v>
      </c>
      <c r="W1116">
        <v>0</v>
      </c>
      <c r="X1116">
        <v>40</v>
      </c>
      <c r="Y1116">
        <v>0</v>
      </c>
    </row>
    <row r="1117" spans="2:25" hidden="1" x14ac:dyDescent="0.25">
      <c r="B1117" t="s">
        <v>2201</v>
      </c>
      <c r="C1117">
        <v>11250</v>
      </c>
      <c r="D1117" t="s">
        <v>1753</v>
      </c>
      <c r="E1117">
        <v>10</v>
      </c>
      <c r="F1117">
        <v>45</v>
      </c>
      <c r="G1117">
        <v>2885</v>
      </c>
      <c r="H1117">
        <v>5</v>
      </c>
      <c r="I1117">
        <v>745</v>
      </c>
      <c r="J1117">
        <v>5</v>
      </c>
      <c r="K1117">
        <v>405</v>
      </c>
      <c r="L1117">
        <v>1435</v>
      </c>
      <c r="M1117">
        <v>190</v>
      </c>
      <c r="N1117">
        <v>1215</v>
      </c>
      <c r="O1117">
        <v>1155</v>
      </c>
      <c r="P1117">
        <v>1030</v>
      </c>
      <c r="Q1117">
        <v>1125</v>
      </c>
      <c r="R1117">
        <v>1025</v>
      </c>
      <c r="S1117">
        <v>65</v>
      </c>
      <c r="T1117">
        <v>35</v>
      </c>
      <c r="U1117">
        <v>465</v>
      </c>
      <c r="V1117">
        <v>5575</v>
      </c>
      <c r="W1117">
        <v>5</v>
      </c>
      <c r="X1117">
        <v>160</v>
      </c>
      <c r="Y1117">
        <v>15</v>
      </c>
    </row>
    <row r="1118" spans="2:25" hidden="1" x14ac:dyDescent="0.25">
      <c r="B1118" t="s">
        <v>2201</v>
      </c>
      <c r="C1118">
        <v>11300</v>
      </c>
      <c r="D1118" t="s">
        <v>1254</v>
      </c>
      <c r="E1118">
        <v>5</v>
      </c>
      <c r="F1118">
        <v>10</v>
      </c>
      <c r="G1118">
        <v>3250</v>
      </c>
      <c r="H1118">
        <v>55</v>
      </c>
      <c r="I1118">
        <v>630</v>
      </c>
      <c r="J1118">
        <v>5</v>
      </c>
      <c r="K1118">
        <v>260</v>
      </c>
      <c r="L1118">
        <v>1395</v>
      </c>
      <c r="M1118">
        <v>810</v>
      </c>
      <c r="N1118">
        <v>635</v>
      </c>
      <c r="O1118">
        <v>1015</v>
      </c>
      <c r="P1118">
        <v>725</v>
      </c>
      <c r="Q1118">
        <v>1165</v>
      </c>
      <c r="R1118">
        <v>770</v>
      </c>
      <c r="S1118">
        <v>90</v>
      </c>
      <c r="T1118">
        <v>35</v>
      </c>
      <c r="U1118">
        <v>125</v>
      </c>
      <c r="V1118">
        <v>4720</v>
      </c>
      <c r="W1118">
        <v>30</v>
      </c>
      <c r="X1118">
        <v>30</v>
      </c>
      <c r="Y1118">
        <v>255</v>
      </c>
    </row>
    <row r="1119" spans="2:25" hidden="1" x14ac:dyDescent="0.25">
      <c r="B1119" t="s">
        <v>2201</v>
      </c>
      <c r="C1119">
        <v>11350</v>
      </c>
      <c r="D1119" t="s">
        <v>1754</v>
      </c>
      <c r="E1119">
        <v>15</v>
      </c>
      <c r="F1119">
        <v>10</v>
      </c>
      <c r="G1119">
        <v>3275</v>
      </c>
      <c r="H1119">
        <v>95</v>
      </c>
      <c r="I1119">
        <v>540</v>
      </c>
      <c r="J1119">
        <v>10</v>
      </c>
      <c r="K1119">
        <v>260</v>
      </c>
      <c r="L1119">
        <v>2830</v>
      </c>
      <c r="M1119">
        <v>840</v>
      </c>
      <c r="N1119">
        <v>1370</v>
      </c>
      <c r="O1119">
        <v>2070</v>
      </c>
      <c r="P1119">
        <v>1645</v>
      </c>
      <c r="Q1119">
        <v>2030</v>
      </c>
      <c r="R1119">
        <v>1875</v>
      </c>
      <c r="S1119">
        <v>135</v>
      </c>
      <c r="T1119">
        <v>85</v>
      </c>
      <c r="U1119">
        <v>540</v>
      </c>
      <c r="V1119">
        <v>6470</v>
      </c>
      <c r="W1119">
        <v>5</v>
      </c>
      <c r="X1119">
        <v>80</v>
      </c>
      <c r="Y1119">
        <v>85</v>
      </c>
    </row>
    <row r="1120" spans="2:25" hidden="1" x14ac:dyDescent="0.25">
      <c r="B1120" t="s">
        <v>2201</v>
      </c>
      <c r="C1120">
        <v>11400</v>
      </c>
      <c r="D1120" t="s">
        <v>1755</v>
      </c>
      <c r="E1120">
        <v>5</v>
      </c>
      <c r="F1120">
        <v>5</v>
      </c>
      <c r="G1120">
        <v>1580</v>
      </c>
      <c r="H1120">
        <v>5</v>
      </c>
      <c r="I1120">
        <v>295</v>
      </c>
      <c r="J1120">
        <v>5</v>
      </c>
      <c r="K1120">
        <v>130</v>
      </c>
      <c r="L1120">
        <v>465</v>
      </c>
      <c r="M1120">
        <v>345</v>
      </c>
      <c r="N1120">
        <v>390</v>
      </c>
      <c r="O1120">
        <v>630</v>
      </c>
      <c r="P1120">
        <v>455</v>
      </c>
      <c r="Q1120">
        <v>475</v>
      </c>
      <c r="R1120">
        <v>300</v>
      </c>
      <c r="S1120">
        <v>30</v>
      </c>
      <c r="T1120">
        <v>20</v>
      </c>
      <c r="U1120">
        <v>155</v>
      </c>
      <c r="V1120">
        <v>2440</v>
      </c>
      <c r="W1120">
        <v>5</v>
      </c>
      <c r="X1120">
        <v>20</v>
      </c>
      <c r="Y1120">
        <v>25</v>
      </c>
    </row>
    <row r="1121" spans="2:25" hidden="1" x14ac:dyDescent="0.25">
      <c r="B1121" t="s">
        <v>2201</v>
      </c>
      <c r="C1121">
        <v>11450</v>
      </c>
      <c r="D1121" t="s">
        <v>1756</v>
      </c>
      <c r="E1121">
        <v>25</v>
      </c>
      <c r="F1121">
        <v>55</v>
      </c>
      <c r="G1121">
        <v>7490</v>
      </c>
      <c r="H1121">
        <v>40</v>
      </c>
      <c r="I1121">
        <v>3380</v>
      </c>
      <c r="J1121">
        <v>75</v>
      </c>
      <c r="K1121">
        <v>1365</v>
      </c>
      <c r="L1121">
        <v>4590</v>
      </c>
      <c r="M1121">
        <v>1320</v>
      </c>
      <c r="N1121">
        <v>2060</v>
      </c>
      <c r="O1121">
        <v>7005</v>
      </c>
      <c r="P1121">
        <v>5405</v>
      </c>
      <c r="Q1121">
        <v>4700</v>
      </c>
      <c r="R1121">
        <v>1945</v>
      </c>
      <c r="S1121">
        <v>240</v>
      </c>
      <c r="T1121">
        <v>295</v>
      </c>
      <c r="U1121">
        <v>1470</v>
      </c>
      <c r="V1121">
        <v>13550</v>
      </c>
      <c r="W1121">
        <v>25</v>
      </c>
      <c r="X1121">
        <v>190</v>
      </c>
      <c r="Y1121">
        <v>375</v>
      </c>
    </row>
    <row r="1122" spans="2:25" hidden="1" x14ac:dyDescent="0.25">
      <c r="B1122" t="s">
        <v>2201</v>
      </c>
      <c r="C1122">
        <v>11500</v>
      </c>
      <c r="D1122" t="s">
        <v>1757</v>
      </c>
      <c r="E1122">
        <v>60</v>
      </c>
      <c r="F1122">
        <v>170</v>
      </c>
      <c r="G1122">
        <v>15580</v>
      </c>
      <c r="H1122">
        <v>125</v>
      </c>
      <c r="I1122">
        <v>6875</v>
      </c>
      <c r="J1122">
        <v>105</v>
      </c>
      <c r="K1122">
        <v>3885</v>
      </c>
      <c r="L1122">
        <v>10215</v>
      </c>
      <c r="M1122">
        <v>1530</v>
      </c>
      <c r="N1122">
        <v>6570</v>
      </c>
      <c r="O1122">
        <v>13870</v>
      </c>
      <c r="P1122">
        <v>11125</v>
      </c>
      <c r="Q1122">
        <v>10960</v>
      </c>
      <c r="R1122">
        <v>6475</v>
      </c>
      <c r="S1122">
        <v>580</v>
      </c>
      <c r="T1122">
        <v>770</v>
      </c>
      <c r="U1122">
        <v>3325</v>
      </c>
      <c r="V1122">
        <v>32935</v>
      </c>
      <c r="W1122">
        <v>60</v>
      </c>
      <c r="X1122">
        <v>690</v>
      </c>
      <c r="Y1122">
        <v>965</v>
      </c>
    </row>
    <row r="1123" spans="2:25" hidden="1" x14ac:dyDescent="0.25">
      <c r="B1123" t="s">
        <v>2201</v>
      </c>
      <c r="C1123">
        <v>11520</v>
      </c>
      <c r="D1123" t="s">
        <v>1758</v>
      </c>
      <c r="E1123">
        <v>5</v>
      </c>
      <c r="F1123">
        <v>10</v>
      </c>
      <c r="G1123">
        <v>6310</v>
      </c>
      <c r="H1123">
        <v>70</v>
      </c>
      <c r="I1123">
        <v>1220</v>
      </c>
      <c r="J1123">
        <v>10</v>
      </c>
      <c r="K1123">
        <v>375</v>
      </c>
      <c r="L1123">
        <v>1910</v>
      </c>
      <c r="M1123">
        <v>2695</v>
      </c>
      <c r="N1123">
        <v>1100</v>
      </c>
      <c r="O1123">
        <v>1775</v>
      </c>
      <c r="P1123">
        <v>1305</v>
      </c>
      <c r="Q1123">
        <v>1725</v>
      </c>
      <c r="R1123">
        <v>1005</v>
      </c>
      <c r="S1123">
        <v>135</v>
      </c>
      <c r="T1123">
        <v>45</v>
      </c>
      <c r="U1123">
        <v>260</v>
      </c>
      <c r="V1123">
        <v>8640</v>
      </c>
      <c r="W1123">
        <v>20</v>
      </c>
      <c r="X1123">
        <v>40</v>
      </c>
      <c r="Y1123">
        <v>305</v>
      </c>
    </row>
    <row r="1124" spans="2:25" hidden="1" x14ac:dyDescent="0.25">
      <c r="B1124" t="s">
        <v>2201</v>
      </c>
      <c r="C1124">
        <v>11570</v>
      </c>
      <c r="D1124" t="s">
        <v>1759</v>
      </c>
      <c r="E1124">
        <v>25</v>
      </c>
      <c r="F1124">
        <v>45</v>
      </c>
      <c r="G1124">
        <v>35835</v>
      </c>
      <c r="H1124">
        <v>300</v>
      </c>
      <c r="I1124">
        <v>13990</v>
      </c>
      <c r="J1124">
        <v>205</v>
      </c>
      <c r="K1124">
        <v>9210</v>
      </c>
      <c r="L1124">
        <v>21470</v>
      </c>
      <c r="M1124">
        <v>4525</v>
      </c>
      <c r="N1124">
        <v>11005</v>
      </c>
      <c r="O1124">
        <v>24305</v>
      </c>
      <c r="P1124">
        <v>18970</v>
      </c>
      <c r="Q1124">
        <v>22420</v>
      </c>
      <c r="R1124">
        <v>13730</v>
      </c>
      <c r="S1124">
        <v>1240</v>
      </c>
      <c r="T1124">
        <v>2260</v>
      </c>
      <c r="U1124">
        <v>4095</v>
      </c>
      <c r="V1124">
        <v>68195</v>
      </c>
      <c r="W1124">
        <v>385</v>
      </c>
      <c r="X1124">
        <v>940</v>
      </c>
      <c r="Y1124">
        <v>3515</v>
      </c>
    </row>
    <row r="1125" spans="2:25" hidden="1" x14ac:dyDescent="0.25">
      <c r="B1125" t="s">
        <v>2201</v>
      </c>
      <c r="C1125">
        <v>11600</v>
      </c>
      <c r="D1125" t="s">
        <v>1760</v>
      </c>
      <c r="E1125">
        <v>0</v>
      </c>
      <c r="F1125">
        <v>0</v>
      </c>
      <c r="G1125">
        <v>195</v>
      </c>
      <c r="H1125">
        <v>0</v>
      </c>
      <c r="I1125">
        <v>40</v>
      </c>
      <c r="J1125">
        <v>0</v>
      </c>
      <c r="K1125">
        <v>20</v>
      </c>
      <c r="L1125">
        <v>80</v>
      </c>
      <c r="M1125">
        <v>40</v>
      </c>
      <c r="N1125">
        <v>65</v>
      </c>
      <c r="O1125">
        <v>170</v>
      </c>
      <c r="P1125">
        <v>135</v>
      </c>
      <c r="Q1125">
        <v>105</v>
      </c>
      <c r="R1125">
        <v>55</v>
      </c>
      <c r="S1125">
        <v>10</v>
      </c>
      <c r="T1125">
        <v>5</v>
      </c>
      <c r="U1125">
        <v>55</v>
      </c>
      <c r="V1125">
        <v>370</v>
      </c>
      <c r="W1125">
        <v>5</v>
      </c>
      <c r="X1125">
        <v>10</v>
      </c>
      <c r="Y1125">
        <v>5</v>
      </c>
    </row>
    <row r="1126" spans="2:25" hidden="1" x14ac:dyDescent="0.25">
      <c r="B1126" t="s">
        <v>2201</v>
      </c>
      <c r="C1126">
        <v>11650</v>
      </c>
      <c r="D1126" t="s">
        <v>1761</v>
      </c>
      <c r="E1126">
        <v>115</v>
      </c>
      <c r="F1126">
        <v>235</v>
      </c>
      <c r="G1126">
        <v>48050</v>
      </c>
      <c r="H1126">
        <v>235</v>
      </c>
      <c r="I1126">
        <v>10710</v>
      </c>
      <c r="J1126">
        <v>155</v>
      </c>
      <c r="K1126">
        <v>4765</v>
      </c>
      <c r="L1126">
        <v>25650</v>
      </c>
      <c r="M1126">
        <v>8025</v>
      </c>
      <c r="N1126">
        <v>13385</v>
      </c>
      <c r="O1126">
        <v>18865</v>
      </c>
      <c r="P1126">
        <v>15125</v>
      </c>
      <c r="Q1126">
        <v>15545</v>
      </c>
      <c r="R1126">
        <v>10980</v>
      </c>
      <c r="S1126">
        <v>1225</v>
      </c>
      <c r="T1126">
        <v>505</v>
      </c>
      <c r="U1126">
        <v>5380</v>
      </c>
      <c r="V1126">
        <v>78405</v>
      </c>
      <c r="W1126">
        <v>50</v>
      </c>
      <c r="X1126">
        <v>1080</v>
      </c>
      <c r="Y1126">
        <v>885</v>
      </c>
    </row>
    <row r="1127" spans="2:25" hidden="1" x14ac:dyDescent="0.25">
      <c r="B1127" t="s">
        <v>2201</v>
      </c>
      <c r="C1127">
        <v>11700</v>
      </c>
      <c r="D1127" t="s">
        <v>1762</v>
      </c>
      <c r="E1127">
        <v>5</v>
      </c>
      <c r="F1127">
        <v>15</v>
      </c>
      <c r="G1127">
        <v>180</v>
      </c>
      <c r="H1127">
        <v>0</v>
      </c>
      <c r="I1127">
        <v>55</v>
      </c>
      <c r="J1127">
        <v>0</v>
      </c>
      <c r="K1127">
        <v>45</v>
      </c>
      <c r="L1127">
        <v>115</v>
      </c>
      <c r="M1127">
        <v>20</v>
      </c>
      <c r="N1127">
        <v>135</v>
      </c>
      <c r="O1127">
        <v>160</v>
      </c>
      <c r="P1127">
        <v>145</v>
      </c>
      <c r="Q1127">
        <v>200</v>
      </c>
      <c r="R1127">
        <v>205</v>
      </c>
      <c r="S1127">
        <v>5</v>
      </c>
      <c r="T1127">
        <v>5</v>
      </c>
      <c r="U1127">
        <v>85</v>
      </c>
      <c r="V1127">
        <v>525</v>
      </c>
      <c r="W1127">
        <v>0</v>
      </c>
      <c r="X1127">
        <v>30</v>
      </c>
      <c r="Y1127">
        <v>5</v>
      </c>
    </row>
    <row r="1128" spans="2:25" hidden="1" x14ac:dyDescent="0.25">
      <c r="B1128" t="s">
        <v>2201</v>
      </c>
      <c r="C1128">
        <v>11720</v>
      </c>
      <c r="D1128" t="s">
        <v>1763</v>
      </c>
      <c r="E1128">
        <v>15</v>
      </c>
      <c r="F1128">
        <v>75</v>
      </c>
      <c r="G1128">
        <v>7220</v>
      </c>
      <c r="H1128">
        <v>25</v>
      </c>
      <c r="I1128">
        <v>2575</v>
      </c>
      <c r="J1128">
        <v>40</v>
      </c>
      <c r="K1128">
        <v>1375</v>
      </c>
      <c r="L1128">
        <v>5310</v>
      </c>
      <c r="M1128">
        <v>805</v>
      </c>
      <c r="N1128">
        <v>3150</v>
      </c>
      <c r="O1128">
        <v>4740</v>
      </c>
      <c r="P1128">
        <v>3940</v>
      </c>
      <c r="Q1128">
        <v>3520</v>
      </c>
      <c r="R1128">
        <v>2535</v>
      </c>
      <c r="S1128">
        <v>260</v>
      </c>
      <c r="T1128">
        <v>135</v>
      </c>
      <c r="U1128">
        <v>1685</v>
      </c>
      <c r="V1128">
        <v>14990</v>
      </c>
      <c r="W1128">
        <v>5</v>
      </c>
      <c r="X1128">
        <v>340</v>
      </c>
      <c r="Y1128">
        <v>105</v>
      </c>
    </row>
    <row r="1129" spans="2:25" hidden="1" x14ac:dyDescent="0.25">
      <c r="B1129" t="s">
        <v>2201</v>
      </c>
      <c r="C1129">
        <v>11730</v>
      </c>
      <c r="D1129" t="s">
        <v>1764</v>
      </c>
      <c r="E1129">
        <v>20</v>
      </c>
      <c r="F1129">
        <v>80</v>
      </c>
      <c r="G1129">
        <v>9720</v>
      </c>
      <c r="H1129">
        <v>30</v>
      </c>
      <c r="I1129">
        <v>2380</v>
      </c>
      <c r="J1129">
        <v>20</v>
      </c>
      <c r="K1129">
        <v>1370</v>
      </c>
      <c r="L1129">
        <v>4910</v>
      </c>
      <c r="M1129">
        <v>1410</v>
      </c>
      <c r="N1129">
        <v>3310</v>
      </c>
      <c r="O1129">
        <v>3765</v>
      </c>
      <c r="P1129">
        <v>2965</v>
      </c>
      <c r="Q1129">
        <v>2995</v>
      </c>
      <c r="R1129">
        <v>2680</v>
      </c>
      <c r="S1129">
        <v>295</v>
      </c>
      <c r="T1129">
        <v>165</v>
      </c>
      <c r="U1129">
        <v>1125</v>
      </c>
      <c r="V1129">
        <v>17385</v>
      </c>
      <c r="W1129">
        <v>5</v>
      </c>
      <c r="X1129">
        <v>320</v>
      </c>
      <c r="Y1129">
        <v>65</v>
      </c>
    </row>
    <row r="1130" spans="2:25" hidden="1" x14ac:dyDescent="0.25">
      <c r="B1130" t="s">
        <v>2201</v>
      </c>
      <c r="C1130">
        <v>11750</v>
      </c>
      <c r="D1130" t="s">
        <v>1765</v>
      </c>
      <c r="E1130">
        <v>5</v>
      </c>
      <c r="F1130">
        <v>5</v>
      </c>
      <c r="G1130">
        <v>390</v>
      </c>
      <c r="H1130">
        <v>0</v>
      </c>
      <c r="I1130">
        <v>70</v>
      </c>
      <c r="J1130">
        <v>0</v>
      </c>
      <c r="K1130">
        <v>35</v>
      </c>
      <c r="L1130">
        <v>120</v>
      </c>
      <c r="M1130">
        <v>50</v>
      </c>
      <c r="N1130">
        <v>125</v>
      </c>
      <c r="O1130">
        <v>220</v>
      </c>
      <c r="P1130">
        <v>180</v>
      </c>
      <c r="Q1130">
        <v>150</v>
      </c>
      <c r="R1130">
        <v>130</v>
      </c>
      <c r="S1130">
        <v>10</v>
      </c>
      <c r="T1130">
        <v>5</v>
      </c>
      <c r="U1130">
        <v>80</v>
      </c>
      <c r="V1130">
        <v>700</v>
      </c>
      <c r="W1130">
        <v>0</v>
      </c>
      <c r="X1130">
        <v>15</v>
      </c>
      <c r="Y1130">
        <v>5</v>
      </c>
    </row>
    <row r="1131" spans="2:25" hidden="1" x14ac:dyDescent="0.25">
      <c r="B1131" t="s">
        <v>2201</v>
      </c>
      <c r="C1131">
        <v>11800</v>
      </c>
      <c r="D1131" t="s">
        <v>1766</v>
      </c>
      <c r="E1131">
        <v>30</v>
      </c>
      <c r="F1131">
        <v>130</v>
      </c>
      <c r="G1131">
        <v>11350</v>
      </c>
      <c r="H1131">
        <v>65</v>
      </c>
      <c r="I1131">
        <v>2435</v>
      </c>
      <c r="J1131">
        <v>30</v>
      </c>
      <c r="K1131">
        <v>1170</v>
      </c>
      <c r="L1131">
        <v>7655</v>
      </c>
      <c r="M1131">
        <v>1945</v>
      </c>
      <c r="N1131">
        <v>3450</v>
      </c>
      <c r="O1131">
        <v>5210</v>
      </c>
      <c r="P1131">
        <v>4040</v>
      </c>
      <c r="Q1131">
        <v>4155</v>
      </c>
      <c r="R1131">
        <v>3425</v>
      </c>
      <c r="S1131">
        <v>320</v>
      </c>
      <c r="T1131">
        <v>255</v>
      </c>
      <c r="U1131">
        <v>1365</v>
      </c>
      <c r="V1131">
        <v>19750</v>
      </c>
      <c r="W1131">
        <v>15</v>
      </c>
      <c r="X1131">
        <v>455</v>
      </c>
      <c r="Y1131">
        <v>190</v>
      </c>
    </row>
    <row r="1132" spans="2:25" hidden="1" x14ac:dyDescent="0.25">
      <c r="B1132" t="s">
        <v>2201</v>
      </c>
      <c r="C1132">
        <v>12000</v>
      </c>
      <c r="D1132" t="s">
        <v>1767</v>
      </c>
      <c r="E1132">
        <v>5</v>
      </c>
      <c r="F1132">
        <v>5</v>
      </c>
      <c r="G1132">
        <v>630</v>
      </c>
      <c r="H1132">
        <v>5</v>
      </c>
      <c r="I1132">
        <v>125</v>
      </c>
      <c r="J1132">
        <v>5</v>
      </c>
      <c r="K1132">
        <v>60</v>
      </c>
      <c r="L1132">
        <v>175</v>
      </c>
      <c r="M1132">
        <v>95</v>
      </c>
      <c r="N1132">
        <v>165</v>
      </c>
      <c r="O1132">
        <v>250</v>
      </c>
      <c r="P1132">
        <v>190</v>
      </c>
      <c r="Q1132">
        <v>170</v>
      </c>
      <c r="R1132">
        <v>125</v>
      </c>
      <c r="S1132">
        <v>20</v>
      </c>
      <c r="T1132">
        <v>10</v>
      </c>
      <c r="U1132">
        <v>70</v>
      </c>
      <c r="V1132">
        <v>1020</v>
      </c>
      <c r="W1132">
        <v>0</v>
      </c>
      <c r="X1132">
        <v>10</v>
      </c>
      <c r="Y1132">
        <v>5</v>
      </c>
    </row>
    <row r="1133" spans="2:25" hidden="1" x14ac:dyDescent="0.25">
      <c r="B1133" t="s">
        <v>2201</v>
      </c>
      <c r="C1133">
        <v>12150</v>
      </c>
      <c r="D1133" t="s">
        <v>1768</v>
      </c>
      <c r="E1133">
        <v>5</v>
      </c>
      <c r="F1133">
        <v>45</v>
      </c>
      <c r="G1133">
        <v>390</v>
      </c>
      <c r="H1133">
        <v>5</v>
      </c>
      <c r="I1133">
        <v>160</v>
      </c>
      <c r="J1133">
        <v>5</v>
      </c>
      <c r="K1133">
        <v>105</v>
      </c>
      <c r="L1133">
        <v>330</v>
      </c>
      <c r="M1133">
        <v>55</v>
      </c>
      <c r="N1133">
        <v>220</v>
      </c>
      <c r="O1133">
        <v>390</v>
      </c>
      <c r="P1133">
        <v>345</v>
      </c>
      <c r="Q1133">
        <v>400</v>
      </c>
      <c r="R1133">
        <v>285</v>
      </c>
      <c r="S1133">
        <v>15</v>
      </c>
      <c r="T1133">
        <v>15</v>
      </c>
      <c r="U1133">
        <v>180</v>
      </c>
      <c r="V1133">
        <v>1020</v>
      </c>
      <c r="W1133">
        <v>5</v>
      </c>
      <c r="X1133">
        <v>50</v>
      </c>
      <c r="Y1133">
        <v>5</v>
      </c>
    </row>
    <row r="1134" spans="2:25" hidden="1" x14ac:dyDescent="0.25">
      <c r="B1134" t="s">
        <v>2201</v>
      </c>
      <c r="C1134">
        <v>12160</v>
      </c>
      <c r="D1134" t="s">
        <v>1769</v>
      </c>
      <c r="E1134">
        <v>5</v>
      </c>
      <c r="F1134">
        <v>5</v>
      </c>
      <c r="G1134">
        <v>2050</v>
      </c>
      <c r="H1134">
        <v>5</v>
      </c>
      <c r="I1134">
        <v>385</v>
      </c>
      <c r="J1134">
        <v>5</v>
      </c>
      <c r="K1134">
        <v>190</v>
      </c>
      <c r="L1134">
        <v>545</v>
      </c>
      <c r="M1134">
        <v>325</v>
      </c>
      <c r="N1134">
        <v>535</v>
      </c>
      <c r="O1134">
        <v>595</v>
      </c>
      <c r="P1134">
        <v>450</v>
      </c>
      <c r="Q1134">
        <v>460</v>
      </c>
      <c r="R1134">
        <v>330</v>
      </c>
      <c r="S1134">
        <v>45</v>
      </c>
      <c r="T1134">
        <v>20</v>
      </c>
      <c r="U1134">
        <v>165</v>
      </c>
      <c r="V1134">
        <v>3180</v>
      </c>
      <c r="W1134">
        <v>0</v>
      </c>
      <c r="X1134">
        <v>35</v>
      </c>
      <c r="Y1134">
        <v>25</v>
      </c>
    </row>
    <row r="1135" spans="2:25" hidden="1" x14ac:dyDescent="0.25">
      <c r="B1135" t="s">
        <v>2201</v>
      </c>
      <c r="C1135">
        <v>12350</v>
      </c>
      <c r="D1135" t="s">
        <v>1770</v>
      </c>
      <c r="E1135">
        <v>5</v>
      </c>
      <c r="F1135">
        <v>20</v>
      </c>
      <c r="G1135">
        <v>2055</v>
      </c>
      <c r="H1135">
        <v>5</v>
      </c>
      <c r="I1135">
        <v>435</v>
      </c>
      <c r="J1135">
        <v>5</v>
      </c>
      <c r="K1135">
        <v>265</v>
      </c>
      <c r="L1135">
        <v>910</v>
      </c>
      <c r="M1135">
        <v>345</v>
      </c>
      <c r="N1135">
        <v>725</v>
      </c>
      <c r="O1135">
        <v>850</v>
      </c>
      <c r="P1135">
        <v>665</v>
      </c>
      <c r="Q1135">
        <v>695</v>
      </c>
      <c r="R1135">
        <v>550</v>
      </c>
      <c r="S1135">
        <v>50</v>
      </c>
      <c r="T1135">
        <v>30</v>
      </c>
      <c r="U1135">
        <v>295</v>
      </c>
      <c r="V1135">
        <v>3675</v>
      </c>
      <c r="W1135">
        <v>5</v>
      </c>
      <c r="X1135">
        <v>80</v>
      </c>
      <c r="Y1135">
        <v>25</v>
      </c>
    </row>
    <row r="1136" spans="2:25" hidden="1" x14ac:dyDescent="0.25">
      <c r="B1136" t="s">
        <v>2201</v>
      </c>
      <c r="C1136">
        <v>12380</v>
      </c>
      <c r="D1136" t="s">
        <v>1771</v>
      </c>
      <c r="E1136">
        <v>25</v>
      </c>
      <c r="F1136">
        <v>35</v>
      </c>
      <c r="G1136">
        <v>18875</v>
      </c>
      <c r="H1136">
        <v>190</v>
      </c>
      <c r="I1136">
        <v>7915</v>
      </c>
      <c r="J1136">
        <v>100</v>
      </c>
      <c r="K1136">
        <v>5585</v>
      </c>
      <c r="L1136">
        <v>13545</v>
      </c>
      <c r="M1136">
        <v>2080</v>
      </c>
      <c r="N1136">
        <v>7335</v>
      </c>
      <c r="O1136">
        <v>14995</v>
      </c>
      <c r="P1136">
        <v>11605</v>
      </c>
      <c r="Q1136">
        <v>14335</v>
      </c>
      <c r="R1136">
        <v>8965</v>
      </c>
      <c r="S1136">
        <v>685</v>
      </c>
      <c r="T1136">
        <v>1675</v>
      </c>
      <c r="U1136">
        <v>2290</v>
      </c>
      <c r="V1136">
        <v>39000</v>
      </c>
      <c r="W1136">
        <v>360</v>
      </c>
      <c r="X1136">
        <v>645</v>
      </c>
      <c r="Y1136">
        <v>1985</v>
      </c>
    </row>
    <row r="1137" spans="2:25" hidden="1" x14ac:dyDescent="0.25">
      <c r="B1137" t="s">
        <v>2201</v>
      </c>
      <c r="C1137">
        <v>12390</v>
      </c>
      <c r="D1137" t="s">
        <v>1772</v>
      </c>
      <c r="E1137">
        <v>65</v>
      </c>
      <c r="F1137">
        <v>255</v>
      </c>
      <c r="G1137">
        <v>5675</v>
      </c>
      <c r="H1137">
        <v>15</v>
      </c>
      <c r="I1137">
        <v>1450</v>
      </c>
      <c r="J1137">
        <v>20</v>
      </c>
      <c r="K1137">
        <v>730</v>
      </c>
      <c r="L1137">
        <v>3515</v>
      </c>
      <c r="M1137">
        <v>965</v>
      </c>
      <c r="N1137">
        <v>2180</v>
      </c>
      <c r="O1137">
        <v>3545</v>
      </c>
      <c r="P1137">
        <v>2965</v>
      </c>
      <c r="Q1137">
        <v>3135</v>
      </c>
      <c r="R1137">
        <v>2020</v>
      </c>
      <c r="S1137">
        <v>185</v>
      </c>
      <c r="T1137">
        <v>105</v>
      </c>
      <c r="U1137">
        <v>1320</v>
      </c>
      <c r="V1137">
        <v>10840</v>
      </c>
      <c r="W1137">
        <v>5</v>
      </c>
      <c r="X1137">
        <v>345</v>
      </c>
      <c r="Y1137">
        <v>85</v>
      </c>
    </row>
    <row r="1138" spans="2:25" hidden="1" x14ac:dyDescent="0.25">
      <c r="B1138" t="s">
        <v>2201</v>
      </c>
      <c r="C1138">
        <v>12700</v>
      </c>
      <c r="D1138" t="s">
        <v>1773</v>
      </c>
      <c r="E1138">
        <v>5</v>
      </c>
      <c r="F1138">
        <v>5</v>
      </c>
      <c r="G1138">
        <v>1145</v>
      </c>
      <c r="H1138">
        <v>5</v>
      </c>
      <c r="I1138">
        <v>285</v>
      </c>
      <c r="J1138">
        <v>5</v>
      </c>
      <c r="K1138">
        <v>150</v>
      </c>
      <c r="L1138">
        <v>430</v>
      </c>
      <c r="M1138">
        <v>300</v>
      </c>
      <c r="N1138">
        <v>350</v>
      </c>
      <c r="O1138">
        <v>470</v>
      </c>
      <c r="P1138">
        <v>370</v>
      </c>
      <c r="Q1138">
        <v>365</v>
      </c>
      <c r="R1138">
        <v>265</v>
      </c>
      <c r="S1138">
        <v>40</v>
      </c>
      <c r="T1138">
        <v>15</v>
      </c>
      <c r="U1138">
        <v>120</v>
      </c>
      <c r="V1138">
        <v>1935</v>
      </c>
      <c r="W1138">
        <v>0</v>
      </c>
      <c r="X1138">
        <v>20</v>
      </c>
      <c r="Y1138">
        <v>15</v>
      </c>
    </row>
    <row r="1139" spans="2:25" hidden="1" x14ac:dyDescent="0.25">
      <c r="B1139" t="s">
        <v>2201</v>
      </c>
      <c r="C1139">
        <v>12730</v>
      </c>
      <c r="D1139" t="s">
        <v>1774</v>
      </c>
      <c r="E1139">
        <v>5</v>
      </c>
      <c r="F1139">
        <v>5</v>
      </c>
      <c r="G1139">
        <v>1225</v>
      </c>
      <c r="H1139">
        <v>5</v>
      </c>
      <c r="I1139">
        <v>280</v>
      </c>
      <c r="J1139">
        <v>5</v>
      </c>
      <c r="K1139">
        <v>125</v>
      </c>
      <c r="L1139">
        <v>690</v>
      </c>
      <c r="M1139">
        <v>225</v>
      </c>
      <c r="N1139">
        <v>425</v>
      </c>
      <c r="O1139">
        <v>555</v>
      </c>
      <c r="P1139">
        <v>425</v>
      </c>
      <c r="Q1139">
        <v>405</v>
      </c>
      <c r="R1139">
        <v>295</v>
      </c>
      <c r="S1139">
        <v>35</v>
      </c>
      <c r="T1139">
        <v>15</v>
      </c>
      <c r="U1139">
        <v>150</v>
      </c>
      <c r="V1139">
        <v>2135</v>
      </c>
      <c r="W1139">
        <v>0</v>
      </c>
      <c r="X1139">
        <v>30</v>
      </c>
      <c r="Y1139">
        <v>15</v>
      </c>
    </row>
    <row r="1140" spans="2:25" hidden="1" x14ac:dyDescent="0.25">
      <c r="B1140" t="s">
        <v>2201</v>
      </c>
      <c r="C1140">
        <v>12750</v>
      </c>
      <c r="D1140" t="s">
        <v>1775</v>
      </c>
      <c r="E1140">
        <v>25</v>
      </c>
      <c r="F1140">
        <v>70</v>
      </c>
      <c r="G1140">
        <v>7935</v>
      </c>
      <c r="H1140">
        <v>25</v>
      </c>
      <c r="I1140">
        <v>1335</v>
      </c>
      <c r="J1140">
        <v>10</v>
      </c>
      <c r="K1140">
        <v>645</v>
      </c>
      <c r="L1140">
        <v>2990</v>
      </c>
      <c r="M1140">
        <v>1720</v>
      </c>
      <c r="N1140">
        <v>2155</v>
      </c>
      <c r="O1140">
        <v>2250</v>
      </c>
      <c r="P1140">
        <v>1730</v>
      </c>
      <c r="Q1140">
        <v>1905</v>
      </c>
      <c r="R1140">
        <v>1600</v>
      </c>
      <c r="S1140">
        <v>270</v>
      </c>
      <c r="T1140">
        <v>90</v>
      </c>
      <c r="U1140">
        <v>635</v>
      </c>
      <c r="V1140">
        <v>12440</v>
      </c>
      <c r="W1140">
        <v>5</v>
      </c>
      <c r="X1140">
        <v>165</v>
      </c>
      <c r="Y1140">
        <v>55</v>
      </c>
    </row>
    <row r="1141" spans="2:25" hidden="1" x14ac:dyDescent="0.25">
      <c r="B1141" t="s">
        <v>2201</v>
      </c>
      <c r="C1141">
        <v>12850</v>
      </c>
      <c r="D1141" t="s">
        <v>453</v>
      </c>
      <c r="E1141">
        <v>15</v>
      </c>
      <c r="F1141">
        <v>35</v>
      </c>
      <c r="G1141">
        <v>23895</v>
      </c>
      <c r="H1141">
        <v>140</v>
      </c>
      <c r="I1141">
        <v>14980</v>
      </c>
      <c r="J1141">
        <v>95</v>
      </c>
      <c r="K1141">
        <v>12520</v>
      </c>
      <c r="L1141">
        <v>20785</v>
      </c>
      <c r="M1141">
        <v>1580</v>
      </c>
      <c r="N1141">
        <v>8700</v>
      </c>
      <c r="O1141">
        <v>16160</v>
      </c>
      <c r="P1141">
        <v>12655</v>
      </c>
      <c r="Q1141">
        <v>15065</v>
      </c>
      <c r="R1141">
        <v>12780</v>
      </c>
      <c r="S1141">
        <v>815</v>
      </c>
      <c r="T1141">
        <v>1495</v>
      </c>
      <c r="U1141">
        <v>2665</v>
      </c>
      <c r="V1141">
        <v>55925</v>
      </c>
      <c r="W1141">
        <v>270</v>
      </c>
      <c r="X1141">
        <v>815</v>
      </c>
      <c r="Y1141">
        <v>2525</v>
      </c>
    </row>
    <row r="1142" spans="2:25" hidden="1" x14ac:dyDescent="0.25">
      <c r="B1142" t="s">
        <v>2201</v>
      </c>
      <c r="C1142">
        <v>12870</v>
      </c>
      <c r="D1142" t="s">
        <v>1776</v>
      </c>
      <c r="E1142">
        <v>5</v>
      </c>
      <c r="F1142">
        <v>5</v>
      </c>
      <c r="G1142">
        <v>2470</v>
      </c>
      <c r="H1142">
        <v>10</v>
      </c>
      <c r="I1142">
        <v>410</v>
      </c>
      <c r="J1142">
        <v>5</v>
      </c>
      <c r="K1142">
        <v>190</v>
      </c>
      <c r="L1142">
        <v>790</v>
      </c>
      <c r="M1142">
        <v>390</v>
      </c>
      <c r="N1142">
        <v>490</v>
      </c>
      <c r="O1142">
        <v>680</v>
      </c>
      <c r="P1142">
        <v>500</v>
      </c>
      <c r="Q1142">
        <v>510</v>
      </c>
      <c r="R1142">
        <v>415</v>
      </c>
      <c r="S1142">
        <v>100</v>
      </c>
      <c r="T1142">
        <v>15</v>
      </c>
      <c r="U1142">
        <v>165</v>
      </c>
      <c r="V1142">
        <v>3620</v>
      </c>
      <c r="W1142">
        <v>5</v>
      </c>
      <c r="X1142">
        <v>15</v>
      </c>
      <c r="Y1142">
        <v>15</v>
      </c>
    </row>
    <row r="1143" spans="2:25" hidden="1" x14ac:dyDescent="0.25">
      <c r="B1143" t="s">
        <v>2201</v>
      </c>
      <c r="C1143">
        <v>12900</v>
      </c>
      <c r="D1143" t="s">
        <v>1777</v>
      </c>
      <c r="E1143">
        <v>25</v>
      </c>
      <c r="F1143">
        <v>25</v>
      </c>
      <c r="G1143">
        <v>1260</v>
      </c>
      <c r="H1143">
        <v>5</v>
      </c>
      <c r="I1143">
        <v>260</v>
      </c>
      <c r="J1143">
        <v>5</v>
      </c>
      <c r="K1143">
        <v>120</v>
      </c>
      <c r="L1143">
        <v>515</v>
      </c>
      <c r="M1143">
        <v>230</v>
      </c>
      <c r="N1143">
        <v>380</v>
      </c>
      <c r="O1143">
        <v>615</v>
      </c>
      <c r="P1143">
        <v>480</v>
      </c>
      <c r="Q1143">
        <v>470</v>
      </c>
      <c r="R1143">
        <v>290</v>
      </c>
      <c r="S1143">
        <v>40</v>
      </c>
      <c r="T1143">
        <v>10</v>
      </c>
      <c r="U1143">
        <v>200</v>
      </c>
      <c r="V1143">
        <v>2140</v>
      </c>
      <c r="W1143">
        <v>0</v>
      </c>
      <c r="X1143">
        <v>40</v>
      </c>
      <c r="Y1143">
        <v>15</v>
      </c>
    </row>
    <row r="1144" spans="2:25" hidden="1" x14ac:dyDescent="0.25">
      <c r="B1144" t="s">
        <v>2201</v>
      </c>
      <c r="C1144">
        <v>12930</v>
      </c>
      <c r="D1144" t="s">
        <v>1778</v>
      </c>
      <c r="E1144">
        <v>15</v>
      </c>
      <c r="F1144">
        <v>15</v>
      </c>
      <c r="G1144">
        <v>13750</v>
      </c>
      <c r="H1144">
        <v>85</v>
      </c>
      <c r="I1144">
        <v>3095</v>
      </c>
      <c r="J1144">
        <v>30</v>
      </c>
      <c r="K1144">
        <v>1385</v>
      </c>
      <c r="L1144">
        <v>5135</v>
      </c>
      <c r="M1144">
        <v>3955</v>
      </c>
      <c r="N1144">
        <v>2680</v>
      </c>
      <c r="O1144">
        <v>5395</v>
      </c>
      <c r="P1144">
        <v>3885</v>
      </c>
      <c r="Q1144">
        <v>4775</v>
      </c>
      <c r="R1144">
        <v>3015</v>
      </c>
      <c r="S1144">
        <v>450</v>
      </c>
      <c r="T1144">
        <v>240</v>
      </c>
      <c r="U1144">
        <v>790</v>
      </c>
      <c r="V1144">
        <v>20585</v>
      </c>
      <c r="W1144">
        <v>100</v>
      </c>
      <c r="X1144">
        <v>160</v>
      </c>
      <c r="Y1144">
        <v>765</v>
      </c>
    </row>
    <row r="1145" spans="2:25" hidden="1" x14ac:dyDescent="0.25">
      <c r="B1145" t="s">
        <v>2201</v>
      </c>
      <c r="C1145">
        <v>12950</v>
      </c>
      <c r="D1145" t="s">
        <v>1779</v>
      </c>
      <c r="E1145">
        <v>5</v>
      </c>
      <c r="F1145">
        <v>15</v>
      </c>
      <c r="G1145">
        <v>615</v>
      </c>
      <c r="H1145">
        <v>5</v>
      </c>
      <c r="I1145">
        <v>130</v>
      </c>
      <c r="J1145">
        <v>5</v>
      </c>
      <c r="K1145">
        <v>80</v>
      </c>
      <c r="L1145">
        <v>335</v>
      </c>
      <c r="M1145">
        <v>85</v>
      </c>
      <c r="N1145">
        <v>225</v>
      </c>
      <c r="O1145">
        <v>315</v>
      </c>
      <c r="P1145">
        <v>265</v>
      </c>
      <c r="Q1145">
        <v>260</v>
      </c>
      <c r="R1145">
        <v>205</v>
      </c>
      <c r="S1145">
        <v>10</v>
      </c>
      <c r="T1145">
        <v>10</v>
      </c>
      <c r="U1145">
        <v>135</v>
      </c>
      <c r="V1145">
        <v>1150</v>
      </c>
      <c r="W1145">
        <v>0</v>
      </c>
      <c r="X1145">
        <v>35</v>
      </c>
      <c r="Y1145">
        <v>5</v>
      </c>
    </row>
    <row r="1146" spans="2:25" hidden="1" x14ac:dyDescent="0.25">
      <c r="B1146" t="s">
        <v>2201</v>
      </c>
      <c r="C1146">
        <v>13010</v>
      </c>
      <c r="D1146" t="s">
        <v>1780</v>
      </c>
      <c r="E1146">
        <v>5</v>
      </c>
      <c r="F1146">
        <v>10</v>
      </c>
      <c r="G1146">
        <v>1665</v>
      </c>
      <c r="H1146">
        <v>5</v>
      </c>
      <c r="I1146">
        <v>340</v>
      </c>
      <c r="J1146">
        <v>5</v>
      </c>
      <c r="K1146">
        <v>205</v>
      </c>
      <c r="L1146">
        <v>860</v>
      </c>
      <c r="M1146">
        <v>230</v>
      </c>
      <c r="N1146">
        <v>650</v>
      </c>
      <c r="O1146">
        <v>615</v>
      </c>
      <c r="P1146">
        <v>500</v>
      </c>
      <c r="Q1146">
        <v>600</v>
      </c>
      <c r="R1146">
        <v>535</v>
      </c>
      <c r="S1146">
        <v>65</v>
      </c>
      <c r="T1146">
        <v>40</v>
      </c>
      <c r="U1146">
        <v>195</v>
      </c>
      <c r="V1146">
        <v>3030</v>
      </c>
      <c r="W1146">
        <v>0</v>
      </c>
      <c r="X1146">
        <v>50</v>
      </c>
      <c r="Y1146">
        <v>15</v>
      </c>
    </row>
    <row r="1147" spans="2:25" hidden="1" x14ac:dyDescent="0.25">
      <c r="B1147" t="s">
        <v>2201</v>
      </c>
      <c r="C1147">
        <v>13310</v>
      </c>
      <c r="D1147" t="s">
        <v>1781</v>
      </c>
      <c r="E1147">
        <v>10</v>
      </c>
      <c r="F1147">
        <v>25</v>
      </c>
      <c r="G1147">
        <v>4165</v>
      </c>
      <c r="H1147">
        <v>15</v>
      </c>
      <c r="I1147">
        <v>930</v>
      </c>
      <c r="J1147">
        <v>20</v>
      </c>
      <c r="K1147">
        <v>445</v>
      </c>
      <c r="L1147">
        <v>2085</v>
      </c>
      <c r="M1147">
        <v>690</v>
      </c>
      <c r="N1147">
        <v>1340</v>
      </c>
      <c r="O1147">
        <v>1820</v>
      </c>
      <c r="P1147">
        <v>1460</v>
      </c>
      <c r="Q1147">
        <v>1395</v>
      </c>
      <c r="R1147">
        <v>1065</v>
      </c>
      <c r="S1147">
        <v>105</v>
      </c>
      <c r="T1147">
        <v>65</v>
      </c>
      <c r="U1147">
        <v>545</v>
      </c>
      <c r="V1147">
        <v>7180</v>
      </c>
      <c r="W1147">
        <v>5</v>
      </c>
      <c r="X1147">
        <v>115</v>
      </c>
      <c r="Y1147">
        <v>45</v>
      </c>
    </row>
    <row r="1148" spans="2:25" hidden="1" x14ac:dyDescent="0.25">
      <c r="B1148" t="s">
        <v>2201</v>
      </c>
      <c r="C1148">
        <v>13340</v>
      </c>
      <c r="D1148" t="s">
        <v>1782</v>
      </c>
      <c r="E1148">
        <v>5</v>
      </c>
      <c r="F1148">
        <v>5</v>
      </c>
      <c r="G1148">
        <v>1360</v>
      </c>
      <c r="H1148">
        <v>5</v>
      </c>
      <c r="I1148">
        <v>360</v>
      </c>
      <c r="J1148">
        <v>5</v>
      </c>
      <c r="K1148">
        <v>140</v>
      </c>
      <c r="L1148">
        <v>460</v>
      </c>
      <c r="M1148">
        <v>245</v>
      </c>
      <c r="N1148">
        <v>345</v>
      </c>
      <c r="O1148">
        <v>635</v>
      </c>
      <c r="P1148">
        <v>470</v>
      </c>
      <c r="Q1148">
        <v>425</v>
      </c>
      <c r="R1148">
        <v>250</v>
      </c>
      <c r="S1148">
        <v>45</v>
      </c>
      <c r="T1148">
        <v>20</v>
      </c>
      <c r="U1148">
        <v>130</v>
      </c>
      <c r="V1148">
        <v>2165</v>
      </c>
      <c r="W1148">
        <v>0</v>
      </c>
      <c r="X1148">
        <v>25</v>
      </c>
      <c r="Y1148">
        <v>20</v>
      </c>
    </row>
    <row r="1149" spans="2:25" hidden="1" x14ac:dyDescent="0.25">
      <c r="B1149" t="s">
        <v>2201</v>
      </c>
      <c r="C1149">
        <v>13450</v>
      </c>
      <c r="D1149" t="s">
        <v>1783</v>
      </c>
      <c r="E1149">
        <v>5</v>
      </c>
      <c r="F1149">
        <v>30</v>
      </c>
      <c r="G1149">
        <v>2345</v>
      </c>
      <c r="H1149">
        <v>5</v>
      </c>
      <c r="I1149">
        <v>640</v>
      </c>
      <c r="J1149">
        <v>10</v>
      </c>
      <c r="K1149">
        <v>270</v>
      </c>
      <c r="L1149">
        <v>1275</v>
      </c>
      <c r="M1149">
        <v>580</v>
      </c>
      <c r="N1149">
        <v>765</v>
      </c>
      <c r="O1149">
        <v>1520</v>
      </c>
      <c r="P1149">
        <v>1175</v>
      </c>
      <c r="Q1149">
        <v>975</v>
      </c>
      <c r="R1149">
        <v>675</v>
      </c>
      <c r="S1149">
        <v>45</v>
      </c>
      <c r="T1149">
        <v>45</v>
      </c>
      <c r="U1149">
        <v>405</v>
      </c>
      <c r="V1149">
        <v>4190</v>
      </c>
      <c r="W1149">
        <v>10</v>
      </c>
      <c r="X1149">
        <v>70</v>
      </c>
      <c r="Y1149">
        <v>50</v>
      </c>
    </row>
    <row r="1150" spans="2:25" hidden="1" x14ac:dyDescent="0.25">
      <c r="B1150" t="s">
        <v>2201</v>
      </c>
      <c r="C1150">
        <v>13550</v>
      </c>
      <c r="D1150" t="s">
        <v>1784</v>
      </c>
      <c r="E1150">
        <v>15</v>
      </c>
      <c r="F1150">
        <v>45</v>
      </c>
      <c r="G1150">
        <v>1455</v>
      </c>
      <c r="H1150">
        <v>5</v>
      </c>
      <c r="I1150">
        <v>315</v>
      </c>
      <c r="J1150">
        <v>5</v>
      </c>
      <c r="K1150">
        <v>160</v>
      </c>
      <c r="L1150">
        <v>905</v>
      </c>
      <c r="M1150">
        <v>175</v>
      </c>
      <c r="N1150">
        <v>475</v>
      </c>
      <c r="O1150">
        <v>810</v>
      </c>
      <c r="P1150">
        <v>660</v>
      </c>
      <c r="Q1150">
        <v>630</v>
      </c>
      <c r="R1150">
        <v>465</v>
      </c>
      <c r="S1150">
        <v>30</v>
      </c>
      <c r="T1150">
        <v>20</v>
      </c>
      <c r="U1150">
        <v>305</v>
      </c>
      <c r="V1150">
        <v>2635</v>
      </c>
      <c r="W1150">
        <v>0</v>
      </c>
      <c r="X1150">
        <v>65</v>
      </c>
      <c r="Y1150">
        <v>15</v>
      </c>
    </row>
    <row r="1151" spans="2:25" hidden="1" x14ac:dyDescent="0.25">
      <c r="B1151" t="s">
        <v>2201</v>
      </c>
      <c r="C1151">
        <v>13660</v>
      </c>
      <c r="D1151" t="s">
        <v>1785</v>
      </c>
      <c r="E1151">
        <v>5</v>
      </c>
      <c r="F1151">
        <v>5</v>
      </c>
      <c r="G1151">
        <v>865</v>
      </c>
      <c r="H1151">
        <v>5</v>
      </c>
      <c r="I1151">
        <v>215</v>
      </c>
      <c r="J1151">
        <v>5</v>
      </c>
      <c r="K1151">
        <v>125</v>
      </c>
      <c r="L1151">
        <v>275</v>
      </c>
      <c r="M1151">
        <v>100</v>
      </c>
      <c r="N1151">
        <v>290</v>
      </c>
      <c r="O1151">
        <v>315</v>
      </c>
      <c r="P1151">
        <v>240</v>
      </c>
      <c r="Q1151">
        <v>260</v>
      </c>
      <c r="R1151">
        <v>195</v>
      </c>
      <c r="S1151">
        <v>25</v>
      </c>
      <c r="T1151">
        <v>15</v>
      </c>
      <c r="U1151">
        <v>80</v>
      </c>
      <c r="V1151">
        <v>1500</v>
      </c>
      <c r="W1151">
        <v>0</v>
      </c>
      <c r="X1151">
        <v>15</v>
      </c>
      <c r="Y1151">
        <v>5</v>
      </c>
    </row>
    <row r="1152" spans="2:25" hidden="1" x14ac:dyDescent="0.25">
      <c r="B1152" t="s">
        <v>2201</v>
      </c>
      <c r="C1152">
        <v>13800</v>
      </c>
      <c r="D1152" t="s">
        <v>1786</v>
      </c>
      <c r="E1152">
        <v>20</v>
      </c>
      <c r="F1152">
        <v>35</v>
      </c>
      <c r="G1152">
        <v>5990</v>
      </c>
      <c r="H1152">
        <v>35</v>
      </c>
      <c r="I1152">
        <v>1520</v>
      </c>
      <c r="J1152">
        <v>35</v>
      </c>
      <c r="K1152">
        <v>650</v>
      </c>
      <c r="L1152">
        <v>3145</v>
      </c>
      <c r="M1152">
        <v>1440</v>
      </c>
      <c r="N1152">
        <v>1680</v>
      </c>
      <c r="O1152">
        <v>2970</v>
      </c>
      <c r="P1152">
        <v>2275</v>
      </c>
      <c r="Q1152">
        <v>2255</v>
      </c>
      <c r="R1152">
        <v>1510</v>
      </c>
      <c r="S1152">
        <v>160</v>
      </c>
      <c r="T1152">
        <v>75</v>
      </c>
      <c r="U1152">
        <v>745</v>
      </c>
      <c r="V1152">
        <v>10060</v>
      </c>
      <c r="W1152">
        <v>10</v>
      </c>
      <c r="X1152">
        <v>125</v>
      </c>
      <c r="Y1152">
        <v>145</v>
      </c>
    </row>
    <row r="1153" spans="2:25" hidden="1" x14ac:dyDescent="0.25">
      <c r="B1153" t="s">
        <v>2201</v>
      </c>
      <c r="C1153">
        <v>13850</v>
      </c>
      <c r="D1153" t="s">
        <v>1787</v>
      </c>
      <c r="E1153">
        <v>5</v>
      </c>
      <c r="F1153">
        <v>5</v>
      </c>
      <c r="G1153">
        <v>405</v>
      </c>
      <c r="H1153">
        <v>0</v>
      </c>
      <c r="I1153">
        <v>70</v>
      </c>
      <c r="J1153">
        <v>0</v>
      </c>
      <c r="K1153">
        <v>25</v>
      </c>
      <c r="L1153">
        <v>145</v>
      </c>
      <c r="M1153">
        <v>55</v>
      </c>
      <c r="N1153">
        <v>115</v>
      </c>
      <c r="O1153">
        <v>150</v>
      </c>
      <c r="P1153">
        <v>110</v>
      </c>
      <c r="Q1153">
        <v>100</v>
      </c>
      <c r="R1153">
        <v>85</v>
      </c>
      <c r="S1153">
        <v>10</v>
      </c>
      <c r="T1153">
        <v>5</v>
      </c>
      <c r="U1153">
        <v>40</v>
      </c>
      <c r="V1153">
        <v>645</v>
      </c>
      <c r="W1153">
        <v>0</v>
      </c>
      <c r="X1153">
        <v>5</v>
      </c>
      <c r="Y1153">
        <v>5</v>
      </c>
    </row>
    <row r="1154" spans="2:25" hidden="1" x14ac:dyDescent="0.25">
      <c r="B1154" t="s">
        <v>2201</v>
      </c>
      <c r="C1154">
        <v>13910</v>
      </c>
      <c r="D1154" t="s">
        <v>1788</v>
      </c>
      <c r="E1154">
        <v>5</v>
      </c>
      <c r="F1154">
        <v>15</v>
      </c>
      <c r="G1154">
        <v>2815</v>
      </c>
      <c r="H1154">
        <v>5</v>
      </c>
      <c r="I1154">
        <v>550</v>
      </c>
      <c r="J1154">
        <v>10</v>
      </c>
      <c r="K1154">
        <v>300</v>
      </c>
      <c r="L1154">
        <v>1280</v>
      </c>
      <c r="M1154">
        <v>430</v>
      </c>
      <c r="N1154">
        <v>915</v>
      </c>
      <c r="O1154">
        <v>1235</v>
      </c>
      <c r="P1154">
        <v>945</v>
      </c>
      <c r="Q1154">
        <v>885</v>
      </c>
      <c r="R1154">
        <v>680</v>
      </c>
      <c r="S1154">
        <v>80</v>
      </c>
      <c r="T1154">
        <v>60</v>
      </c>
      <c r="U1154">
        <v>320</v>
      </c>
      <c r="V1154">
        <v>4795</v>
      </c>
      <c r="W1154">
        <v>5</v>
      </c>
      <c r="X1154">
        <v>70</v>
      </c>
      <c r="Y1154">
        <v>35</v>
      </c>
    </row>
    <row r="1155" spans="2:25" hidden="1" x14ac:dyDescent="0.25">
      <c r="B1155" t="s">
        <v>2201</v>
      </c>
      <c r="C1155">
        <v>14000</v>
      </c>
      <c r="D1155" t="s">
        <v>1789</v>
      </c>
      <c r="E1155">
        <v>10</v>
      </c>
      <c r="F1155">
        <v>25</v>
      </c>
      <c r="G1155">
        <v>10905</v>
      </c>
      <c r="H1155">
        <v>65</v>
      </c>
      <c r="I1155">
        <v>1755</v>
      </c>
      <c r="J1155">
        <v>25</v>
      </c>
      <c r="K1155">
        <v>515</v>
      </c>
      <c r="L1155">
        <v>3930</v>
      </c>
      <c r="M1155">
        <v>5560</v>
      </c>
      <c r="N1155">
        <v>2110</v>
      </c>
      <c r="O1155">
        <v>3570</v>
      </c>
      <c r="P1155">
        <v>2445</v>
      </c>
      <c r="Q1155">
        <v>3305</v>
      </c>
      <c r="R1155">
        <v>1665</v>
      </c>
      <c r="S1155">
        <v>345</v>
      </c>
      <c r="T1155">
        <v>75</v>
      </c>
      <c r="U1155">
        <v>395</v>
      </c>
      <c r="V1155">
        <v>15170</v>
      </c>
      <c r="W1155">
        <v>75</v>
      </c>
      <c r="X1155">
        <v>105</v>
      </c>
      <c r="Y1155">
        <v>530</v>
      </c>
    </row>
    <row r="1156" spans="2:25" hidden="1" x14ac:dyDescent="0.25">
      <c r="B1156" t="s">
        <v>2201</v>
      </c>
      <c r="C1156">
        <v>14100</v>
      </c>
      <c r="D1156" t="s">
        <v>1790</v>
      </c>
      <c r="E1156">
        <v>20</v>
      </c>
      <c r="F1156">
        <v>15</v>
      </c>
      <c r="G1156">
        <v>945</v>
      </c>
      <c r="H1156">
        <v>10</v>
      </c>
      <c r="I1156">
        <v>105</v>
      </c>
      <c r="J1156">
        <v>5</v>
      </c>
      <c r="K1156">
        <v>40</v>
      </c>
      <c r="L1156">
        <v>525</v>
      </c>
      <c r="M1156">
        <v>490</v>
      </c>
      <c r="N1156">
        <v>225</v>
      </c>
      <c r="O1156">
        <v>165</v>
      </c>
      <c r="P1156">
        <v>135</v>
      </c>
      <c r="Q1156">
        <v>200</v>
      </c>
      <c r="R1156">
        <v>125</v>
      </c>
      <c r="S1156">
        <v>15</v>
      </c>
      <c r="T1156">
        <v>5</v>
      </c>
      <c r="U1156">
        <v>30</v>
      </c>
      <c r="V1156">
        <v>1340</v>
      </c>
      <c r="W1156">
        <v>5</v>
      </c>
      <c r="X1156">
        <v>5</v>
      </c>
      <c r="Y1156">
        <v>30</v>
      </c>
    </row>
    <row r="1157" spans="2:25" hidden="1" x14ac:dyDescent="0.25">
      <c r="B1157" t="s">
        <v>2201</v>
      </c>
      <c r="C1157">
        <v>14170</v>
      </c>
      <c r="D1157" t="s">
        <v>1791</v>
      </c>
      <c r="E1157">
        <v>55</v>
      </c>
      <c r="F1157">
        <v>55</v>
      </c>
      <c r="G1157">
        <v>12395</v>
      </c>
      <c r="H1157">
        <v>265</v>
      </c>
      <c r="I1157">
        <v>2450</v>
      </c>
      <c r="J1157">
        <v>15</v>
      </c>
      <c r="K1157">
        <v>1090</v>
      </c>
      <c r="L1157">
        <v>7170</v>
      </c>
      <c r="M1157">
        <v>3340</v>
      </c>
      <c r="N1157">
        <v>3910</v>
      </c>
      <c r="O1157">
        <v>3315</v>
      </c>
      <c r="P1157">
        <v>2560</v>
      </c>
      <c r="Q1157">
        <v>5250</v>
      </c>
      <c r="R1157">
        <v>4300</v>
      </c>
      <c r="S1157">
        <v>395</v>
      </c>
      <c r="T1157">
        <v>70</v>
      </c>
      <c r="U1157">
        <v>580</v>
      </c>
      <c r="V1157">
        <v>20305</v>
      </c>
      <c r="W1157">
        <v>45</v>
      </c>
      <c r="X1157">
        <v>215</v>
      </c>
      <c r="Y1157">
        <v>1030</v>
      </c>
    </row>
    <row r="1158" spans="2:25" hidden="1" x14ac:dyDescent="0.25">
      <c r="B1158" t="s">
        <v>2201</v>
      </c>
      <c r="C1158">
        <v>14220</v>
      </c>
      <c r="D1158" t="s">
        <v>1792</v>
      </c>
      <c r="E1158">
        <v>15</v>
      </c>
      <c r="F1158">
        <v>65</v>
      </c>
      <c r="G1158">
        <v>2570</v>
      </c>
      <c r="H1158">
        <v>5</v>
      </c>
      <c r="I1158">
        <v>640</v>
      </c>
      <c r="J1158">
        <v>10</v>
      </c>
      <c r="K1158">
        <v>370</v>
      </c>
      <c r="L1158">
        <v>1475</v>
      </c>
      <c r="M1158">
        <v>355</v>
      </c>
      <c r="N1158">
        <v>1015</v>
      </c>
      <c r="O1158">
        <v>1490</v>
      </c>
      <c r="P1158">
        <v>1200</v>
      </c>
      <c r="Q1158">
        <v>1245</v>
      </c>
      <c r="R1158">
        <v>840</v>
      </c>
      <c r="S1158">
        <v>80</v>
      </c>
      <c r="T1158">
        <v>55</v>
      </c>
      <c r="U1158">
        <v>490</v>
      </c>
      <c r="V1158">
        <v>4895</v>
      </c>
      <c r="W1158">
        <v>0</v>
      </c>
      <c r="X1158">
        <v>150</v>
      </c>
      <c r="Y1158">
        <v>30</v>
      </c>
    </row>
    <row r="1159" spans="2:25" hidden="1" x14ac:dyDescent="0.25">
      <c r="B1159" t="s">
        <v>2201</v>
      </c>
      <c r="C1159">
        <v>14300</v>
      </c>
      <c r="D1159" t="s">
        <v>1793</v>
      </c>
      <c r="E1159">
        <v>5</v>
      </c>
      <c r="F1159">
        <v>5</v>
      </c>
      <c r="G1159">
        <v>710</v>
      </c>
      <c r="H1159">
        <v>5</v>
      </c>
      <c r="I1159">
        <v>200</v>
      </c>
      <c r="J1159">
        <v>5</v>
      </c>
      <c r="K1159">
        <v>100</v>
      </c>
      <c r="L1159">
        <v>315</v>
      </c>
      <c r="M1159">
        <v>110</v>
      </c>
      <c r="N1159">
        <v>245</v>
      </c>
      <c r="O1159">
        <v>310</v>
      </c>
      <c r="P1159">
        <v>245</v>
      </c>
      <c r="Q1159">
        <v>245</v>
      </c>
      <c r="R1159">
        <v>175</v>
      </c>
      <c r="S1159">
        <v>20</v>
      </c>
      <c r="T1159">
        <v>15</v>
      </c>
      <c r="U1159">
        <v>100</v>
      </c>
      <c r="V1159">
        <v>1255</v>
      </c>
      <c r="W1159">
        <v>5</v>
      </c>
      <c r="X1159">
        <v>20</v>
      </c>
      <c r="Y1159">
        <v>10</v>
      </c>
    </row>
    <row r="1160" spans="2:25" hidden="1" x14ac:dyDescent="0.25">
      <c r="B1160" t="s">
        <v>2201</v>
      </c>
      <c r="C1160">
        <v>14350</v>
      </c>
      <c r="D1160" t="s">
        <v>1794</v>
      </c>
      <c r="E1160">
        <v>35</v>
      </c>
      <c r="F1160">
        <v>125</v>
      </c>
      <c r="G1160">
        <v>5410</v>
      </c>
      <c r="H1160">
        <v>15</v>
      </c>
      <c r="I1160">
        <v>1680</v>
      </c>
      <c r="J1160">
        <v>5</v>
      </c>
      <c r="K1160">
        <v>980</v>
      </c>
      <c r="L1160">
        <v>3155</v>
      </c>
      <c r="M1160">
        <v>775</v>
      </c>
      <c r="N1160">
        <v>2265</v>
      </c>
      <c r="O1160">
        <v>2470</v>
      </c>
      <c r="P1160">
        <v>2030</v>
      </c>
      <c r="Q1160">
        <v>2195</v>
      </c>
      <c r="R1160">
        <v>1705</v>
      </c>
      <c r="S1160">
        <v>180</v>
      </c>
      <c r="T1160">
        <v>100</v>
      </c>
      <c r="U1160">
        <v>845</v>
      </c>
      <c r="V1160">
        <v>10640</v>
      </c>
      <c r="W1160">
        <v>5</v>
      </c>
      <c r="X1160">
        <v>265</v>
      </c>
      <c r="Y1160">
        <v>40</v>
      </c>
    </row>
    <row r="1161" spans="2:25" hidden="1" x14ac:dyDescent="0.25">
      <c r="B1161" t="s">
        <v>2201</v>
      </c>
      <c r="C1161">
        <v>14400</v>
      </c>
      <c r="D1161" t="s">
        <v>1795</v>
      </c>
      <c r="E1161">
        <v>5</v>
      </c>
      <c r="F1161">
        <v>5</v>
      </c>
      <c r="G1161">
        <v>3015</v>
      </c>
      <c r="H1161">
        <v>20</v>
      </c>
      <c r="I1161">
        <v>455</v>
      </c>
      <c r="J1161">
        <v>5</v>
      </c>
      <c r="K1161">
        <v>135</v>
      </c>
      <c r="L1161">
        <v>670</v>
      </c>
      <c r="M1161">
        <v>1270</v>
      </c>
      <c r="N1161">
        <v>345</v>
      </c>
      <c r="O1161">
        <v>590</v>
      </c>
      <c r="P1161">
        <v>455</v>
      </c>
      <c r="Q1161">
        <v>570</v>
      </c>
      <c r="R1161">
        <v>315</v>
      </c>
      <c r="S1161">
        <v>80</v>
      </c>
      <c r="T1161">
        <v>20</v>
      </c>
      <c r="U1161">
        <v>120</v>
      </c>
      <c r="V1161">
        <v>3880</v>
      </c>
      <c r="W1161">
        <v>0</v>
      </c>
      <c r="X1161">
        <v>25</v>
      </c>
      <c r="Y1161">
        <v>55</v>
      </c>
    </row>
    <row r="1162" spans="2:25" hidden="1" x14ac:dyDescent="0.25">
      <c r="B1162" t="s">
        <v>2201</v>
      </c>
      <c r="C1162">
        <v>14500</v>
      </c>
      <c r="D1162" t="s">
        <v>1796</v>
      </c>
      <c r="E1162">
        <v>5</v>
      </c>
      <c r="F1162">
        <v>30</v>
      </c>
      <c r="G1162">
        <v>5855</v>
      </c>
      <c r="H1162">
        <v>55</v>
      </c>
      <c r="I1162">
        <v>900</v>
      </c>
      <c r="J1162">
        <v>5</v>
      </c>
      <c r="K1162">
        <v>180</v>
      </c>
      <c r="L1162">
        <v>1500</v>
      </c>
      <c r="M1162">
        <v>5430</v>
      </c>
      <c r="N1162">
        <v>785</v>
      </c>
      <c r="O1162">
        <v>2155</v>
      </c>
      <c r="P1162">
        <v>1455</v>
      </c>
      <c r="Q1162">
        <v>2050</v>
      </c>
      <c r="R1162">
        <v>740</v>
      </c>
      <c r="S1162">
        <v>150</v>
      </c>
      <c r="T1162">
        <v>35</v>
      </c>
      <c r="U1162">
        <v>165</v>
      </c>
      <c r="V1162">
        <v>7570</v>
      </c>
      <c r="W1162">
        <v>45</v>
      </c>
      <c r="X1162">
        <v>25</v>
      </c>
      <c r="Y1162">
        <v>430</v>
      </c>
    </row>
    <row r="1163" spans="2:25" hidden="1" x14ac:dyDescent="0.25">
      <c r="B1163" t="s">
        <v>2201</v>
      </c>
      <c r="C1163">
        <v>14550</v>
      </c>
      <c r="D1163" t="s">
        <v>1797</v>
      </c>
      <c r="E1163">
        <v>5</v>
      </c>
      <c r="F1163">
        <v>25</v>
      </c>
      <c r="G1163">
        <v>1555</v>
      </c>
      <c r="H1163">
        <v>5</v>
      </c>
      <c r="I1163">
        <v>355</v>
      </c>
      <c r="J1163">
        <v>5</v>
      </c>
      <c r="K1163">
        <v>245</v>
      </c>
      <c r="L1163">
        <v>695</v>
      </c>
      <c r="M1163">
        <v>220</v>
      </c>
      <c r="N1163">
        <v>715</v>
      </c>
      <c r="O1163">
        <v>735</v>
      </c>
      <c r="P1163">
        <v>560</v>
      </c>
      <c r="Q1163">
        <v>625</v>
      </c>
      <c r="R1163">
        <v>635</v>
      </c>
      <c r="S1163">
        <v>55</v>
      </c>
      <c r="T1163">
        <v>35</v>
      </c>
      <c r="U1163">
        <v>210</v>
      </c>
      <c r="V1163">
        <v>3140</v>
      </c>
      <c r="W1163">
        <v>5</v>
      </c>
      <c r="X1163">
        <v>45</v>
      </c>
      <c r="Y1163">
        <v>5</v>
      </c>
    </row>
    <row r="1164" spans="2:25" hidden="1" x14ac:dyDescent="0.25">
      <c r="B1164" t="s">
        <v>2201</v>
      </c>
      <c r="C1164">
        <v>14600</v>
      </c>
      <c r="D1164" t="s">
        <v>1798</v>
      </c>
      <c r="E1164">
        <v>5</v>
      </c>
      <c r="F1164">
        <v>40</v>
      </c>
      <c r="G1164">
        <v>710</v>
      </c>
      <c r="H1164">
        <v>5</v>
      </c>
      <c r="I1164">
        <v>175</v>
      </c>
      <c r="J1164">
        <v>5</v>
      </c>
      <c r="K1164">
        <v>100</v>
      </c>
      <c r="L1164">
        <v>300</v>
      </c>
      <c r="M1164">
        <v>90</v>
      </c>
      <c r="N1164">
        <v>260</v>
      </c>
      <c r="O1164">
        <v>430</v>
      </c>
      <c r="P1164">
        <v>345</v>
      </c>
      <c r="Q1164">
        <v>415</v>
      </c>
      <c r="R1164">
        <v>290</v>
      </c>
      <c r="S1164">
        <v>15</v>
      </c>
      <c r="T1164">
        <v>5</v>
      </c>
      <c r="U1164">
        <v>145</v>
      </c>
      <c r="V1164">
        <v>1340</v>
      </c>
      <c r="W1164">
        <v>0</v>
      </c>
      <c r="X1164">
        <v>45</v>
      </c>
      <c r="Y1164">
        <v>5</v>
      </c>
    </row>
    <row r="1165" spans="2:25" hidden="1" x14ac:dyDescent="0.25">
      <c r="B1165" t="s">
        <v>2201</v>
      </c>
      <c r="C1165">
        <v>14650</v>
      </c>
      <c r="D1165" t="s">
        <v>1799</v>
      </c>
      <c r="E1165">
        <v>75</v>
      </c>
      <c r="F1165">
        <v>185</v>
      </c>
      <c r="G1165">
        <v>29425</v>
      </c>
      <c r="H1165">
        <v>140</v>
      </c>
      <c r="I1165">
        <v>6410</v>
      </c>
      <c r="J1165">
        <v>75</v>
      </c>
      <c r="K1165">
        <v>2810</v>
      </c>
      <c r="L1165">
        <v>11665</v>
      </c>
      <c r="M1165">
        <v>5670</v>
      </c>
      <c r="N1165">
        <v>8520</v>
      </c>
      <c r="O1165">
        <v>10305</v>
      </c>
      <c r="P1165">
        <v>8270</v>
      </c>
      <c r="Q1165">
        <v>8595</v>
      </c>
      <c r="R1165">
        <v>5690</v>
      </c>
      <c r="S1165">
        <v>805</v>
      </c>
      <c r="T1165">
        <v>245</v>
      </c>
      <c r="U1165">
        <v>2810</v>
      </c>
      <c r="V1165">
        <v>47290</v>
      </c>
      <c r="W1165">
        <v>10</v>
      </c>
      <c r="X1165">
        <v>690</v>
      </c>
      <c r="Y1165">
        <v>560</v>
      </c>
    </row>
    <row r="1166" spans="2:25" hidden="1" x14ac:dyDescent="0.25">
      <c r="B1166" t="s">
        <v>2201</v>
      </c>
      <c r="C1166">
        <v>14700</v>
      </c>
      <c r="D1166" t="s">
        <v>1800</v>
      </c>
      <c r="E1166">
        <v>5</v>
      </c>
      <c r="F1166">
        <v>15</v>
      </c>
      <c r="G1166">
        <v>1645</v>
      </c>
      <c r="H1166">
        <v>30</v>
      </c>
      <c r="I1166">
        <v>240</v>
      </c>
      <c r="J1166">
        <v>5</v>
      </c>
      <c r="K1166">
        <v>60</v>
      </c>
      <c r="L1166">
        <v>845</v>
      </c>
      <c r="M1166">
        <v>1075</v>
      </c>
      <c r="N1166">
        <v>315</v>
      </c>
      <c r="O1166">
        <v>665</v>
      </c>
      <c r="P1166">
        <v>510</v>
      </c>
      <c r="Q1166">
        <v>590</v>
      </c>
      <c r="R1166">
        <v>325</v>
      </c>
      <c r="S1166">
        <v>40</v>
      </c>
      <c r="T1166">
        <v>10</v>
      </c>
      <c r="U1166">
        <v>80</v>
      </c>
      <c r="V1166">
        <v>2310</v>
      </c>
      <c r="W1166">
        <v>15</v>
      </c>
      <c r="X1166">
        <v>15</v>
      </c>
      <c r="Y1166">
        <v>100</v>
      </c>
    </row>
    <row r="1167" spans="2:25" hidden="1" x14ac:dyDescent="0.25">
      <c r="B1167" t="s">
        <v>2201</v>
      </c>
      <c r="C1167">
        <v>14750</v>
      </c>
      <c r="D1167" t="s">
        <v>1801</v>
      </c>
      <c r="E1167">
        <v>5</v>
      </c>
      <c r="F1167">
        <v>15</v>
      </c>
      <c r="G1167">
        <v>1345</v>
      </c>
      <c r="H1167">
        <v>5</v>
      </c>
      <c r="I1167">
        <v>345</v>
      </c>
      <c r="J1167">
        <v>5</v>
      </c>
      <c r="K1167">
        <v>180</v>
      </c>
      <c r="L1167">
        <v>605</v>
      </c>
      <c r="M1167">
        <v>220</v>
      </c>
      <c r="N1167">
        <v>420</v>
      </c>
      <c r="O1167">
        <v>755</v>
      </c>
      <c r="P1167">
        <v>615</v>
      </c>
      <c r="Q1167">
        <v>530</v>
      </c>
      <c r="R1167">
        <v>385</v>
      </c>
      <c r="S1167">
        <v>45</v>
      </c>
      <c r="T1167">
        <v>25</v>
      </c>
      <c r="U1167">
        <v>265</v>
      </c>
      <c r="V1167">
        <v>2455</v>
      </c>
      <c r="W1167">
        <v>5</v>
      </c>
      <c r="X1167">
        <v>65</v>
      </c>
      <c r="Y1167">
        <v>20</v>
      </c>
    </row>
    <row r="1168" spans="2:25" hidden="1" x14ac:dyDescent="0.25">
      <c r="B1168" t="s">
        <v>2201</v>
      </c>
      <c r="C1168">
        <v>14850</v>
      </c>
      <c r="D1168" t="s">
        <v>1802</v>
      </c>
      <c r="E1168">
        <v>25</v>
      </c>
      <c r="F1168">
        <v>60</v>
      </c>
      <c r="G1168">
        <v>5680</v>
      </c>
      <c r="H1168">
        <v>45</v>
      </c>
      <c r="I1168">
        <v>1250</v>
      </c>
      <c r="J1168">
        <v>20</v>
      </c>
      <c r="K1168">
        <v>595</v>
      </c>
      <c r="L1168">
        <v>3480</v>
      </c>
      <c r="M1168">
        <v>940</v>
      </c>
      <c r="N1168">
        <v>2625</v>
      </c>
      <c r="O1168">
        <v>3080</v>
      </c>
      <c r="P1168">
        <v>2405</v>
      </c>
      <c r="Q1168">
        <v>2515</v>
      </c>
      <c r="R1168">
        <v>2135</v>
      </c>
      <c r="S1168">
        <v>200</v>
      </c>
      <c r="T1168">
        <v>105</v>
      </c>
      <c r="U1168">
        <v>860</v>
      </c>
      <c r="V1168">
        <v>11155</v>
      </c>
      <c r="W1168">
        <v>5</v>
      </c>
      <c r="X1168">
        <v>235</v>
      </c>
      <c r="Y1168">
        <v>85</v>
      </c>
    </row>
    <row r="1169" spans="2:25" hidden="1" x14ac:dyDescent="0.25">
      <c r="B1169" t="s">
        <v>2201</v>
      </c>
      <c r="C1169">
        <v>14870</v>
      </c>
      <c r="D1169" t="s">
        <v>1803</v>
      </c>
      <c r="E1169">
        <v>5</v>
      </c>
      <c r="F1169">
        <v>20</v>
      </c>
      <c r="G1169">
        <v>3340</v>
      </c>
      <c r="H1169">
        <v>5</v>
      </c>
      <c r="I1169">
        <v>735</v>
      </c>
      <c r="J1169">
        <v>5</v>
      </c>
      <c r="K1169">
        <v>400</v>
      </c>
      <c r="L1169">
        <v>1260</v>
      </c>
      <c r="M1169">
        <v>410</v>
      </c>
      <c r="N1169">
        <v>1165</v>
      </c>
      <c r="O1169">
        <v>1105</v>
      </c>
      <c r="P1169">
        <v>900</v>
      </c>
      <c r="Q1169">
        <v>1025</v>
      </c>
      <c r="R1169">
        <v>890</v>
      </c>
      <c r="S1169">
        <v>95</v>
      </c>
      <c r="T1169">
        <v>40</v>
      </c>
      <c r="U1169">
        <v>320</v>
      </c>
      <c r="V1169">
        <v>5785</v>
      </c>
      <c r="W1169">
        <v>5</v>
      </c>
      <c r="X1169">
        <v>75</v>
      </c>
      <c r="Y1169">
        <v>25</v>
      </c>
    </row>
    <row r="1170" spans="2:25" hidden="1" x14ac:dyDescent="0.25">
      <c r="B1170" t="s">
        <v>2201</v>
      </c>
      <c r="C1170">
        <v>14900</v>
      </c>
      <c r="D1170" t="s">
        <v>1804</v>
      </c>
      <c r="E1170">
        <v>30</v>
      </c>
      <c r="F1170">
        <v>115</v>
      </c>
      <c r="G1170">
        <v>17890</v>
      </c>
      <c r="H1170">
        <v>165</v>
      </c>
      <c r="I1170">
        <v>10940</v>
      </c>
      <c r="J1170">
        <v>125</v>
      </c>
      <c r="K1170">
        <v>7905</v>
      </c>
      <c r="L1170">
        <v>15550</v>
      </c>
      <c r="M1170">
        <v>1710</v>
      </c>
      <c r="N1170">
        <v>8065</v>
      </c>
      <c r="O1170">
        <v>17440</v>
      </c>
      <c r="P1170">
        <v>13735</v>
      </c>
      <c r="Q1170">
        <v>14430</v>
      </c>
      <c r="R1170">
        <v>9395</v>
      </c>
      <c r="S1170">
        <v>740</v>
      </c>
      <c r="T1170">
        <v>1465</v>
      </c>
      <c r="U1170">
        <v>3395</v>
      </c>
      <c r="V1170">
        <v>42670</v>
      </c>
      <c r="W1170">
        <v>205</v>
      </c>
      <c r="X1170">
        <v>770</v>
      </c>
      <c r="Y1170">
        <v>1990</v>
      </c>
    </row>
    <row r="1171" spans="2:25" hidden="1" x14ac:dyDescent="0.25">
      <c r="B1171" t="s">
        <v>2201</v>
      </c>
      <c r="C1171">
        <v>14920</v>
      </c>
      <c r="D1171" t="s">
        <v>1805</v>
      </c>
      <c r="E1171">
        <v>5</v>
      </c>
      <c r="F1171">
        <v>35</v>
      </c>
      <c r="G1171">
        <v>1200</v>
      </c>
      <c r="H1171">
        <v>5</v>
      </c>
      <c r="I1171">
        <v>275</v>
      </c>
      <c r="J1171">
        <v>5</v>
      </c>
      <c r="K1171">
        <v>150</v>
      </c>
      <c r="L1171">
        <v>550</v>
      </c>
      <c r="M1171">
        <v>125</v>
      </c>
      <c r="N1171">
        <v>400</v>
      </c>
      <c r="O1171">
        <v>520</v>
      </c>
      <c r="P1171">
        <v>415</v>
      </c>
      <c r="Q1171">
        <v>435</v>
      </c>
      <c r="R1171">
        <v>375</v>
      </c>
      <c r="S1171">
        <v>20</v>
      </c>
      <c r="T1171">
        <v>20</v>
      </c>
      <c r="U1171">
        <v>170</v>
      </c>
      <c r="V1171">
        <v>2125</v>
      </c>
      <c r="W1171">
        <v>0</v>
      </c>
      <c r="X1171">
        <v>45</v>
      </c>
      <c r="Y1171">
        <v>5</v>
      </c>
    </row>
    <row r="1172" spans="2:25" hidden="1" x14ac:dyDescent="0.25">
      <c r="B1172" t="s">
        <v>2201</v>
      </c>
      <c r="C1172">
        <v>14950</v>
      </c>
      <c r="D1172" t="s">
        <v>1806</v>
      </c>
      <c r="E1172">
        <v>0</v>
      </c>
      <c r="F1172">
        <v>5</v>
      </c>
      <c r="G1172">
        <v>400</v>
      </c>
      <c r="H1172">
        <v>5</v>
      </c>
      <c r="I1172">
        <v>105</v>
      </c>
      <c r="J1172">
        <v>5</v>
      </c>
      <c r="K1172">
        <v>55</v>
      </c>
      <c r="L1172">
        <v>135</v>
      </c>
      <c r="M1172">
        <v>90</v>
      </c>
      <c r="N1172">
        <v>145</v>
      </c>
      <c r="O1172">
        <v>190</v>
      </c>
      <c r="P1172">
        <v>140</v>
      </c>
      <c r="Q1172">
        <v>120</v>
      </c>
      <c r="R1172">
        <v>70</v>
      </c>
      <c r="S1172">
        <v>10</v>
      </c>
      <c r="T1172">
        <v>5</v>
      </c>
      <c r="U1172">
        <v>45</v>
      </c>
      <c r="V1172">
        <v>700</v>
      </c>
      <c r="W1172">
        <v>0</v>
      </c>
      <c r="X1172">
        <v>5</v>
      </c>
      <c r="Y1172">
        <v>5</v>
      </c>
    </row>
    <row r="1173" spans="2:25" hidden="1" x14ac:dyDescent="0.25">
      <c r="B1173" t="s">
        <v>2201</v>
      </c>
      <c r="C1173">
        <v>15050</v>
      </c>
      <c r="D1173" t="s">
        <v>1807</v>
      </c>
      <c r="E1173">
        <v>40</v>
      </c>
      <c r="F1173">
        <v>90</v>
      </c>
      <c r="G1173">
        <v>9530</v>
      </c>
      <c r="H1173">
        <v>45</v>
      </c>
      <c r="I1173">
        <v>2935</v>
      </c>
      <c r="J1173">
        <v>45</v>
      </c>
      <c r="K1173">
        <v>1275</v>
      </c>
      <c r="L1173">
        <v>6745</v>
      </c>
      <c r="M1173">
        <v>1260</v>
      </c>
      <c r="N1173">
        <v>3745</v>
      </c>
      <c r="O1173">
        <v>5770</v>
      </c>
      <c r="P1173">
        <v>4665</v>
      </c>
      <c r="Q1173">
        <v>4390</v>
      </c>
      <c r="R1173">
        <v>2500</v>
      </c>
      <c r="S1173">
        <v>375</v>
      </c>
      <c r="T1173">
        <v>165</v>
      </c>
      <c r="U1173">
        <v>1665</v>
      </c>
      <c r="V1173">
        <v>17720</v>
      </c>
      <c r="W1173">
        <v>10</v>
      </c>
      <c r="X1173">
        <v>385</v>
      </c>
      <c r="Y1173">
        <v>205</v>
      </c>
    </row>
    <row r="1174" spans="2:25" hidden="1" x14ac:dyDescent="0.25">
      <c r="B1174" t="s">
        <v>2201</v>
      </c>
      <c r="C1174">
        <v>15240</v>
      </c>
      <c r="D1174" t="s">
        <v>1808</v>
      </c>
      <c r="E1174">
        <v>40</v>
      </c>
      <c r="F1174">
        <v>165</v>
      </c>
      <c r="G1174">
        <v>20635</v>
      </c>
      <c r="H1174">
        <v>20</v>
      </c>
      <c r="I1174">
        <v>4100</v>
      </c>
      <c r="J1174">
        <v>30</v>
      </c>
      <c r="K1174">
        <v>2220</v>
      </c>
      <c r="L1174">
        <v>9210</v>
      </c>
      <c r="M1174">
        <v>3340</v>
      </c>
      <c r="N1174">
        <v>5600</v>
      </c>
      <c r="O1174">
        <v>6085</v>
      </c>
      <c r="P1174">
        <v>4725</v>
      </c>
      <c r="Q1174">
        <v>5070</v>
      </c>
      <c r="R1174">
        <v>4430</v>
      </c>
      <c r="S1174">
        <v>540</v>
      </c>
      <c r="T1174">
        <v>225</v>
      </c>
      <c r="U1174">
        <v>1810</v>
      </c>
      <c r="V1174">
        <v>33315</v>
      </c>
      <c r="W1174">
        <v>5</v>
      </c>
      <c r="X1174">
        <v>460</v>
      </c>
      <c r="Y1174">
        <v>135</v>
      </c>
    </row>
    <row r="1175" spans="2:25" hidden="1" x14ac:dyDescent="0.25">
      <c r="B1175" t="s">
        <v>2201</v>
      </c>
      <c r="C1175">
        <v>15270</v>
      </c>
      <c r="D1175" t="s">
        <v>1809</v>
      </c>
      <c r="E1175">
        <v>5</v>
      </c>
      <c r="F1175">
        <v>15</v>
      </c>
      <c r="G1175">
        <v>3180</v>
      </c>
      <c r="H1175">
        <v>5</v>
      </c>
      <c r="I1175">
        <v>695</v>
      </c>
      <c r="J1175">
        <v>10</v>
      </c>
      <c r="K1175">
        <v>380</v>
      </c>
      <c r="L1175">
        <v>1540</v>
      </c>
      <c r="M1175">
        <v>535</v>
      </c>
      <c r="N1175">
        <v>1010</v>
      </c>
      <c r="O1175">
        <v>1400</v>
      </c>
      <c r="P1175">
        <v>1130</v>
      </c>
      <c r="Q1175">
        <v>1120</v>
      </c>
      <c r="R1175">
        <v>750</v>
      </c>
      <c r="S1175">
        <v>115</v>
      </c>
      <c r="T1175">
        <v>50</v>
      </c>
      <c r="U1175">
        <v>445</v>
      </c>
      <c r="V1175">
        <v>5545</v>
      </c>
      <c r="W1175">
        <v>0</v>
      </c>
      <c r="X1175">
        <v>80</v>
      </c>
      <c r="Y1175">
        <v>30</v>
      </c>
    </row>
    <row r="1176" spans="2:25" hidden="1" x14ac:dyDescent="0.25">
      <c r="B1176" t="s">
        <v>2201</v>
      </c>
      <c r="C1176">
        <v>15300</v>
      </c>
      <c r="D1176" t="s">
        <v>1810</v>
      </c>
      <c r="E1176">
        <v>25</v>
      </c>
      <c r="F1176">
        <v>95</v>
      </c>
      <c r="G1176">
        <v>1040</v>
      </c>
      <c r="H1176">
        <v>5</v>
      </c>
      <c r="I1176">
        <v>390</v>
      </c>
      <c r="J1176">
        <v>10</v>
      </c>
      <c r="K1176">
        <v>260</v>
      </c>
      <c r="L1176">
        <v>1115</v>
      </c>
      <c r="M1176">
        <v>125</v>
      </c>
      <c r="N1176">
        <v>585</v>
      </c>
      <c r="O1176">
        <v>1000</v>
      </c>
      <c r="P1176">
        <v>870</v>
      </c>
      <c r="Q1176">
        <v>1055</v>
      </c>
      <c r="R1176">
        <v>735</v>
      </c>
      <c r="S1176">
        <v>30</v>
      </c>
      <c r="T1176">
        <v>20</v>
      </c>
      <c r="U1176">
        <v>475</v>
      </c>
      <c r="V1176">
        <v>2615</v>
      </c>
      <c r="W1176">
        <v>5</v>
      </c>
      <c r="X1176">
        <v>140</v>
      </c>
      <c r="Y1176">
        <v>15</v>
      </c>
    </row>
    <row r="1177" spans="2:25" hidden="1" x14ac:dyDescent="0.25">
      <c r="B1177" t="s">
        <v>2201</v>
      </c>
      <c r="C1177">
        <v>15350</v>
      </c>
      <c r="D1177" t="s">
        <v>1811</v>
      </c>
      <c r="E1177">
        <v>0</v>
      </c>
      <c r="F1177">
        <v>5</v>
      </c>
      <c r="G1177">
        <v>1210</v>
      </c>
      <c r="H1177">
        <v>10</v>
      </c>
      <c r="I1177">
        <v>105</v>
      </c>
      <c r="J1177">
        <v>5</v>
      </c>
      <c r="K1177">
        <v>30</v>
      </c>
      <c r="L1177">
        <v>510</v>
      </c>
      <c r="M1177">
        <v>1100</v>
      </c>
      <c r="N1177">
        <v>190</v>
      </c>
      <c r="O1177">
        <v>300</v>
      </c>
      <c r="P1177">
        <v>225</v>
      </c>
      <c r="Q1177">
        <v>300</v>
      </c>
      <c r="R1177">
        <v>170</v>
      </c>
      <c r="S1177">
        <v>20</v>
      </c>
      <c r="T1177">
        <v>5</v>
      </c>
      <c r="U1177">
        <v>45</v>
      </c>
      <c r="V1177">
        <v>1600</v>
      </c>
      <c r="W1177">
        <v>5</v>
      </c>
      <c r="X1177">
        <v>5</v>
      </c>
      <c r="Y1177">
        <v>55</v>
      </c>
    </row>
    <row r="1178" spans="2:25" hidden="1" x14ac:dyDescent="0.25">
      <c r="B1178" t="s">
        <v>2201</v>
      </c>
      <c r="C1178">
        <v>15520</v>
      </c>
      <c r="D1178" t="s">
        <v>1812</v>
      </c>
      <c r="E1178">
        <v>5</v>
      </c>
      <c r="F1178">
        <v>15</v>
      </c>
      <c r="G1178">
        <v>2370</v>
      </c>
      <c r="H1178">
        <v>5</v>
      </c>
      <c r="I1178">
        <v>390</v>
      </c>
      <c r="J1178">
        <v>0</v>
      </c>
      <c r="K1178">
        <v>150</v>
      </c>
      <c r="L1178">
        <v>725</v>
      </c>
      <c r="M1178">
        <v>375</v>
      </c>
      <c r="N1178">
        <v>355</v>
      </c>
      <c r="O1178">
        <v>595</v>
      </c>
      <c r="P1178">
        <v>425</v>
      </c>
      <c r="Q1178">
        <v>520</v>
      </c>
      <c r="R1178">
        <v>295</v>
      </c>
      <c r="S1178">
        <v>140</v>
      </c>
      <c r="T1178">
        <v>10</v>
      </c>
      <c r="U1178">
        <v>150</v>
      </c>
      <c r="V1178">
        <v>3230</v>
      </c>
      <c r="W1178">
        <v>0</v>
      </c>
      <c r="X1178">
        <v>15</v>
      </c>
      <c r="Y1178">
        <v>10</v>
      </c>
    </row>
    <row r="1179" spans="2:25" hidden="1" x14ac:dyDescent="0.25">
      <c r="B1179" t="s">
        <v>2201</v>
      </c>
      <c r="C1179">
        <v>15560</v>
      </c>
      <c r="D1179" t="s">
        <v>1813</v>
      </c>
      <c r="E1179">
        <v>5</v>
      </c>
      <c r="F1179">
        <v>5</v>
      </c>
      <c r="G1179">
        <v>385</v>
      </c>
      <c r="H1179">
        <v>5</v>
      </c>
      <c r="I1179">
        <v>95</v>
      </c>
      <c r="J1179">
        <v>5</v>
      </c>
      <c r="K1179">
        <v>45</v>
      </c>
      <c r="L1179">
        <v>175</v>
      </c>
      <c r="M1179">
        <v>65</v>
      </c>
      <c r="N1179">
        <v>160</v>
      </c>
      <c r="O1179">
        <v>215</v>
      </c>
      <c r="P1179">
        <v>165</v>
      </c>
      <c r="Q1179">
        <v>160</v>
      </c>
      <c r="R1179">
        <v>110</v>
      </c>
      <c r="S1179">
        <v>15</v>
      </c>
      <c r="T1179">
        <v>5</v>
      </c>
      <c r="U1179">
        <v>60</v>
      </c>
      <c r="V1179">
        <v>705</v>
      </c>
      <c r="W1179">
        <v>0</v>
      </c>
      <c r="X1179">
        <v>10</v>
      </c>
      <c r="Y1179">
        <v>10</v>
      </c>
    </row>
    <row r="1180" spans="2:25" hidden="1" x14ac:dyDescent="0.25">
      <c r="B1180" t="s">
        <v>2201</v>
      </c>
      <c r="C1180">
        <v>15650</v>
      </c>
      <c r="D1180" t="s">
        <v>1814</v>
      </c>
      <c r="E1180">
        <v>5</v>
      </c>
      <c r="F1180">
        <v>20</v>
      </c>
      <c r="G1180">
        <v>1595</v>
      </c>
      <c r="H1180">
        <v>5</v>
      </c>
      <c r="I1180">
        <v>445</v>
      </c>
      <c r="J1180">
        <v>5</v>
      </c>
      <c r="K1180">
        <v>250</v>
      </c>
      <c r="L1180">
        <v>1295</v>
      </c>
      <c r="M1180">
        <v>225</v>
      </c>
      <c r="N1180">
        <v>730</v>
      </c>
      <c r="O1180">
        <v>1020</v>
      </c>
      <c r="P1180">
        <v>875</v>
      </c>
      <c r="Q1180">
        <v>905</v>
      </c>
      <c r="R1180">
        <v>705</v>
      </c>
      <c r="S1180">
        <v>60</v>
      </c>
      <c r="T1180">
        <v>30</v>
      </c>
      <c r="U1180">
        <v>375</v>
      </c>
      <c r="V1180">
        <v>3335</v>
      </c>
      <c r="W1180">
        <v>5</v>
      </c>
      <c r="X1180">
        <v>120</v>
      </c>
      <c r="Y1180">
        <v>15</v>
      </c>
    </row>
    <row r="1181" spans="2:25" hidden="1" x14ac:dyDescent="0.25">
      <c r="B1181" t="s">
        <v>2201</v>
      </c>
      <c r="C1181">
        <v>15700</v>
      </c>
      <c r="D1181" t="s">
        <v>1815</v>
      </c>
      <c r="E1181">
        <v>5</v>
      </c>
      <c r="F1181">
        <v>60</v>
      </c>
      <c r="G1181">
        <v>4185</v>
      </c>
      <c r="H1181">
        <v>15</v>
      </c>
      <c r="I1181">
        <v>985</v>
      </c>
      <c r="J1181">
        <v>10</v>
      </c>
      <c r="K1181">
        <v>560</v>
      </c>
      <c r="L1181">
        <v>2480</v>
      </c>
      <c r="M1181">
        <v>550</v>
      </c>
      <c r="N1181">
        <v>1275</v>
      </c>
      <c r="O1181">
        <v>1505</v>
      </c>
      <c r="P1181">
        <v>1195</v>
      </c>
      <c r="Q1181">
        <v>1320</v>
      </c>
      <c r="R1181">
        <v>1250</v>
      </c>
      <c r="S1181">
        <v>120</v>
      </c>
      <c r="T1181">
        <v>65</v>
      </c>
      <c r="U1181">
        <v>455</v>
      </c>
      <c r="V1181">
        <v>7365</v>
      </c>
      <c r="W1181">
        <v>5</v>
      </c>
      <c r="X1181">
        <v>140</v>
      </c>
      <c r="Y1181">
        <v>25</v>
      </c>
    </row>
    <row r="1182" spans="2:25" hidden="1" x14ac:dyDescent="0.25">
      <c r="B1182" t="s">
        <v>2201</v>
      </c>
      <c r="C1182">
        <v>15750</v>
      </c>
      <c r="D1182" t="s">
        <v>1816</v>
      </c>
      <c r="E1182">
        <v>10</v>
      </c>
      <c r="F1182">
        <v>60</v>
      </c>
      <c r="G1182">
        <v>1435</v>
      </c>
      <c r="H1182">
        <v>5</v>
      </c>
      <c r="I1182">
        <v>355</v>
      </c>
      <c r="J1182">
        <v>10</v>
      </c>
      <c r="K1182">
        <v>175</v>
      </c>
      <c r="L1182">
        <v>945</v>
      </c>
      <c r="M1182">
        <v>200</v>
      </c>
      <c r="N1182">
        <v>520</v>
      </c>
      <c r="O1182">
        <v>845</v>
      </c>
      <c r="P1182">
        <v>710</v>
      </c>
      <c r="Q1182">
        <v>710</v>
      </c>
      <c r="R1182">
        <v>515</v>
      </c>
      <c r="S1182">
        <v>40</v>
      </c>
      <c r="T1182">
        <v>25</v>
      </c>
      <c r="U1182">
        <v>330</v>
      </c>
      <c r="V1182">
        <v>2740</v>
      </c>
      <c r="W1182">
        <v>0</v>
      </c>
      <c r="X1182">
        <v>90</v>
      </c>
      <c r="Y1182">
        <v>10</v>
      </c>
    </row>
    <row r="1183" spans="2:25" hidden="1" x14ac:dyDescent="0.25">
      <c r="B1183" t="s">
        <v>2201</v>
      </c>
      <c r="C1183">
        <v>15800</v>
      </c>
      <c r="D1183" t="s">
        <v>1817</v>
      </c>
      <c r="E1183">
        <v>5</v>
      </c>
      <c r="F1183">
        <v>15</v>
      </c>
      <c r="G1183">
        <v>815</v>
      </c>
      <c r="H1183">
        <v>5</v>
      </c>
      <c r="I1183">
        <v>220</v>
      </c>
      <c r="J1183">
        <v>5</v>
      </c>
      <c r="K1183">
        <v>120</v>
      </c>
      <c r="L1183">
        <v>410</v>
      </c>
      <c r="M1183">
        <v>125</v>
      </c>
      <c r="N1183">
        <v>285</v>
      </c>
      <c r="O1183">
        <v>445</v>
      </c>
      <c r="P1183">
        <v>370</v>
      </c>
      <c r="Q1183">
        <v>325</v>
      </c>
      <c r="R1183">
        <v>245</v>
      </c>
      <c r="S1183">
        <v>30</v>
      </c>
      <c r="T1183">
        <v>10</v>
      </c>
      <c r="U1183">
        <v>175</v>
      </c>
      <c r="V1183">
        <v>1535</v>
      </c>
      <c r="W1183">
        <v>0</v>
      </c>
      <c r="X1183">
        <v>30</v>
      </c>
      <c r="Y1183">
        <v>10</v>
      </c>
    </row>
    <row r="1184" spans="2:25" hidden="1" x14ac:dyDescent="0.25">
      <c r="B1184" t="s">
        <v>2201</v>
      </c>
      <c r="C1184">
        <v>15850</v>
      </c>
      <c r="D1184" t="s">
        <v>1818</v>
      </c>
      <c r="E1184">
        <v>10</v>
      </c>
      <c r="F1184">
        <v>45</v>
      </c>
      <c r="G1184">
        <v>825</v>
      </c>
      <c r="H1184">
        <v>5</v>
      </c>
      <c r="I1184">
        <v>145</v>
      </c>
      <c r="J1184">
        <v>5</v>
      </c>
      <c r="K1184">
        <v>80</v>
      </c>
      <c r="L1184">
        <v>435</v>
      </c>
      <c r="M1184">
        <v>145</v>
      </c>
      <c r="N1184">
        <v>220</v>
      </c>
      <c r="O1184">
        <v>470</v>
      </c>
      <c r="P1184">
        <v>385</v>
      </c>
      <c r="Q1184">
        <v>395</v>
      </c>
      <c r="R1184">
        <v>255</v>
      </c>
      <c r="S1184">
        <v>25</v>
      </c>
      <c r="T1184">
        <v>10</v>
      </c>
      <c r="U1184">
        <v>155</v>
      </c>
      <c r="V1184">
        <v>1405</v>
      </c>
      <c r="W1184">
        <v>5</v>
      </c>
      <c r="X1184">
        <v>45</v>
      </c>
      <c r="Y1184">
        <v>10</v>
      </c>
    </row>
    <row r="1185" spans="2:25" hidden="1" x14ac:dyDescent="0.25">
      <c r="B1185" t="s">
        <v>2201</v>
      </c>
      <c r="C1185">
        <v>15900</v>
      </c>
      <c r="D1185" t="s">
        <v>1819</v>
      </c>
      <c r="E1185">
        <v>120</v>
      </c>
      <c r="F1185">
        <v>150</v>
      </c>
      <c r="G1185">
        <v>16395</v>
      </c>
      <c r="H1185">
        <v>210</v>
      </c>
      <c r="I1185">
        <v>3630</v>
      </c>
      <c r="J1185">
        <v>45</v>
      </c>
      <c r="K1185">
        <v>1585</v>
      </c>
      <c r="L1185">
        <v>10140</v>
      </c>
      <c r="M1185">
        <v>3205</v>
      </c>
      <c r="N1185">
        <v>7400</v>
      </c>
      <c r="O1185">
        <v>6485</v>
      </c>
      <c r="P1185">
        <v>5295</v>
      </c>
      <c r="Q1185">
        <v>8215</v>
      </c>
      <c r="R1185">
        <v>5540</v>
      </c>
      <c r="S1185">
        <v>585</v>
      </c>
      <c r="T1185">
        <v>235</v>
      </c>
      <c r="U1185">
        <v>1685</v>
      </c>
      <c r="V1185">
        <v>30210</v>
      </c>
      <c r="W1185">
        <v>10</v>
      </c>
      <c r="X1185">
        <v>725</v>
      </c>
      <c r="Y1185">
        <v>1610</v>
      </c>
    </row>
    <row r="1186" spans="2:25" hidden="1" x14ac:dyDescent="0.25">
      <c r="B1186" t="s">
        <v>2201</v>
      </c>
      <c r="C1186">
        <v>15950</v>
      </c>
      <c r="D1186" t="s">
        <v>1820</v>
      </c>
      <c r="E1186">
        <v>5</v>
      </c>
      <c r="F1186">
        <v>10</v>
      </c>
      <c r="G1186">
        <v>2980</v>
      </c>
      <c r="H1186">
        <v>50</v>
      </c>
      <c r="I1186">
        <v>280</v>
      </c>
      <c r="J1186">
        <v>5</v>
      </c>
      <c r="K1186">
        <v>85</v>
      </c>
      <c r="L1186">
        <v>1885</v>
      </c>
      <c r="M1186">
        <v>2095</v>
      </c>
      <c r="N1186">
        <v>615</v>
      </c>
      <c r="O1186">
        <v>780</v>
      </c>
      <c r="P1186">
        <v>600</v>
      </c>
      <c r="Q1186">
        <v>935</v>
      </c>
      <c r="R1186">
        <v>675</v>
      </c>
      <c r="S1186">
        <v>65</v>
      </c>
      <c r="T1186">
        <v>10</v>
      </c>
      <c r="U1186">
        <v>105</v>
      </c>
      <c r="V1186">
        <v>4130</v>
      </c>
      <c r="W1186">
        <v>15</v>
      </c>
      <c r="X1186">
        <v>25</v>
      </c>
      <c r="Y1186">
        <v>180</v>
      </c>
    </row>
    <row r="1187" spans="2:25" hidden="1" x14ac:dyDescent="0.25">
      <c r="B1187" t="s">
        <v>2201</v>
      </c>
      <c r="C1187">
        <v>15990</v>
      </c>
      <c r="D1187" t="s">
        <v>1821</v>
      </c>
      <c r="E1187">
        <v>10</v>
      </c>
      <c r="F1187">
        <v>15</v>
      </c>
      <c r="G1187">
        <v>17750</v>
      </c>
      <c r="H1187">
        <v>120</v>
      </c>
      <c r="I1187">
        <v>2360</v>
      </c>
      <c r="J1187">
        <v>50</v>
      </c>
      <c r="K1187">
        <v>645</v>
      </c>
      <c r="L1187">
        <v>5810</v>
      </c>
      <c r="M1187">
        <v>9620</v>
      </c>
      <c r="N1187">
        <v>3005</v>
      </c>
      <c r="O1187">
        <v>4895</v>
      </c>
      <c r="P1187">
        <v>3680</v>
      </c>
      <c r="Q1187">
        <v>4115</v>
      </c>
      <c r="R1187">
        <v>2420</v>
      </c>
      <c r="S1187">
        <v>335</v>
      </c>
      <c r="T1187">
        <v>100</v>
      </c>
      <c r="U1187">
        <v>725</v>
      </c>
      <c r="V1187">
        <v>24045</v>
      </c>
      <c r="W1187">
        <v>25</v>
      </c>
      <c r="X1187">
        <v>110</v>
      </c>
      <c r="Y1187">
        <v>520</v>
      </c>
    </row>
    <row r="1188" spans="2:25" hidden="1" x14ac:dyDescent="0.25">
      <c r="B1188" t="s">
        <v>2201</v>
      </c>
      <c r="C1188">
        <v>16100</v>
      </c>
      <c r="D1188" t="s">
        <v>1822</v>
      </c>
      <c r="E1188">
        <v>5</v>
      </c>
      <c r="F1188">
        <v>5</v>
      </c>
      <c r="G1188">
        <v>660</v>
      </c>
      <c r="H1188">
        <v>5</v>
      </c>
      <c r="I1188">
        <v>145</v>
      </c>
      <c r="J1188">
        <v>0</v>
      </c>
      <c r="K1188">
        <v>70</v>
      </c>
      <c r="L1188">
        <v>215</v>
      </c>
      <c r="M1188">
        <v>150</v>
      </c>
      <c r="N1188">
        <v>200</v>
      </c>
      <c r="O1188">
        <v>270</v>
      </c>
      <c r="P1188">
        <v>220</v>
      </c>
      <c r="Q1188">
        <v>180</v>
      </c>
      <c r="R1188">
        <v>125</v>
      </c>
      <c r="S1188">
        <v>15</v>
      </c>
      <c r="T1188">
        <v>5</v>
      </c>
      <c r="U1188">
        <v>65</v>
      </c>
      <c r="V1188">
        <v>1090</v>
      </c>
      <c r="W1188">
        <v>0</v>
      </c>
      <c r="X1188">
        <v>10</v>
      </c>
      <c r="Y1188">
        <v>5</v>
      </c>
    </row>
    <row r="1189" spans="2:25" hidden="1" x14ac:dyDescent="0.25">
      <c r="B1189" t="s">
        <v>2201</v>
      </c>
      <c r="C1189">
        <v>16150</v>
      </c>
      <c r="D1189" t="s">
        <v>1823</v>
      </c>
      <c r="E1189">
        <v>25</v>
      </c>
      <c r="F1189">
        <v>95</v>
      </c>
      <c r="G1189">
        <v>4645</v>
      </c>
      <c r="H1189">
        <v>30</v>
      </c>
      <c r="I1189">
        <v>995</v>
      </c>
      <c r="J1189">
        <v>25</v>
      </c>
      <c r="K1189">
        <v>450</v>
      </c>
      <c r="L1189">
        <v>2640</v>
      </c>
      <c r="M1189">
        <v>925</v>
      </c>
      <c r="N1189">
        <v>1905</v>
      </c>
      <c r="O1189">
        <v>2395</v>
      </c>
      <c r="P1189">
        <v>1980</v>
      </c>
      <c r="Q1189">
        <v>1925</v>
      </c>
      <c r="R1189">
        <v>1170</v>
      </c>
      <c r="S1189">
        <v>120</v>
      </c>
      <c r="T1189">
        <v>70</v>
      </c>
      <c r="U1189">
        <v>780</v>
      </c>
      <c r="V1189">
        <v>8470</v>
      </c>
      <c r="W1189">
        <v>5</v>
      </c>
      <c r="X1189">
        <v>175</v>
      </c>
      <c r="Y1189">
        <v>145</v>
      </c>
    </row>
    <row r="1190" spans="2:25" hidden="1" x14ac:dyDescent="0.25">
      <c r="B1190" t="s">
        <v>2201</v>
      </c>
      <c r="C1190">
        <v>16200</v>
      </c>
      <c r="D1190" t="s">
        <v>1824</v>
      </c>
      <c r="E1190">
        <v>5</v>
      </c>
      <c r="F1190">
        <v>30</v>
      </c>
      <c r="G1190">
        <v>1865</v>
      </c>
      <c r="H1190">
        <v>5</v>
      </c>
      <c r="I1190">
        <v>485</v>
      </c>
      <c r="J1190">
        <v>10</v>
      </c>
      <c r="K1190">
        <v>225</v>
      </c>
      <c r="L1190">
        <v>890</v>
      </c>
      <c r="M1190">
        <v>320</v>
      </c>
      <c r="N1190">
        <v>665</v>
      </c>
      <c r="O1190">
        <v>970</v>
      </c>
      <c r="P1190">
        <v>775</v>
      </c>
      <c r="Q1190">
        <v>815</v>
      </c>
      <c r="R1190">
        <v>565</v>
      </c>
      <c r="S1190">
        <v>60</v>
      </c>
      <c r="T1190">
        <v>40</v>
      </c>
      <c r="U1190">
        <v>330</v>
      </c>
      <c r="V1190">
        <v>3380</v>
      </c>
      <c r="W1190">
        <v>5</v>
      </c>
      <c r="X1190">
        <v>75</v>
      </c>
      <c r="Y1190">
        <v>15</v>
      </c>
    </row>
    <row r="1191" spans="2:25" hidden="1" x14ac:dyDescent="0.25">
      <c r="B1191" t="s">
        <v>2201</v>
      </c>
      <c r="C1191">
        <v>16260</v>
      </c>
      <c r="D1191" t="s">
        <v>1825</v>
      </c>
      <c r="E1191">
        <v>25</v>
      </c>
      <c r="F1191">
        <v>30</v>
      </c>
      <c r="G1191">
        <v>16185</v>
      </c>
      <c r="H1191">
        <v>200</v>
      </c>
      <c r="I1191">
        <v>3735</v>
      </c>
      <c r="J1191">
        <v>40</v>
      </c>
      <c r="K1191">
        <v>1915</v>
      </c>
      <c r="L1191">
        <v>8805</v>
      </c>
      <c r="M1191">
        <v>5060</v>
      </c>
      <c r="N1191">
        <v>4515</v>
      </c>
      <c r="O1191">
        <v>9730</v>
      </c>
      <c r="P1191">
        <v>6960</v>
      </c>
      <c r="Q1191">
        <v>8680</v>
      </c>
      <c r="R1191">
        <v>5325</v>
      </c>
      <c r="S1191">
        <v>680</v>
      </c>
      <c r="T1191">
        <v>380</v>
      </c>
      <c r="U1191">
        <v>1260</v>
      </c>
      <c r="V1191">
        <v>26970</v>
      </c>
      <c r="W1191">
        <v>215</v>
      </c>
      <c r="X1191">
        <v>295</v>
      </c>
      <c r="Y1191">
        <v>1395</v>
      </c>
    </row>
    <row r="1192" spans="2:25" hidden="1" x14ac:dyDescent="0.25">
      <c r="B1192" t="s">
        <v>2201</v>
      </c>
      <c r="C1192">
        <v>16350</v>
      </c>
      <c r="D1192" t="s">
        <v>1826</v>
      </c>
      <c r="E1192">
        <v>65</v>
      </c>
      <c r="F1192">
        <v>175</v>
      </c>
      <c r="G1192">
        <v>17905</v>
      </c>
      <c r="H1192">
        <v>130</v>
      </c>
      <c r="I1192">
        <v>6145</v>
      </c>
      <c r="J1192">
        <v>150</v>
      </c>
      <c r="K1192">
        <v>2850</v>
      </c>
      <c r="L1192">
        <v>12370</v>
      </c>
      <c r="M1192">
        <v>2275</v>
      </c>
      <c r="N1192">
        <v>6625</v>
      </c>
      <c r="O1192">
        <v>13310</v>
      </c>
      <c r="P1192">
        <v>10845</v>
      </c>
      <c r="Q1192">
        <v>10290</v>
      </c>
      <c r="R1192">
        <v>6305</v>
      </c>
      <c r="S1192">
        <v>625</v>
      </c>
      <c r="T1192">
        <v>435</v>
      </c>
      <c r="U1192">
        <v>3760</v>
      </c>
      <c r="V1192">
        <v>34600</v>
      </c>
      <c r="W1192">
        <v>45</v>
      </c>
      <c r="X1192">
        <v>710</v>
      </c>
      <c r="Y1192">
        <v>710</v>
      </c>
    </row>
    <row r="1193" spans="2:25" hidden="1" x14ac:dyDescent="0.25">
      <c r="B1193" t="s">
        <v>2201</v>
      </c>
      <c r="C1193">
        <v>16380</v>
      </c>
      <c r="D1193" t="s">
        <v>1827</v>
      </c>
      <c r="E1193">
        <v>50</v>
      </c>
      <c r="F1193">
        <v>120</v>
      </c>
      <c r="G1193">
        <v>16420</v>
      </c>
      <c r="H1193">
        <v>65</v>
      </c>
      <c r="I1193">
        <v>3370</v>
      </c>
      <c r="J1193">
        <v>15</v>
      </c>
      <c r="K1193">
        <v>1465</v>
      </c>
      <c r="L1193">
        <v>8235</v>
      </c>
      <c r="M1193">
        <v>2965</v>
      </c>
      <c r="N1193">
        <v>3815</v>
      </c>
      <c r="O1193">
        <v>4805</v>
      </c>
      <c r="P1193">
        <v>3690</v>
      </c>
      <c r="Q1193">
        <v>4280</v>
      </c>
      <c r="R1193">
        <v>2790</v>
      </c>
      <c r="S1193">
        <v>385</v>
      </c>
      <c r="T1193">
        <v>145</v>
      </c>
      <c r="U1193">
        <v>1175</v>
      </c>
      <c r="V1193">
        <v>24805</v>
      </c>
      <c r="W1193">
        <v>5</v>
      </c>
      <c r="X1193">
        <v>295</v>
      </c>
      <c r="Y1193">
        <v>345</v>
      </c>
    </row>
    <row r="1194" spans="2:25" hidden="1" x14ac:dyDescent="0.25">
      <c r="B1194" t="s">
        <v>2201</v>
      </c>
      <c r="C1194">
        <v>16400</v>
      </c>
      <c r="D1194" t="s">
        <v>1828</v>
      </c>
      <c r="E1194">
        <v>30</v>
      </c>
      <c r="F1194">
        <v>75</v>
      </c>
      <c r="G1194">
        <v>12420</v>
      </c>
      <c r="H1194">
        <v>30</v>
      </c>
      <c r="I1194">
        <v>2840</v>
      </c>
      <c r="J1194">
        <v>35</v>
      </c>
      <c r="K1194">
        <v>1315</v>
      </c>
      <c r="L1194">
        <v>7285</v>
      </c>
      <c r="M1194">
        <v>2370</v>
      </c>
      <c r="N1194">
        <v>3040</v>
      </c>
      <c r="O1194">
        <v>4150</v>
      </c>
      <c r="P1194">
        <v>3275</v>
      </c>
      <c r="Q1194">
        <v>3610</v>
      </c>
      <c r="R1194">
        <v>2535</v>
      </c>
      <c r="S1194">
        <v>350</v>
      </c>
      <c r="T1194">
        <v>140</v>
      </c>
      <c r="U1194">
        <v>1185</v>
      </c>
      <c r="V1194">
        <v>19630</v>
      </c>
      <c r="W1194">
        <v>5</v>
      </c>
      <c r="X1194">
        <v>340</v>
      </c>
      <c r="Y1194">
        <v>130</v>
      </c>
    </row>
    <row r="1195" spans="2:25" hidden="1" x14ac:dyDescent="0.25">
      <c r="B1195" t="s">
        <v>2201</v>
      </c>
      <c r="C1195">
        <v>16490</v>
      </c>
      <c r="D1195" t="s">
        <v>1829</v>
      </c>
      <c r="E1195">
        <v>15</v>
      </c>
      <c r="F1195">
        <v>25</v>
      </c>
      <c r="G1195">
        <v>4080</v>
      </c>
      <c r="H1195">
        <v>15</v>
      </c>
      <c r="I1195">
        <v>970</v>
      </c>
      <c r="J1195">
        <v>10</v>
      </c>
      <c r="K1195">
        <v>315</v>
      </c>
      <c r="L1195">
        <v>1835</v>
      </c>
      <c r="M1195">
        <v>1115</v>
      </c>
      <c r="N1195">
        <v>1325</v>
      </c>
      <c r="O1195">
        <v>2045</v>
      </c>
      <c r="P1195">
        <v>1635</v>
      </c>
      <c r="Q1195">
        <v>1510</v>
      </c>
      <c r="R1195">
        <v>995</v>
      </c>
      <c r="S1195">
        <v>115</v>
      </c>
      <c r="T1195">
        <v>50</v>
      </c>
      <c r="U1195">
        <v>505</v>
      </c>
      <c r="V1195">
        <v>6830</v>
      </c>
      <c r="W1195">
        <v>5</v>
      </c>
      <c r="X1195">
        <v>100</v>
      </c>
      <c r="Y1195">
        <v>70</v>
      </c>
    </row>
    <row r="1196" spans="2:25" hidden="1" x14ac:dyDescent="0.25">
      <c r="B1196" t="s">
        <v>2201</v>
      </c>
      <c r="C1196">
        <v>16550</v>
      </c>
      <c r="D1196" t="s">
        <v>1830</v>
      </c>
      <c r="E1196">
        <v>50</v>
      </c>
      <c r="F1196">
        <v>55</v>
      </c>
      <c r="G1196">
        <v>9050</v>
      </c>
      <c r="H1196">
        <v>95</v>
      </c>
      <c r="I1196">
        <v>1740</v>
      </c>
      <c r="J1196">
        <v>20</v>
      </c>
      <c r="K1196">
        <v>735</v>
      </c>
      <c r="L1196">
        <v>3495</v>
      </c>
      <c r="M1196">
        <v>3360</v>
      </c>
      <c r="N1196">
        <v>2750</v>
      </c>
      <c r="O1196">
        <v>2530</v>
      </c>
      <c r="P1196">
        <v>1985</v>
      </c>
      <c r="Q1196">
        <v>3205</v>
      </c>
      <c r="R1196">
        <v>2125</v>
      </c>
      <c r="S1196">
        <v>235</v>
      </c>
      <c r="T1196">
        <v>50</v>
      </c>
      <c r="U1196">
        <v>535</v>
      </c>
      <c r="V1196">
        <v>14270</v>
      </c>
      <c r="W1196">
        <v>50</v>
      </c>
      <c r="X1196">
        <v>145</v>
      </c>
      <c r="Y1196">
        <v>735</v>
      </c>
    </row>
    <row r="1197" spans="2:25" hidden="1" x14ac:dyDescent="0.25">
      <c r="B1197" t="s">
        <v>2201</v>
      </c>
      <c r="C1197">
        <v>16610</v>
      </c>
      <c r="D1197" t="s">
        <v>1831</v>
      </c>
      <c r="E1197">
        <v>15</v>
      </c>
      <c r="F1197">
        <v>55</v>
      </c>
      <c r="G1197">
        <v>4055</v>
      </c>
      <c r="H1197">
        <v>10</v>
      </c>
      <c r="I1197">
        <v>1095</v>
      </c>
      <c r="J1197">
        <v>15</v>
      </c>
      <c r="K1197">
        <v>600</v>
      </c>
      <c r="L1197">
        <v>2175</v>
      </c>
      <c r="M1197">
        <v>515</v>
      </c>
      <c r="N1197">
        <v>1490</v>
      </c>
      <c r="O1197">
        <v>1890</v>
      </c>
      <c r="P1197">
        <v>1450</v>
      </c>
      <c r="Q1197">
        <v>1440</v>
      </c>
      <c r="R1197">
        <v>1000</v>
      </c>
      <c r="S1197">
        <v>130</v>
      </c>
      <c r="T1197">
        <v>65</v>
      </c>
      <c r="U1197">
        <v>545</v>
      </c>
      <c r="V1197">
        <v>7330</v>
      </c>
      <c r="W1197">
        <v>5</v>
      </c>
      <c r="X1197">
        <v>140</v>
      </c>
      <c r="Y1197">
        <v>30</v>
      </c>
    </row>
    <row r="1198" spans="2:25" hidden="1" x14ac:dyDescent="0.25">
      <c r="B1198" t="s">
        <v>2201</v>
      </c>
      <c r="C1198">
        <v>16700</v>
      </c>
      <c r="D1198" t="s">
        <v>1832</v>
      </c>
      <c r="E1198">
        <v>25</v>
      </c>
      <c r="F1198">
        <v>10</v>
      </c>
      <c r="G1198">
        <v>9145</v>
      </c>
      <c r="H1198">
        <v>100</v>
      </c>
      <c r="I1198">
        <v>1705</v>
      </c>
      <c r="J1198">
        <v>20</v>
      </c>
      <c r="K1198">
        <v>690</v>
      </c>
      <c r="L1198">
        <v>5205</v>
      </c>
      <c r="M1198">
        <v>3305</v>
      </c>
      <c r="N1198">
        <v>2185</v>
      </c>
      <c r="O1198">
        <v>3475</v>
      </c>
      <c r="P1198">
        <v>2445</v>
      </c>
      <c r="Q1198">
        <v>3600</v>
      </c>
      <c r="R1198">
        <v>1950</v>
      </c>
      <c r="S1198">
        <v>345</v>
      </c>
      <c r="T1198">
        <v>125</v>
      </c>
      <c r="U1198">
        <v>370</v>
      </c>
      <c r="V1198">
        <v>13665</v>
      </c>
      <c r="W1198">
        <v>90</v>
      </c>
      <c r="X1198">
        <v>90</v>
      </c>
      <c r="Y1198">
        <v>745</v>
      </c>
    </row>
    <row r="1199" spans="2:25" hidden="1" x14ac:dyDescent="0.25">
      <c r="B1199" t="s">
        <v>2201</v>
      </c>
      <c r="C1199">
        <v>16900</v>
      </c>
      <c r="D1199" t="s">
        <v>1833</v>
      </c>
      <c r="E1199">
        <v>25</v>
      </c>
      <c r="F1199">
        <v>80</v>
      </c>
      <c r="G1199">
        <v>9605</v>
      </c>
      <c r="H1199">
        <v>45</v>
      </c>
      <c r="I1199">
        <v>2945</v>
      </c>
      <c r="J1199">
        <v>35</v>
      </c>
      <c r="K1199">
        <v>1350</v>
      </c>
      <c r="L1199">
        <v>4075</v>
      </c>
      <c r="M1199">
        <v>1295</v>
      </c>
      <c r="N1199">
        <v>3160</v>
      </c>
      <c r="O1199">
        <v>4455</v>
      </c>
      <c r="P1199">
        <v>3600</v>
      </c>
      <c r="Q1199">
        <v>3425</v>
      </c>
      <c r="R1199">
        <v>2345</v>
      </c>
      <c r="S1199">
        <v>360</v>
      </c>
      <c r="T1199">
        <v>130</v>
      </c>
      <c r="U1199">
        <v>1290</v>
      </c>
      <c r="V1199">
        <v>17030</v>
      </c>
      <c r="W1199">
        <v>5</v>
      </c>
      <c r="X1199">
        <v>305</v>
      </c>
      <c r="Y1199">
        <v>160</v>
      </c>
    </row>
    <row r="1200" spans="2:25" hidden="1" x14ac:dyDescent="0.25">
      <c r="B1200" t="s">
        <v>2201</v>
      </c>
      <c r="C1200">
        <v>16950</v>
      </c>
      <c r="D1200" t="s">
        <v>1834</v>
      </c>
      <c r="E1200">
        <v>50</v>
      </c>
      <c r="F1200">
        <v>165</v>
      </c>
      <c r="G1200">
        <v>18535</v>
      </c>
      <c r="H1200">
        <v>60</v>
      </c>
      <c r="I1200">
        <v>3985</v>
      </c>
      <c r="J1200">
        <v>35</v>
      </c>
      <c r="K1200">
        <v>2075</v>
      </c>
      <c r="L1200">
        <v>8805</v>
      </c>
      <c r="M1200">
        <v>3505</v>
      </c>
      <c r="N1200">
        <v>5105</v>
      </c>
      <c r="O1200">
        <v>6190</v>
      </c>
      <c r="P1200">
        <v>4890</v>
      </c>
      <c r="Q1200">
        <v>4870</v>
      </c>
      <c r="R1200">
        <v>3605</v>
      </c>
      <c r="S1200">
        <v>505</v>
      </c>
      <c r="T1200">
        <v>220</v>
      </c>
      <c r="U1200">
        <v>1795</v>
      </c>
      <c r="V1200">
        <v>30000</v>
      </c>
      <c r="W1200">
        <v>5</v>
      </c>
      <c r="X1200">
        <v>395</v>
      </c>
      <c r="Y1200">
        <v>180</v>
      </c>
    </row>
    <row r="1201" spans="2:25" hidden="1" x14ac:dyDescent="0.25">
      <c r="B1201" t="s">
        <v>2201</v>
      </c>
      <c r="C1201">
        <v>17000</v>
      </c>
      <c r="D1201" t="s">
        <v>1835</v>
      </c>
      <c r="E1201">
        <v>5</v>
      </c>
      <c r="F1201">
        <v>30</v>
      </c>
      <c r="G1201">
        <v>1940</v>
      </c>
      <c r="H1201">
        <v>5</v>
      </c>
      <c r="I1201">
        <v>615</v>
      </c>
      <c r="J1201">
        <v>10</v>
      </c>
      <c r="K1201">
        <v>295</v>
      </c>
      <c r="L1201">
        <v>1255</v>
      </c>
      <c r="M1201">
        <v>490</v>
      </c>
      <c r="N1201">
        <v>820</v>
      </c>
      <c r="O1201">
        <v>1140</v>
      </c>
      <c r="P1201">
        <v>940</v>
      </c>
      <c r="Q1201">
        <v>940</v>
      </c>
      <c r="R1201">
        <v>610</v>
      </c>
      <c r="S1201">
        <v>70</v>
      </c>
      <c r="T1201">
        <v>35</v>
      </c>
      <c r="U1201">
        <v>370</v>
      </c>
      <c r="V1201">
        <v>3795</v>
      </c>
      <c r="W1201">
        <v>5</v>
      </c>
      <c r="X1201">
        <v>75</v>
      </c>
      <c r="Y1201">
        <v>20</v>
      </c>
    </row>
    <row r="1202" spans="2:25" hidden="1" x14ac:dyDescent="0.25">
      <c r="B1202" t="s">
        <v>2201</v>
      </c>
      <c r="C1202">
        <v>17040</v>
      </c>
      <c r="D1202" t="s">
        <v>1836</v>
      </c>
      <c r="E1202">
        <v>0</v>
      </c>
      <c r="F1202">
        <v>5</v>
      </c>
      <c r="G1202">
        <v>2210</v>
      </c>
      <c r="H1202">
        <v>10</v>
      </c>
      <c r="I1202">
        <v>380</v>
      </c>
      <c r="J1202">
        <v>5</v>
      </c>
      <c r="K1202">
        <v>160</v>
      </c>
      <c r="L1202">
        <v>870</v>
      </c>
      <c r="M1202">
        <v>575</v>
      </c>
      <c r="N1202">
        <v>600</v>
      </c>
      <c r="O1202">
        <v>865</v>
      </c>
      <c r="P1202">
        <v>620</v>
      </c>
      <c r="Q1202">
        <v>645</v>
      </c>
      <c r="R1202">
        <v>465</v>
      </c>
      <c r="S1202">
        <v>85</v>
      </c>
      <c r="T1202">
        <v>30</v>
      </c>
      <c r="U1202">
        <v>175</v>
      </c>
      <c r="V1202">
        <v>3445</v>
      </c>
      <c r="W1202">
        <v>5</v>
      </c>
      <c r="X1202">
        <v>40</v>
      </c>
      <c r="Y1202">
        <v>30</v>
      </c>
    </row>
    <row r="1203" spans="2:25" hidden="1" x14ac:dyDescent="0.25">
      <c r="B1203" t="s">
        <v>2201</v>
      </c>
      <c r="C1203">
        <v>17080</v>
      </c>
      <c r="D1203" t="s">
        <v>1837</v>
      </c>
      <c r="E1203">
        <v>5</v>
      </c>
      <c r="F1203">
        <v>15</v>
      </c>
      <c r="G1203">
        <v>2095</v>
      </c>
      <c r="H1203">
        <v>5</v>
      </c>
      <c r="I1203">
        <v>405</v>
      </c>
      <c r="J1203">
        <v>5</v>
      </c>
      <c r="K1203">
        <v>205</v>
      </c>
      <c r="L1203">
        <v>695</v>
      </c>
      <c r="M1203">
        <v>360</v>
      </c>
      <c r="N1203">
        <v>575</v>
      </c>
      <c r="O1203">
        <v>820</v>
      </c>
      <c r="P1203">
        <v>650</v>
      </c>
      <c r="Q1203">
        <v>645</v>
      </c>
      <c r="R1203">
        <v>435</v>
      </c>
      <c r="S1203">
        <v>75</v>
      </c>
      <c r="T1203">
        <v>30</v>
      </c>
      <c r="U1203">
        <v>230</v>
      </c>
      <c r="V1203">
        <v>3360</v>
      </c>
      <c r="W1203">
        <v>0</v>
      </c>
      <c r="X1203">
        <v>50</v>
      </c>
      <c r="Y1203">
        <v>15</v>
      </c>
    </row>
    <row r="1204" spans="2:25" hidden="1" x14ac:dyDescent="0.25">
      <c r="B1204" t="s">
        <v>2201</v>
      </c>
      <c r="C1204">
        <v>17100</v>
      </c>
      <c r="D1204" t="s">
        <v>1838</v>
      </c>
      <c r="E1204">
        <v>5</v>
      </c>
      <c r="F1204">
        <v>0</v>
      </c>
      <c r="G1204">
        <v>2485</v>
      </c>
      <c r="H1204">
        <v>40</v>
      </c>
      <c r="I1204">
        <v>625</v>
      </c>
      <c r="J1204">
        <v>5</v>
      </c>
      <c r="K1204">
        <v>290</v>
      </c>
      <c r="L1204">
        <v>1405</v>
      </c>
      <c r="M1204">
        <v>675</v>
      </c>
      <c r="N1204">
        <v>640</v>
      </c>
      <c r="O1204">
        <v>1380</v>
      </c>
      <c r="P1204">
        <v>975</v>
      </c>
      <c r="Q1204">
        <v>1335</v>
      </c>
      <c r="R1204">
        <v>825</v>
      </c>
      <c r="S1204">
        <v>90</v>
      </c>
      <c r="T1204">
        <v>60</v>
      </c>
      <c r="U1204">
        <v>160</v>
      </c>
      <c r="V1204">
        <v>4045</v>
      </c>
      <c r="W1204">
        <v>20</v>
      </c>
      <c r="X1204">
        <v>35</v>
      </c>
      <c r="Y1204">
        <v>290</v>
      </c>
    </row>
    <row r="1205" spans="2:25" hidden="1" x14ac:dyDescent="0.25">
      <c r="B1205" t="s">
        <v>2201</v>
      </c>
      <c r="C1205">
        <v>17150</v>
      </c>
      <c r="D1205" t="s">
        <v>1839</v>
      </c>
      <c r="E1205">
        <v>25</v>
      </c>
      <c r="F1205">
        <v>40</v>
      </c>
      <c r="G1205">
        <v>20210</v>
      </c>
      <c r="H1205">
        <v>105</v>
      </c>
      <c r="I1205">
        <v>3450</v>
      </c>
      <c r="J1205">
        <v>80</v>
      </c>
      <c r="K1205">
        <v>970</v>
      </c>
      <c r="L1205">
        <v>5030</v>
      </c>
      <c r="M1205">
        <v>8295</v>
      </c>
      <c r="N1205">
        <v>3515</v>
      </c>
      <c r="O1205">
        <v>5700</v>
      </c>
      <c r="P1205">
        <v>4400</v>
      </c>
      <c r="Q1205">
        <v>4880</v>
      </c>
      <c r="R1205">
        <v>2740</v>
      </c>
      <c r="S1205">
        <v>455</v>
      </c>
      <c r="T1205">
        <v>85</v>
      </c>
      <c r="U1205">
        <v>1050</v>
      </c>
      <c r="V1205">
        <v>28030</v>
      </c>
      <c r="W1205">
        <v>65</v>
      </c>
      <c r="X1205">
        <v>200</v>
      </c>
      <c r="Y1205">
        <v>525</v>
      </c>
    </row>
    <row r="1206" spans="2:25" hidden="1" x14ac:dyDescent="0.25">
      <c r="B1206" t="s">
        <v>2201</v>
      </c>
      <c r="C1206">
        <v>17200</v>
      </c>
      <c r="D1206" t="s">
        <v>1840</v>
      </c>
      <c r="E1206">
        <v>105</v>
      </c>
      <c r="F1206">
        <v>100</v>
      </c>
      <c r="G1206">
        <v>8950</v>
      </c>
      <c r="H1206">
        <v>310</v>
      </c>
      <c r="I1206">
        <v>1590</v>
      </c>
      <c r="J1206">
        <v>10</v>
      </c>
      <c r="K1206">
        <v>905</v>
      </c>
      <c r="L1206">
        <v>6420</v>
      </c>
      <c r="M1206">
        <v>2220</v>
      </c>
      <c r="N1206">
        <v>5100</v>
      </c>
      <c r="O1206">
        <v>2755</v>
      </c>
      <c r="P1206">
        <v>2280</v>
      </c>
      <c r="Q1206">
        <v>5835</v>
      </c>
      <c r="R1206">
        <v>5490</v>
      </c>
      <c r="S1206">
        <v>400</v>
      </c>
      <c r="T1206">
        <v>80</v>
      </c>
      <c r="U1206">
        <v>680</v>
      </c>
      <c r="V1206">
        <v>18415</v>
      </c>
      <c r="W1206">
        <v>90</v>
      </c>
      <c r="X1206">
        <v>245</v>
      </c>
      <c r="Y1206">
        <v>1265</v>
      </c>
    </row>
    <row r="1207" spans="2:25" hidden="1" x14ac:dyDescent="0.25">
      <c r="B1207" t="s">
        <v>2201</v>
      </c>
      <c r="C1207">
        <v>17310</v>
      </c>
      <c r="D1207" t="s">
        <v>1841</v>
      </c>
      <c r="E1207">
        <v>65</v>
      </c>
      <c r="F1207">
        <v>220</v>
      </c>
      <c r="G1207">
        <v>8010</v>
      </c>
      <c r="H1207">
        <v>20</v>
      </c>
      <c r="I1207">
        <v>1860</v>
      </c>
      <c r="J1207">
        <v>25</v>
      </c>
      <c r="K1207">
        <v>935</v>
      </c>
      <c r="L1207">
        <v>5415</v>
      </c>
      <c r="M1207">
        <v>1195</v>
      </c>
      <c r="N1207">
        <v>2655</v>
      </c>
      <c r="O1207">
        <v>4390</v>
      </c>
      <c r="P1207">
        <v>3575</v>
      </c>
      <c r="Q1207">
        <v>3640</v>
      </c>
      <c r="R1207">
        <v>2420</v>
      </c>
      <c r="S1207">
        <v>215</v>
      </c>
      <c r="T1207">
        <v>135</v>
      </c>
      <c r="U1207">
        <v>1520</v>
      </c>
      <c r="V1207">
        <v>14405</v>
      </c>
      <c r="W1207">
        <v>5</v>
      </c>
      <c r="X1207">
        <v>430</v>
      </c>
      <c r="Y1207">
        <v>100</v>
      </c>
    </row>
    <row r="1208" spans="2:25" hidden="1" x14ac:dyDescent="0.25">
      <c r="B1208" t="s">
        <v>2201</v>
      </c>
      <c r="C1208">
        <v>17350</v>
      </c>
      <c r="D1208" t="s">
        <v>1842</v>
      </c>
      <c r="E1208">
        <v>5</v>
      </c>
      <c r="F1208">
        <v>5</v>
      </c>
      <c r="G1208">
        <v>960</v>
      </c>
      <c r="H1208">
        <v>0</v>
      </c>
      <c r="I1208">
        <v>175</v>
      </c>
      <c r="J1208">
        <v>5</v>
      </c>
      <c r="K1208">
        <v>90</v>
      </c>
      <c r="L1208">
        <v>310</v>
      </c>
      <c r="M1208">
        <v>210</v>
      </c>
      <c r="N1208">
        <v>225</v>
      </c>
      <c r="O1208">
        <v>335</v>
      </c>
      <c r="P1208">
        <v>240</v>
      </c>
      <c r="Q1208">
        <v>250</v>
      </c>
      <c r="R1208">
        <v>190</v>
      </c>
      <c r="S1208">
        <v>30</v>
      </c>
      <c r="T1208">
        <v>10</v>
      </c>
      <c r="U1208">
        <v>85</v>
      </c>
      <c r="V1208">
        <v>1500</v>
      </c>
      <c r="W1208">
        <v>0</v>
      </c>
      <c r="X1208">
        <v>15</v>
      </c>
      <c r="Y1208">
        <v>15</v>
      </c>
    </row>
    <row r="1209" spans="2:25" hidden="1" x14ac:dyDescent="0.25">
      <c r="B1209" t="s">
        <v>2201</v>
      </c>
      <c r="C1209">
        <v>17400</v>
      </c>
      <c r="D1209" t="s">
        <v>1843</v>
      </c>
      <c r="E1209">
        <v>5</v>
      </c>
      <c r="F1209">
        <v>25</v>
      </c>
      <c r="G1209">
        <v>1420</v>
      </c>
      <c r="H1209">
        <v>5</v>
      </c>
      <c r="I1209">
        <v>235</v>
      </c>
      <c r="J1209">
        <v>5</v>
      </c>
      <c r="K1209">
        <v>150</v>
      </c>
      <c r="L1209">
        <v>500</v>
      </c>
      <c r="M1209">
        <v>170</v>
      </c>
      <c r="N1209">
        <v>475</v>
      </c>
      <c r="O1209">
        <v>465</v>
      </c>
      <c r="P1209">
        <v>375</v>
      </c>
      <c r="Q1209">
        <v>480</v>
      </c>
      <c r="R1209">
        <v>495</v>
      </c>
      <c r="S1209">
        <v>50</v>
      </c>
      <c r="T1209">
        <v>20</v>
      </c>
      <c r="U1209">
        <v>160</v>
      </c>
      <c r="V1209">
        <v>2525</v>
      </c>
      <c r="W1209">
        <v>0</v>
      </c>
      <c r="X1209">
        <v>40</v>
      </c>
      <c r="Y1209">
        <v>10</v>
      </c>
    </row>
    <row r="1210" spans="2:25" hidden="1" x14ac:dyDescent="0.25">
      <c r="B1210" t="s">
        <v>2201</v>
      </c>
      <c r="C1210">
        <v>17420</v>
      </c>
      <c r="D1210" t="s">
        <v>1844</v>
      </c>
      <c r="E1210">
        <v>5</v>
      </c>
      <c r="F1210">
        <v>10</v>
      </c>
      <c r="G1210">
        <v>11730</v>
      </c>
      <c r="H1210">
        <v>90</v>
      </c>
      <c r="I1210">
        <v>2500</v>
      </c>
      <c r="J1210">
        <v>45</v>
      </c>
      <c r="K1210">
        <v>775</v>
      </c>
      <c r="L1210">
        <v>3500</v>
      </c>
      <c r="M1210">
        <v>5685</v>
      </c>
      <c r="N1210">
        <v>1840</v>
      </c>
      <c r="O1210">
        <v>5285</v>
      </c>
      <c r="P1210">
        <v>3525</v>
      </c>
      <c r="Q1210">
        <v>4370</v>
      </c>
      <c r="R1210">
        <v>1835</v>
      </c>
      <c r="S1210">
        <v>375</v>
      </c>
      <c r="T1210">
        <v>145</v>
      </c>
      <c r="U1210">
        <v>590</v>
      </c>
      <c r="V1210">
        <v>16100</v>
      </c>
      <c r="W1210">
        <v>60</v>
      </c>
      <c r="X1210">
        <v>100</v>
      </c>
      <c r="Y1210">
        <v>660</v>
      </c>
    </row>
    <row r="1211" spans="2:25" hidden="1" x14ac:dyDescent="0.25">
      <c r="B1211" t="s">
        <v>2201</v>
      </c>
      <c r="C1211">
        <v>17550</v>
      </c>
      <c r="D1211" t="s">
        <v>1845</v>
      </c>
      <c r="E1211">
        <v>45</v>
      </c>
      <c r="F1211">
        <v>95</v>
      </c>
      <c r="G1211">
        <v>16235</v>
      </c>
      <c r="H1211">
        <v>100</v>
      </c>
      <c r="I1211">
        <v>3140</v>
      </c>
      <c r="J1211">
        <v>30</v>
      </c>
      <c r="K1211">
        <v>1420</v>
      </c>
      <c r="L1211">
        <v>8285</v>
      </c>
      <c r="M1211">
        <v>2615</v>
      </c>
      <c r="N1211">
        <v>4300</v>
      </c>
      <c r="O1211">
        <v>5610</v>
      </c>
      <c r="P1211">
        <v>4300</v>
      </c>
      <c r="Q1211">
        <v>4350</v>
      </c>
      <c r="R1211">
        <v>3465</v>
      </c>
      <c r="S1211">
        <v>435</v>
      </c>
      <c r="T1211">
        <v>185</v>
      </c>
      <c r="U1211">
        <v>1335</v>
      </c>
      <c r="V1211">
        <v>25550</v>
      </c>
      <c r="W1211">
        <v>5</v>
      </c>
      <c r="X1211">
        <v>250</v>
      </c>
      <c r="Y1211">
        <v>235</v>
      </c>
    </row>
    <row r="1212" spans="2:25" hidden="1" x14ac:dyDescent="0.25">
      <c r="B1212" t="s">
        <v>2201</v>
      </c>
      <c r="C1212">
        <v>17620</v>
      </c>
      <c r="D1212" t="s">
        <v>1846</v>
      </c>
      <c r="E1212">
        <v>5</v>
      </c>
      <c r="F1212">
        <v>10</v>
      </c>
      <c r="G1212">
        <v>1775</v>
      </c>
      <c r="H1212">
        <v>5</v>
      </c>
      <c r="I1212">
        <v>290</v>
      </c>
      <c r="J1212">
        <v>5</v>
      </c>
      <c r="K1212">
        <v>155</v>
      </c>
      <c r="L1212">
        <v>710</v>
      </c>
      <c r="M1212">
        <v>275</v>
      </c>
      <c r="N1212">
        <v>460</v>
      </c>
      <c r="O1212">
        <v>670</v>
      </c>
      <c r="P1212">
        <v>540</v>
      </c>
      <c r="Q1212">
        <v>530</v>
      </c>
      <c r="R1212">
        <v>395</v>
      </c>
      <c r="S1212">
        <v>45</v>
      </c>
      <c r="T1212">
        <v>25</v>
      </c>
      <c r="U1212">
        <v>190</v>
      </c>
      <c r="V1212">
        <v>2830</v>
      </c>
      <c r="W1212">
        <v>5</v>
      </c>
      <c r="X1212">
        <v>35</v>
      </c>
      <c r="Y1212">
        <v>20</v>
      </c>
    </row>
    <row r="1213" spans="2:25" hidden="1" x14ac:dyDescent="0.25">
      <c r="B1213" t="s">
        <v>2201</v>
      </c>
      <c r="C1213">
        <v>17640</v>
      </c>
      <c r="D1213" t="s">
        <v>1847</v>
      </c>
      <c r="E1213">
        <v>0</v>
      </c>
      <c r="F1213">
        <v>5</v>
      </c>
      <c r="G1213">
        <v>965</v>
      </c>
      <c r="H1213">
        <v>5</v>
      </c>
      <c r="I1213">
        <v>175</v>
      </c>
      <c r="J1213">
        <v>5</v>
      </c>
      <c r="K1213">
        <v>85</v>
      </c>
      <c r="L1213">
        <v>255</v>
      </c>
      <c r="M1213">
        <v>275</v>
      </c>
      <c r="N1213">
        <v>240</v>
      </c>
      <c r="O1213">
        <v>385</v>
      </c>
      <c r="P1213">
        <v>265</v>
      </c>
      <c r="Q1213">
        <v>305</v>
      </c>
      <c r="R1213">
        <v>195</v>
      </c>
      <c r="S1213">
        <v>45</v>
      </c>
      <c r="T1213">
        <v>25</v>
      </c>
      <c r="U1213">
        <v>70</v>
      </c>
      <c r="V1213">
        <v>1510</v>
      </c>
      <c r="W1213">
        <v>5</v>
      </c>
      <c r="X1213">
        <v>20</v>
      </c>
      <c r="Y1213">
        <v>15</v>
      </c>
    </row>
    <row r="1214" spans="2:25" hidden="1" x14ac:dyDescent="0.25">
      <c r="B1214" t="s">
        <v>2201</v>
      </c>
      <c r="C1214">
        <v>17650</v>
      </c>
      <c r="D1214" t="s">
        <v>1848</v>
      </c>
      <c r="E1214">
        <v>5</v>
      </c>
      <c r="F1214">
        <v>5</v>
      </c>
      <c r="G1214">
        <v>830</v>
      </c>
      <c r="H1214">
        <v>5</v>
      </c>
      <c r="I1214">
        <v>185</v>
      </c>
      <c r="J1214">
        <v>5</v>
      </c>
      <c r="K1214">
        <v>105</v>
      </c>
      <c r="L1214">
        <v>305</v>
      </c>
      <c r="M1214">
        <v>125</v>
      </c>
      <c r="N1214">
        <v>215</v>
      </c>
      <c r="O1214">
        <v>380</v>
      </c>
      <c r="P1214">
        <v>285</v>
      </c>
      <c r="Q1214">
        <v>320</v>
      </c>
      <c r="R1214">
        <v>195</v>
      </c>
      <c r="S1214">
        <v>25</v>
      </c>
      <c r="T1214">
        <v>25</v>
      </c>
      <c r="U1214">
        <v>95</v>
      </c>
      <c r="V1214">
        <v>1380</v>
      </c>
      <c r="W1214">
        <v>0</v>
      </c>
      <c r="X1214">
        <v>30</v>
      </c>
      <c r="Y1214">
        <v>10</v>
      </c>
    </row>
    <row r="1215" spans="2:25" hidden="1" x14ac:dyDescent="0.25">
      <c r="B1215" t="s">
        <v>2201</v>
      </c>
      <c r="C1215">
        <v>17750</v>
      </c>
      <c r="D1215" t="s">
        <v>1849</v>
      </c>
      <c r="E1215">
        <v>45</v>
      </c>
      <c r="F1215">
        <v>100</v>
      </c>
      <c r="G1215">
        <v>6415</v>
      </c>
      <c r="H1215">
        <v>65</v>
      </c>
      <c r="I1215">
        <v>1720</v>
      </c>
      <c r="J1215">
        <v>30</v>
      </c>
      <c r="K1215">
        <v>770</v>
      </c>
      <c r="L1215">
        <v>4010</v>
      </c>
      <c r="M1215">
        <v>1390</v>
      </c>
      <c r="N1215">
        <v>2340</v>
      </c>
      <c r="O1215">
        <v>3930</v>
      </c>
      <c r="P1215">
        <v>3130</v>
      </c>
      <c r="Q1215">
        <v>3605</v>
      </c>
      <c r="R1215">
        <v>2090</v>
      </c>
      <c r="S1215">
        <v>230</v>
      </c>
      <c r="T1215">
        <v>175</v>
      </c>
      <c r="U1215">
        <v>1100</v>
      </c>
      <c r="V1215">
        <v>11725</v>
      </c>
      <c r="W1215">
        <v>5</v>
      </c>
      <c r="X1215">
        <v>275</v>
      </c>
      <c r="Y1215">
        <v>480</v>
      </c>
    </row>
    <row r="1216" spans="2:25" hidden="1" x14ac:dyDescent="0.25">
      <c r="B1216" t="s">
        <v>2201</v>
      </c>
      <c r="C1216">
        <v>17850</v>
      </c>
      <c r="D1216" t="s">
        <v>1850</v>
      </c>
      <c r="E1216">
        <v>5</v>
      </c>
      <c r="F1216">
        <v>5</v>
      </c>
      <c r="G1216">
        <v>410</v>
      </c>
      <c r="H1216">
        <v>5</v>
      </c>
      <c r="I1216">
        <v>65</v>
      </c>
      <c r="J1216">
        <v>0</v>
      </c>
      <c r="K1216">
        <v>40</v>
      </c>
      <c r="L1216">
        <v>150</v>
      </c>
      <c r="M1216">
        <v>120</v>
      </c>
      <c r="N1216">
        <v>95</v>
      </c>
      <c r="O1216">
        <v>185</v>
      </c>
      <c r="P1216">
        <v>125</v>
      </c>
      <c r="Q1216">
        <v>140</v>
      </c>
      <c r="R1216">
        <v>115</v>
      </c>
      <c r="S1216">
        <v>5</v>
      </c>
      <c r="T1216">
        <v>5</v>
      </c>
      <c r="U1216">
        <v>40</v>
      </c>
      <c r="V1216">
        <v>655</v>
      </c>
      <c r="W1216">
        <v>0</v>
      </c>
      <c r="X1216">
        <v>15</v>
      </c>
      <c r="Y1216">
        <v>5</v>
      </c>
    </row>
    <row r="1217" spans="2:25" hidden="1" x14ac:dyDescent="0.25">
      <c r="B1217" t="s">
        <v>2201</v>
      </c>
      <c r="C1217">
        <v>17900</v>
      </c>
      <c r="D1217" t="s">
        <v>1851</v>
      </c>
      <c r="E1217">
        <v>10</v>
      </c>
      <c r="F1217">
        <v>60</v>
      </c>
      <c r="G1217">
        <v>850</v>
      </c>
      <c r="H1217">
        <v>0</v>
      </c>
      <c r="I1217">
        <v>285</v>
      </c>
      <c r="J1217">
        <v>5</v>
      </c>
      <c r="K1217">
        <v>215</v>
      </c>
      <c r="L1217">
        <v>555</v>
      </c>
      <c r="M1217">
        <v>30</v>
      </c>
      <c r="N1217">
        <v>510</v>
      </c>
      <c r="O1217">
        <v>570</v>
      </c>
      <c r="P1217">
        <v>525</v>
      </c>
      <c r="Q1217">
        <v>705</v>
      </c>
      <c r="R1217">
        <v>605</v>
      </c>
      <c r="S1217">
        <v>25</v>
      </c>
      <c r="T1217">
        <v>10</v>
      </c>
      <c r="U1217">
        <v>280</v>
      </c>
      <c r="V1217">
        <v>2105</v>
      </c>
      <c r="W1217">
        <v>0</v>
      </c>
      <c r="X1217">
        <v>100</v>
      </c>
      <c r="Y1217">
        <v>5</v>
      </c>
    </row>
    <row r="1218" spans="2:25" hidden="1" x14ac:dyDescent="0.25">
      <c r="B1218" t="s">
        <v>2201</v>
      </c>
      <c r="C1218">
        <v>17950</v>
      </c>
      <c r="D1218" t="s">
        <v>1852</v>
      </c>
      <c r="E1218">
        <v>5</v>
      </c>
      <c r="F1218">
        <v>5</v>
      </c>
      <c r="G1218">
        <v>320</v>
      </c>
      <c r="H1218">
        <v>5</v>
      </c>
      <c r="I1218">
        <v>65</v>
      </c>
      <c r="J1218">
        <v>0</v>
      </c>
      <c r="K1218">
        <v>40</v>
      </c>
      <c r="L1218">
        <v>170</v>
      </c>
      <c r="M1218">
        <v>55</v>
      </c>
      <c r="N1218">
        <v>90</v>
      </c>
      <c r="O1218">
        <v>195</v>
      </c>
      <c r="P1218">
        <v>160</v>
      </c>
      <c r="Q1218">
        <v>190</v>
      </c>
      <c r="R1218">
        <v>150</v>
      </c>
      <c r="S1218">
        <v>10</v>
      </c>
      <c r="T1218">
        <v>5</v>
      </c>
      <c r="U1218">
        <v>80</v>
      </c>
      <c r="V1218">
        <v>585</v>
      </c>
      <c r="W1218">
        <v>0</v>
      </c>
      <c r="X1218">
        <v>15</v>
      </c>
      <c r="Y1218">
        <v>5</v>
      </c>
    </row>
    <row r="1219" spans="2:25" hidden="1" x14ac:dyDescent="0.25">
      <c r="B1219" t="s">
        <v>2201</v>
      </c>
      <c r="C1219">
        <v>18020</v>
      </c>
      <c r="D1219" t="s">
        <v>1853</v>
      </c>
      <c r="E1219">
        <v>10</v>
      </c>
      <c r="F1219">
        <v>30</v>
      </c>
      <c r="G1219">
        <v>1520</v>
      </c>
      <c r="H1219">
        <v>5</v>
      </c>
      <c r="I1219">
        <v>320</v>
      </c>
      <c r="J1219">
        <v>5</v>
      </c>
      <c r="K1219">
        <v>210</v>
      </c>
      <c r="L1219">
        <v>595</v>
      </c>
      <c r="M1219">
        <v>170</v>
      </c>
      <c r="N1219">
        <v>570</v>
      </c>
      <c r="O1219">
        <v>645</v>
      </c>
      <c r="P1219">
        <v>515</v>
      </c>
      <c r="Q1219">
        <v>615</v>
      </c>
      <c r="R1219">
        <v>500</v>
      </c>
      <c r="S1219">
        <v>35</v>
      </c>
      <c r="T1219">
        <v>35</v>
      </c>
      <c r="U1219">
        <v>215</v>
      </c>
      <c r="V1219">
        <v>2770</v>
      </c>
      <c r="W1219">
        <v>0</v>
      </c>
      <c r="X1219">
        <v>50</v>
      </c>
      <c r="Y1219">
        <v>15</v>
      </c>
    </row>
    <row r="1220" spans="2:25" hidden="1" x14ac:dyDescent="0.25">
      <c r="B1220" t="s">
        <v>2201</v>
      </c>
      <c r="C1220">
        <v>18050</v>
      </c>
      <c r="D1220" t="s">
        <v>1854</v>
      </c>
      <c r="E1220">
        <v>5</v>
      </c>
      <c r="F1220">
        <v>15</v>
      </c>
      <c r="G1220">
        <v>3025</v>
      </c>
      <c r="H1220">
        <v>45</v>
      </c>
      <c r="I1220">
        <v>425</v>
      </c>
      <c r="J1220">
        <v>5</v>
      </c>
      <c r="K1220">
        <v>140</v>
      </c>
      <c r="L1220">
        <v>1375</v>
      </c>
      <c r="M1220">
        <v>1340</v>
      </c>
      <c r="N1220">
        <v>760</v>
      </c>
      <c r="O1220">
        <v>920</v>
      </c>
      <c r="P1220">
        <v>705</v>
      </c>
      <c r="Q1220">
        <v>1125</v>
      </c>
      <c r="R1220">
        <v>815</v>
      </c>
      <c r="S1220">
        <v>80</v>
      </c>
      <c r="T1220">
        <v>20</v>
      </c>
      <c r="U1220">
        <v>125</v>
      </c>
      <c r="V1220">
        <v>4450</v>
      </c>
      <c r="W1220">
        <v>15</v>
      </c>
      <c r="X1220">
        <v>30</v>
      </c>
      <c r="Y1220">
        <v>145</v>
      </c>
    </row>
    <row r="1221" spans="2:25" hidden="1" x14ac:dyDescent="0.25">
      <c r="B1221" t="s">
        <v>2201</v>
      </c>
      <c r="C1221">
        <v>18100</v>
      </c>
      <c r="D1221" t="s">
        <v>1855</v>
      </c>
      <c r="E1221">
        <v>0</v>
      </c>
      <c r="F1221">
        <v>0</v>
      </c>
      <c r="G1221">
        <v>595</v>
      </c>
      <c r="H1221">
        <v>5</v>
      </c>
      <c r="I1221">
        <v>140</v>
      </c>
      <c r="J1221">
        <v>5</v>
      </c>
      <c r="K1221">
        <v>70</v>
      </c>
      <c r="L1221">
        <v>165</v>
      </c>
      <c r="M1221">
        <v>145</v>
      </c>
      <c r="N1221">
        <v>190</v>
      </c>
      <c r="O1221">
        <v>195</v>
      </c>
      <c r="P1221">
        <v>150</v>
      </c>
      <c r="Q1221">
        <v>165</v>
      </c>
      <c r="R1221">
        <v>140</v>
      </c>
      <c r="S1221">
        <v>15</v>
      </c>
      <c r="T1221">
        <v>15</v>
      </c>
      <c r="U1221">
        <v>40</v>
      </c>
      <c r="V1221">
        <v>1005</v>
      </c>
      <c r="W1221">
        <v>0</v>
      </c>
      <c r="X1221">
        <v>5</v>
      </c>
      <c r="Y1221">
        <v>5</v>
      </c>
    </row>
    <row r="1222" spans="2:25" hidden="1" x14ac:dyDescent="0.25">
      <c r="B1222" t="s">
        <v>2201</v>
      </c>
      <c r="C1222">
        <v>18200</v>
      </c>
      <c r="D1222" t="s">
        <v>1856</v>
      </c>
      <c r="E1222">
        <v>5</v>
      </c>
      <c r="F1222">
        <v>35</v>
      </c>
      <c r="G1222">
        <v>890</v>
      </c>
      <c r="H1222">
        <v>0</v>
      </c>
      <c r="I1222">
        <v>230</v>
      </c>
      <c r="J1222">
        <v>5</v>
      </c>
      <c r="K1222">
        <v>125</v>
      </c>
      <c r="L1222">
        <v>445</v>
      </c>
      <c r="M1222">
        <v>120</v>
      </c>
      <c r="N1222">
        <v>305</v>
      </c>
      <c r="O1222">
        <v>455</v>
      </c>
      <c r="P1222">
        <v>340</v>
      </c>
      <c r="Q1222">
        <v>440</v>
      </c>
      <c r="R1222">
        <v>330</v>
      </c>
      <c r="S1222">
        <v>45</v>
      </c>
      <c r="T1222">
        <v>15</v>
      </c>
      <c r="U1222">
        <v>140</v>
      </c>
      <c r="V1222">
        <v>1620</v>
      </c>
      <c r="W1222">
        <v>0</v>
      </c>
      <c r="X1222">
        <v>35</v>
      </c>
      <c r="Y1222">
        <v>15</v>
      </c>
    </row>
    <row r="1223" spans="2:25" hidden="1" x14ac:dyDescent="0.25">
      <c r="B1223" t="s">
        <v>2201</v>
      </c>
      <c r="C1223">
        <v>18250</v>
      </c>
      <c r="D1223" t="s">
        <v>1857</v>
      </c>
      <c r="E1223">
        <v>5</v>
      </c>
      <c r="F1223">
        <v>5</v>
      </c>
      <c r="G1223">
        <v>3765</v>
      </c>
      <c r="H1223">
        <v>40</v>
      </c>
      <c r="I1223">
        <v>560</v>
      </c>
      <c r="J1223">
        <v>5</v>
      </c>
      <c r="K1223">
        <v>175</v>
      </c>
      <c r="L1223">
        <v>1735</v>
      </c>
      <c r="M1223">
        <v>2340</v>
      </c>
      <c r="N1223">
        <v>655</v>
      </c>
      <c r="O1223">
        <v>1400</v>
      </c>
      <c r="P1223">
        <v>985</v>
      </c>
      <c r="Q1223">
        <v>1365</v>
      </c>
      <c r="R1223">
        <v>720</v>
      </c>
      <c r="S1223">
        <v>115</v>
      </c>
      <c r="T1223">
        <v>35</v>
      </c>
      <c r="U1223">
        <v>135</v>
      </c>
      <c r="V1223">
        <v>5175</v>
      </c>
      <c r="W1223">
        <v>20</v>
      </c>
      <c r="X1223">
        <v>35</v>
      </c>
      <c r="Y1223">
        <v>260</v>
      </c>
    </row>
    <row r="1224" spans="2:25" hidden="1" x14ac:dyDescent="0.25">
      <c r="B1224" t="s">
        <v>2201</v>
      </c>
      <c r="C1224">
        <v>18350</v>
      </c>
      <c r="D1224" t="s">
        <v>1858</v>
      </c>
      <c r="E1224">
        <v>5</v>
      </c>
      <c r="F1224">
        <v>15</v>
      </c>
      <c r="G1224">
        <v>6805</v>
      </c>
      <c r="H1224">
        <v>15</v>
      </c>
      <c r="I1224">
        <v>1070</v>
      </c>
      <c r="J1224">
        <v>10</v>
      </c>
      <c r="K1224">
        <v>390</v>
      </c>
      <c r="L1224">
        <v>2120</v>
      </c>
      <c r="M1224">
        <v>2415</v>
      </c>
      <c r="N1224">
        <v>1385</v>
      </c>
      <c r="O1224">
        <v>1830</v>
      </c>
      <c r="P1224">
        <v>1360</v>
      </c>
      <c r="Q1224">
        <v>1290</v>
      </c>
      <c r="R1224">
        <v>745</v>
      </c>
      <c r="S1224">
        <v>125</v>
      </c>
      <c r="T1224">
        <v>45</v>
      </c>
      <c r="U1224">
        <v>365</v>
      </c>
      <c r="V1224">
        <v>9550</v>
      </c>
      <c r="W1224">
        <v>5</v>
      </c>
      <c r="X1224">
        <v>50</v>
      </c>
      <c r="Y1224">
        <v>90</v>
      </c>
    </row>
    <row r="1225" spans="2:25" hidden="1" x14ac:dyDescent="0.25">
      <c r="B1225" t="s">
        <v>2201</v>
      </c>
      <c r="C1225">
        <v>18400</v>
      </c>
      <c r="D1225" t="s">
        <v>1859</v>
      </c>
      <c r="E1225">
        <v>5</v>
      </c>
      <c r="F1225">
        <v>25</v>
      </c>
      <c r="G1225">
        <v>4695</v>
      </c>
      <c r="H1225">
        <v>20</v>
      </c>
      <c r="I1225">
        <v>1490</v>
      </c>
      <c r="J1225">
        <v>25</v>
      </c>
      <c r="K1225">
        <v>555</v>
      </c>
      <c r="L1225">
        <v>1850</v>
      </c>
      <c r="M1225">
        <v>960</v>
      </c>
      <c r="N1225">
        <v>1050</v>
      </c>
      <c r="O1225">
        <v>2590</v>
      </c>
      <c r="P1225">
        <v>1985</v>
      </c>
      <c r="Q1225">
        <v>1820</v>
      </c>
      <c r="R1225">
        <v>870</v>
      </c>
      <c r="S1225">
        <v>110</v>
      </c>
      <c r="T1225">
        <v>65</v>
      </c>
      <c r="U1225">
        <v>650</v>
      </c>
      <c r="V1225">
        <v>7560</v>
      </c>
      <c r="W1225">
        <v>5</v>
      </c>
      <c r="X1225">
        <v>85</v>
      </c>
      <c r="Y1225">
        <v>85</v>
      </c>
    </row>
    <row r="1226" spans="2:25" hidden="1" x14ac:dyDescent="0.25">
      <c r="B1226" t="s">
        <v>2201</v>
      </c>
      <c r="C1226">
        <v>18450</v>
      </c>
      <c r="D1226" t="s">
        <v>1860</v>
      </c>
      <c r="E1226">
        <v>100</v>
      </c>
      <c r="F1226">
        <v>155</v>
      </c>
      <c r="G1226">
        <v>24475</v>
      </c>
      <c r="H1226">
        <v>235</v>
      </c>
      <c r="I1226">
        <v>6425</v>
      </c>
      <c r="J1226">
        <v>75</v>
      </c>
      <c r="K1226">
        <v>2900</v>
      </c>
      <c r="L1226">
        <v>11235</v>
      </c>
      <c r="M1226">
        <v>5035</v>
      </c>
      <c r="N1226">
        <v>8530</v>
      </c>
      <c r="O1226">
        <v>9135</v>
      </c>
      <c r="P1226">
        <v>7340</v>
      </c>
      <c r="Q1226">
        <v>9785</v>
      </c>
      <c r="R1226">
        <v>6905</v>
      </c>
      <c r="S1226">
        <v>910</v>
      </c>
      <c r="T1226">
        <v>330</v>
      </c>
      <c r="U1226">
        <v>2455</v>
      </c>
      <c r="V1226">
        <v>42800</v>
      </c>
      <c r="W1226">
        <v>20</v>
      </c>
      <c r="X1226">
        <v>690</v>
      </c>
      <c r="Y1226">
        <v>1570</v>
      </c>
    </row>
    <row r="1227" spans="2:25" hidden="1" x14ac:dyDescent="0.25">
      <c r="B1227" t="s">
        <v>2201</v>
      </c>
      <c r="C1227">
        <v>18500</v>
      </c>
      <c r="D1227" t="s">
        <v>1861</v>
      </c>
      <c r="E1227">
        <v>5</v>
      </c>
      <c r="F1227">
        <v>20</v>
      </c>
      <c r="G1227">
        <v>1875</v>
      </c>
      <c r="H1227">
        <v>30</v>
      </c>
      <c r="I1227">
        <v>240</v>
      </c>
      <c r="J1227">
        <v>5</v>
      </c>
      <c r="K1227">
        <v>65</v>
      </c>
      <c r="L1227">
        <v>860</v>
      </c>
      <c r="M1227">
        <v>1350</v>
      </c>
      <c r="N1227">
        <v>315</v>
      </c>
      <c r="O1227">
        <v>505</v>
      </c>
      <c r="P1227">
        <v>400</v>
      </c>
      <c r="Q1227">
        <v>735</v>
      </c>
      <c r="R1227">
        <v>460</v>
      </c>
      <c r="S1227">
        <v>40</v>
      </c>
      <c r="T1227">
        <v>15</v>
      </c>
      <c r="U1227">
        <v>75</v>
      </c>
      <c r="V1227">
        <v>2565</v>
      </c>
      <c r="W1227">
        <v>15</v>
      </c>
      <c r="X1227">
        <v>15</v>
      </c>
      <c r="Y1227">
        <v>150</v>
      </c>
    </row>
    <row r="1228" spans="2:25" hidden="1" x14ac:dyDescent="0.25">
      <c r="B1228" t="s">
        <v>2201</v>
      </c>
      <c r="C1228">
        <v>18710</v>
      </c>
      <c r="D1228" t="s">
        <v>1862</v>
      </c>
      <c r="E1228">
        <v>5</v>
      </c>
      <c r="F1228">
        <v>5</v>
      </c>
      <c r="G1228">
        <v>1340</v>
      </c>
      <c r="H1228">
        <v>5</v>
      </c>
      <c r="I1228">
        <v>295</v>
      </c>
      <c r="J1228">
        <v>5</v>
      </c>
      <c r="K1228">
        <v>100</v>
      </c>
      <c r="L1228">
        <v>470</v>
      </c>
      <c r="M1228">
        <v>435</v>
      </c>
      <c r="N1228">
        <v>320</v>
      </c>
      <c r="O1228">
        <v>565</v>
      </c>
      <c r="P1228">
        <v>420</v>
      </c>
      <c r="Q1228">
        <v>435</v>
      </c>
      <c r="R1228">
        <v>235</v>
      </c>
      <c r="S1228">
        <v>40</v>
      </c>
      <c r="T1228">
        <v>10</v>
      </c>
      <c r="U1228">
        <v>100</v>
      </c>
      <c r="V1228">
        <v>2020</v>
      </c>
      <c r="W1228">
        <v>5</v>
      </c>
      <c r="X1228">
        <v>25</v>
      </c>
      <c r="Y1228">
        <v>25</v>
      </c>
    </row>
    <row r="1229" spans="2:25" hidden="1" x14ac:dyDescent="0.25">
      <c r="B1229" t="s">
        <v>2201</v>
      </c>
      <c r="C1229">
        <v>19399</v>
      </c>
      <c r="D1229" t="s">
        <v>1863</v>
      </c>
      <c r="E1229">
        <v>0</v>
      </c>
      <c r="F1229">
        <v>5</v>
      </c>
      <c r="G1229">
        <v>60</v>
      </c>
      <c r="H1229">
        <v>0</v>
      </c>
      <c r="I1229">
        <v>10</v>
      </c>
      <c r="J1229">
        <v>0</v>
      </c>
      <c r="K1229">
        <v>5</v>
      </c>
      <c r="L1229">
        <v>15</v>
      </c>
      <c r="M1229">
        <v>20</v>
      </c>
      <c r="N1229">
        <v>15</v>
      </c>
      <c r="O1229">
        <v>50</v>
      </c>
      <c r="P1229">
        <v>35</v>
      </c>
      <c r="Q1229">
        <v>30</v>
      </c>
      <c r="R1229">
        <v>20</v>
      </c>
      <c r="S1229">
        <v>5</v>
      </c>
      <c r="T1229">
        <v>0</v>
      </c>
      <c r="U1229">
        <v>10</v>
      </c>
      <c r="V1229">
        <v>90</v>
      </c>
      <c r="W1229">
        <v>0</v>
      </c>
      <c r="X1229">
        <v>5</v>
      </c>
      <c r="Y1229">
        <v>0</v>
      </c>
    </row>
    <row r="1230" spans="2:25" hidden="1" x14ac:dyDescent="0.25">
      <c r="B1230" t="s">
        <v>2201</v>
      </c>
      <c r="C1230">
        <v>20110</v>
      </c>
      <c r="D1230" t="s">
        <v>1656</v>
      </c>
      <c r="E1230">
        <v>5</v>
      </c>
      <c r="F1230">
        <v>5</v>
      </c>
      <c r="G1230">
        <v>1890</v>
      </c>
      <c r="H1230">
        <v>5</v>
      </c>
      <c r="I1230">
        <v>275</v>
      </c>
      <c r="J1230">
        <v>0</v>
      </c>
      <c r="K1230">
        <v>110</v>
      </c>
      <c r="L1230">
        <v>480</v>
      </c>
      <c r="M1230">
        <v>435</v>
      </c>
      <c r="N1230">
        <v>340</v>
      </c>
      <c r="O1230">
        <v>590</v>
      </c>
      <c r="P1230">
        <v>385</v>
      </c>
      <c r="Q1230">
        <v>515</v>
      </c>
      <c r="R1230">
        <v>265</v>
      </c>
      <c r="S1230">
        <v>135</v>
      </c>
      <c r="T1230">
        <v>15</v>
      </c>
      <c r="U1230">
        <v>70</v>
      </c>
      <c r="V1230">
        <v>2610</v>
      </c>
      <c r="W1230">
        <v>0</v>
      </c>
      <c r="X1230">
        <v>15</v>
      </c>
      <c r="Y1230">
        <v>20</v>
      </c>
    </row>
    <row r="1231" spans="2:25" hidden="1" x14ac:dyDescent="0.25">
      <c r="B1231" t="s">
        <v>2201</v>
      </c>
      <c r="C1231">
        <v>20260</v>
      </c>
      <c r="D1231" t="s">
        <v>1020</v>
      </c>
      <c r="E1231">
        <v>5</v>
      </c>
      <c r="F1231">
        <v>5</v>
      </c>
      <c r="G1231">
        <v>1690</v>
      </c>
      <c r="H1231">
        <v>0</v>
      </c>
      <c r="I1231">
        <v>355</v>
      </c>
      <c r="J1231">
        <v>5</v>
      </c>
      <c r="K1231">
        <v>180</v>
      </c>
      <c r="L1231">
        <v>640</v>
      </c>
      <c r="M1231">
        <v>290</v>
      </c>
      <c r="N1231">
        <v>660</v>
      </c>
      <c r="O1231">
        <v>660</v>
      </c>
      <c r="P1231">
        <v>520</v>
      </c>
      <c r="Q1231">
        <v>680</v>
      </c>
      <c r="R1231">
        <v>500</v>
      </c>
      <c r="S1231">
        <v>190</v>
      </c>
      <c r="T1231">
        <v>25</v>
      </c>
      <c r="U1231">
        <v>170</v>
      </c>
      <c r="V1231">
        <v>3050</v>
      </c>
      <c r="W1231">
        <v>0</v>
      </c>
      <c r="X1231">
        <v>60</v>
      </c>
      <c r="Y1231">
        <v>10</v>
      </c>
    </row>
    <row r="1232" spans="2:25" hidden="1" x14ac:dyDescent="0.25">
      <c r="B1232" t="s">
        <v>2201</v>
      </c>
      <c r="C1232">
        <v>20570</v>
      </c>
      <c r="D1232" t="s">
        <v>998</v>
      </c>
      <c r="E1232">
        <v>15</v>
      </c>
      <c r="F1232">
        <v>20</v>
      </c>
      <c r="G1232">
        <v>13400</v>
      </c>
      <c r="H1232">
        <v>105</v>
      </c>
      <c r="I1232">
        <v>3585</v>
      </c>
      <c r="J1232">
        <v>40</v>
      </c>
      <c r="K1232">
        <v>1740</v>
      </c>
      <c r="L1232">
        <v>8480</v>
      </c>
      <c r="M1232">
        <v>2200</v>
      </c>
      <c r="N1232">
        <v>5630</v>
      </c>
      <c r="O1232">
        <v>7160</v>
      </c>
      <c r="P1232">
        <v>5655</v>
      </c>
      <c r="Q1232">
        <v>6680</v>
      </c>
      <c r="R1232">
        <v>4060</v>
      </c>
      <c r="S1232">
        <v>1295</v>
      </c>
      <c r="T1232">
        <v>220</v>
      </c>
      <c r="U1232">
        <v>1985</v>
      </c>
      <c r="V1232">
        <v>25365</v>
      </c>
      <c r="W1232">
        <v>10</v>
      </c>
      <c r="X1232">
        <v>480</v>
      </c>
      <c r="Y1232">
        <v>485</v>
      </c>
    </row>
    <row r="1233" spans="2:25" hidden="1" x14ac:dyDescent="0.25">
      <c r="B1233" t="s">
        <v>2201</v>
      </c>
      <c r="C1233">
        <v>20660</v>
      </c>
      <c r="D1233" t="s">
        <v>795</v>
      </c>
      <c r="E1233">
        <v>15</v>
      </c>
      <c r="F1233">
        <v>15</v>
      </c>
      <c r="G1233">
        <v>11245</v>
      </c>
      <c r="H1233">
        <v>105</v>
      </c>
      <c r="I1233">
        <v>2710</v>
      </c>
      <c r="J1233">
        <v>30</v>
      </c>
      <c r="K1233">
        <v>880</v>
      </c>
      <c r="L1233">
        <v>3980</v>
      </c>
      <c r="M1233">
        <v>4015</v>
      </c>
      <c r="N1233">
        <v>3215</v>
      </c>
      <c r="O1233">
        <v>3810</v>
      </c>
      <c r="P1233">
        <v>2915</v>
      </c>
      <c r="Q1233">
        <v>4950</v>
      </c>
      <c r="R1233">
        <v>2640</v>
      </c>
      <c r="S1233">
        <v>1165</v>
      </c>
      <c r="T1233">
        <v>115</v>
      </c>
      <c r="U1233">
        <v>675</v>
      </c>
      <c r="V1233">
        <v>17755</v>
      </c>
      <c r="W1233">
        <v>25</v>
      </c>
      <c r="X1233">
        <v>170</v>
      </c>
      <c r="Y1233">
        <v>620</v>
      </c>
    </row>
    <row r="1234" spans="2:25" hidden="1" x14ac:dyDescent="0.25">
      <c r="B1234" t="s">
        <v>2201</v>
      </c>
      <c r="C1234">
        <v>20740</v>
      </c>
      <c r="D1234" t="s">
        <v>1657</v>
      </c>
      <c r="E1234">
        <v>5</v>
      </c>
      <c r="F1234">
        <v>5</v>
      </c>
      <c r="G1234">
        <v>7155</v>
      </c>
      <c r="H1234">
        <v>20</v>
      </c>
      <c r="I1234">
        <v>1245</v>
      </c>
      <c r="J1234">
        <v>10</v>
      </c>
      <c r="K1234">
        <v>595</v>
      </c>
      <c r="L1234">
        <v>2580</v>
      </c>
      <c r="M1234">
        <v>1455</v>
      </c>
      <c r="N1234">
        <v>1645</v>
      </c>
      <c r="O1234">
        <v>2205</v>
      </c>
      <c r="P1234">
        <v>1665</v>
      </c>
      <c r="Q1234">
        <v>2050</v>
      </c>
      <c r="R1234">
        <v>1410</v>
      </c>
      <c r="S1234">
        <v>660</v>
      </c>
      <c r="T1234">
        <v>95</v>
      </c>
      <c r="U1234">
        <v>505</v>
      </c>
      <c r="V1234">
        <v>10995</v>
      </c>
      <c r="W1234">
        <v>5</v>
      </c>
      <c r="X1234">
        <v>85</v>
      </c>
      <c r="Y1234">
        <v>70</v>
      </c>
    </row>
    <row r="1235" spans="2:25" hidden="1" x14ac:dyDescent="0.25">
      <c r="B1235" t="s">
        <v>2201</v>
      </c>
      <c r="C1235">
        <v>20830</v>
      </c>
      <c r="D1235" t="s">
        <v>1658</v>
      </c>
      <c r="E1235">
        <v>5</v>
      </c>
      <c r="F1235">
        <v>10</v>
      </c>
      <c r="G1235">
        <v>7385</v>
      </c>
      <c r="H1235">
        <v>25</v>
      </c>
      <c r="I1235">
        <v>1655</v>
      </c>
      <c r="J1235">
        <v>20</v>
      </c>
      <c r="K1235">
        <v>665</v>
      </c>
      <c r="L1235">
        <v>2900</v>
      </c>
      <c r="M1235">
        <v>1400</v>
      </c>
      <c r="N1235">
        <v>1940</v>
      </c>
      <c r="O1235">
        <v>3415</v>
      </c>
      <c r="P1235">
        <v>2605</v>
      </c>
      <c r="Q1235">
        <v>2905</v>
      </c>
      <c r="R1235">
        <v>1600</v>
      </c>
      <c r="S1235">
        <v>740</v>
      </c>
      <c r="T1235">
        <v>70</v>
      </c>
      <c r="U1235">
        <v>805</v>
      </c>
      <c r="V1235">
        <v>11975</v>
      </c>
      <c r="W1235">
        <v>5</v>
      </c>
      <c r="X1235">
        <v>145</v>
      </c>
      <c r="Y1235">
        <v>140</v>
      </c>
    </row>
    <row r="1236" spans="2:25" hidden="1" x14ac:dyDescent="0.25">
      <c r="B1236" t="s">
        <v>2201</v>
      </c>
      <c r="C1236">
        <v>20910</v>
      </c>
      <c r="D1236" t="s">
        <v>1864</v>
      </c>
      <c r="E1236">
        <v>5</v>
      </c>
      <c r="F1236">
        <v>5</v>
      </c>
      <c r="G1236">
        <v>6600</v>
      </c>
      <c r="H1236">
        <v>55</v>
      </c>
      <c r="I1236">
        <v>1045</v>
      </c>
      <c r="J1236">
        <v>5</v>
      </c>
      <c r="K1236">
        <v>295</v>
      </c>
      <c r="L1236">
        <v>1685</v>
      </c>
      <c r="M1236">
        <v>4140</v>
      </c>
      <c r="N1236">
        <v>1425</v>
      </c>
      <c r="O1236">
        <v>1485</v>
      </c>
      <c r="P1236">
        <v>1165</v>
      </c>
      <c r="Q1236">
        <v>2080</v>
      </c>
      <c r="R1236">
        <v>1015</v>
      </c>
      <c r="S1236">
        <v>515</v>
      </c>
      <c r="T1236">
        <v>15</v>
      </c>
      <c r="U1236">
        <v>240</v>
      </c>
      <c r="V1236">
        <v>9325</v>
      </c>
      <c r="W1236">
        <v>25</v>
      </c>
      <c r="X1236">
        <v>45</v>
      </c>
      <c r="Y1236">
        <v>320</v>
      </c>
    </row>
    <row r="1237" spans="2:25" hidden="1" x14ac:dyDescent="0.25">
      <c r="B1237" t="s">
        <v>2201</v>
      </c>
      <c r="C1237">
        <v>21010</v>
      </c>
      <c r="D1237" t="s">
        <v>1067</v>
      </c>
      <c r="E1237">
        <v>5</v>
      </c>
      <c r="F1237">
        <v>5</v>
      </c>
      <c r="G1237">
        <v>2575</v>
      </c>
      <c r="H1237">
        <v>10</v>
      </c>
      <c r="I1237">
        <v>500</v>
      </c>
      <c r="J1237">
        <v>10</v>
      </c>
      <c r="K1237">
        <v>245</v>
      </c>
      <c r="L1237">
        <v>860</v>
      </c>
      <c r="M1237">
        <v>425</v>
      </c>
      <c r="N1237">
        <v>755</v>
      </c>
      <c r="O1237">
        <v>830</v>
      </c>
      <c r="P1237">
        <v>630</v>
      </c>
      <c r="Q1237">
        <v>730</v>
      </c>
      <c r="R1237">
        <v>535</v>
      </c>
      <c r="S1237">
        <v>140</v>
      </c>
      <c r="T1237">
        <v>15</v>
      </c>
      <c r="U1237">
        <v>225</v>
      </c>
      <c r="V1237">
        <v>4175</v>
      </c>
      <c r="W1237">
        <v>5</v>
      </c>
      <c r="X1237">
        <v>50</v>
      </c>
      <c r="Y1237">
        <v>15</v>
      </c>
    </row>
    <row r="1238" spans="2:25" hidden="1" x14ac:dyDescent="0.25">
      <c r="B1238" t="s">
        <v>2201</v>
      </c>
      <c r="C1238">
        <v>21110</v>
      </c>
      <c r="D1238" t="s">
        <v>797</v>
      </c>
      <c r="E1238">
        <v>10</v>
      </c>
      <c r="F1238">
        <v>15</v>
      </c>
      <c r="G1238">
        <v>8270</v>
      </c>
      <c r="H1238">
        <v>165</v>
      </c>
      <c r="I1238">
        <v>1530</v>
      </c>
      <c r="J1238">
        <v>15</v>
      </c>
      <c r="K1238">
        <v>355</v>
      </c>
      <c r="L1238">
        <v>3380</v>
      </c>
      <c r="M1238">
        <v>6090</v>
      </c>
      <c r="N1238">
        <v>1955</v>
      </c>
      <c r="O1238">
        <v>2605</v>
      </c>
      <c r="P1238">
        <v>1815</v>
      </c>
      <c r="Q1238">
        <v>4530</v>
      </c>
      <c r="R1238">
        <v>1705</v>
      </c>
      <c r="S1238">
        <v>990</v>
      </c>
      <c r="T1238">
        <v>40</v>
      </c>
      <c r="U1238">
        <v>290</v>
      </c>
      <c r="V1238">
        <v>12010</v>
      </c>
      <c r="W1238">
        <v>30</v>
      </c>
      <c r="X1238">
        <v>110</v>
      </c>
      <c r="Y1238">
        <v>1120</v>
      </c>
    </row>
    <row r="1239" spans="2:25" hidden="1" x14ac:dyDescent="0.25">
      <c r="B1239" t="s">
        <v>2201</v>
      </c>
      <c r="C1239">
        <v>21180</v>
      </c>
      <c r="D1239" t="s">
        <v>798</v>
      </c>
      <c r="E1239">
        <v>10</v>
      </c>
      <c r="F1239">
        <v>15</v>
      </c>
      <c r="G1239">
        <v>21250</v>
      </c>
      <c r="H1239">
        <v>185</v>
      </c>
      <c r="I1239">
        <v>7965</v>
      </c>
      <c r="J1239">
        <v>80</v>
      </c>
      <c r="K1239">
        <v>4060</v>
      </c>
      <c r="L1239">
        <v>10210</v>
      </c>
      <c r="M1239">
        <v>2010</v>
      </c>
      <c r="N1239">
        <v>6265</v>
      </c>
      <c r="O1239">
        <v>12035</v>
      </c>
      <c r="P1239">
        <v>9445</v>
      </c>
      <c r="Q1239">
        <v>13385</v>
      </c>
      <c r="R1239">
        <v>8910</v>
      </c>
      <c r="S1239">
        <v>2075</v>
      </c>
      <c r="T1239">
        <v>700</v>
      </c>
      <c r="U1239">
        <v>2315</v>
      </c>
      <c r="V1239">
        <v>39020</v>
      </c>
      <c r="W1239">
        <v>155</v>
      </c>
      <c r="X1239">
        <v>450</v>
      </c>
      <c r="Y1239">
        <v>1545</v>
      </c>
    </row>
    <row r="1240" spans="2:25" hidden="1" x14ac:dyDescent="0.25">
      <c r="B1240" t="s">
        <v>2201</v>
      </c>
      <c r="C1240">
        <v>21270</v>
      </c>
      <c r="D1240" t="s">
        <v>1110</v>
      </c>
      <c r="E1240">
        <v>0</v>
      </c>
      <c r="F1240">
        <v>5</v>
      </c>
      <c r="G1240">
        <v>960</v>
      </c>
      <c r="H1240">
        <v>5</v>
      </c>
      <c r="I1240">
        <v>205</v>
      </c>
      <c r="J1240">
        <v>5</v>
      </c>
      <c r="K1240">
        <v>125</v>
      </c>
      <c r="L1240">
        <v>205</v>
      </c>
      <c r="M1240">
        <v>175</v>
      </c>
      <c r="N1240">
        <v>350</v>
      </c>
      <c r="O1240">
        <v>275</v>
      </c>
      <c r="P1240">
        <v>200</v>
      </c>
      <c r="Q1240">
        <v>270</v>
      </c>
      <c r="R1240">
        <v>230</v>
      </c>
      <c r="S1240">
        <v>35</v>
      </c>
      <c r="T1240">
        <v>10</v>
      </c>
      <c r="U1240">
        <v>60</v>
      </c>
      <c r="V1240">
        <v>1650</v>
      </c>
      <c r="W1240">
        <v>0</v>
      </c>
      <c r="X1240">
        <v>15</v>
      </c>
      <c r="Y1240">
        <v>10</v>
      </c>
    </row>
    <row r="1241" spans="2:25" hidden="1" x14ac:dyDescent="0.25">
      <c r="B1241" t="s">
        <v>2201</v>
      </c>
      <c r="C1241">
        <v>21370</v>
      </c>
      <c r="D1241" t="s">
        <v>1659</v>
      </c>
      <c r="E1241">
        <v>10</v>
      </c>
      <c r="F1241">
        <v>15</v>
      </c>
      <c r="G1241">
        <v>5875</v>
      </c>
      <c r="H1241">
        <v>10</v>
      </c>
      <c r="I1241">
        <v>1355</v>
      </c>
      <c r="J1241">
        <v>15</v>
      </c>
      <c r="K1241">
        <v>595</v>
      </c>
      <c r="L1241">
        <v>2075</v>
      </c>
      <c r="M1241">
        <v>960</v>
      </c>
      <c r="N1241">
        <v>1735</v>
      </c>
      <c r="O1241">
        <v>2290</v>
      </c>
      <c r="P1241">
        <v>1760</v>
      </c>
      <c r="Q1241">
        <v>1965</v>
      </c>
      <c r="R1241">
        <v>1290</v>
      </c>
      <c r="S1241">
        <v>420</v>
      </c>
      <c r="T1241">
        <v>85</v>
      </c>
      <c r="U1241">
        <v>590</v>
      </c>
      <c r="V1241">
        <v>9735</v>
      </c>
      <c r="W1241">
        <v>5</v>
      </c>
      <c r="X1241">
        <v>105</v>
      </c>
      <c r="Y1241">
        <v>70</v>
      </c>
    </row>
    <row r="1242" spans="2:25" hidden="1" x14ac:dyDescent="0.25">
      <c r="B1242" t="s">
        <v>2201</v>
      </c>
      <c r="C1242">
        <v>21450</v>
      </c>
      <c r="D1242" t="s">
        <v>799</v>
      </c>
      <c r="E1242">
        <v>5</v>
      </c>
      <c r="F1242">
        <v>15</v>
      </c>
      <c r="G1242">
        <v>9395</v>
      </c>
      <c r="H1242">
        <v>65</v>
      </c>
      <c r="I1242">
        <v>2910</v>
      </c>
      <c r="J1242">
        <v>65</v>
      </c>
      <c r="K1242">
        <v>1130</v>
      </c>
      <c r="L1242">
        <v>5225</v>
      </c>
      <c r="M1242">
        <v>1330</v>
      </c>
      <c r="N1242">
        <v>2760</v>
      </c>
      <c r="O1242">
        <v>7870</v>
      </c>
      <c r="P1242">
        <v>5910</v>
      </c>
      <c r="Q1242">
        <v>5805</v>
      </c>
      <c r="R1242">
        <v>2705</v>
      </c>
      <c r="S1242">
        <v>895</v>
      </c>
      <c r="T1242">
        <v>315</v>
      </c>
      <c r="U1242">
        <v>1590</v>
      </c>
      <c r="V1242">
        <v>16545</v>
      </c>
      <c r="W1242">
        <v>40</v>
      </c>
      <c r="X1242">
        <v>255</v>
      </c>
      <c r="Y1242">
        <v>385</v>
      </c>
    </row>
    <row r="1243" spans="2:25" hidden="1" x14ac:dyDescent="0.25">
      <c r="B1243" t="s">
        <v>2201</v>
      </c>
      <c r="C1243">
        <v>21610</v>
      </c>
      <c r="D1243" t="s">
        <v>800</v>
      </c>
      <c r="E1243">
        <v>15</v>
      </c>
      <c r="F1243">
        <v>25</v>
      </c>
      <c r="G1243">
        <v>25380</v>
      </c>
      <c r="H1243">
        <v>220</v>
      </c>
      <c r="I1243">
        <v>9720</v>
      </c>
      <c r="J1243">
        <v>130</v>
      </c>
      <c r="K1243">
        <v>4645</v>
      </c>
      <c r="L1243">
        <v>16095</v>
      </c>
      <c r="M1243">
        <v>2740</v>
      </c>
      <c r="N1243">
        <v>9530</v>
      </c>
      <c r="O1243">
        <v>26850</v>
      </c>
      <c r="P1243">
        <v>19760</v>
      </c>
      <c r="Q1243">
        <v>22025</v>
      </c>
      <c r="R1243">
        <v>10595</v>
      </c>
      <c r="S1243">
        <v>2845</v>
      </c>
      <c r="T1243">
        <v>1780</v>
      </c>
      <c r="U1243">
        <v>4145</v>
      </c>
      <c r="V1243">
        <v>49425</v>
      </c>
      <c r="W1243">
        <v>245</v>
      </c>
      <c r="X1243">
        <v>1015</v>
      </c>
      <c r="Y1243">
        <v>2100</v>
      </c>
    </row>
    <row r="1244" spans="2:25" hidden="1" x14ac:dyDescent="0.25">
      <c r="B1244" t="s">
        <v>2201</v>
      </c>
      <c r="C1244">
        <v>21670</v>
      </c>
      <c r="D1244" t="s">
        <v>1660</v>
      </c>
      <c r="E1244">
        <v>0</v>
      </c>
      <c r="F1244">
        <v>5</v>
      </c>
      <c r="G1244">
        <v>2980</v>
      </c>
      <c r="H1244">
        <v>10</v>
      </c>
      <c r="I1244">
        <v>650</v>
      </c>
      <c r="J1244">
        <v>5</v>
      </c>
      <c r="K1244">
        <v>390</v>
      </c>
      <c r="L1244">
        <v>1040</v>
      </c>
      <c r="M1244">
        <v>220</v>
      </c>
      <c r="N1244">
        <v>1065</v>
      </c>
      <c r="O1244">
        <v>925</v>
      </c>
      <c r="P1244">
        <v>745</v>
      </c>
      <c r="Q1244">
        <v>1025</v>
      </c>
      <c r="R1244">
        <v>840</v>
      </c>
      <c r="S1244">
        <v>290</v>
      </c>
      <c r="T1244">
        <v>40</v>
      </c>
      <c r="U1244">
        <v>280</v>
      </c>
      <c r="V1244">
        <v>5285</v>
      </c>
      <c r="W1244">
        <v>5</v>
      </c>
      <c r="X1244">
        <v>75</v>
      </c>
      <c r="Y1244">
        <v>20</v>
      </c>
    </row>
    <row r="1245" spans="2:25" hidden="1" x14ac:dyDescent="0.25">
      <c r="B1245" t="s">
        <v>2201</v>
      </c>
      <c r="C1245">
        <v>21750</v>
      </c>
      <c r="D1245" t="s">
        <v>1865</v>
      </c>
      <c r="E1245">
        <v>5</v>
      </c>
      <c r="F1245">
        <v>0</v>
      </c>
      <c r="G1245">
        <v>2885</v>
      </c>
      <c r="H1245">
        <v>15</v>
      </c>
      <c r="I1245">
        <v>550</v>
      </c>
      <c r="J1245">
        <v>10</v>
      </c>
      <c r="K1245">
        <v>245</v>
      </c>
      <c r="L1245">
        <v>995</v>
      </c>
      <c r="M1245">
        <v>680</v>
      </c>
      <c r="N1245">
        <v>980</v>
      </c>
      <c r="O1245">
        <v>1180</v>
      </c>
      <c r="P1245">
        <v>875</v>
      </c>
      <c r="Q1245">
        <v>1075</v>
      </c>
      <c r="R1245">
        <v>655</v>
      </c>
      <c r="S1245">
        <v>280</v>
      </c>
      <c r="T1245">
        <v>40</v>
      </c>
      <c r="U1245">
        <v>255</v>
      </c>
      <c r="V1245">
        <v>4835</v>
      </c>
      <c r="W1245">
        <v>5</v>
      </c>
      <c r="X1245">
        <v>45</v>
      </c>
      <c r="Y1245">
        <v>50</v>
      </c>
    </row>
    <row r="1246" spans="2:25" hidden="1" x14ac:dyDescent="0.25">
      <c r="B1246" t="s">
        <v>2201</v>
      </c>
      <c r="C1246">
        <v>21830</v>
      </c>
      <c r="D1246" t="s">
        <v>1662</v>
      </c>
      <c r="E1246">
        <v>0</v>
      </c>
      <c r="F1246">
        <v>5</v>
      </c>
      <c r="G1246">
        <v>2185</v>
      </c>
      <c r="H1246">
        <v>5</v>
      </c>
      <c r="I1246">
        <v>445</v>
      </c>
      <c r="J1246">
        <v>5</v>
      </c>
      <c r="K1246">
        <v>200</v>
      </c>
      <c r="L1246">
        <v>620</v>
      </c>
      <c r="M1246">
        <v>450</v>
      </c>
      <c r="N1246">
        <v>695</v>
      </c>
      <c r="O1246">
        <v>810</v>
      </c>
      <c r="P1246">
        <v>600</v>
      </c>
      <c r="Q1246">
        <v>700</v>
      </c>
      <c r="R1246">
        <v>470</v>
      </c>
      <c r="S1246">
        <v>195</v>
      </c>
      <c r="T1246">
        <v>25</v>
      </c>
      <c r="U1246">
        <v>180</v>
      </c>
      <c r="V1246">
        <v>3660</v>
      </c>
      <c r="W1246">
        <v>0</v>
      </c>
      <c r="X1246">
        <v>15</v>
      </c>
      <c r="Y1246">
        <v>20</v>
      </c>
    </row>
    <row r="1247" spans="2:25" hidden="1" x14ac:dyDescent="0.25">
      <c r="B1247" t="s">
        <v>2201</v>
      </c>
      <c r="C1247">
        <v>21890</v>
      </c>
      <c r="D1247" t="s">
        <v>26</v>
      </c>
      <c r="E1247">
        <v>35</v>
      </c>
      <c r="F1247">
        <v>25</v>
      </c>
      <c r="G1247">
        <v>13225</v>
      </c>
      <c r="H1247">
        <v>325</v>
      </c>
      <c r="I1247">
        <v>3850</v>
      </c>
      <c r="J1247">
        <v>40</v>
      </c>
      <c r="K1247">
        <v>1515</v>
      </c>
      <c r="L1247">
        <v>6590</v>
      </c>
      <c r="M1247">
        <v>2055</v>
      </c>
      <c r="N1247">
        <v>4950</v>
      </c>
      <c r="O1247">
        <v>4540</v>
      </c>
      <c r="P1247">
        <v>3480</v>
      </c>
      <c r="Q1247">
        <v>6980</v>
      </c>
      <c r="R1247">
        <v>4850</v>
      </c>
      <c r="S1247">
        <v>1300</v>
      </c>
      <c r="T1247">
        <v>175</v>
      </c>
      <c r="U1247">
        <v>840</v>
      </c>
      <c r="V1247">
        <v>23170</v>
      </c>
      <c r="W1247">
        <v>30</v>
      </c>
      <c r="X1247">
        <v>260</v>
      </c>
      <c r="Y1247">
        <v>1005</v>
      </c>
    </row>
    <row r="1248" spans="2:25" hidden="1" x14ac:dyDescent="0.25">
      <c r="B1248" t="s">
        <v>2201</v>
      </c>
      <c r="C1248">
        <v>22110</v>
      </c>
      <c r="D1248" t="s">
        <v>1663</v>
      </c>
      <c r="E1248">
        <v>5</v>
      </c>
      <c r="F1248">
        <v>20</v>
      </c>
      <c r="G1248">
        <v>9535</v>
      </c>
      <c r="H1248">
        <v>15</v>
      </c>
      <c r="I1248">
        <v>1735</v>
      </c>
      <c r="J1248">
        <v>10</v>
      </c>
      <c r="K1248">
        <v>875</v>
      </c>
      <c r="L1248">
        <v>3195</v>
      </c>
      <c r="M1248">
        <v>1540</v>
      </c>
      <c r="N1248">
        <v>2495</v>
      </c>
      <c r="O1248">
        <v>2915</v>
      </c>
      <c r="P1248">
        <v>2250</v>
      </c>
      <c r="Q1248">
        <v>3130</v>
      </c>
      <c r="R1248">
        <v>2205</v>
      </c>
      <c r="S1248">
        <v>880</v>
      </c>
      <c r="T1248">
        <v>115</v>
      </c>
      <c r="U1248">
        <v>785</v>
      </c>
      <c r="V1248">
        <v>15200</v>
      </c>
      <c r="W1248">
        <v>5</v>
      </c>
      <c r="X1248">
        <v>235</v>
      </c>
      <c r="Y1248">
        <v>70</v>
      </c>
    </row>
    <row r="1249" spans="2:25" hidden="1" x14ac:dyDescent="0.25">
      <c r="B1249" t="s">
        <v>2201</v>
      </c>
      <c r="C1249">
        <v>22170</v>
      </c>
      <c r="D1249" t="s">
        <v>801</v>
      </c>
      <c r="E1249">
        <v>15</v>
      </c>
      <c r="F1249">
        <v>15</v>
      </c>
      <c r="G1249">
        <v>14570</v>
      </c>
      <c r="H1249">
        <v>115</v>
      </c>
      <c r="I1249">
        <v>3785</v>
      </c>
      <c r="J1249">
        <v>55</v>
      </c>
      <c r="K1249">
        <v>1565</v>
      </c>
      <c r="L1249">
        <v>8495</v>
      </c>
      <c r="M1249">
        <v>1880</v>
      </c>
      <c r="N1249">
        <v>5325</v>
      </c>
      <c r="O1249">
        <v>7675</v>
      </c>
      <c r="P1249">
        <v>6075</v>
      </c>
      <c r="Q1249">
        <v>6840</v>
      </c>
      <c r="R1249">
        <v>4660</v>
      </c>
      <c r="S1249">
        <v>1225</v>
      </c>
      <c r="T1249">
        <v>155</v>
      </c>
      <c r="U1249">
        <v>1880</v>
      </c>
      <c r="V1249">
        <v>26345</v>
      </c>
      <c r="W1249">
        <v>30</v>
      </c>
      <c r="X1249">
        <v>325</v>
      </c>
      <c r="Y1249">
        <v>420</v>
      </c>
    </row>
    <row r="1250" spans="2:25" hidden="1" x14ac:dyDescent="0.25">
      <c r="B1250" t="s">
        <v>2201</v>
      </c>
      <c r="C1250">
        <v>22250</v>
      </c>
      <c r="D1250" t="s">
        <v>1242</v>
      </c>
      <c r="E1250">
        <v>0</v>
      </c>
      <c r="F1250">
        <v>5</v>
      </c>
      <c r="G1250">
        <v>1990</v>
      </c>
      <c r="H1250">
        <v>5</v>
      </c>
      <c r="I1250">
        <v>320</v>
      </c>
      <c r="J1250">
        <v>5</v>
      </c>
      <c r="K1250">
        <v>155</v>
      </c>
      <c r="L1250">
        <v>475</v>
      </c>
      <c r="M1250">
        <v>310</v>
      </c>
      <c r="N1250">
        <v>510</v>
      </c>
      <c r="O1250">
        <v>570</v>
      </c>
      <c r="P1250">
        <v>410</v>
      </c>
      <c r="Q1250">
        <v>550</v>
      </c>
      <c r="R1250">
        <v>395</v>
      </c>
      <c r="S1250">
        <v>125</v>
      </c>
      <c r="T1250">
        <v>15</v>
      </c>
      <c r="U1250">
        <v>140</v>
      </c>
      <c r="V1250">
        <v>3055</v>
      </c>
      <c r="W1250">
        <v>5</v>
      </c>
      <c r="X1250">
        <v>25</v>
      </c>
      <c r="Y1250">
        <v>25</v>
      </c>
    </row>
    <row r="1251" spans="2:25" hidden="1" x14ac:dyDescent="0.25">
      <c r="B1251" t="s">
        <v>2201</v>
      </c>
      <c r="C1251">
        <v>22310</v>
      </c>
      <c r="D1251" t="s">
        <v>802</v>
      </c>
      <c r="E1251">
        <v>15</v>
      </c>
      <c r="F1251">
        <v>5</v>
      </c>
      <c r="G1251">
        <v>10350</v>
      </c>
      <c r="H1251">
        <v>125</v>
      </c>
      <c r="I1251">
        <v>2240</v>
      </c>
      <c r="J1251">
        <v>20</v>
      </c>
      <c r="K1251">
        <v>615</v>
      </c>
      <c r="L1251">
        <v>4470</v>
      </c>
      <c r="M1251">
        <v>3520</v>
      </c>
      <c r="N1251">
        <v>2545</v>
      </c>
      <c r="O1251">
        <v>3440</v>
      </c>
      <c r="P1251">
        <v>2560</v>
      </c>
      <c r="Q1251">
        <v>4395</v>
      </c>
      <c r="R1251">
        <v>2155</v>
      </c>
      <c r="S1251">
        <v>885</v>
      </c>
      <c r="T1251">
        <v>105</v>
      </c>
      <c r="U1251">
        <v>430</v>
      </c>
      <c r="V1251">
        <v>15300</v>
      </c>
      <c r="W1251">
        <v>75</v>
      </c>
      <c r="X1251">
        <v>95</v>
      </c>
      <c r="Y1251">
        <v>740</v>
      </c>
    </row>
    <row r="1252" spans="2:25" hidden="1" x14ac:dyDescent="0.25">
      <c r="B1252" t="s">
        <v>2201</v>
      </c>
      <c r="C1252">
        <v>22410</v>
      </c>
      <c r="D1252" t="s">
        <v>1664</v>
      </c>
      <c r="E1252">
        <v>5</v>
      </c>
      <c r="F1252">
        <v>10</v>
      </c>
      <c r="G1252">
        <v>3090</v>
      </c>
      <c r="H1252">
        <v>5</v>
      </c>
      <c r="I1252">
        <v>710</v>
      </c>
      <c r="J1252">
        <v>5</v>
      </c>
      <c r="K1252">
        <v>375</v>
      </c>
      <c r="L1252">
        <v>1055</v>
      </c>
      <c r="M1252">
        <v>520</v>
      </c>
      <c r="N1252">
        <v>1055</v>
      </c>
      <c r="O1252">
        <v>1090</v>
      </c>
      <c r="P1252">
        <v>860</v>
      </c>
      <c r="Q1252">
        <v>1125</v>
      </c>
      <c r="R1252">
        <v>880</v>
      </c>
      <c r="S1252">
        <v>355</v>
      </c>
      <c r="T1252">
        <v>40</v>
      </c>
      <c r="U1252">
        <v>300</v>
      </c>
      <c r="V1252">
        <v>5450</v>
      </c>
      <c r="W1252">
        <v>0</v>
      </c>
      <c r="X1252">
        <v>80</v>
      </c>
      <c r="Y1252">
        <v>25</v>
      </c>
    </row>
    <row r="1253" spans="2:25" hidden="1" x14ac:dyDescent="0.25">
      <c r="B1253" t="s">
        <v>2201</v>
      </c>
      <c r="C1253">
        <v>22490</v>
      </c>
      <c r="D1253" t="s">
        <v>1665</v>
      </c>
      <c r="E1253">
        <v>0</v>
      </c>
      <c r="F1253">
        <v>5</v>
      </c>
      <c r="G1253">
        <v>2205</v>
      </c>
      <c r="H1253">
        <v>10</v>
      </c>
      <c r="I1253">
        <v>755</v>
      </c>
      <c r="J1253">
        <v>15</v>
      </c>
      <c r="K1253">
        <v>315</v>
      </c>
      <c r="L1253">
        <v>465</v>
      </c>
      <c r="M1253">
        <v>370</v>
      </c>
      <c r="N1253">
        <v>585</v>
      </c>
      <c r="O1253">
        <v>1220</v>
      </c>
      <c r="P1253">
        <v>815</v>
      </c>
      <c r="Q1253">
        <v>1110</v>
      </c>
      <c r="R1253">
        <v>525</v>
      </c>
      <c r="S1253">
        <v>300</v>
      </c>
      <c r="T1253">
        <v>35</v>
      </c>
      <c r="U1253">
        <v>195</v>
      </c>
      <c r="V1253">
        <v>3670</v>
      </c>
      <c r="W1253">
        <v>5</v>
      </c>
      <c r="X1253">
        <v>45</v>
      </c>
      <c r="Y1253">
        <v>45</v>
      </c>
    </row>
    <row r="1254" spans="2:25" hidden="1" x14ac:dyDescent="0.25">
      <c r="B1254" t="s">
        <v>2201</v>
      </c>
      <c r="C1254">
        <v>22620</v>
      </c>
      <c r="D1254" t="s">
        <v>1666</v>
      </c>
      <c r="E1254">
        <v>20</v>
      </c>
      <c r="F1254">
        <v>35</v>
      </c>
      <c r="G1254">
        <v>15005</v>
      </c>
      <c r="H1254">
        <v>90</v>
      </c>
      <c r="I1254">
        <v>4025</v>
      </c>
      <c r="J1254">
        <v>45</v>
      </c>
      <c r="K1254">
        <v>1790</v>
      </c>
      <c r="L1254">
        <v>7745</v>
      </c>
      <c r="M1254">
        <v>2300</v>
      </c>
      <c r="N1254">
        <v>5640</v>
      </c>
      <c r="O1254">
        <v>7550</v>
      </c>
      <c r="P1254">
        <v>5920</v>
      </c>
      <c r="Q1254">
        <v>6725</v>
      </c>
      <c r="R1254">
        <v>4070</v>
      </c>
      <c r="S1254">
        <v>1295</v>
      </c>
      <c r="T1254">
        <v>255</v>
      </c>
      <c r="U1254">
        <v>1960</v>
      </c>
      <c r="V1254">
        <v>27245</v>
      </c>
      <c r="W1254">
        <v>5</v>
      </c>
      <c r="X1254">
        <v>425</v>
      </c>
      <c r="Y1254">
        <v>510</v>
      </c>
    </row>
    <row r="1255" spans="2:25" hidden="1" x14ac:dyDescent="0.25">
      <c r="B1255" t="s">
        <v>2201</v>
      </c>
      <c r="C1255">
        <v>22670</v>
      </c>
      <c r="D1255" t="s">
        <v>803</v>
      </c>
      <c r="E1255">
        <v>5</v>
      </c>
      <c r="F1255">
        <v>10</v>
      </c>
      <c r="G1255">
        <v>16930</v>
      </c>
      <c r="H1255">
        <v>130</v>
      </c>
      <c r="I1255">
        <v>4905</v>
      </c>
      <c r="J1255">
        <v>50</v>
      </c>
      <c r="K1255">
        <v>2825</v>
      </c>
      <c r="L1255">
        <v>9945</v>
      </c>
      <c r="M1255">
        <v>1365</v>
      </c>
      <c r="N1255">
        <v>6335</v>
      </c>
      <c r="O1255">
        <v>10040</v>
      </c>
      <c r="P1255">
        <v>7785</v>
      </c>
      <c r="Q1255">
        <v>10490</v>
      </c>
      <c r="R1255">
        <v>6705</v>
      </c>
      <c r="S1255">
        <v>1440</v>
      </c>
      <c r="T1255">
        <v>800</v>
      </c>
      <c r="U1255">
        <v>1700</v>
      </c>
      <c r="V1255">
        <v>31485</v>
      </c>
      <c r="W1255">
        <v>285</v>
      </c>
      <c r="X1255">
        <v>485</v>
      </c>
      <c r="Y1255">
        <v>1220</v>
      </c>
    </row>
    <row r="1256" spans="2:25" hidden="1" x14ac:dyDescent="0.25">
      <c r="B1256" t="s">
        <v>2201</v>
      </c>
      <c r="C1256">
        <v>22750</v>
      </c>
      <c r="D1256" t="s">
        <v>1667</v>
      </c>
      <c r="E1256">
        <v>40</v>
      </c>
      <c r="F1256">
        <v>50</v>
      </c>
      <c r="G1256">
        <v>32365</v>
      </c>
      <c r="H1256">
        <v>270</v>
      </c>
      <c r="I1256">
        <v>7705</v>
      </c>
      <c r="J1256">
        <v>105</v>
      </c>
      <c r="K1256">
        <v>3280</v>
      </c>
      <c r="L1256">
        <v>15230</v>
      </c>
      <c r="M1256">
        <v>5990</v>
      </c>
      <c r="N1256">
        <v>9880</v>
      </c>
      <c r="O1256">
        <v>13250</v>
      </c>
      <c r="P1256">
        <v>10420</v>
      </c>
      <c r="Q1256">
        <v>14130</v>
      </c>
      <c r="R1256">
        <v>7885</v>
      </c>
      <c r="S1256">
        <v>3110</v>
      </c>
      <c r="T1256">
        <v>420</v>
      </c>
      <c r="U1256">
        <v>3115</v>
      </c>
      <c r="V1256">
        <v>53890</v>
      </c>
      <c r="W1256">
        <v>35</v>
      </c>
      <c r="X1256">
        <v>735</v>
      </c>
      <c r="Y1256">
        <v>1535</v>
      </c>
    </row>
    <row r="1257" spans="2:25" hidden="1" x14ac:dyDescent="0.25">
      <c r="B1257" t="s">
        <v>2201</v>
      </c>
      <c r="C1257">
        <v>22830</v>
      </c>
      <c r="D1257" t="s">
        <v>1668</v>
      </c>
      <c r="E1257">
        <v>25</v>
      </c>
      <c r="F1257">
        <v>50</v>
      </c>
      <c r="G1257">
        <v>8085</v>
      </c>
      <c r="H1257">
        <v>25</v>
      </c>
      <c r="I1257">
        <v>2405</v>
      </c>
      <c r="J1257">
        <v>30</v>
      </c>
      <c r="K1257">
        <v>1195</v>
      </c>
      <c r="L1257">
        <v>4985</v>
      </c>
      <c r="M1257">
        <v>1240</v>
      </c>
      <c r="N1257">
        <v>3275</v>
      </c>
      <c r="O1257">
        <v>4745</v>
      </c>
      <c r="P1257">
        <v>3735</v>
      </c>
      <c r="Q1257">
        <v>4305</v>
      </c>
      <c r="R1257">
        <v>2800</v>
      </c>
      <c r="S1257">
        <v>670</v>
      </c>
      <c r="T1257">
        <v>235</v>
      </c>
      <c r="U1257">
        <v>1290</v>
      </c>
      <c r="V1257">
        <v>15580</v>
      </c>
      <c r="W1257">
        <v>25</v>
      </c>
      <c r="X1257">
        <v>325</v>
      </c>
      <c r="Y1257">
        <v>230</v>
      </c>
    </row>
    <row r="1258" spans="2:25" hidden="1" x14ac:dyDescent="0.25">
      <c r="B1258" t="s">
        <v>2201</v>
      </c>
      <c r="C1258">
        <v>22910</v>
      </c>
      <c r="D1258" t="s">
        <v>1669</v>
      </c>
      <c r="E1258">
        <v>0</v>
      </c>
      <c r="F1258">
        <v>5</v>
      </c>
      <c r="G1258">
        <v>2515</v>
      </c>
      <c r="H1258">
        <v>20</v>
      </c>
      <c r="I1258">
        <v>385</v>
      </c>
      <c r="J1258">
        <v>5</v>
      </c>
      <c r="K1258">
        <v>180</v>
      </c>
      <c r="L1258">
        <v>620</v>
      </c>
      <c r="M1258">
        <v>435</v>
      </c>
      <c r="N1258">
        <v>665</v>
      </c>
      <c r="O1258">
        <v>750</v>
      </c>
      <c r="P1258">
        <v>550</v>
      </c>
      <c r="Q1258">
        <v>825</v>
      </c>
      <c r="R1258">
        <v>520</v>
      </c>
      <c r="S1258">
        <v>240</v>
      </c>
      <c r="T1258">
        <v>20</v>
      </c>
      <c r="U1258">
        <v>140</v>
      </c>
      <c r="V1258">
        <v>3860</v>
      </c>
      <c r="W1258">
        <v>0</v>
      </c>
      <c r="X1258">
        <v>30</v>
      </c>
      <c r="Y1258">
        <v>25</v>
      </c>
    </row>
    <row r="1259" spans="2:25" hidden="1" x14ac:dyDescent="0.25">
      <c r="B1259" t="s">
        <v>2201</v>
      </c>
      <c r="C1259">
        <v>22980</v>
      </c>
      <c r="D1259" t="s">
        <v>1670</v>
      </c>
      <c r="E1259">
        <v>0</v>
      </c>
      <c r="F1259">
        <v>5</v>
      </c>
      <c r="G1259">
        <v>880</v>
      </c>
      <c r="H1259">
        <v>5</v>
      </c>
      <c r="I1259">
        <v>165</v>
      </c>
      <c r="J1259">
        <v>5</v>
      </c>
      <c r="K1259">
        <v>90</v>
      </c>
      <c r="L1259">
        <v>230</v>
      </c>
      <c r="M1259">
        <v>170</v>
      </c>
      <c r="N1259">
        <v>295</v>
      </c>
      <c r="O1259">
        <v>290</v>
      </c>
      <c r="P1259">
        <v>220</v>
      </c>
      <c r="Q1259">
        <v>290</v>
      </c>
      <c r="R1259">
        <v>250</v>
      </c>
      <c r="S1259">
        <v>65</v>
      </c>
      <c r="T1259">
        <v>10</v>
      </c>
      <c r="U1259">
        <v>70</v>
      </c>
      <c r="V1259">
        <v>1535</v>
      </c>
      <c r="W1259">
        <v>0</v>
      </c>
      <c r="X1259">
        <v>15</v>
      </c>
      <c r="Y1259">
        <v>15</v>
      </c>
    </row>
    <row r="1260" spans="2:25" hidden="1" x14ac:dyDescent="0.25">
      <c r="B1260" t="s">
        <v>2201</v>
      </c>
      <c r="C1260">
        <v>23110</v>
      </c>
      <c r="D1260" t="s">
        <v>804</v>
      </c>
      <c r="E1260">
        <v>5</v>
      </c>
      <c r="F1260">
        <v>5</v>
      </c>
      <c r="G1260">
        <v>8560</v>
      </c>
      <c r="H1260">
        <v>65</v>
      </c>
      <c r="I1260">
        <v>2385</v>
      </c>
      <c r="J1260">
        <v>25</v>
      </c>
      <c r="K1260">
        <v>990</v>
      </c>
      <c r="L1260">
        <v>3235</v>
      </c>
      <c r="M1260">
        <v>1615</v>
      </c>
      <c r="N1260">
        <v>2315</v>
      </c>
      <c r="O1260">
        <v>3300</v>
      </c>
      <c r="P1260">
        <v>2620</v>
      </c>
      <c r="Q1260">
        <v>3860</v>
      </c>
      <c r="R1260">
        <v>2285</v>
      </c>
      <c r="S1260">
        <v>705</v>
      </c>
      <c r="T1260">
        <v>150</v>
      </c>
      <c r="U1260">
        <v>645</v>
      </c>
      <c r="V1260">
        <v>13885</v>
      </c>
      <c r="W1260">
        <v>20</v>
      </c>
      <c r="X1260">
        <v>120</v>
      </c>
      <c r="Y1260">
        <v>370</v>
      </c>
    </row>
    <row r="1261" spans="2:25" hidden="1" x14ac:dyDescent="0.25">
      <c r="B1261" t="s">
        <v>2201</v>
      </c>
      <c r="C1261">
        <v>23190</v>
      </c>
      <c r="D1261" t="s">
        <v>1275</v>
      </c>
      <c r="E1261">
        <v>5</v>
      </c>
      <c r="F1261">
        <v>5</v>
      </c>
      <c r="G1261">
        <v>2500</v>
      </c>
      <c r="H1261">
        <v>5</v>
      </c>
      <c r="I1261">
        <v>505</v>
      </c>
      <c r="J1261">
        <v>10</v>
      </c>
      <c r="K1261">
        <v>215</v>
      </c>
      <c r="L1261">
        <v>1145</v>
      </c>
      <c r="M1261">
        <v>560</v>
      </c>
      <c r="N1261">
        <v>915</v>
      </c>
      <c r="O1261">
        <v>1215</v>
      </c>
      <c r="P1261">
        <v>940</v>
      </c>
      <c r="Q1261">
        <v>1075</v>
      </c>
      <c r="R1261">
        <v>590</v>
      </c>
      <c r="S1261">
        <v>270</v>
      </c>
      <c r="T1261">
        <v>45</v>
      </c>
      <c r="U1261">
        <v>330</v>
      </c>
      <c r="V1261">
        <v>4380</v>
      </c>
      <c r="W1261">
        <v>5</v>
      </c>
      <c r="X1261">
        <v>75</v>
      </c>
      <c r="Y1261">
        <v>60</v>
      </c>
    </row>
    <row r="1262" spans="2:25" hidden="1" x14ac:dyDescent="0.25">
      <c r="B1262" t="s">
        <v>2201</v>
      </c>
      <c r="C1262">
        <v>23270</v>
      </c>
      <c r="D1262" t="s">
        <v>805</v>
      </c>
      <c r="E1262">
        <v>20</v>
      </c>
      <c r="F1262">
        <v>20</v>
      </c>
      <c r="G1262">
        <v>18185</v>
      </c>
      <c r="H1262">
        <v>220</v>
      </c>
      <c r="I1262">
        <v>12435</v>
      </c>
      <c r="J1262">
        <v>125</v>
      </c>
      <c r="K1262">
        <v>8530</v>
      </c>
      <c r="L1262">
        <v>13190</v>
      </c>
      <c r="M1262">
        <v>1690</v>
      </c>
      <c r="N1262">
        <v>8790</v>
      </c>
      <c r="O1262">
        <v>19805</v>
      </c>
      <c r="P1262">
        <v>15240</v>
      </c>
      <c r="Q1262">
        <v>18470</v>
      </c>
      <c r="R1262">
        <v>10590</v>
      </c>
      <c r="S1262">
        <v>1970</v>
      </c>
      <c r="T1262">
        <v>1905</v>
      </c>
      <c r="U1262">
        <v>3075</v>
      </c>
      <c r="V1262">
        <v>44060</v>
      </c>
      <c r="W1262">
        <v>130</v>
      </c>
      <c r="X1262">
        <v>935</v>
      </c>
      <c r="Y1262">
        <v>1850</v>
      </c>
    </row>
    <row r="1263" spans="2:25" hidden="1" x14ac:dyDescent="0.25">
      <c r="B1263" t="s">
        <v>2201</v>
      </c>
      <c r="C1263">
        <v>23350</v>
      </c>
      <c r="D1263" t="s">
        <v>1671</v>
      </c>
      <c r="E1263">
        <v>5</v>
      </c>
      <c r="F1263">
        <v>5</v>
      </c>
      <c r="G1263">
        <v>2230</v>
      </c>
      <c r="H1263">
        <v>10</v>
      </c>
      <c r="I1263">
        <v>405</v>
      </c>
      <c r="J1263">
        <v>5</v>
      </c>
      <c r="K1263">
        <v>145</v>
      </c>
      <c r="L1263">
        <v>580</v>
      </c>
      <c r="M1263">
        <v>495</v>
      </c>
      <c r="N1263">
        <v>440</v>
      </c>
      <c r="O1263">
        <v>765</v>
      </c>
      <c r="P1263">
        <v>545</v>
      </c>
      <c r="Q1263">
        <v>645</v>
      </c>
      <c r="R1263">
        <v>385</v>
      </c>
      <c r="S1263">
        <v>150</v>
      </c>
      <c r="T1263">
        <v>15</v>
      </c>
      <c r="U1263">
        <v>140</v>
      </c>
      <c r="V1263">
        <v>3245</v>
      </c>
      <c r="W1263">
        <v>0</v>
      </c>
      <c r="X1263">
        <v>25</v>
      </c>
      <c r="Y1263">
        <v>25</v>
      </c>
    </row>
    <row r="1264" spans="2:25" hidden="1" x14ac:dyDescent="0.25">
      <c r="B1264" t="s">
        <v>2201</v>
      </c>
      <c r="C1264">
        <v>23430</v>
      </c>
      <c r="D1264" t="s">
        <v>1866</v>
      </c>
      <c r="E1264">
        <v>5</v>
      </c>
      <c r="F1264">
        <v>5</v>
      </c>
      <c r="G1264">
        <v>16590</v>
      </c>
      <c r="H1264">
        <v>110</v>
      </c>
      <c r="I1264">
        <v>3245</v>
      </c>
      <c r="J1264">
        <v>30</v>
      </c>
      <c r="K1264">
        <v>1070</v>
      </c>
      <c r="L1264">
        <v>5335</v>
      </c>
      <c r="M1264">
        <v>3640</v>
      </c>
      <c r="N1264">
        <v>3805</v>
      </c>
      <c r="O1264">
        <v>4880</v>
      </c>
      <c r="P1264">
        <v>3675</v>
      </c>
      <c r="Q1264">
        <v>5480</v>
      </c>
      <c r="R1264">
        <v>2980</v>
      </c>
      <c r="S1264">
        <v>1345</v>
      </c>
      <c r="T1264">
        <v>90</v>
      </c>
      <c r="U1264">
        <v>800</v>
      </c>
      <c r="V1264">
        <v>24310</v>
      </c>
      <c r="W1264">
        <v>60</v>
      </c>
      <c r="X1264">
        <v>170</v>
      </c>
      <c r="Y1264">
        <v>570</v>
      </c>
    </row>
    <row r="1265" spans="2:25" hidden="1" x14ac:dyDescent="0.25">
      <c r="B1265" t="s">
        <v>2201</v>
      </c>
      <c r="C1265">
        <v>23670</v>
      </c>
      <c r="D1265" t="s">
        <v>807</v>
      </c>
      <c r="E1265">
        <v>10</v>
      </c>
      <c r="F1265">
        <v>15</v>
      </c>
      <c r="G1265">
        <v>16450</v>
      </c>
      <c r="H1265">
        <v>105</v>
      </c>
      <c r="I1265">
        <v>3530</v>
      </c>
      <c r="J1265">
        <v>55</v>
      </c>
      <c r="K1265">
        <v>1255</v>
      </c>
      <c r="L1265">
        <v>5185</v>
      </c>
      <c r="M1265">
        <v>3475</v>
      </c>
      <c r="N1265">
        <v>4015</v>
      </c>
      <c r="O1265">
        <v>6680</v>
      </c>
      <c r="P1265">
        <v>4810</v>
      </c>
      <c r="Q1265">
        <v>6745</v>
      </c>
      <c r="R1265">
        <v>3195</v>
      </c>
      <c r="S1265">
        <v>1700</v>
      </c>
      <c r="T1265">
        <v>190</v>
      </c>
      <c r="U1265">
        <v>1080</v>
      </c>
      <c r="V1265">
        <v>25015</v>
      </c>
      <c r="W1265">
        <v>25</v>
      </c>
      <c r="X1265">
        <v>250</v>
      </c>
      <c r="Y1265">
        <v>675</v>
      </c>
    </row>
    <row r="1266" spans="2:25" hidden="1" x14ac:dyDescent="0.25">
      <c r="B1266" t="s">
        <v>2201</v>
      </c>
      <c r="C1266">
        <v>23810</v>
      </c>
      <c r="D1266" t="s">
        <v>1867</v>
      </c>
      <c r="E1266">
        <v>10</v>
      </c>
      <c r="F1266">
        <v>20</v>
      </c>
      <c r="G1266">
        <v>10475</v>
      </c>
      <c r="H1266">
        <v>55</v>
      </c>
      <c r="I1266">
        <v>2905</v>
      </c>
      <c r="J1266">
        <v>50</v>
      </c>
      <c r="K1266">
        <v>1480</v>
      </c>
      <c r="L1266">
        <v>5980</v>
      </c>
      <c r="M1266">
        <v>1330</v>
      </c>
      <c r="N1266">
        <v>4820</v>
      </c>
      <c r="O1266">
        <v>5125</v>
      </c>
      <c r="P1266">
        <v>4240</v>
      </c>
      <c r="Q1266">
        <v>5565</v>
      </c>
      <c r="R1266">
        <v>4105</v>
      </c>
      <c r="S1266">
        <v>1210</v>
      </c>
      <c r="T1266">
        <v>190</v>
      </c>
      <c r="U1266">
        <v>1660</v>
      </c>
      <c r="V1266">
        <v>21015</v>
      </c>
      <c r="W1266">
        <v>15</v>
      </c>
      <c r="X1266">
        <v>465</v>
      </c>
      <c r="Y1266">
        <v>160</v>
      </c>
    </row>
    <row r="1267" spans="2:25" hidden="1" x14ac:dyDescent="0.25">
      <c r="B1267" t="s">
        <v>2201</v>
      </c>
      <c r="C1267">
        <v>23940</v>
      </c>
      <c r="D1267" t="s">
        <v>1065</v>
      </c>
      <c r="E1267">
        <v>5</v>
      </c>
      <c r="F1267">
        <v>0</v>
      </c>
      <c r="G1267">
        <v>1265</v>
      </c>
      <c r="H1267">
        <v>5</v>
      </c>
      <c r="I1267">
        <v>290</v>
      </c>
      <c r="J1267">
        <v>5</v>
      </c>
      <c r="K1267">
        <v>195</v>
      </c>
      <c r="L1267">
        <v>320</v>
      </c>
      <c r="M1267">
        <v>135</v>
      </c>
      <c r="N1267">
        <v>545</v>
      </c>
      <c r="O1267">
        <v>425</v>
      </c>
      <c r="P1267">
        <v>315</v>
      </c>
      <c r="Q1267">
        <v>435</v>
      </c>
      <c r="R1267">
        <v>395</v>
      </c>
      <c r="S1267">
        <v>100</v>
      </c>
      <c r="T1267">
        <v>20</v>
      </c>
      <c r="U1267">
        <v>85</v>
      </c>
      <c r="V1267">
        <v>2370</v>
      </c>
      <c r="W1267">
        <v>0</v>
      </c>
      <c r="X1267">
        <v>10</v>
      </c>
      <c r="Y1267">
        <v>20</v>
      </c>
    </row>
    <row r="1268" spans="2:25" hidden="1" x14ac:dyDescent="0.25">
      <c r="B1268" t="s">
        <v>2201</v>
      </c>
      <c r="C1268">
        <v>24130</v>
      </c>
      <c r="D1268" t="s">
        <v>1673</v>
      </c>
      <c r="E1268">
        <v>5</v>
      </c>
      <c r="F1268">
        <v>5</v>
      </c>
      <c r="G1268">
        <v>4890</v>
      </c>
      <c r="H1268">
        <v>30</v>
      </c>
      <c r="I1268">
        <v>1140</v>
      </c>
      <c r="J1268">
        <v>15</v>
      </c>
      <c r="K1268">
        <v>315</v>
      </c>
      <c r="L1268">
        <v>1270</v>
      </c>
      <c r="M1268">
        <v>1375</v>
      </c>
      <c r="N1268">
        <v>980</v>
      </c>
      <c r="O1268">
        <v>1650</v>
      </c>
      <c r="P1268">
        <v>1215</v>
      </c>
      <c r="Q1268">
        <v>1725</v>
      </c>
      <c r="R1268">
        <v>715</v>
      </c>
      <c r="S1268">
        <v>450</v>
      </c>
      <c r="T1268">
        <v>30</v>
      </c>
      <c r="U1268">
        <v>300</v>
      </c>
      <c r="V1268">
        <v>7040</v>
      </c>
      <c r="W1268">
        <v>5</v>
      </c>
      <c r="X1268">
        <v>55</v>
      </c>
      <c r="Y1268">
        <v>100</v>
      </c>
    </row>
    <row r="1269" spans="2:25" hidden="1" x14ac:dyDescent="0.25">
      <c r="B1269" t="s">
        <v>2201</v>
      </c>
      <c r="C1269">
        <v>24210</v>
      </c>
      <c r="D1269" t="s">
        <v>1674</v>
      </c>
      <c r="E1269">
        <v>5</v>
      </c>
      <c r="F1269">
        <v>0</v>
      </c>
      <c r="G1269">
        <v>11990</v>
      </c>
      <c r="H1269">
        <v>70</v>
      </c>
      <c r="I1269">
        <v>2510</v>
      </c>
      <c r="J1269">
        <v>20</v>
      </c>
      <c r="K1269">
        <v>715</v>
      </c>
      <c r="L1269">
        <v>2825</v>
      </c>
      <c r="M1269">
        <v>5170</v>
      </c>
      <c r="N1269">
        <v>1725</v>
      </c>
      <c r="O1269">
        <v>3960</v>
      </c>
      <c r="P1269">
        <v>2765</v>
      </c>
      <c r="Q1269">
        <v>4350</v>
      </c>
      <c r="R1269">
        <v>1740</v>
      </c>
      <c r="S1269">
        <v>1100</v>
      </c>
      <c r="T1269">
        <v>120</v>
      </c>
      <c r="U1269">
        <v>395</v>
      </c>
      <c r="V1269">
        <v>16230</v>
      </c>
      <c r="W1269">
        <v>35</v>
      </c>
      <c r="X1269">
        <v>85</v>
      </c>
      <c r="Y1269">
        <v>590</v>
      </c>
    </row>
    <row r="1270" spans="2:25" hidden="1" x14ac:dyDescent="0.25">
      <c r="B1270" t="s">
        <v>2201</v>
      </c>
      <c r="C1270">
        <v>24250</v>
      </c>
      <c r="D1270" t="s">
        <v>1675</v>
      </c>
      <c r="E1270">
        <v>0</v>
      </c>
      <c r="F1270">
        <v>0</v>
      </c>
      <c r="G1270">
        <v>1395</v>
      </c>
      <c r="H1270">
        <v>5</v>
      </c>
      <c r="I1270">
        <v>190</v>
      </c>
      <c r="J1270">
        <v>5</v>
      </c>
      <c r="K1270">
        <v>80</v>
      </c>
      <c r="L1270">
        <v>270</v>
      </c>
      <c r="M1270">
        <v>285</v>
      </c>
      <c r="N1270">
        <v>245</v>
      </c>
      <c r="O1270">
        <v>470</v>
      </c>
      <c r="P1270">
        <v>325</v>
      </c>
      <c r="Q1270">
        <v>375</v>
      </c>
      <c r="R1270">
        <v>205</v>
      </c>
      <c r="S1270">
        <v>110</v>
      </c>
      <c r="T1270">
        <v>10</v>
      </c>
      <c r="U1270">
        <v>90</v>
      </c>
      <c r="V1270">
        <v>1950</v>
      </c>
      <c r="W1270">
        <v>5</v>
      </c>
      <c r="X1270">
        <v>10</v>
      </c>
      <c r="Y1270">
        <v>10</v>
      </c>
    </row>
    <row r="1271" spans="2:25" hidden="1" x14ac:dyDescent="0.25">
      <c r="B1271" t="s">
        <v>2201</v>
      </c>
      <c r="C1271">
        <v>24330</v>
      </c>
      <c r="D1271" t="s">
        <v>809</v>
      </c>
      <c r="E1271">
        <v>15</v>
      </c>
      <c r="F1271">
        <v>10</v>
      </c>
      <c r="G1271">
        <v>5560</v>
      </c>
      <c r="H1271">
        <v>165</v>
      </c>
      <c r="I1271">
        <v>1720</v>
      </c>
      <c r="J1271">
        <v>15</v>
      </c>
      <c r="K1271">
        <v>855</v>
      </c>
      <c r="L1271">
        <v>3900</v>
      </c>
      <c r="M1271">
        <v>610</v>
      </c>
      <c r="N1271">
        <v>2490</v>
      </c>
      <c r="O1271">
        <v>2675</v>
      </c>
      <c r="P1271">
        <v>2130</v>
      </c>
      <c r="Q1271">
        <v>4455</v>
      </c>
      <c r="R1271">
        <v>3415</v>
      </c>
      <c r="S1271">
        <v>680</v>
      </c>
      <c r="T1271">
        <v>105</v>
      </c>
      <c r="U1271">
        <v>525</v>
      </c>
      <c r="V1271">
        <v>11195</v>
      </c>
      <c r="W1271">
        <v>40</v>
      </c>
      <c r="X1271">
        <v>165</v>
      </c>
      <c r="Y1271">
        <v>655</v>
      </c>
    </row>
    <row r="1272" spans="2:25" hidden="1" x14ac:dyDescent="0.25">
      <c r="B1272" t="s">
        <v>2201</v>
      </c>
      <c r="C1272">
        <v>24410</v>
      </c>
      <c r="D1272" t="s">
        <v>810</v>
      </c>
      <c r="E1272">
        <v>5</v>
      </c>
      <c r="F1272">
        <v>5</v>
      </c>
      <c r="G1272">
        <v>11240</v>
      </c>
      <c r="H1272">
        <v>80</v>
      </c>
      <c r="I1272">
        <v>2350</v>
      </c>
      <c r="J1272">
        <v>30</v>
      </c>
      <c r="K1272">
        <v>740</v>
      </c>
      <c r="L1272">
        <v>4445</v>
      </c>
      <c r="M1272">
        <v>2925</v>
      </c>
      <c r="N1272">
        <v>3200</v>
      </c>
      <c r="O1272">
        <v>4545</v>
      </c>
      <c r="P1272">
        <v>3430</v>
      </c>
      <c r="Q1272">
        <v>4680</v>
      </c>
      <c r="R1272">
        <v>2285</v>
      </c>
      <c r="S1272">
        <v>1115</v>
      </c>
      <c r="T1272">
        <v>185</v>
      </c>
      <c r="U1272">
        <v>750</v>
      </c>
      <c r="V1272">
        <v>17575</v>
      </c>
      <c r="W1272">
        <v>15</v>
      </c>
      <c r="X1272">
        <v>175</v>
      </c>
      <c r="Y1272">
        <v>395</v>
      </c>
    </row>
    <row r="1273" spans="2:25" hidden="1" x14ac:dyDescent="0.25">
      <c r="B1273" t="s">
        <v>2201</v>
      </c>
      <c r="C1273">
        <v>24600</v>
      </c>
      <c r="D1273" t="s">
        <v>811</v>
      </c>
      <c r="E1273">
        <v>65</v>
      </c>
      <c r="F1273">
        <v>30</v>
      </c>
      <c r="G1273">
        <v>3745</v>
      </c>
      <c r="H1273">
        <v>315</v>
      </c>
      <c r="I1273">
        <v>810</v>
      </c>
      <c r="J1273">
        <v>10</v>
      </c>
      <c r="K1273">
        <v>400</v>
      </c>
      <c r="L1273">
        <v>5140</v>
      </c>
      <c r="M1273">
        <v>1425</v>
      </c>
      <c r="N1273">
        <v>2320</v>
      </c>
      <c r="O1273">
        <v>2165</v>
      </c>
      <c r="P1273">
        <v>1820</v>
      </c>
      <c r="Q1273">
        <v>6460</v>
      </c>
      <c r="R1273">
        <v>3940</v>
      </c>
      <c r="S1273">
        <v>755</v>
      </c>
      <c r="T1273">
        <v>95</v>
      </c>
      <c r="U1273">
        <v>490</v>
      </c>
      <c r="V1273">
        <v>8555</v>
      </c>
      <c r="W1273">
        <v>70</v>
      </c>
      <c r="X1273">
        <v>235</v>
      </c>
      <c r="Y1273">
        <v>2100</v>
      </c>
    </row>
    <row r="1274" spans="2:25" hidden="1" x14ac:dyDescent="0.25">
      <c r="B1274" t="s">
        <v>2201</v>
      </c>
      <c r="C1274">
        <v>24650</v>
      </c>
      <c r="D1274" t="s">
        <v>812</v>
      </c>
      <c r="E1274">
        <v>25</v>
      </c>
      <c r="F1274">
        <v>25</v>
      </c>
      <c r="G1274">
        <v>11330</v>
      </c>
      <c r="H1274">
        <v>140</v>
      </c>
      <c r="I1274">
        <v>6525</v>
      </c>
      <c r="J1274">
        <v>90</v>
      </c>
      <c r="K1274">
        <v>3135</v>
      </c>
      <c r="L1274">
        <v>9780</v>
      </c>
      <c r="M1274">
        <v>900</v>
      </c>
      <c r="N1274">
        <v>4985</v>
      </c>
      <c r="O1274">
        <v>15660</v>
      </c>
      <c r="P1274">
        <v>12135</v>
      </c>
      <c r="Q1274">
        <v>12565</v>
      </c>
      <c r="R1274">
        <v>5940</v>
      </c>
      <c r="S1274">
        <v>1430</v>
      </c>
      <c r="T1274">
        <v>885</v>
      </c>
      <c r="U1274">
        <v>3015</v>
      </c>
      <c r="V1274">
        <v>25505</v>
      </c>
      <c r="W1274">
        <v>60</v>
      </c>
      <c r="X1274">
        <v>575</v>
      </c>
      <c r="Y1274">
        <v>1015</v>
      </c>
    </row>
    <row r="1275" spans="2:25" hidden="1" x14ac:dyDescent="0.25">
      <c r="B1275" t="s">
        <v>2201</v>
      </c>
      <c r="C1275">
        <v>24780</v>
      </c>
      <c r="D1275" t="s">
        <v>1676</v>
      </c>
      <c r="E1275">
        <v>20</v>
      </c>
      <c r="F1275">
        <v>65</v>
      </c>
      <c r="G1275">
        <v>7155</v>
      </c>
      <c r="H1275">
        <v>20</v>
      </c>
      <c r="I1275">
        <v>2075</v>
      </c>
      <c r="J1275">
        <v>15</v>
      </c>
      <c r="K1275">
        <v>990</v>
      </c>
      <c r="L1275">
        <v>3930</v>
      </c>
      <c r="M1275">
        <v>870</v>
      </c>
      <c r="N1275">
        <v>2760</v>
      </c>
      <c r="O1275">
        <v>3895</v>
      </c>
      <c r="P1275">
        <v>3095</v>
      </c>
      <c r="Q1275">
        <v>3750</v>
      </c>
      <c r="R1275">
        <v>2410</v>
      </c>
      <c r="S1275">
        <v>460</v>
      </c>
      <c r="T1275">
        <v>185</v>
      </c>
      <c r="U1275">
        <v>1095</v>
      </c>
      <c r="V1275">
        <v>13290</v>
      </c>
      <c r="W1275">
        <v>20</v>
      </c>
      <c r="X1275">
        <v>275</v>
      </c>
      <c r="Y1275">
        <v>110</v>
      </c>
    </row>
    <row r="1276" spans="2:25" hidden="1" x14ac:dyDescent="0.25">
      <c r="B1276" t="s">
        <v>2201</v>
      </c>
      <c r="C1276">
        <v>24850</v>
      </c>
      <c r="D1276" t="s">
        <v>1677</v>
      </c>
      <c r="E1276">
        <v>5</v>
      </c>
      <c r="F1276">
        <v>15</v>
      </c>
      <c r="G1276">
        <v>4695</v>
      </c>
      <c r="H1276">
        <v>30</v>
      </c>
      <c r="I1276">
        <v>1620</v>
      </c>
      <c r="J1276">
        <v>20</v>
      </c>
      <c r="K1276">
        <v>725</v>
      </c>
      <c r="L1276">
        <v>2510</v>
      </c>
      <c r="M1276">
        <v>575</v>
      </c>
      <c r="N1276">
        <v>1625</v>
      </c>
      <c r="O1276">
        <v>3490</v>
      </c>
      <c r="P1276">
        <v>2730</v>
      </c>
      <c r="Q1276">
        <v>2670</v>
      </c>
      <c r="R1276">
        <v>1570</v>
      </c>
      <c r="S1276">
        <v>440</v>
      </c>
      <c r="T1276">
        <v>120</v>
      </c>
      <c r="U1276">
        <v>890</v>
      </c>
      <c r="V1276">
        <v>8910</v>
      </c>
      <c r="W1276">
        <v>5</v>
      </c>
      <c r="X1276">
        <v>130</v>
      </c>
      <c r="Y1276">
        <v>105</v>
      </c>
    </row>
    <row r="1277" spans="2:25" hidden="1" x14ac:dyDescent="0.25">
      <c r="B1277" t="s">
        <v>2201</v>
      </c>
      <c r="C1277">
        <v>24900</v>
      </c>
      <c r="D1277" t="s">
        <v>1333</v>
      </c>
      <c r="E1277">
        <v>5</v>
      </c>
      <c r="F1277">
        <v>5</v>
      </c>
      <c r="G1277">
        <v>5460</v>
      </c>
      <c r="H1277">
        <v>5</v>
      </c>
      <c r="I1277">
        <v>1090</v>
      </c>
      <c r="J1277">
        <v>5</v>
      </c>
      <c r="K1277">
        <v>495</v>
      </c>
      <c r="L1277">
        <v>1800</v>
      </c>
      <c r="M1277">
        <v>725</v>
      </c>
      <c r="N1277">
        <v>1405</v>
      </c>
      <c r="O1277">
        <v>1790</v>
      </c>
      <c r="P1277">
        <v>1360</v>
      </c>
      <c r="Q1277">
        <v>1455</v>
      </c>
      <c r="R1277">
        <v>1010</v>
      </c>
      <c r="S1277">
        <v>335</v>
      </c>
      <c r="T1277">
        <v>55</v>
      </c>
      <c r="U1277">
        <v>460</v>
      </c>
      <c r="V1277">
        <v>8535</v>
      </c>
      <c r="W1277">
        <v>5</v>
      </c>
      <c r="X1277">
        <v>75</v>
      </c>
      <c r="Y1277">
        <v>35</v>
      </c>
    </row>
    <row r="1278" spans="2:25" hidden="1" x14ac:dyDescent="0.25">
      <c r="B1278" t="s">
        <v>2201</v>
      </c>
      <c r="C1278">
        <v>24970</v>
      </c>
      <c r="D1278" t="s">
        <v>813</v>
      </c>
      <c r="E1278">
        <v>20</v>
      </c>
      <c r="F1278">
        <v>15</v>
      </c>
      <c r="G1278">
        <v>16625</v>
      </c>
      <c r="H1278">
        <v>135</v>
      </c>
      <c r="I1278">
        <v>3440</v>
      </c>
      <c r="J1278">
        <v>30</v>
      </c>
      <c r="K1278">
        <v>1155</v>
      </c>
      <c r="L1278">
        <v>5130</v>
      </c>
      <c r="M1278">
        <v>5590</v>
      </c>
      <c r="N1278">
        <v>3250</v>
      </c>
      <c r="O1278">
        <v>5450</v>
      </c>
      <c r="P1278">
        <v>3765</v>
      </c>
      <c r="Q1278">
        <v>7125</v>
      </c>
      <c r="R1278">
        <v>3000</v>
      </c>
      <c r="S1278">
        <v>1665</v>
      </c>
      <c r="T1278">
        <v>160</v>
      </c>
      <c r="U1278">
        <v>610</v>
      </c>
      <c r="V1278">
        <v>23730</v>
      </c>
      <c r="W1278">
        <v>65</v>
      </c>
      <c r="X1278">
        <v>200</v>
      </c>
      <c r="Y1278">
        <v>1395</v>
      </c>
    </row>
    <row r="1279" spans="2:25" hidden="1" x14ac:dyDescent="0.25">
      <c r="B1279" t="s">
        <v>2201</v>
      </c>
      <c r="C1279">
        <v>25060</v>
      </c>
      <c r="D1279" t="s">
        <v>814</v>
      </c>
      <c r="E1279">
        <v>10</v>
      </c>
      <c r="F1279">
        <v>5</v>
      </c>
      <c r="G1279">
        <v>10825</v>
      </c>
      <c r="H1279">
        <v>130</v>
      </c>
      <c r="I1279">
        <v>2780</v>
      </c>
      <c r="J1279">
        <v>20</v>
      </c>
      <c r="K1279">
        <v>960</v>
      </c>
      <c r="L1279">
        <v>3565</v>
      </c>
      <c r="M1279">
        <v>3140</v>
      </c>
      <c r="N1279">
        <v>2630</v>
      </c>
      <c r="O1279">
        <v>3235</v>
      </c>
      <c r="P1279">
        <v>2555</v>
      </c>
      <c r="Q1279">
        <v>4765</v>
      </c>
      <c r="R1279">
        <v>2930</v>
      </c>
      <c r="S1279">
        <v>1090</v>
      </c>
      <c r="T1279">
        <v>100</v>
      </c>
      <c r="U1279">
        <v>720</v>
      </c>
      <c r="V1279">
        <v>16895</v>
      </c>
      <c r="W1279">
        <v>30</v>
      </c>
      <c r="X1279">
        <v>145</v>
      </c>
      <c r="Y1279">
        <v>615</v>
      </c>
    </row>
    <row r="1280" spans="2:25" hidden="1" x14ac:dyDescent="0.25">
      <c r="B1280" t="s">
        <v>2201</v>
      </c>
      <c r="C1280">
        <v>25150</v>
      </c>
      <c r="D1280" t="s">
        <v>1678</v>
      </c>
      <c r="E1280">
        <v>5</v>
      </c>
      <c r="F1280">
        <v>5</v>
      </c>
      <c r="G1280">
        <v>3755</v>
      </c>
      <c r="H1280">
        <v>25</v>
      </c>
      <c r="I1280">
        <v>1115</v>
      </c>
      <c r="J1280">
        <v>20</v>
      </c>
      <c r="K1280">
        <v>395</v>
      </c>
      <c r="L1280">
        <v>1340</v>
      </c>
      <c r="M1280">
        <v>645</v>
      </c>
      <c r="N1280">
        <v>1015</v>
      </c>
      <c r="O1280">
        <v>1940</v>
      </c>
      <c r="P1280">
        <v>1465</v>
      </c>
      <c r="Q1280">
        <v>1755</v>
      </c>
      <c r="R1280">
        <v>905</v>
      </c>
      <c r="S1280">
        <v>335</v>
      </c>
      <c r="T1280">
        <v>55</v>
      </c>
      <c r="U1280">
        <v>410</v>
      </c>
      <c r="V1280">
        <v>6145</v>
      </c>
      <c r="W1280">
        <v>5</v>
      </c>
      <c r="X1280">
        <v>75</v>
      </c>
      <c r="Y1280">
        <v>75</v>
      </c>
    </row>
    <row r="1281" spans="2:25" hidden="1" x14ac:dyDescent="0.25">
      <c r="B1281" t="s">
        <v>2201</v>
      </c>
      <c r="C1281">
        <v>25250</v>
      </c>
      <c r="D1281" t="s">
        <v>186</v>
      </c>
      <c r="E1281">
        <v>35</v>
      </c>
      <c r="F1281">
        <v>15</v>
      </c>
      <c r="G1281">
        <v>13980</v>
      </c>
      <c r="H1281">
        <v>380</v>
      </c>
      <c r="I1281">
        <v>4655</v>
      </c>
      <c r="J1281">
        <v>35</v>
      </c>
      <c r="K1281">
        <v>2020</v>
      </c>
      <c r="L1281">
        <v>7025</v>
      </c>
      <c r="M1281">
        <v>2005</v>
      </c>
      <c r="N1281">
        <v>4725</v>
      </c>
      <c r="O1281">
        <v>5605</v>
      </c>
      <c r="P1281">
        <v>4345</v>
      </c>
      <c r="Q1281">
        <v>8465</v>
      </c>
      <c r="R1281">
        <v>4980</v>
      </c>
      <c r="S1281">
        <v>1405</v>
      </c>
      <c r="T1281">
        <v>380</v>
      </c>
      <c r="U1281">
        <v>875</v>
      </c>
      <c r="V1281">
        <v>24140</v>
      </c>
      <c r="W1281">
        <v>75</v>
      </c>
      <c r="X1281">
        <v>310</v>
      </c>
      <c r="Y1281">
        <v>1310</v>
      </c>
    </row>
    <row r="1282" spans="2:25" hidden="1" x14ac:dyDescent="0.25">
      <c r="B1282" t="s">
        <v>2201</v>
      </c>
      <c r="C1282">
        <v>25340</v>
      </c>
      <c r="D1282" t="s">
        <v>815</v>
      </c>
      <c r="E1282">
        <v>5</v>
      </c>
      <c r="F1282">
        <v>15</v>
      </c>
      <c r="G1282">
        <v>23625</v>
      </c>
      <c r="H1282">
        <v>80</v>
      </c>
      <c r="I1282">
        <v>3960</v>
      </c>
      <c r="J1282">
        <v>45</v>
      </c>
      <c r="K1282">
        <v>1385</v>
      </c>
      <c r="L1282">
        <v>7105</v>
      </c>
      <c r="M1282">
        <v>6175</v>
      </c>
      <c r="N1282">
        <v>4605</v>
      </c>
      <c r="O1282">
        <v>6580</v>
      </c>
      <c r="P1282">
        <v>5105</v>
      </c>
      <c r="Q1282">
        <v>6245</v>
      </c>
      <c r="R1282">
        <v>3405</v>
      </c>
      <c r="S1282">
        <v>1680</v>
      </c>
      <c r="T1282">
        <v>145</v>
      </c>
      <c r="U1282">
        <v>1430</v>
      </c>
      <c r="V1282">
        <v>33735</v>
      </c>
      <c r="W1282">
        <v>20</v>
      </c>
      <c r="X1282">
        <v>225</v>
      </c>
      <c r="Y1282">
        <v>315</v>
      </c>
    </row>
    <row r="1283" spans="2:25" hidden="1" x14ac:dyDescent="0.25">
      <c r="B1283" t="s">
        <v>2201</v>
      </c>
      <c r="C1283">
        <v>25430</v>
      </c>
      <c r="D1283" t="s">
        <v>1680</v>
      </c>
      <c r="E1283">
        <v>5</v>
      </c>
      <c r="F1283">
        <v>5</v>
      </c>
      <c r="G1283">
        <v>3250</v>
      </c>
      <c r="H1283">
        <v>25</v>
      </c>
      <c r="I1283">
        <v>430</v>
      </c>
      <c r="J1283">
        <v>5</v>
      </c>
      <c r="K1283">
        <v>160</v>
      </c>
      <c r="L1283">
        <v>760</v>
      </c>
      <c r="M1283">
        <v>640</v>
      </c>
      <c r="N1283">
        <v>785</v>
      </c>
      <c r="O1283">
        <v>970</v>
      </c>
      <c r="P1283">
        <v>740</v>
      </c>
      <c r="Q1283">
        <v>960</v>
      </c>
      <c r="R1283">
        <v>580</v>
      </c>
      <c r="S1283">
        <v>265</v>
      </c>
      <c r="T1283">
        <v>30</v>
      </c>
      <c r="U1283">
        <v>195</v>
      </c>
      <c r="V1283">
        <v>4805</v>
      </c>
      <c r="W1283">
        <v>5</v>
      </c>
      <c r="X1283">
        <v>30</v>
      </c>
      <c r="Y1283">
        <v>40</v>
      </c>
    </row>
    <row r="1284" spans="2:25" hidden="1" x14ac:dyDescent="0.25">
      <c r="B1284" t="s">
        <v>2201</v>
      </c>
      <c r="C1284">
        <v>25490</v>
      </c>
      <c r="D1284" t="s">
        <v>1681</v>
      </c>
      <c r="E1284">
        <v>5</v>
      </c>
      <c r="F1284">
        <v>5</v>
      </c>
      <c r="G1284">
        <v>1870</v>
      </c>
      <c r="H1284">
        <v>10</v>
      </c>
      <c r="I1284">
        <v>405</v>
      </c>
      <c r="J1284">
        <v>5</v>
      </c>
      <c r="K1284">
        <v>180</v>
      </c>
      <c r="L1284">
        <v>510</v>
      </c>
      <c r="M1284">
        <v>440</v>
      </c>
      <c r="N1284">
        <v>485</v>
      </c>
      <c r="O1284">
        <v>890</v>
      </c>
      <c r="P1284">
        <v>620</v>
      </c>
      <c r="Q1284">
        <v>750</v>
      </c>
      <c r="R1284">
        <v>380</v>
      </c>
      <c r="S1284">
        <v>200</v>
      </c>
      <c r="T1284">
        <v>20</v>
      </c>
      <c r="U1284">
        <v>190</v>
      </c>
      <c r="V1284">
        <v>3000</v>
      </c>
      <c r="W1284">
        <v>5</v>
      </c>
      <c r="X1284">
        <v>25</v>
      </c>
      <c r="Y1284">
        <v>30</v>
      </c>
    </row>
    <row r="1285" spans="2:25" hidden="1" x14ac:dyDescent="0.25">
      <c r="B1285" t="s">
        <v>2201</v>
      </c>
      <c r="C1285">
        <v>25620</v>
      </c>
      <c r="D1285" t="s">
        <v>1682</v>
      </c>
      <c r="E1285">
        <v>5</v>
      </c>
      <c r="F1285">
        <v>0</v>
      </c>
      <c r="G1285">
        <v>2155</v>
      </c>
      <c r="H1285">
        <v>5</v>
      </c>
      <c r="I1285">
        <v>400</v>
      </c>
      <c r="J1285">
        <v>5</v>
      </c>
      <c r="K1285">
        <v>185</v>
      </c>
      <c r="L1285">
        <v>595</v>
      </c>
      <c r="M1285">
        <v>420</v>
      </c>
      <c r="N1285">
        <v>580</v>
      </c>
      <c r="O1285">
        <v>715</v>
      </c>
      <c r="P1285">
        <v>540</v>
      </c>
      <c r="Q1285">
        <v>685</v>
      </c>
      <c r="R1285">
        <v>480</v>
      </c>
      <c r="S1285">
        <v>175</v>
      </c>
      <c r="T1285">
        <v>25</v>
      </c>
      <c r="U1285">
        <v>130</v>
      </c>
      <c r="V1285">
        <v>3385</v>
      </c>
      <c r="W1285">
        <v>0</v>
      </c>
      <c r="X1285">
        <v>25</v>
      </c>
      <c r="Y1285">
        <v>15</v>
      </c>
    </row>
    <row r="1286" spans="2:25" hidden="1" x14ac:dyDescent="0.25">
      <c r="B1286" t="s">
        <v>2201</v>
      </c>
      <c r="C1286">
        <v>25710</v>
      </c>
      <c r="D1286" t="s">
        <v>1683</v>
      </c>
      <c r="E1286">
        <v>5</v>
      </c>
      <c r="F1286">
        <v>5</v>
      </c>
      <c r="G1286">
        <v>4285</v>
      </c>
      <c r="H1286">
        <v>30</v>
      </c>
      <c r="I1286">
        <v>1060</v>
      </c>
      <c r="J1286">
        <v>15</v>
      </c>
      <c r="K1286">
        <v>255</v>
      </c>
      <c r="L1286">
        <v>890</v>
      </c>
      <c r="M1286">
        <v>1915</v>
      </c>
      <c r="N1286">
        <v>835</v>
      </c>
      <c r="O1286">
        <v>1450</v>
      </c>
      <c r="P1286">
        <v>1035</v>
      </c>
      <c r="Q1286">
        <v>1930</v>
      </c>
      <c r="R1286">
        <v>750</v>
      </c>
      <c r="S1286">
        <v>615</v>
      </c>
      <c r="T1286">
        <v>20</v>
      </c>
      <c r="U1286">
        <v>230</v>
      </c>
      <c r="V1286">
        <v>6135</v>
      </c>
      <c r="W1286">
        <v>5</v>
      </c>
      <c r="X1286">
        <v>50</v>
      </c>
      <c r="Y1286">
        <v>190</v>
      </c>
    </row>
    <row r="1287" spans="2:25" hidden="1" x14ac:dyDescent="0.25">
      <c r="B1287" t="s">
        <v>2201</v>
      </c>
      <c r="C1287">
        <v>25810</v>
      </c>
      <c r="D1287" t="s">
        <v>1684</v>
      </c>
      <c r="E1287">
        <v>5</v>
      </c>
      <c r="F1287">
        <v>5</v>
      </c>
      <c r="G1287">
        <v>1980</v>
      </c>
      <c r="H1287">
        <v>5</v>
      </c>
      <c r="I1287">
        <v>400</v>
      </c>
      <c r="J1287">
        <v>5</v>
      </c>
      <c r="K1287">
        <v>190</v>
      </c>
      <c r="L1287">
        <v>645</v>
      </c>
      <c r="M1287">
        <v>255</v>
      </c>
      <c r="N1287">
        <v>765</v>
      </c>
      <c r="O1287">
        <v>625</v>
      </c>
      <c r="P1287">
        <v>495</v>
      </c>
      <c r="Q1287">
        <v>665</v>
      </c>
      <c r="R1287">
        <v>525</v>
      </c>
      <c r="S1287">
        <v>190</v>
      </c>
      <c r="T1287">
        <v>25</v>
      </c>
      <c r="U1287">
        <v>145</v>
      </c>
      <c r="V1287">
        <v>3450</v>
      </c>
      <c r="W1287">
        <v>0</v>
      </c>
      <c r="X1287">
        <v>40</v>
      </c>
      <c r="Y1287">
        <v>10</v>
      </c>
    </row>
    <row r="1288" spans="2:25" hidden="1" x14ac:dyDescent="0.25">
      <c r="B1288" t="s">
        <v>2201</v>
      </c>
      <c r="C1288">
        <v>25900</v>
      </c>
      <c r="D1288" t="s">
        <v>817</v>
      </c>
      <c r="E1288">
        <v>5</v>
      </c>
      <c r="F1288">
        <v>5</v>
      </c>
      <c r="G1288">
        <v>5485</v>
      </c>
      <c r="H1288">
        <v>155</v>
      </c>
      <c r="I1288">
        <v>1025</v>
      </c>
      <c r="J1288">
        <v>5</v>
      </c>
      <c r="K1288">
        <v>425</v>
      </c>
      <c r="L1288">
        <v>4440</v>
      </c>
      <c r="M1288">
        <v>1945</v>
      </c>
      <c r="N1288">
        <v>3075</v>
      </c>
      <c r="O1288">
        <v>1875</v>
      </c>
      <c r="P1288">
        <v>1550</v>
      </c>
      <c r="Q1288">
        <v>3320</v>
      </c>
      <c r="R1288">
        <v>2875</v>
      </c>
      <c r="S1288">
        <v>500</v>
      </c>
      <c r="T1288">
        <v>45</v>
      </c>
      <c r="U1288">
        <v>405</v>
      </c>
      <c r="V1288">
        <v>10930</v>
      </c>
      <c r="W1288">
        <v>55</v>
      </c>
      <c r="X1288">
        <v>110</v>
      </c>
      <c r="Y1288">
        <v>440</v>
      </c>
    </row>
    <row r="1289" spans="2:25" hidden="1" x14ac:dyDescent="0.25">
      <c r="B1289" t="s">
        <v>2201</v>
      </c>
      <c r="C1289">
        <v>25990</v>
      </c>
      <c r="D1289" t="s">
        <v>1685</v>
      </c>
      <c r="E1289">
        <v>0</v>
      </c>
      <c r="F1289">
        <v>0</v>
      </c>
      <c r="G1289">
        <v>1290</v>
      </c>
      <c r="H1289">
        <v>10</v>
      </c>
      <c r="I1289">
        <v>285</v>
      </c>
      <c r="J1289">
        <v>5</v>
      </c>
      <c r="K1289">
        <v>155</v>
      </c>
      <c r="L1289">
        <v>295</v>
      </c>
      <c r="M1289">
        <v>150</v>
      </c>
      <c r="N1289">
        <v>415</v>
      </c>
      <c r="O1289">
        <v>390</v>
      </c>
      <c r="P1289">
        <v>295</v>
      </c>
      <c r="Q1289">
        <v>415</v>
      </c>
      <c r="R1289">
        <v>300</v>
      </c>
      <c r="S1289">
        <v>115</v>
      </c>
      <c r="T1289">
        <v>10</v>
      </c>
      <c r="U1289">
        <v>85</v>
      </c>
      <c r="V1289">
        <v>2145</v>
      </c>
      <c r="W1289">
        <v>0</v>
      </c>
      <c r="X1289">
        <v>20</v>
      </c>
      <c r="Y1289">
        <v>20</v>
      </c>
    </row>
    <row r="1290" spans="2:25" hidden="1" x14ac:dyDescent="0.25">
      <c r="B1290" t="s">
        <v>2201</v>
      </c>
      <c r="C1290">
        <v>26080</v>
      </c>
      <c r="D1290" t="s">
        <v>1686</v>
      </c>
      <c r="E1290">
        <v>0</v>
      </c>
      <c r="F1290">
        <v>0</v>
      </c>
      <c r="G1290">
        <v>475</v>
      </c>
      <c r="H1290">
        <v>5</v>
      </c>
      <c r="I1290">
        <v>35</v>
      </c>
      <c r="J1290">
        <v>0</v>
      </c>
      <c r="K1290">
        <v>10</v>
      </c>
      <c r="L1290">
        <v>80</v>
      </c>
      <c r="M1290">
        <v>305</v>
      </c>
      <c r="N1290">
        <v>50</v>
      </c>
      <c r="O1290">
        <v>50</v>
      </c>
      <c r="P1290">
        <v>30</v>
      </c>
      <c r="Q1290">
        <v>80</v>
      </c>
      <c r="R1290">
        <v>45</v>
      </c>
      <c r="S1290">
        <v>35</v>
      </c>
      <c r="T1290">
        <v>0</v>
      </c>
      <c r="U1290">
        <v>10</v>
      </c>
      <c r="V1290">
        <v>600</v>
      </c>
      <c r="W1290">
        <v>0</v>
      </c>
      <c r="X1290">
        <v>0</v>
      </c>
      <c r="Y1290">
        <v>5</v>
      </c>
    </row>
    <row r="1291" spans="2:25" hidden="1" x14ac:dyDescent="0.25">
      <c r="B1291" t="s">
        <v>2201</v>
      </c>
      <c r="C1291">
        <v>26170</v>
      </c>
      <c r="D1291" t="s">
        <v>1687</v>
      </c>
      <c r="E1291">
        <v>5</v>
      </c>
      <c r="F1291">
        <v>5</v>
      </c>
      <c r="G1291">
        <v>4495</v>
      </c>
      <c r="H1291">
        <v>15</v>
      </c>
      <c r="I1291">
        <v>785</v>
      </c>
      <c r="J1291">
        <v>10</v>
      </c>
      <c r="K1291">
        <v>335</v>
      </c>
      <c r="L1291">
        <v>1235</v>
      </c>
      <c r="M1291">
        <v>1070</v>
      </c>
      <c r="N1291">
        <v>1075</v>
      </c>
      <c r="O1291">
        <v>1630</v>
      </c>
      <c r="P1291">
        <v>1165</v>
      </c>
      <c r="Q1291">
        <v>1440</v>
      </c>
      <c r="R1291">
        <v>850</v>
      </c>
      <c r="S1291">
        <v>480</v>
      </c>
      <c r="T1291">
        <v>50</v>
      </c>
      <c r="U1291">
        <v>325</v>
      </c>
      <c r="V1291">
        <v>6880</v>
      </c>
      <c r="W1291">
        <v>0</v>
      </c>
      <c r="X1291">
        <v>60</v>
      </c>
      <c r="Y1291">
        <v>50</v>
      </c>
    </row>
    <row r="1292" spans="2:25" hidden="1" x14ac:dyDescent="0.25">
      <c r="B1292" t="s">
        <v>2201</v>
      </c>
      <c r="C1292">
        <v>26260</v>
      </c>
      <c r="D1292" t="s">
        <v>1420</v>
      </c>
      <c r="E1292">
        <v>5</v>
      </c>
      <c r="F1292">
        <v>5</v>
      </c>
      <c r="G1292">
        <v>2325</v>
      </c>
      <c r="H1292">
        <v>5</v>
      </c>
      <c r="I1292">
        <v>430</v>
      </c>
      <c r="J1292">
        <v>5</v>
      </c>
      <c r="K1292">
        <v>190</v>
      </c>
      <c r="L1292">
        <v>710</v>
      </c>
      <c r="M1292">
        <v>510</v>
      </c>
      <c r="N1292">
        <v>705</v>
      </c>
      <c r="O1292">
        <v>910</v>
      </c>
      <c r="P1292">
        <v>660</v>
      </c>
      <c r="Q1292">
        <v>805</v>
      </c>
      <c r="R1292">
        <v>575</v>
      </c>
      <c r="S1292">
        <v>220</v>
      </c>
      <c r="T1292">
        <v>30</v>
      </c>
      <c r="U1292">
        <v>210</v>
      </c>
      <c r="V1292">
        <v>3865</v>
      </c>
      <c r="W1292">
        <v>0</v>
      </c>
      <c r="X1292">
        <v>55</v>
      </c>
      <c r="Y1292">
        <v>25</v>
      </c>
    </row>
    <row r="1293" spans="2:25" hidden="1" x14ac:dyDescent="0.25">
      <c r="B1293" t="s">
        <v>2201</v>
      </c>
      <c r="C1293">
        <v>26350</v>
      </c>
      <c r="D1293" t="s">
        <v>818</v>
      </c>
      <c r="E1293">
        <v>10</v>
      </c>
      <c r="F1293">
        <v>5</v>
      </c>
      <c r="G1293">
        <v>5370</v>
      </c>
      <c r="H1293">
        <v>135</v>
      </c>
      <c r="I1293">
        <v>915</v>
      </c>
      <c r="J1293">
        <v>5</v>
      </c>
      <c r="K1293">
        <v>280</v>
      </c>
      <c r="L1293">
        <v>2825</v>
      </c>
      <c r="M1293">
        <v>2670</v>
      </c>
      <c r="N1293">
        <v>1605</v>
      </c>
      <c r="O1293">
        <v>1230</v>
      </c>
      <c r="P1293">
        <v>960</v>
      </c>
      <c r="Q1293">
        <v>2715</v>
      </c>
      <c r="R1293">
        <v>1695</v>
      </c>
      <c r="S1293">
        <v>465</v>
      </c>
      <c r="T1293">
        <v>25</v>
      </c>
      <c r="U1293">
        <v>255</v>
      </c>
      <c r="V1293">
        <v>8405</v>
      </c>
      <c r="W1293">
        <v>20</v>
      </c>
      <c r="X1293">
        <v>70</v>
      </c>
      <c r="Y1293">
        <v>610</v>
      </c>
    </row>
    <row r="1294" spans="2:25" hidden="1" x14ac:dyDescent="0.25">
      <c r="B1294" t="s">
        <v>2201</v>
      </c>
      <c r="C1294">
        <v>26430</v>
      </c>
      <c r="D1294" t="s">
        <v>1688</v>
      </c>
      <c r="E1294">
        <v>5</v>
      </c>
      <c r="F1294">
        <v>5</v>
      </c>
      <c r="G1294">
        <v>2020</v>
      </c>
      <c r="H1294">
        <v>5</v>
      </c>
      <c r="I1294">
        <v>310</v>
      </c>
      <c r="J1294">
        <v>5</v>
      </c>
      <c r="K1294">
        <v>155</v>
      </c>
      <c r="L1294">
        <v>645</v>
      </c>
      <c r="M1294">
        <v>380</v>
      </c>
      <c r="N1294">
        <v>405</v>
      </c>
      <c r="O1294">
        <v>520</v>
      </c>
      <c r="P1294">
        <v>385</v>
      </c>
      <c r="Q1294">
        <v>525</v>
      </c>
      <c r="R1294">
        <v>365</v>
      </c>
      <c r="S1294">
        <v>145</v>
      </c>
      <c r="T1294">
        <v>15</v>
      </c>
      <c r="U1294">
        <v>110</v>
      </c>
      <c r="V1294">
        <v>2965</v>
      </c>
      <c r="W1294">
        <v>0</v>
      </c>
      <c r="X1294">
        <v>15</v>
      </c>
      <c r="Y1294">
        <v>15</v>
      </c>
    </row>
    <row r="1295" spans="2:25" hidden="1" x14ac:dyDescent="0.25">
      <c r="B1295" t="s">
        <v>2201</v>
      </c>
      <c r="C1295">
        <v>26490</v>
      </c>
      <c r="D1295" t="s">
        <v>1689</v>
      </c>
      <c r="E1295">
        <v>5</v>
      </c>
      <c r="F1295">
        <v>0</v>
      </c>
      <c r="G1295">
        <v>3060</v>
      </c>
      <c r="H1295">
        <v>30</v>
      </c>
      <c r="I1295">
        <v>510</v>
      </c>
      <c r="J1295">
        <v>15</v>
      </c>
      <c r="K1295">
        <v>140</v>
      </c>
      <c r="L1295">
        <v>800</v>
      </c>
      <c r="M1295">
        <v>1365</v>
      </c>
      <c r="N1295">
        <v>505</v>
      </c>
      <c r="O1295">
        <v>1130</v>
      </c>
      <c r="P1295">
        <v>815</v>
      </c>
      <c r="Q1295">
        <v>1150</v>
      </c>
      <c r="R1295">
        <v>500</v>
      </c>
      <c r="S1295">
        <v>330</v>
      </c>
      <c r="T1295">
        <v>20</v>
      </c>
      <c r="U1295">
        <v>185</v>
      </c>
      <c r="V1295">
        <v>4280</v>
      </c>
      <c r="W1295">
        <v>5</v>
      </c>
      <c r="X1295">
        <v>25</v>
      </c>
      <c r="Y1295">
        <v>95</v>
      </c>
    </row>
    <row r="1296" spans="2:25" hidden="1" x14ac:dyDescent="0.25">
      <c r="B1296" t="s">
        <v>2201</v>
      </c>
      <c r="C1296">
        <v>26610</v>
      </c>
      <c r="D1296" t="s">
        <v>1432</v>
      </c>
      <c r="E1296">
        <v>5</v>
      </c>
      <c r="F1296">
        <v>20</v>
      </c>
      <c r="G1296">
        <v>2420</v>
      </c>
      <c r="H1296">
        <v>5</v>
      </c>
      <c r="I1296">
        <v>570</v>
      </c>
      <c r="J1296">
        <v>5</v>
      </c>
      <c r="K1296">
        <v>270</v>
      </c>
      <c r="L1296">
        <v>950</v>
      </c>
      <c r="M1296">
        <v>385</v>
      </c>
      <c r="N1296">
        <v>845</v>
      </c>
      <c r="O1296">
        <v>1260</v>
      </c>
      <c r="P1296">
        <v>975</v>
      </c>
      <c r="Q1296">
        <v>1070</v>
      </c>
      <c r="R1296">
        <v>690</v>
      </c>
      <c r="S1296">
        <v>185</v>
      </c>
      <c r="T1296">
        <v>45</v>
      </c>
      <c r="U1296">
        <v>355</v>
      </c>
      <c r="V1296">
        <v>4320</v>
      </c>
      <c r="W1296">
        <v>15</v>
      </c>
      <c r="X1296">
        <v>70</v>
      </c>
      <c r="Y1296">
        <v>50</v>
      </c>
    </row>
    <row r="1297" spans="2:25" hidden="1" x14ac:dyDescent="0.25">
      <c r="B1297" t="s">
        <v>2201</v>
      </c>
      <c r="C1297">
        <v>26670</v>
      </c>
      <c r="D1297" t="s">
        <v>1132</v>
      </c>
      <c r="E1297">
        <v>0</v>
      </c>
      <c r="F1297">
        <v>0</v>
      </c>
      <c r="G1297">
        <v>925</v>
      </c>
      <c r="H1297">
        <v>5</v>
      </c>
      <c r="I1297">
        <v>155</v>
      </c>
      <c r="J1297">
        <v>5</v>
      </c>
      <c r="K1297">
        <v>85</v>
      </c>
      <c r="L1297">
        <v>230</v>
      </c>
      <c r="M1297">
        <v>190</v>
      </c>
      <c r="N1297">
        <v>235</v>
      </c>
      <c r="O1297">
        <v>295</v>
      </c>
      <c r="P1297">
        <v>205</v>
      </c>
      <c r="Q1297">
        <v>255</v>
      </c>
      <c r="R1297">
        <v>195</v>
      </c>
      <c r="S1297">
        <v>40</v>
      </c>
      <c r="T1297">
        <v>10</v>
      </c>
      <c r="U1297">
        <v>50</v>
      </c>
      <c r="V1297">
        <v>1430</v>
      </c>
      <c r="W1297">
        <v>0</v>
      </c>
      <c r="X1297">
        <v>5</v>
      </c>
      <c r="Y1297">
        <v>5</v>
      </c>
    </row>
    <row r="1298" spans="2:25" hidden="1" x14ac:dyDescent="0.25">
      <c r="B1298" t="s">
        <v>2201</v>
      </c>
      <c r="C1298">
        <v>26700</v>
      </c>
      <c r="D1298" t="s">
        <v>1123</v>
      </c>
      <c r="E1298">
        <v>10</v>
      </c>
      <c r="F1298">
        <v>5</v>
      </c>
      <c r="G1298">
        <v>4295</v>
      </c>
      <c r="H1298">
        <v>10</v>
      </c>
      <c r="I1298">
        <v>920</v>
      </c>
      <c r="J1298">
        <v>10</v>
      </c>
      <c r="K1298">
        <v>390</v>
      </c>
      <c r="L1298">
        <v>1445</v>
      </c>
      <c r="M1298">
        <v>760</v>
      </c>
      <c r="N1298">
        <v>1325</v>
      </c>
      <c r="O1298">
        <v>1655</v>
      </c>
      <c r="P1298">
        <v>1255</v>
      </c>
      <c r="Q1298">
        <v>1455</v>
      </c>
      <c r="R1298">
        <v>850</v>
      </c>
      <c r="S1298">
        <v>335</v>
      </c>
      <c r="T1298">
        <v>60</v>
      </c>
      <c r="U1298">
        <v>385</v>
      </c>
      <c r="V1298">
        <v>6990</v>
      </c>
      <c r="W1298">
        <v>0</v>
      </c>
      <c r="X1298">
        <v>105</v>
      </c>
      <c r="Y1298">
        <v>55</v>
      </c>
    </row>
    <row r="1299" spans="2:25" hidden="1" x14ac:dyDescent="0.25">
      <c r="B1299" t="s">
        <v>2201</v>
      </c>
      <c r="C1299">
        <v>26730</v>
      </c>
      <c r="D1299" t="s">
        <v>1690</v>
      </c>
      <c r="E1299">
        <v>5</v>
      </c>
      <c r="F1299">
        <v>15</v>
      </c>
      <c r="G1299">
        <v>4695</v>
      </c>
      <c r="H1299">
        <v>30</v>
      </c>
      <c r="I1299">
        <v>1035</v>
      </c>
      <c r="J1299">
        <v>15</v>
      </c>
      <c r="K1299">
        <v>400</v>
      </c>
      <c r="L1299">
        <v>2015</v>
      </c>
      <c r="M1299">
        <v>860</v>
      </c>
      <c r="N1299">
        <v>1520</v>
      </c>
      <c r="O1299">
        <v>1965</v>
      </c>
      <c r="P1299">
        <v>1515</v>
      </c>
      <c r="Q1299">
        <v>1865</v>
      </c>
      <c r="R1299">
        <v>1065</v>
      </c>
      <c r="S1299">
        <v>490</v>
      </c>
      <c r="T1299">
        <v>40</v>
      </c>
      <c r="U1299">
        <v>505</v>
      </c>
      <c r="V1299">
        <v>7905</v>
      </c>
      <c r="W1299">
        <v>10</v>
      </c>
      <c r="X1299">
        <v>115</v>
      </c>
      <c r="Y1299">
        <v>115</v>
      </c>
    </row>
    <row r="1300" spans="2:25" hidden="1" x14ac:dyDescent="0.25">
      <c r="B1300" t="s">
        <v>2201</v>
      </c>
      <c r="C1300">
        <v>26810</v>
      </c>
      <c r="D1300" t="s">
        <v>1691</v>
      </c>
      <c r="E1300">
        <v>5</v>
      </c>
      <c r="F1300">
        <v>10</v>
      </c>
      <c r="G1300">
        <v>6440</v>
      </c>
      <c r="H1300">
        <v>20</v>
      </c>
      <c r="I1300">
        <v>1485</v>
      </c>
      <c r="J1300">
        <v>20</v>
      </c>
      <c r="K1300">
        <v>750</v>
      </c>
      <c r="L1300">
        <v>2370</v>
      </c>
      <c r="M1300">
        <v>1015</v>
      </c>
      <c r="N1300">
        <v>2040</v>
      </c>
      <c r="O1300">
        <v>2605</v>
      </c>
      <c r="P1300">
        <v>2050</v>
      </c>
      <c r="Q1300">
        <v>2755</v>
      </c>
      <c r="R1300">
        <v>1735</v>
      </c>
      <c r="S1300">
        <v>795</v>
      </c>
      <c r="T1300">
        <v>110</v>
      </c>
      <c r="U1300">
        <v>705</v>
      </c>
      <c r="V1300">
        <v>11120</v>
      </c>
      <c r="W1300">
        <v>5</v>
      </c>
      <c r="X1300">
        <v>170</v>
      </c>
      <c r="Y1300">
        <v>85</v>
      </c>
    </row>
    <row r="1301" spans="2:25" hidden="1" x14ac:dyDescent="0.25">
      <c r="B1301" t="s">
        <v>2201</v>
      </c>
      <c r="C1301">
        <v>26890</v>
      </c>
      <c r="D1301" t="s">
        <v>1451</v>
      </c>
      <c r="E1301">
        <v>0</v>
      </c>
      <c r="F1301">
        <v>0</v>
      </c>
      <c r="G1301">
        <v>565</v>
      </c>
      <c r="H1301">
        <v>5</v>
      </c>
      <c r="I1301">
        <v>95</v>
      </c>
      <c r="J1301">
        <v>5</v>
      </c>
      <c r="K1301">
        <v>45</v>
      </c>
      <c r="L1301">
        <v>110</v>
      </c>
      <c r="M1301">
        <v>100</v>
      </c>
      <c r="N1301">
        <v>170</v>
      </c>
      <c r="O1301">
        <v>190</v>
      </c>
      <c r="P1301">
        <v>135</v>
      </c>
      <c r="Q1301">
        <v>170</v>
      </c>
      <c r="R1301">
        <v>145</v>
      </c>
      <c r="S1301">
        <v>30</v>
      </c>
      <c r="T1301">
        <v>10</v>
      </c>
      <c r="U1301">
        <v>40</v>
      </c>
      <c r="V1301">
        <v>915</v>
      </c>
      <c r="W1301">
        <v>0</v>
      </c>
      <c r="X1301">
        <v>5</v>
      </c>
      <c r="Y1301">
        <v>5</v>
      </c>
    </row>
    <row r="1302" spans="2:25" hidden="1" x14ac:dyDescent="0.25">
      <c r="B1302" t="s">
        <v>2201</v>
      </c>
      <c r="C1302">
        <v>26980</v>
      </c>
      <c r="D1302" t="s">
        <v>819</v>
      </c>
      <c r="E1302">
        <v>15</v>
      </c>
      <c r="F1302">
        <v>5</v>
      </c>
      <c r="G1302">
        <v>14790</v>
      </c>
      <c r="H1302">
        <v>140</v>
      </c>
      <c r="I1302">
        <v>2690</v>
      </c>
      <c r="J1302">
        <v>35</v>
      </c>
      <c r="K1302">
        <v>815</v>
      </c>
      <c r="L1302">
        <v>4845</v>
      </c>
      <c r="M1302">
        <v>5710</v>
      </c>
      <c r="N1302">
        <v>3280</v>
      </c>
      <c r="O1302">
        <v>4950</v>
      </c>
      <c r="P1302">
        <v>3470</v>
      </c>
      <c r="Q1302">
        <v>6250</v>
      </c>
      <c r="R1302">
        <v>2760</v>
      </c>
      <c r="S1302">
        <v>1560</v>
      </c>
      <c r="T1302">
        <v>120</v>
      </c>
      <c r="U1302">
        <v>570</v>
      </c>
      <c r="V1302">
        <v>21600</v>
      </c>
      <c r="W1302">
        <v>75</v>
      </c>
      <c r="X1302">
        <v>175</v>
      </c>
      <c r="Y1302">
        <v>1015</v>
      </c>
    </row>
    <row r="1303" spans="2:25" hidden="1" x14ac:dyDescent="0.25">
      <c r="B1303" t="s">
        <v>2201</v>
      </c>
      <c r="C1303">
        <v>27070</v>
      </c>
      <c r="D1303" t="s">
        <v>820</v>
      </c>
      <c r="E1303">
        <v>15</v>
      </c>
      <c r="F1303">
        <v>30</v>
      </c>
      <c r="G1303">
        <v>20120</v>
      </c>
      <c r="H1303">
        <v>200</v>
      </c>
      <c r="I1303">
        <v>8580</v>
      </c>
      <c r="J1303">
        <v>85</v>
      </c>
      <c r="K1303">
        <v>4100</v>
      </c>
      <c r="L1303">
        <v>10345</v>
      </c>
      <c r="M1303">
        <v>2190</v>
      </c>
      <c r="N1303">
        <v>6820</v>
      </c>
      <c r="O1303">
        <v>14880</v>
      </c>
      <c r="P1303">
        <v>11165</v>
      </c>
      <c r="Q1303">
        <v>12680</v>
      </c>
      <c r="R1303">
        <v>6885</v>
      </c>
      <c r="S1303">
        <v>1865</v>
      </c>
      <c r="T1303">
        <v>850</v>
      </c>
      <c r="U1303">
        <v>2545</v>
      </c>
      <c r="V1303">
        <v>37485</v>
      </c>
      <c r="W1303">
        <v>105</v>
      </c>
      <c r="X1303">
        <v>540</v>
      </c>
      <c r="Y1303">
        <v>1370</v>
      </c>
    </row>
    <row r="1304" spans="2:25" hidden="1" x14ac:dyDescent="0.25">
      <c r="B1304" t="s">
        <v>2201</v>
      </c>
      <c r="C1304">
        <v>27170</v>
      </c>
      <c r="D1304" t="s">
        <v>1135</v>
      </c>
      <c r="E1304">
        <v>10</v>
      </c>
      <c r="F1304">
        <v>20</v>
      </c>
      <c r="G1304">
        <v>4910</v>
      </c>
      <c r="H1304">
        <v>30</v>
      </c>
      <c r="I1304">
        <v>1575</v>
      </c>
      <c r="J1304">
        <v>25</v>
      </c>
      <c r="K1304">
        <v>645</v>
      </c>
      <c r="L1304">
        <v>2575</v>
      </c>
      <c r="M1304">
        <v>690</v>
      </c>
      <c r="N1304">
        <v>1825</v>
      </c>
      <c r="O1304">
        <v>2960</v>
      </c>
      <c r="P1304">
        <v>2295</v>
      </c>
      <c r="Q1304">
        <v>2420</v>
      </c>
      <c r="R1304">
        <v>1390</v>
      </c>
      <c r="S1304">
        <v>340</v>
      </c>
      <c r="T1304">
        <v>85</v>
      </c>
      <c r="U1304">
        <v>795</v>
      </c>
      <c r="V1304">
        <v>9060</v>
      </c>
      <c r="W1304">
        <v>5</v>
      </c>
      <c r="X1304">
        <v>195</v>
      </c>
      <c r="Y1304">
        <v>100</v>
      </c>
    </row>
    <row r="1305" spans="2:25" hidden="1" x14ac:dyDescent="0.25">
      <c r="B1305" t="s">
        <v>2201</v>
      </c>
      <c r="C1305">
        <v>27260</v>
      </c>
      <c r="D1305" t="s">
        <v>821</v>
      </c>
      <c r="E1305">
        <v>15</v>
      </c>
      <c r="F1305">
        <v>30</v>
      </c>
      <c r="G1305">
        <v>13460</v>
      </c>
      <c r="H1305">
        <v>230</v>
      </c>
      <c r="I1305">
        <v>6930</v>
      </c>
      <c r="J1305">
        <v>115</v>
      </c>
      <c r="K1305">
        <v>3080</v>
      </c>
      <c r="L1305">
        <v>13910</v>
      </c>
      <c r="M1305">
        <v>1755</v>
      </c>
      <c r="N1305">
        <v>5395</v>
      </c>
      <c r="O1305">
        <v>22180</v>
      </c>
      <c r="P1305">
        <v>16875</v>
      </c>
      <c r="Q1305">
        <v>18220</v>
      </c>
      <c r="R1305">
        <v>8015</v>
      </c>
      <c r="S1305">
        <v>2010</v>
      </c>
      <c r="T1305">
        <v>1310</v>
      </c>
      <c r="U1305">
        <v>3575</v>
      </c>
      <c r="V1305">
        <v>29205</v>
      </c>
      <c r="W1305">
        <v>100</v>
      </c>
      <c r="X1305">
        <v>800</v>
      </c>
      <c r="Y1305">
        <v>1515</v>
      </c>
    </row>
    <row r="1306" spans="2:25" hidden="1" x14ac:dyDescent="0.25">
      <c r="B1306" t="s">
        <v>2201</v>
      </c>
      <c r="C1306">
        <v>27350</v>
      </c>
      <c r="D1306" t="s">
        <v>28</v>
      </c>
      <c r="E1306">
        <v>10</v>
      </c>
      <c r="F1306">
        <v>25</v>
      </c>
      <c r="G1306">
        <v>4500</v>
      </c>
      <c r="H1306">
        <v>205</v>
      </c>
      <c r="I1306">
        <v>1005</v>
      </c>
      <c r="J1306">
        <v>10</v>
      </c>
      <c r="K1306">
        <v>480</v>
      </c>
      <c r="L1306">
        <v>2660</v>
      </c>
      <c r="M1306">
        <v>1500</v>
      </c>
      <c r="N1306">
        <v>2330</v>
      </c>
      <c r="O1306">
        <v>1675</v>
      </c>
      <c r="P1306">
        <v>1425</v>
      </c>
      <c r="Q1306">
        <v>3700</v>
      </c>
      <c r="R1306">
        <v>2835</v>
      </c>
      <c r="S1306">
        <v>525</v>
      </c>
      <c r="T1306">
        <v>100</v>
      </c>
      <c r="U1306">
        <v>500</v>
      </c>
      <c r="V1306">
        <v>9260</v>
      </c>
      <c r="W1306">
        <v>35</v>
      </c>
      <c r="X1306">
        <v>120</v>
      </c>
      <c r="Y1306">
        <v>745</v>
      </c>
    </row>
    <row r="1307" spans="2:25" hidden="1" x14ac:dyDescent="0.25">
      <c r="B1307" t="s">
        <v>2201</v>
      </c>
      <c r="C1307">
        <v>27450</v>
      </c>
      <c r="D1307" t="s">
        <v>822</v>
      </c>
      <c r="E1307">
        <v>10</v>
      </c>
      <c r="F1307">
        <v>15</v>
      </c>
      <c r="G1307">
        <v>15930</v>
      </c>
      <c r="H1307">
        <v>90</v>
      </c>
      <c r="I1307">
        <v>3440</v>
      </c>
      <c r="J1307">
        <v>40</v>
      </c>
      <c r="K1307">
        <v>1080</v>
      </c>
      <c r="L1307">
        <v>4735</v>
      </c>
      <c r="M1307">
        <v>3215</v>
      </c>
      <c r="N1307">
        <v>4190</v>
      </c>
      <c r="O1307">
        <v>6925</v>
      </c>
      <c r="P1307">
        <v>5140</v>
      </c>
      <c r="Q1307">
        <v>6310</v>
      </c>
      <c r="R1307">
        <v>3205</v>
      </c>
      <c r="S1307">
        <v>1505</v>
      </c>
      <c r="T1307">
        <v>165</v>
      </c>
      <c r="U1307">
        <v>1235</v>
      </c>
      <c r="V1307">
        <v>24715</v>
      </c>
      <c r="W1307">
        <v>10</v>
      </c>
      <c r="X1307">
        <v>250</v>
      </c>
      <c r="Y1307">
        <v>415</v>
      </c>
    </row>
    <row r="1308" spans="2:25" hidden="1" x14ac:dyDescent="0.25">
      <c r="B1308" t="s">
        <v>2201</v>
      </c>
      <c r="C1308">
        <v>27630</v>
      </c>
      <c r="D1308" t="s">
        <v>1457</v>
      </c>
      <c r="E1308">
        <v>0</v>
      </c>
      <c r="F1308">
        <v>5</v>
      </c>
      <c r="G1308">
        <v>1040</v>
      </c>
      <c r="H1308">
        <v>5</v>
      </c>
      <c r="I1308">
        <v>290</v>
      </c>
      <c r="J1308">
        <v>0</v>
      </c>
      <c r="K1308">
        <v>155</v>
      </c>
      <c r="L1308">
        <v>300</v>
      </c>
      <c r="M1308">
        <v>185</v>
      </c>
      <c r="N1308">
        <v>505</v>
      </c>
      <c r="O1308">
        <v>355</v>
      </c>
      <c r="P1308">
        <v>290</v>
      </c>
      <c r="Q1308">
        <v>305</v>
      </c>
      <c r="R1308">
        <v>270</v>
      </c>
      <c r="S1308">
        <v>55</v>
      </c>
      <c r="T1308">
        <v>15</v>
      </c>
      <c r="U1308">
        <v>90</v>
      </c>
      <c r="V1308">
        <v>1980</v>
      </c>
      <c r="W1308">
        <v>5</v>
      </c>
      <c r="X1308">
        <v>20</v>
      </c>
      <c r="Y1308">
        <v>5</v>
      </c>
    </row>
    <row r="1309" spans="2:25" hidden="1" x14ac:dyDescent="0.25">
      <c r="B1309" t="s">
        <v>2201</v>
      </c>
      <c r="C1309">
        <v>29399</v>
      </c>
      <c r="D1309" t="s">
        <v>1868</v>
      </c>
      <c r="E1309">
        <v>0</v>
      </c>
      <c r="F1309">
        <v>0</v>
      </c>
      <c r="G1309">
        <v>20</v>
      </c>
      <c r="H1309">
        <v>0</v>
      </c>
      <c r="I1309">
        <v>5</v>
      </c>
      <c r="J1309">
        <v>0</v>
      </c>
      <c r="K1309">
        <v>0</v>
      </c>
      <c r="L1309">
        <v>5</v>
      </c>
      <c r="M1309">
        <v>10</v>
      </c>
      <c r="N1309">
        <v>5</v>
      </c>
      <c r="O1309">
        <v>10</v>
      </c>
      <c r="P1309">
        <v>5</v>
      </c>
      <c r="Q1309">
        <v>20</v>
      </c>
      <c r="R1309">
        <v>15</v>
      </c>
      <c r="S1309">
        <v>5</v>
      </c>
      <c r="T1309">
        <v>0</v>
      </c>
      <c r="U1309">
        <v>5</v>
      </c>
      <c r="V1309">
        <v>35</v>
      </c>
      <c r="W1309">
        <v>0</v>
      </c>
      <c r="X1309">
        <v>5</v>
      </c>
      <c r="Y1309">
        <v>5</v>
      </c>
    </row>
    <row r="1310" spans="2:25" hidden="1" x14ac:dyDescent="0.25">
      <c r="B1310" t="s">
        <v>2201</v>
      </c>
      <c r="C1310">
        <v>30250</v>
      </c>
      <c r="D1310" t="s">
        <v>1869</v>
      </c>
      <c r="E1310">
        <v>10</v>
      </c>
      <c r="F1310">
        <v>20</v>
      </c>
      <c r="G1310">
        <v>50</v>
      </c>
      <c r="H1310">
        <v>0</v>
      </c>
      <c r="I1310">
        <v>20</v>
      </c>
      <c r="J1310">
        <v>0</v>
      </c>
      <c r="K1310">
        <v>25</v>
      </c>
      <c r="L1310">
        <v>5</v>
      </c>
      <c r="M1310">
        <v>0</v>
      </c>
      <c r="N1310">
        <v>75</v>
      </c>
      <c r="O1310">
        <v>205</v>
      </c>
      <c r="P1310">
        <v>175</v>
      </c>
      <c r="Q1310">
        <v>470</v>
      </c>
      <c r="R1310">
        <v>385</v>
      </c>
      <c r="S1310">
        <v>5</v>
      </c>
      <c r="T1310">
        <v>40</v>
      </c>
      <c r="U1310">
        <v>90</v>
      </c>
      <c r="V1310">
        <v>330</v>
      </c>
      <c r="W1310">
        <v>0</v>
      </c>
      <c r="X1310">
        <v>65</v>
      </c>
      <c r="Y1310">
        <v>0</v>
      </c>
    </row>
    <row r="1311" spans="2:25" hidden="1" x14ac:dyDescent="0.25">
      <c r="B1311" t="s">
        <v>2201</v>
      </c>
      <c r="C1311">
        <v>30300</v>
      </c>
      <c r="D1311" t="s">
        <v>1870</v>
      </c>
      <c r="E1311">
        <v>5</v>
      </c>
      <c r="F1311">
        <v>40</v>
      </c>
      <c r="G1311">
        <v>415</v>
      </c>
      <c r="H1311">
        <v>5</v>
      </c>
      <c r="I1311">
        <v>85</v>
      </c>
      <c r="J1311">
        <v>5</v>
      </c>
      <c r="K1311">
        <v>55</v>
      </c>
      <c r="L1311">
        <v>195</v>
      </c>
      <c r="M1311">
        <v>55</v>
      </c>
      <c r="N1311">
        <v>145</v>
      </c>
      <c r="O1311">
        <v>330</v>
      </c>
      <c r="P1311">
        <v>265</v>
      </c>
      <c r="Q1311">
        <v>270</v>
      </c>
      <c r="R1311">
        <v>190</v>
      </c>
      <c r="S1311">
        <v>15</v>
      </c>
      <c r="T1311">
        <v>5</v>
      </c>
      <c r="U1311">
        <v>110</v>
      </c>
      <c r="V1311">
        <v>790</v>
      </c>
      <c r="W1311">
        <v>0</v>
      </c>
      <c r="X1311">
        <v>20</v>
      </c>
      <c r="Y1311">
        <v>5</v>
      </c>
    </row>
    <row r="1312" spans="2:25" hidden="1" x14ac:dyDescent="0.25">
      <c r="B1312" t="s">
        <v>2201</v>
      </c>
      <c r="C1312">
        <v>30370</v>
      </c>
      <c r="D1312" t="s">
        <v>1871</v>
      </c>
      <c r="E1312">
        <v>5</v>
      </c>
      <c r="F1312">
        <v>20</v>
      </c>
      <c r="G1312">
        <v>1125</v>
      </c>
      <c r="H1312">
        <v>5</v>
      </c>
      <c r="I1312">
        <v>290</v>
      </c>
      <c r="J1312">
        <v>10</v>
      </c>
      <c r="K1312">
        <v>135</v>
      </c>
      <c r="L1312">
        <v>455</v>
      </c>
      <c r="M1312">
        <v>250</v>
      </c>
      <c r="N1312">
        <v>370</v>
      </c>
      <c r="O1312">
        <v>710</v>
      </c>
      <c r="P1312">
        <v>550</v>
      </c>
      <c r="Q1312">
        <v>590</v>
      </c>
      <c r="R1312">
        <v>410</v>
      </c>
      <c r="S1312">
        <v>45</v>
      </c>
      <c r="T1312">
        <v>25</v>
      </c>
      <c r="U1312">
        <v>230</v>
      </c>
      <c r="V1312">
        <v>2105</v>
      </c>
      <c r="W1312">
        <v>5</v>
      </c>
      <c r="X1312">
        <v>35</v>
      </c>
      <c r="Y1312">
        <v>15</v>
      </c>
    </row>
    <row r="1313" spans="2:25" hidden="1" x14ac:dyDescent="0.25">
      <c r="B1313" t="s">
        <v>2201</v>
      </c>
      <c r="C1313">
        <v>30410</v>
      </c>
      <c r="D1313" t="s">
        <v>1872</v>
      </c>
      <c r="E1313">
        <v>5</v>
      </c>
      <c r="F1313">
        <v>5</v>
      </c>
      <c r="G1313">
        <v>290</v>
      </c>
      <c r="H1313">
        <v>0</v>
      </c>
      <c r="I1313">
        <v>50</v>
      </c>
      <c r="J1313">
        <v>5</v>
      </c>
      <c r="K1313">
        <v>25</v>
      </c>
      <c r="L1313">
        <v>90</v>
      </c>
      <c r="M1313">
        <v>55</v>
      </c>
      <c r="N1313">
        <v>70</v>
      </c>
      <c r="O1313">
        <v>170</v>
      </c>
      <c r="P1313">
        <v>130</v>
      </c>
      <c r="Q1313">
        <v>105</v>
      </c>
      <c r="R1313">
        <v>75</v>
      </c>
      <c r="S1313">
        <v>5</v>
      </c>
      <c r="T1313">
        <v>5</v>
      </c>
      <c r="U1313">
        <v>40</v>
      </c>
      <c r="V1313">
        <v>470</v>
      </c>
      <c r="W1313">
        <v>0</v>
      </c>
      <c r="X1313">
        <v>5</v>
      </c>
      <c r="Y1313">
        <v>0</v>
      </c>
    </row>
    <row r="1314" spans="2:25" hidden="1" x14ac:dyDescent="0.25">
      <c r="B1314" t="s">
        <v>2201</v>
      </c>
      <c r="C1314">
        <v>30450</v>
      </c>
      <c r="D1314" t="s">
        <v>1873</v>
      </c>
      <c r="E1314">
        <v>5</v>
      </c>
      <c r="F1314">
        <v>0</v>
      </c>
      <c r="G1314">
        <v>25</v>
      </c>
      <c r="H1314">
        <v>0</v>
      </c>
      <c r="I1314">
        <v>5</v>
      </c>
      <c r="J1314">
        <v>0</v>
      </c>
      <c r="K1314">
        <v>5</v>
      </c>
      <c r="L1314">
        <v>5</v>
      </c>
      <c r="M1314">
        <v>5</v>
      </c>
      <c r="N1314">
        <v>5</v>
      </c>
      <c r="O1314">
        <v>10</v>
      </c>
      <c r="P1314">
        <v>10</v>
      </c>
      <c r="Q1314">
        <v>10</v>
      </c>
      <c r="R1314">
        <v>5</v>
      </c>
      <c r="S1314">
        <v>0</v>
      </c>
      <c r="T1314">
        <v>0</v>
      </c>
      <c r="U1314">
        <v>5</v>
      </c>
      <c r="V1314">
        <v>35</v>
      </c>
      <c r="W1314">
        <v>0</v>
      </c>
      <c r="X1314">
        <v>0</v>
      </c>
      <c r="Y1314">
        <v>0</v>
      </c>
    </row>
    <row r="1315" spans="2:25" hidden="1" x14ac:dyDescent="0.25">
      <c r="B1315" t="s">
        <v>2201</v>
      </c>
      <c r="C1315">
        <v>30760</v>
      </c>
      <c r="D1315" t="s">
        <v>1874</v>
      </c>
      <c r="E1315">
        <v>5</v>
      </c>
      <c r="F1315">
        <v>5</v>
      </c>
      <c r="G1315">
        <v>260</v>
      </c>
      <c r="H1315">
        <v>0</v>
      </c>
      <c r="I1315">
        <v>55</v>
      </c>
      <c r="J1315">
        <v>0</v>
      </c>
      <c r="K1315">
        <v>30</v>
      </c>
      <c r="L1315">
        <v>125</v>
      </c>
      <c r="M1315">
        <v>30</v>
      </c>
      <c r="N1315">
        <v>85</v>
      </c>
      <c r="O1315">
        <v>100</v>
      </c>
      <c r="P1315">
        <v>80</v>
      </c>
      <c r="Q1315">
        <v>65</v>
      </c>
      <c r="R1315">
        <v>65</v>
      </c>
      <c r="S1315">
        <v>10</v>
      </c>
      <c r="T1315">
        <v>5</v>
      </c>
      <c r="U1315">
        <v>35</v>
      </c>
      <c r="V1315">
        <v>455</v>
      </c>
      <c r="W1315">
        <v>0</v>
      </c>
      <c r="X1315">
        <v>5</v>
      </c>
      <c r="Y1315">
        <v>5</v>
      </c>
    </row>
    <row r="1316" spans="2:25" hidden="1" x14ac:dyDescent="0.25">
      <c r="B1316" t="s">
        <v>2201</v>
      </c>
      <c r="C1316">
        <v>30900</v>
      </c>
      <c r="D1316" t="s">
        <v>1875</v>
      </c>
      <c r="E1316">
        <v>10</v>
      </c>
      <c r="F1316">
        <v>10</v>
      </c>
      <c r="G1316">
        <v>10</v>
      </c>
      <c r="H1316">
        <v>0</v>
      </c>
      <c r="I1316">
        <v>5</v>
      </c>
      <c r="J1316">
        <v>0</v>
      </c>
      <c r="K1316">
        <v>0</v>
      </c>
      <c r="L1316">
        <v>5</v>
      </c>
      <c r="M1316">
        <v>5</v>
      </c>
      <c r="N1316">
        <v>5</v>
      </c>
      <c r="O1316">
        <v>25</v>
      </c>
      <c r="P1316">
        <v>25</v>
      </c>
      <c r="Q1316">
        <v>60</v>
      </c>
      <c r="R1316">
        <v>35</v>
      </c>
      <c r="S1316">
        <v>0</v>
      </c>
      <c r="T1316">
        <v>5</v>
      </c>
      <c r="U1316">
        <v>15</v>
      </c>
      <c r="V1316">
        <v>40</v>
      </c>
      <c r="W1316">
        <v>0</v>
      </c>
      <c r="X1316">
        <v>5</v>
      </c>
      <c r="Y1316">
        <v>0</v>
      </c>
    </row>
    <row r="1317" spans="2:25" hidden="1" x14ac:dyDescent="0.25">
      <c r="B1317" t="s">
        <v>2201</v>
      </c>
      <c r="C1317">
        <v>31000</v>
      </c>
      <c r="D1317" t="s">
        <v>1876</v>
      </c>
      <c r="E1317">
        <v>440</v>
      </c>
      <c r="F1317">
        <v>465</v>
      </c>
      <c r="G1317">
        <v>82825</v>
      </c>
      <c r="H1317">
        <v>1560</v>
      </c>
      <c r="I1317">
        <v>17910</v>
      </c>
      <c r="J1317">
        <v>265</v>
      </c>
      <c r="K1317">
        <v>6985</v>
      </c>
      <c r="L1317">
        <v>53390</v>
      </c>
      <c r="M1317">
        <v>25240</v>
      </c>
      <c r="N1317">
        <v>27700</v>
      </c>
      <c r="O1317">
        <v>45380</v>
      </c>
      <c r="P1317">
        <v>34760</v>
      </c>
      <c r="Q1317">
        <v>47420</v>
      </c>
      <c r="R1317">
        <v>28530</v>
      </c>
      <c r="S1317">
        <v>4070</v>
      </c>
      <c r="T1317">
        <v>1535</v>
      </c>
      <c r="U1317">
        <v>8520</v>
      </c>
      <c r="V1317">
        <v>142500</v>
      </c>
      <c r="W1317">
        <v>330</v>
      </c>
      <c r="X1317">
        <v>2560</v>
      </c>
      <c r="Y1317">
        <v>8140</v>
      </c>
    </row>
    <row r="1318" spans="2:25" hidden="1" x14ac:dyDescent="0.25">
      <c r="B1318" t="s">
        <v>2201</v>
      </c>
      <c r="C1318">
        <v>31750</v>
      </c>
      <c r="D1318" t="s">
        <v>1877</v>
      </c>
      <c r="E1318">
        <v>0</v>
      </c>
      <c r="F1318">
        <v>10</v>
      </c>
      <c r="G1318">
        <v>15</v>
      </c>
      <c r="H1318">
        <v>0</v>
      </c>
      <c r="I1318">
        <v>5</v>
      </c>
      <c r="J1318">
        <v>0</v>
      </c>
      <c r="K1318">
        <v>5</v>
      </c>
      <c r="L1318">
        <v>5</v>
      </c>
      <c r="M1318">
        <v>5</v>
      </c>
      <c r="N1318">
        <v>5</v>
      </c>
      <c r="O1318">
        <v>15</v>
      </c>
      <c r="P1318">
        <v>10</v>
      </c>
      <c r="Q1318">
        <v>15</v>
      </c>
      <c r="R1318">
        <v>5</v>
      </c>
      <c r="S1318">
        <v>0</v>
      </c>
      <c r="T1318">
        <v>5</v>
      </c>
      <c r="U1318">
        <v>5</v>
      </c>
      <c r="V1318">
        <v>30</v>
      </c>
      <c r="W1318">
        <v>0</v>
      </c>
      <c r="X1318">
        <v>0</v>
      </c>
      <c r="Y1318">
        <v>0</v>
      </c>
    </row>
    <row r="1319" spans="2:25" hidden="1" x14ac:dyDescent="0.25">
      <c r="B1319" t="s">
        <v>2201</v>
      </c>
      <c r="C1319">
        <v>31820</v>
      </c>
      <c r="D1319" t="s">
        <v>1878</v>
      </c>
      <c r="E1319">
        <v>25</v>
      </c>
      <c r="F1319">
        <v>105</v>
      </c>
      <c r="G1319">
        <v>18225</v>
      </c>
      <c r="H1319">
        <v>80</v>
      </c>
      <c r="I1319">
        <v>4975</v>
      </c>
      <c r="J1319">
        <v>35</v>
      </c>
      <c r="K1319">
        <v>2700</v>
      </c>
      <c r="L1319">
        <v>8700</v>
      </c>
      <c r="M1319">
        <v>2000</v>
      </c>
      <c r="N1319">
        <v>5740</v>
      </c>
      <c r="O1319">
        <v>6850</v>
      </c>
      <c r="P1319">
        <v>5410</v>
      </c>
      <c r="Q1319">
        <v>6535</v>
      </c>
      <c r="R1319">
        <v>5120</v>
      </c>
      <c r="S1319">
        <v>780</v>
      </c>
      <c r="T1319">
        <v>300</v>
      </c>
      <c r="U1319">
        <v>1940</v>
      </c>
      <c r="V1319">
        <v>31735</v>
      </c>
      <c r="W1319">
        <v>5</v>
      </c>
      <c r="X1319">
        <v>645</v>
      </c>
      <c r="Y1319">
        <v>165</v>
      </c>
    </row>
    <row r="1320" spans="2:25" hidden="1" x14ac:dyDescent="0.25">
      <c r="B1320" t="s">
        <v>2201</v>
      </c>
      <c r="C1320">
        <v>31900</v>
      </c>
      <c r="D1320" t="s">
        <v>1879</v>
      </c>
      <c r="E1320">
        <v>10</v>
      </c>
      <c r="F1320">
        <v>45</v>
      </c>
      <c r="G1320">
        <v>2410</v>
      </c>
      <c r="H1320">
        <v>5</v>
      </c>
      <c r="I1320">
        <v>460</v>
      </c>
      <c r="J1320">
        <v>5</v>
      </c>
      <c r="K1320">
        <v>230</v>
      </c>
      <c r="L1320">
        <v>1090</v>
      </c>
      <c r="M1320">
        <v>440</v>
      </c>
      <c r="N1320">
        <v>615</v>
      </c>
      <c r="O1320">
        <v>880</v>
      </c>
      <c r="P1320">
        <v>710</v>
      </c>
      <c r="Q1320">
        <v>805</v>
      </c>
      <c r="R1320">
        <v>675</v>
      </c>
      <c r="S1320">
        <v>75</v>
      </c>
      <c r="T1320">
        <v>45</v>
      </c>
      <c r="U1320">
        <v>270</v>
      </c>
      <c r="V1320">
        <v>3920</v>
      </c>
      <c r="W1320">
        <v>0</v>
      </c>
      <c r="X1320">
        <v>75</v>
      </c>
      <c r="Y1320">
        <v>10</v>
      </c>
    </row>
    <row r="1321" spans="2:25" hidden="1" x14ac:dyDescent="0.25">
      <c r="B1321" t="s">
        <v>2201</v>
      </c>
      <c r="C1321">
        <v>31950</v>
      </c>
      <c r="D1321" t="s">
        <v>1880</v>
      </c>
      <c r="E1321">
        <v>5</v>
      </c>
      <c r="F1321">
        <v>5</v>
      </c>
      <c r="G1321">
        <v>20</v>
      </c>
      <c r="H1321">
        <v>0</v>
      </c>
      <c r="I1321">
        <v>5</v>
      </c>
      <c r="J1321">
        <v>0</v>
      </c>
      <c r="K1321">
        <v>0</v>
      </c>
      <c r="L1321">
        <v>5</v>
      </c>
      <c r="M1321">
        <v>0</v>
      </c>
      <c r="N1321">
        <v>5</v>
      </c>
      <c r="O1321">
        <v>20</v>
      </c>
      <c r="P1321">
        <v>10</v>
      </c>
      <c r="Q1321">
        <v>35</v>
      </c>
      <c r="R1321">
        <v>25</v>
      </c>
      <c r="S1321">
        <v>0</v>
      </c>
      <c r="T1321">
        <v>5</v>
      </c>
      <c r="U1321">
        <v>5</v>
      </c>
      <c r="V1321">
        <v>40</v>
      </c>
      <c r="W1321">
        <v>0</v>
      </c>
      <c r="X1321">
        <v>5</v>
      </c>
      <c r="Y1321">
        <v>0</v>
      </c>
    </row>
    <row r="1322" spans="2:25" hidden="1" x14ac:dyDescent="0.25">
      <c r="B1322" t="s">
        <v>2201</v>
      </c>
      <c r="C1322">
        <v>32080</v>
      </c>
      <c r="D1322" t="s">
        <v>1881</v>
      </c>
      <c r="E1322">
        <v>175</v>
      </c>
      <c r="F1322">
        <v>585</v>
      </c>
      <c r="G1322">
        <v>15760</v>
      </c>
      <c r="H1322">
        <v>150</v>
      </c>
      <c r="I1322">
        <v>3645</v>
      </c>
      <c r="J1322">
        <v>50</v>
      </c>
      <c r="K1322">
        <v>1820</v>
      </c>
      <c r="L1322">
        <v>12055</v>
      </c>
      <c r="M1322">
        <v>2390</v>
      </c>
      <c r="N1322">
        <v>5340</v>
      </c>
      <c r="O1322">
        <v>11835</v>
      </c>
      <c r="P1322">
        <v>9615</v>
      </c>
      <c r="Q1322">
        <v>11885</v>
      </c>
      <c r="R1322">
        <v>8065</v>
      </c>
      <c r="S1322">
        <v>730</v>
      </c>
      <c r="T1322">
        <v>495</v>
      </c>
      <c r="U1322">
        <v>3575</v>
      </c>
      <c r="V1322">
        <v>30175</v>
      </c>
      <c r="W1322">
        <v>25</v>
      </c>
      <c r="X1322">
        <v>985</v>
      </c>
      <c r="Y1322">
        <v>500</v>
      </c>
    </row>
    <row r="1323" spans="2:25" hidden="1" x14ac:dyDescent="0.25">
      <c r="B1323" t="s">
        <v>2201</v>
      </c>
      <c r="C1323">
        <v>32250</v>
      </c>
      <c r="D1323" t="s">
        <v>1882</v>
      </c>
      <c r="E1323">
        <v>5</v>
      </c>
      <c r="F1323">
        <v>25</v>
      </c>
      <c r="G1323">
        <v>125</v>
      </c>
      <c r="H1323">
        <v>5</v>
      </c>
      <c r="I1323">
        <v>25</v>
      </c>
      <c r="J1323">
        <v>5</v>
      </c>
      <c r="K1323">
        <v>20</v>
      </c>
      <c r="L1323">
        <v>85</v>
      </c>
      <c r="M1323">
        <v>10</v>
      </c>
      <c r="N1323">
        <v>70</v>
      </c>
      <c r="O1323">
        <v>185</v>
      </c>
      <c r="P1323">
        <v>165</v>
      </c>
      <c r="Q1323">
        <v>270</v>
      </c>
      <c r="R1323">
        <v>235</v>
      </c>
      <c r="S1323">
        <v>5</v>
      </c>
      <c r="T1323">
        <v>10</v>
      </c>
      <c r="U1323">
        <v>90</v>
      </c>
      <c r="V1323">
        <v>375</v>
      </c>
      <c r="W1323">
        <v>0</v>
      </c>
      <c r="X1323">
        <v>40</v>
      </c>
      <c r="Y1323">
        <v>0</v>
      </c>
    </row>
    <row r="1324" spans="2:25" hidden="1" x14ac:dyDescent="0.25">
      <c r="B1324" t="s">
        <v>2201</v>
      </c>
      <c r="C1324">
        <v>32260</v>
      </c>
      <c r="D1324" t="s">
        <v>1883</v>
      </c>
      <c r="E1324">
        <v>20</v>
      </c>
      <c r="F1324">
        <v>95</v>
      </c>
      <c r="G1324">
        <v>4235</v>
      </c>
      <c r="H1324">
        <v>10</v>
      </c>
      <c r="I1324">
        <v>910</v>
      </c>
      <c r="J1324">
        <v>10</v>
      </c>
      <c r="K1324">
        <v>530</v>
      </c>
      <c r="L1324">
        <v>2325</v>
      </c>
      <c r="M1324">
        <v>730</v>
      </c>
      <c r="N1324">
        <v>1320</v>
      </c>
      <c r="O1324">
        <v>2180</v>
      </c>
      <c r="P1324">
        <v>1730</v>
      </c>
      <c r="Q1324">
        <v>2155</v>
      </c>
      <c r="R1324">
        <v>1745</v>
      </c>
      <c r="S1324">
        <v>165</v>
      </c>
      <c r="T1324">
        <v>130</v>
      </c>
      <c r="U1324">
        <v>680</v>
      </c>
      <c r="V1324">
        <v>7695</v>
      </c>
      <c r="W1324">
        <v>5</v>
      </c>
      <c r="X1324">
        <v>200</v>
      </c>
      <c r="Y1324">
        <v>30</v>
      </c>
    </row>
    <row r="1325" spans="2:25" hidden="1" x14ac:dyDescent="0.25">
      <c r="B1325" t="s">
        <v>2201</v>
      </c>
      <c r="C1325">
        <v>32270</v>
      </c>
      <c r="D1325" t="s">
        <v>1884</v>
      </c>
      <c r="E1325">
        <v>10</v>
      </c>
      <c r="F1325">
        <v>30</v>
      </c>
      <c r="G1325">
        <v>1405</v>
      </c>
      <c r="H1325">
        <v>10</v>
      </c>
      <c r="I1325">
        <v>455</v>
      </c>
      <c r="J1325">
        <v>10</v>
      </c>
      <c r="K1325">
        <v>195</v>
      </c>
      <c r="L1325">
        <v>945</v>
      </c>
      <c r="M1325">
        <v>190</v>
      </c>
      <c r="N1325">
        <v>630</v>
      </c>
      <c r="O1325">
        <v>1445</v>
      </c>
      <c r="P1325">
        <v>1205</v>
      </c>
      <c r="Q1325">
        <v>1140</v>
      </c>
      <c r="R1325">
        <v>785</v>
      </c>
      <c r="S1325">
        <v>80</v>
      </c>
      <c r="T1325">
        <v>45</v>
      </c>
      <c r="U1325">
        <v>495</v>
      </c>
      <c r="V1325">
        <v>3180</v>
      </c>
      <c r="W1325">
        <v>5</v>
      </c>
      <c r="X1325">
        <v>90</v>
      </c>
      <c r="Y1325">
        <v>25</v>
      </c>
    </row>
    <row r="1326" spans="2:25" hidden="1" x14ac:dyDescent="0.25">
      <c r="B1326" t="s">
        <v>2201</v>
      </c>
      <c r="C1326">
        <v>32310</v>
      </c>
      <c r="D1326" t="s">
        <v>1885</v>
      </c>
      <c r="E1326">
        <v>20</v>
      </c>
      <c r="F1326">
        <v>35</v>
      </c>
      <c r="G1326">
        <v>1550</v>
      </c>
      <c r="H1326">
        <v>5</v>
      </c>
      <c r="I1326">
        <v>285</v>
      </c>
      <c r="J1326">
        <v>5</v>
      </c>
      <c r="K1326">
        <v>160</v>
      </c>
      <c r="L1326">
        <v>650</v>
      </c>
      <c r="M1326">
        <v>160</v>
      </c>
      <c r="N1326">
        <v>460</v>
      </c>
      <c r="O1326">
        <v>700</v>
      </c>
      <c r="P1326">
        <v>560</v>
      </c>
      <c r="Q1326">
        <v>655</v>
      </c>
      <c r="R1326">
        <v>555</v>
      </c>
      <c r="S1326">
        <v>40</v>
      </c>
      <c r="T1326">
        <v>20</v>
      </c>
      <c r="U1326">
        <v>220</v>
      </c>
      <c r="V1326">
        <v>2675</v>
      </c>
      <c r="W1326">
        <v>5</v>
      </c>
      <c r="X1326">
        <v>90</v>
      </c>
      <c r="Y1326">
        <v>10</v>
      </c>
    </row>
    <row r="1327" spans="2:25" hidden="1" x14ac:dyDescent="0.25">
      <c r="B1327" t="s">
        <v>2201</v>
      </c>
      <c r="C1327">
        <v>32330</v>
      </c>
      <c r="D1327" t="s">
        <v>1886</v>
      </c>
      <c r="E1327">
        <v>10</v>
      </c>
      <c r="F1327">
        <v>60</v>
      </c>
      <c r="G1327">
        <v>40</v>
      </c>
      <c r="H1327">
        <v>0</v>
      </c>
      <c r="I1327">
        <v>35</v>
      </c>
      <c r="J1327">
        <v>5</v>
      </c>
      <c r="K1327">
        <v>35</v>
      </c>
      <c r="L1327">
        <v>145</v>
      </c>
      <c r="M1327">
        <v>0</v>
      </c>
      <c r="N1327">
        <v>110</v>
      </c>
      <c r="O1327">
        <v>220</v>
      </c>
      <c r="P1327">
        <v>210</v>
      </c>
      <c r="Q1327">
        <v>335</v>
      </c>
      <c r="R1327">
        <v>220</v>
      </c>
      <c r="S1327">
        <v>5</v>
      </c>
      <c r="T1327">
        <v>10</v>
      </c>
      <c r="U1327">
        <v>145</v>
      </c>
      <c r="V1327">
        <v>380</v>
      </c>
      <c r="W1327">
        <v>0</v>
      </c>
      <c r="X1327">
        <v>50</v>
      </c>
      <c r="Y1327">
        <v>5</v>
      </c>
    </row>
    <row r="1328" spans="2:25" hidden="1" x14ac:dyDescent="0.25">
      <c r="B1328" t="s">
        <v>2201</v>
      </c>
      <c r="C1328">
        <v>32450</v>
      </c>
      <c r="D1328" t="s">
        <v>1887</v>
      </c>
      <c r="E1328">
        <v>15</v>
      </c>
      <c r="F1328">
        <v>20</v>
      </c>
      <c r="G1328">
        <v>135</v>
      </c>
      <c r="H1328">
        <v>0</v>
      </c>
      <c r="I1328">
        <v>35</v>
      </c>
      <c r="J1328">
        <v>5</v>
      </c>
      <c r="K1328">
        <v>30</v>
      </c>
      <c r="L1328">
        <v>135</v>
      </c>
      <c r="M1328">
        <v>15</v>
      </c>
      <c r="N1328">
        <v>65</v>
      </c>
      <c r="O1328">
        <v>200</v>
      </c>
      <c r="P1328">
        <v>180</v>
      </c>
      <c r="Q1328">
        <v>220</v>
      </c>
      <c r="R1328">
        <v>165</v>
      </c>
      <c r="S1328">
        <v>10</v>
      </c>
      <c r="T1328">
        <v>15</v>
      </c>
      <c r="U1328">
        <v>105</v>
      </c>
      <c r="V1328">
        <v>390</v>
      </c>
      <c r="W1328">
        <v>0</v>
      </c>
      <c r="X1328">
        <v>20</v>
      </c>
      <c r="Y1328">
        <v>0</v>
      </c>
    </row>
    <row r="1329" spans="2:25" hidden="1" x14ac:dyDescent="0.25">
      <c r="B1329" t="s">
        <v>2201</v>
      </c>
      <c r="C1329">
        <v>32500</v>
      </c>
      <c r="D1329" t="s">
        <v>1888</v>
      </c>
      <c r="E1329">
        <v>25</v>
      </c>
      <c r="F1329">
        <v>60</v>
      </c>
      <c r="G1329">
        <v>480</v>
      </c>
      <c r="H1329">
        <v>0</v>
      </c>
      <c r="I1329">
        <v>90</v>
      </c>
      <c r="J1329">
        <v>0</v>
      </c>
      <c r="K1329">
        <v>55</v>
      </c>
      <c r="L1329">
        <v>220</v>
      </c>
      <c r="M1329">
        <v>50</v>
      </c>
      <c r="N1329">
        <v>200</v>
      </c>
      <c r="O1329">
        <v>370</v>
      </c>
      <c r="P1329">
        <v>320</v>
      </c>
      <c r="Q1329">
        <v>565</v>
      </c>
      <c r="R1329">
        <v>450</v>
      </c>
      <c r="S1329">
        <v>30</v>
      </c>
      <c r="T1329">
        <v>30</v>
      </c>
      <c r="U1329">
        <v>160</v>
      </c>
      <c r="V1329">
        <v>1070</v>
      </c>
      <c r="W1329">
        <v>5</v>
      </c>
      <c r="X1329">
        <v>35</v>
      </c>
      <c r="Y1329">
        <v>5</v>
      </c>
    </row>
    <row r="1330" spans="2:25" hidden="1" x14ac:dyDescent="0.25">
      <c r="B1330" t="s">
        <v>2201</v>
      </c>
      <c r="C1330">
        <v>32600</v>
      </c>
      <c r="D1330" t="s">
        <v>1889</v>
      </c>
      <c r="E1330">
        <v>5</v>
      </c>
      <c r="F1330">
        <v>5</v>
      </c>
      <c r="G1330">
        <v>15</v>
      </c>
      <c r="H1330">
        <v>0</v>
      </c>
      <c r="I1330">
        <v>5</v>
      </c>
      <c r="J1330">
        <v>0</v>
      </c>
      <c r="K1330">
        <v>5</v>
      </c>
      <c r="L1330">
        <v>5</v>
      </c>
      <c r="M1330">
        <v>5</v>
      </c>
      <c r="N1330">
        <v>5</v>
      </c>
      <c r="O1330">
        <v>20</v>
      </c>
      <c r="P1330">
        <v>15</v>
      </c>
      <c r="Q1330">
        <v>25</v>
      </c>
      <c r="R1330">
        <v>15</v>
      </c>
      <c r="S1330">
        <v>0</v>
      </c>
      <c r="T1330">
        <v>0</v>
      </c>
      <c r="U1330">
        <v>10</v>
      </c>
      <c r="V1330">
        <v>35</v>
      </c>
      <c r="W1330">
        <v>0</v>
      </c>
      <c r="X1330">
        <v>5</v>
      </c>
      <c r="Y1330">
        <v>0</v>
      </c>
    </row>
    <row r="1331" spans="2:25" hidden="1" x14ac:dyDescent="0.25">
      <c r="B1331" t="s">
        <v>2201</v>
      </c>
      <c r="C1331">
        <v>32750</v>
      </c>
      <c r="D1331" t="s">
        <v>1890</v>
      </c>
      <c r="E1331">
        <v>0</v>
      </c>
      <c r="F1331">
        <v>5</v>
      </c>
      <c r="G1331">
        <v>10</v>
      </c>
      <c r="H1331">
        <v>0</v>
      </c>
      <c r="I1331">
        <v>5</v>
      </c>
      <c r="J1331">
        <v>0</v>
      </c>
      <c r="K1331">
        <v>0</v>
      </c>
      <c r="L1331">
        <v>5</v>
      </c>
      <c r="M1331">
        <v>0</v>
      </c>
      <c r="N1331">
        <v>5</v>
      </c>
      <c r="O1331">
        <v>5</v>
      </c>
      <c r="P1331">
        <v>5</v>
      </c>
      <c r="Q1331">
        <v>5</v>
      </c>
      <c r="R1331">
        <v>10</v>
      </c>
      <c r="S1331">
        <v>0</v>
      </c>
      <c r="T1331">
        <v>0</v>
      </c>
      <c r="U1331">
        <v>5</v>
      </c>
      <c r="V1331">
        <v>20</v>
      </c>
      <c r="W1331">
        <v>0</v>
      </c>
      <c r="X1331">
        <v>0</v>
      </c>
      <c r="Y1331">
        <v>0</v>
      </c>
    </row>
    <row r="1332" spans="2:25" hidden="1" x14ac:dyDescent="0.25">
      <c r="B1332" t="s">
        <v>2201</v>
      </c>
      <c r="C1332">
        <v>32770</v>
      </c>
      <c r="D1332" t="s">
        <v>1891</v>
      </c>
      <c r="E1332">
        <v>10</v>
      </c>
      <c r="F1332">
        <v>40</v>
      </c>
      <c r="G1332">
        <v>25</v>
      </c>
      <c r="H1332">
        <v>0</v>
      </c>
      <c r="I1332">
        <v>15</v>
      </c>
      <c r="J1332">
        <v>0</v>
      </c>
      <c r="K1332">
        <v>10</v>
      </c>
      <c r="L1332">
        <v>5</v>
      </c>
      <c r="M1332">
        <v>0</v>
      </c>
      <c r="N1332">
        <v>65</v>
      </c>
      <c r="O1332">
        <v>245</v>
      </c>
      <c r="P1332">
        <v>220</v>
      </c>
      <c r="Q1332">
        <v>430</v>
      </c>
      <c r="R1332">
        <v>305</v>
      </c>
      <c r="S1332">
        <v>0</v>
      </c>
      <c r="T1332">
        <v>50</v>
      </c>
      <c r="U1332">
        <v>105</v>
      </c>
      <c r="V1332">
        <v>270</v>
      </c>
      <c r="W1332">
        <v>0</v>
      </c>
      <c r="X1332">
        <v>60</v>
      </c>
      <c r="Y1332">
        <v>0</v>
      </c>
    </row>
    <row r="1333" spans="2:25" hidden="1" x14ac:dyDescent="0.25">
      <c r="B1333" t="s">
        <v>2201</v>
      </c>
      <c r="C1333">
        <v>32810</v>
      </c>
      <c r="D1333" t="s">
        <v>1892</v>
      </c>
      <c r="E1333">
        <v>5</v>
      </c>
      <c r="F1333">
        <v>15</v>
      </c>
      <c r="G1333">
        <v>1490</v>
      </c>
      <c r="H1333">
        <v>5</v>
      </c>
      <c r="I1333">
        <v>265</v>
      </c>
      <c r="J1333">
        <v>5</v>
      </c>
      <c r="K1333">
        <v>155</v>
      </c>
      <c r="L1333">
        <v>955</v>
      </c>
      <c r="M1333">
        <v>280</v>
      </c>
      <c r="N1333">
        <v>505</v>
      </c>
      <c r="O1333">
        <v>765</v>
      </c>
      <c r="P1333">
        <v>600</v>
      </c>
      <c r="Q1333">
        <v>950</v>
      </c>
      <c r="R1333">
        <v>770</v>
      </c>
      <c r="S1333">
        <v>85</v>
      </c>
      <c r="T1333">
        <v>40</v>
      </c>
      <c r="U1333">
        <v>205</v>
      </c>
      <c r="V1333">
        <v>2715</v>
      </c>
      <c r="W1333">
        <v>5</v>
      </c>
      <c r="X1333">
        <v>55</v>
      </c>
      <c r="Y1333">
        <v>10</v>
      </c>
    </row>
    <row r="1334" spans="2:25" hidden="1" x14ac:dyDescent="0.25">
      <c r="B1334" t="s">
        <v>2201</v>
      </c>
      <c r="C1334">
        <v>33100</v>
      </c>
      <c r="D1334" t="s">
        <v>1893</v>
      </c>
      <c r="E1334">
        <v>5</v>
      </c>
      <c r="F1334">
        <v>5</v>
      </c>
      <c r="G1334">
        <v>85</v>
      </c>
      <c r="H1334">
        <v>0</v>
      </c>
      <c r="I1334">
        <v>10</v>
      </c>
      <c r="J1334">
        <v>0</v>
      </c>
      <c r="K1334">
        <v>5</v>
      </c>
      <c r="L1334">
        <v>20</v>
      </c>
      <c r="M1334">
        <v>15</v>
      </c>
      <c r="N1334">
        <v>20</v>
      </c>
      <c r="O1334">
        <v>45</v>
      </c>
      <c r="P1334">
        <v>30</v>
      </c>
      <c r="Q1334">
        <v>35</v>
      </c>
      <c r="R1334">
        <v>25</v>
      </c>
      <c r="S1334">
        <v>5</v>
      </c>
      <c r="T1334">
        <v>5</v>
      </c>
      <c r="U1334">
        <v>10</v>
      </c>
      <c r="V1334">
        <v>130</v>
      </c>
      <c r="W1334">
        <v>0</v>
      </c>
      <c r="X1334">
        <v>5</v>
      </c>
      <c r="Y1334">
        <v>0</v>
      </c>
    </row>
    <row r="1335" spans="2:25" hidden="1" x14ac:dyDescent="0.25">
      <c r="B1335" t="s">
        <v>2201</v>
      </c>
      <c r="C1335">
        <v>33200</v>
      </c>
      <c r="D1335" t="s">
        <v>1894</v>
      </c>
      <c r="E1335">
        <v>5</v>
      </c>
      <c r="F1335">
        <v>5</v>
      </c>
      <c r="G1335">
        <v>170</v>
      </c>
      <c r="H1335">
        <v>0</v>
      </c>
      <c r="I1335">
        <v>20</v>
      </c>
      <c r="J1335">
        <v>0</v>
      </c>
      <c r="K1335">
        <v>10</v>
      </c>
      <c r="L1335">
        <v>60</v>
      </c>
      <c r="M1335">
        <v>30</v>
      </c>
      <c r="N1335">
        <v>50</v>
      </c>
      <c r="O1335">
        <v>100</v>
      </c>
      <c r="P1335">
        <v>75</v>
      </c>
      <c r="Q1335">
        <v>85</v>
      </c>
      <c r="R1335">
        <v>60</v>
      </c>
      <c r="S1335">
        <v>5</v>
      </c>
      <c r="T1335">
        <v>5</v>
      </c>
      <c r="U1335">
        <v>30</v>
      </c>
      <c r="V1335">
        <v>290</v>
      </c>
      <c r="W1335">
        <v>0</v>
      </c>
      <c r="X1335">
        <v>10</v>
      </c>
      <c r="Y1335">
        <v>5</v>
      </c>
    </row>
    <row r="1336" spans="2:25" hidden="1" x14ac:dyDescent="0.25">
      <c r="B1336" t="s">
        <v>2201</v>
      </c>
      <c r="C1336">
        <v>33220</v>
      </c>
      <c r="D1336" t="s">
        <v>1895</v>
      </c>
      <c r="E1336">
        <v>40</v>
      </c>
      <c r="F1336">
        <v>95</v>
      </c>
      <c r="G1336">
        <v>23930</v>
      </c>
      <c r="H1336">
        <v>65</v>
      </c>
      <c r="I1336">
        <v>6440</v>
      </c>
      <c r="J1336">
        <v>45</v>
      </c>
      <c r="K1336">
        <v>3630</v>
      </c>
      <c r="L1336">
        <v>11505</v>
      </c>
      <c r="M1336">
        <v>2265</v>
      </c>
      <c r="N1336">
        <v>7560</v>
      </c>
      <c r="O1336">
        <v>7870</v>
      </c>
      <c r="P1336">
        <v>6260</v>
      </c>
      <c r="Q1336">
        <v>7345</v>
      </c>
      <c r="R1336">
        <v>6050</v>
      </c>
      <c r="S1336">
        <v>950</v>
      </c>
      <c r="T1336">
        <v>335</v>
      </c>
      <c r="U1336">
        <v>2205</v>
      </c>
      <c r="V1336">
        <v>41230</v>
      </c>
      <c r="W1336">
        <v>5</v>
      </c>
      <c r="X1336">
        <v>755</v>
      </c>
      <c r="Y1336">
        <v>165</v>
      </c>
    </row>
    <row r="1337" spans="2:25" hidden="1" x14ac:dyDescent="0.25">
      <c r="B1337" t="s">
        <v>2201</v>
      </c>
      <c r="C1337">
        <v>33360</v>
      </c>
      <c r="D1337" t="s">
        <v>1896</v>
      </c>
      <c r="E1337">
        <v>25</v>
      </c>
      <c r="F1337">
        <v>75</v>
      </c>
      <c r="G1337">
        <v>5820</v>
      </c>
      <c r="H1337">
        <v>30</v>
      </c>
      <c r="I1337">
        <v>1975</v>
      </c>
      <c r="J1337">
        <v>30</v>
      </c>
      <c r="K1337">
        <v>990</v>
      </c>
      <c r="L1337">
        <v>4475</v>
      </c>
      <c r="M1337">
        <v>800</v>
      </c>
      <c r="N1337">
        <v>2405</v>
      </c>
      <c r="O1337">
        <v>4200</v>
      </c>
      <c r="P1337">
        <v>3595</v>
      </c>
      <c r="Q1337">
        <v>4085</v>
      </c>
      <c r="R1337">
        <v>3175</v>
      </c>
      <c r="S1337">
        <v>430</v>
      </c>
      <c r="T1337">
        <v>160</v>
      </c>
      <c r="U1337">
        <v>1550</v>
      </c>
      <c r="V1337">
        <v>12575</v>
      </c>
      <c r="W1337">
        <v>10</v>
      </c>
      <c r="X1337">
        <v>410</v>
      </c>
      <c r="Y1337">
        <v>75</v>
      </c>
    </row>
    <row r="1338" spans="2:25" hidden="1" x14ac:dyDescent="0.25">
      <c r="B1338" t="s">
        <v>2201</v>
      </c>
      <c r="C1338">
        <v>33430</v>
      </c>
      <c r="D1338" t="s">
        <v>1897</v>
      </c>
      <c r="E1338">
        <v>145</v>
      </c>
      <c r="F1338">
        <v>185</v>
      </c>
      <c r="G1338">
        <v>64745</v>
      </c>
      <c r="H1338">
        <v>760</v>
      </c>
      <c r="I1338">
        <v>14695</v>
      </c>
      <c r="J1338">
        <v>235</v>
      </c>
      <c r="K1338">
        <v>6205</v>
      </c>
      <c r="L1338">
        <v>39765</v>
      </c>
      <c r="M1338">
        <v>11575</v>
      </c>
      <c r="N1338">
        <v>15900</v>
      </c>
      <c r="O1338">
        <v>34060</v>
      </c>
      <c r="P1338">
        <v>25945</v>
      </c>
      <c r="Q1338">
        <v>27540</v>
      </c>
      <c r="R1338">
        <v>16915</v>
      </c>
      <c r="S1338">
        <v>2125</v>
      </c>
      <c r="T1338">
        <v>995</v>
      </c>
      <c r="U1338">
        <v>6980</v>
      </c>
      <c r="V1338">
        <v>103955</v>
      </c>
      <c r="W1338">
        <v>130</v>
      </c>
      <c r="X1338">
        <v>1400</v>
      </c>
      <c r="Y1338">
        <v>2870</v>
      </c>
    </row>
    <row r="1339" spans="2:25" hidden="1" x14ac:dyDescent="0.25">
      <c r="B1339" t="s">
        <v>2201</v>
      </c>
      <c r="C1339">
        <v>33610</v>
      </c>
      <c r="D1339" t="s">
        <v>1898</v>
      </c>
      <c r="E1339">
        <v>10</v>
      </c>
      <c r="F1339">
        <v>20</v>
      </c>
      <c r="G1339">
        <v>1090</v>
      </c>
      <c r="H1339">
        <v>5</v>
      </c>
      <c r="I1339">
        <v>255</v>
      </c>
      <c r="J1339">
        <v>5</v>
      </c>
      <c r="K1339">
        <v>125</v>
      </c>
      <c r="L1339">
        <v>620</v>
      </c>
      <c r="M1339">
        <v>220</v>
      </c>
      <c r="N1339">
        <v>390</v>
      </c>
      <c r="O1339">
        <v>785</v>
      </c>
      <c r="P1339">
        <v>615</v>
      </c>
      <c r="Q1339">
        <v>555</v>
      </c>
      <c r="R1339">
        <v>335</v>
      </c>
      <c r="S1339">
        <v>35</v>
      </c>
      <c r="T1339">
        <v>25</v>
      </c>
      <c r="U1339">
        <v>255</v>
      </c>
      <c r="V1339">
        <v>2040</v>
      </c>
      <c r="W1339">
        <v>0</v>
      </c>
      <c r="X1339">
        <v>45</v>
      </c>
      <c r="Y1339">
        <v>10</v>
      </c>
    </row>
    <row r="1340" spans="2:25" hidden="1" x14ac:dyDescent="0.25">
      <c r="B1340" t="s">
        <v>2201</v>
      </c>
      <c r="C1340">
        <v>33620</v>
      </c>
      <c r="D1340" t="s">
        <v>1899</v>
      </c>
      <c r="E1340">
        <v>10</v>
      </c>
      <c r="F1340">
        <v>50</v>
      </c>
      <c r="G1340">
        <v>9090</v>
      </c>
      <c r="H1340">
        <v>35</v>
      </c>
      <c r="I1340">
        <v>2700</v>
      </c>
      <c r="J1340">
        <v>20</v>
      </c>
      <c r="K1340">
        <v>1530</v>
      </c>
      <c r="L1340">
        <v>4255</v>
      </c>
      <c r="M1340">
        <v>995</v>
      </c>
      <c r="N1340">
        <v>3835</v>
      </c>
      <c r="O1340">
        <v>3995</v>
      </c>
      <c r="P1340">
        <v>3095</v>
      </c>
      <c r="Q1340">
        <v>3385</v>
      </c>
      <c r="R1340">
        <v>2595</v>
      </c>
      <c r="S1340">
        <v>320</v>
      </c>
      <c r="T1340">
        <v>200</v>
      </c>
      <c r="U1340">
        <v>970</v>
      </c>
      <c r="V1340">
        <v>17125</v>
      </c>
      <c r="W1340">
        <v>5</v>
      </c>
      <c r="X1340">
        <v>340</v>
      </c>
      <c r="Y1340">
        <v>85</v>
      </c>
    </row>
    <row r="1341" spans="2:25" hidden="1" x14ac:dyDescent="0.25">
      <c r="B1341" t="s">
        <v>2201</v>
      </c>
      <c r="C1341">
        <v>33800</v>
      </c>
      <c r="D1341" t="s">
        <v>1900</v>
      </c>
      <c r="E1341">
        <v>25</v>
      </c>
      <c r="F1341">
        <v>20</v>
      </c>
      <c r="G1341">
        <v>1900</v>
      </c>
      <c r="H1341">
        <v>5</v>
      </c>
      <c r="I1341">
        <v>385</v>
      </c>
      <c r="J1341">
        <v>5</v>
      </c>
      <c r="K1341">
        <v>220</v>
      </c>
      <c r="L1341">
        <v>760</v>
      </c>
      <c r="M1341">
        <v>440</v>
      </c>
      <c r="N1341">
        <v>510</v>
      </c>
      <c r="O1341">
        <v>575</v>
      </c>
      <c r="P1341">
        <v>460</v>
      </c>
      <c r="Q1341">
        <v>610</v>
      </c>
      <c r="R1341">
        <v>490</v>
      </c>
      <c r="S1341">
        <v>85</v>
      </c>
      <c r="T1341">
        <v>25</v>
      </c>
      <c r="U1341">
        <v>195</v>
      </c>
      <c r="V1341">
        <v>3145</v>
      </c>
      <c r="W1341">
        <v>5</v>
      </c>
      <c r="X1341">
        <v>55</v>
      </c>
      <c r="Y1341">
        <v>5</v>
      </c>
    </row>
    <row r="1342" spans="2:25" hidden="1" x14ac:dyDescent="0.25">
      <c r="B1342" t="s">
        <v>2201</v>
      </c>
      <c r="C1342">
        <v>33830</v>
      </c>
      <c r="D1342" t="s">
        <v>1901</v>
      </c>
      <c r="E1342">
        <v>15</v>
      </c>
      <c r="F1342">
        <v>65</v>
      </c>
      <c r="G1342">
        <v>40</v>
      </c>
      <c r="H1342">
        <v>0</v>
      </c>
      <c r="I1342">
        <v>25</v>
      </c>
      <c r="J1342">
        <v>5</v>
      </c>
      <c r="K1342">
        <v>30</v>
      </c>
      <c r="L1342">
        <v>15</v>
      </c>
      <c r="M1342">
        <v>0</v>
      </c>
      <c r="N1342">
        <v>55</v>
      </c>
      <c r="O1342">
        <v>165</v>
      </c>
      <c r="P1342">
        <v>150</v>
      </c>
      <c r="Q1342">
        <v>360</v>
      </c>
      <c r="R1342">
        <v>235</v>
      </c>
      <c r="S1342">
        <v>10</v>
      </c>
      <c r="T1342">
        <v>10</v>
      </c>
      <c r="U1342">
        <v>100</v>
      </c>
      <c r="V1342">
        <v>285</v>
      </c>
      <c r="W1342">
        <v>0</v>
      </c>
      <c r="X1342">
        <v>50</v>
      </c>
      <c r="Y1342">
        <v>5</v>
      </c>
    </row>
    <row r="1343" spans="2:25" hidden="1" x14ac:dyDescent="0.25">
      <c r="B1343" t="s">
        <v>2201</v>
      </c>
      <c r="C1343">
        <v>33960</v>
      </c>
      <c r="D1343" t="s">
        <v>1902</v>
      </c>
      <c r="E1343">
        <v>135</v>
      </c>
      <c r="F1343">
        <v>270</v>
      </c>
      <c r="G1343">
        <v>17745</v>
      </c>
      <c r="H1343">
        <v>195</v>
      </c>
      <c r="I1343">
        <v>7410</v>
      </c>
      <c r="J1343">
        <v>130</v>
      </c>
      <c r="K1343">
        <v>3605</v>
      </c>
      <c r="L1343">
        <v>20250</v>
      </c>
      <c r="M1343">
        <v>1780</v>
      </c>
      <c r="N1343">
        <v>9915</v>
      </c>
      <c r="O1343">
        <v>20815</v>
      </c>
      <c r="P1343">
        <v>16840</v>
      </c>
      <c r="Q1343">
        <v>15160</v>
      </c>
      <c r="R1343">
        <v>8885</v>
      </c>
      <c r="S1343">
        <v>1035</v>
      </c>
      <c r="T1343">
        <v>865</v>
      </c>
      <c r="U1343">
        <v>5640</v>
      </c>
      <c r="V1343">
        <v>41985</v>
      </c>
      <c r="W1343">
        <v>45</v>
      </c>
      <c r="X1343">
        <v>1445</v>
      </c>
      <c r="Y1343">
        <v>760</v>
      </c>
    </row>
    <row r="1344" spans="2:25" hidden="1" x14ac:dyDescent="0.25">
      <c r="B1344" t="s">
        <v>2201</v>
      </c>
      <c r="C1344">
        <v>33980</v>
      </c>
      <c r="D1344" t="s">
        <v>1903</v>
      </c>
      <c r="E1344">
        <v>5</v>
      </c>
      <c r="F1344">
        <v>10</v>
      </c>
      <c r="G1344">
        <v>610</v>
      </c>
      <c r="H1344">
        <v>5</v>
      </c>
      <c r="I1344">
        <v>195</v>
      </c>
      <c r="J1344">
        <v>5</v>
      </c>
      <c r="K1344">
        <v>80</v>
      </c>
      <c r="L1344">
        <v>440</v>
      </c>
      <c r="M1344">
        <v>110</v>
      </c>
      <c r="N1344">
        <v>250</v>
      </c>
      <c r="O1344">
        <v>750</v>
      </c>
      <c r="P1344">
        <v>630</v>
      </c>
      <c r="Q1344">
        <v>485</v>
      </c>
      <c r="R1344">
        <v>335</v>
      </c>
      <c r="S1344">
        <v>25</v>
      </c>
      <c r="T1344">
        <v>15</v>
      </c>
      <c r="U1344">
        <v>285</v>
      </c>
      <c r="V1344">
        <v>1375</v>
      </c>
      <c r="W1344">
        <v>5</v>
      </c>
      <c r="X1344">
        <v>35</v>
      </c>
      <c r="Y1344">
        <v>10</v>
      </c>
    </row>
    <row r="1345" spans="2:25" hidden="1" x14ac:dyDescent="0.25">
      <c r="B1345" t="s">
        <v>2201</v>
      </c>
      <c r="C1345">
        <v>34420</v>
      </c>
      <c r="D1345" t="s">
        <v>1904</v>
      </c>
      <c r="E1345">
        <v>10</v>
      </c>
      <c r="F1345">
        <v>25</v>
      </c>
      <c r="G1345">
        <v>45</v>
      </c>
      <c r="H1345">
        <v>0</v>
      </c>
      <c r="I1345">
        <v>10</v>
      </c>
      <c r="J1345">
        <v>0</v>
      </c>
      <c r="K1345">
        <v>10</v>
      </c>
      <c r="L1345">
        <v>5</v>
      </c>
      <c r="M1345">
        <v>0</v>
      </c>
      <c r="N1345">
        <v>50</v>
      </c>
      <c r="O1345">
        <v>145</v>
      </c>
      <c r="P1345">
        <v>125</v>
      </c>
      <c r="Q1345">
        <v>355</v>
      </c>
      <c r="R1345">
        <v>280</v>
      </c>
      <c r="S1345">
        <v>0</v>
      </c>
      <c r="T1345">
        <v>15</v>
      </c>
      <c r="U1345">
        <v>70</v>
      </c>
      <c r="V1345">
        <v>225</v>
      </c>
      <c r="W1345">
        <v>0</v>
      </c>
      <c r="X1345">
        <v>50</v>
      </c>
      <c r="Y1345">
        <v>0</v>
      </c>
    </row>
    <row r="1346" spans="2:25" hidden="1" x14ac:dyDescent="0.25">
      <c r="B1346" t="s">
        <v>2201</v>
      </c>
      <c r="C1346">
        <v>34530</v>
      </c>
      <c r="D1346" t="s">
        <v>1905</v>
      </c>
      <c r="E1346">
        <v>25</v>
      </c>
      <c r="F1346">
        <v>15</v>
      </c>
      <c r="G1346">
        <v>4780</v>
      </c>
      <c r="H1346">
        <v>20</v>
      </c>
      <c r="I1346">
        <v>1025</v>
      </c>
      <c r="J1346">
        <v>10</v>
      </c>
      <c r="K1346">
        <v>410</v>
      </c>
      <c r="L1346">
        <v>1715</v>
      </c>
      <c r="M1346">
        <v>910</v>
      </c>
      <c r="N1346">
        <v>1145</v>
      </c>
      <c r="O1346">
        <v>1660</v>
      </c>
      <c r="P1346">
        <v>1340</v>
      </c>
      <c r="Q1346">
        <v>1525</v>
      </c>
      <c r="R1346">
        <v>1055</v>
      </c>
      <c r="S1346">
        <v>235</v>
      </c>
      <c r="T1346">
        <v>45</v>
      </c>
      <c r="U1346">
        <v>445</v>
      </c>
      <c r="V1346">
        <v>7465</v>
      </c>
      <c r="W1346">
        <v>5</v>
      </c>
      <c r="X1346">
        <v>75</v>
      </c>
      <c r="Y1346">
        <v>50</v>
      </c>
    </row>
    <row r="1347" spans="2:25" hidden="1" x14ac:dyDescent="0.25">
      <c r="B1347" t="s">
        <v>2201</v>
      </c>
      <c r="C1347">
        <v>34570</v>
      </c>
      <c r="D1347" t="s">
        <v>1906</v>
      </c>
      <c r="E1347">
        <v>5</v>
      </c>
      <c r="F1347">
        <v>20</v>
      </c>
      <c r="G1347">
        <v>30</v>
      </c>
      <c r="H1347">
        <v>0</v>
      </c>
      <c r="I1347">
        <v>5</v>
      </c>
      <c r="J1347">
        <v>0</v>
      </c>
      <c r="K1347">
        <v>5</v>
      </c>
      <c r="L1347">
        <v>0</v>
      </c>
      <c r="M1347">
        <v>5</v>
      </c>
      <c r="N1347">
        <v>20</v>
      </c>
      <c r="O1347">
        <v>105</v>
      </c>
      <c r="P1347">
        <v>95</v>
      </c>
      <c r="Q1347">
        <v>160</v>
      </c>
      <c r="R1347">
        <v>95</v>
      </c>
      <c r="S1347">
        <v>0</v>
      </c>
      <c r="T1347">
        <v>10</v>
      </c>
      <c r="U1347">
        <v>60</v>
      </c>
      <c r="V1347">
        <v>125</v>
      </c>
      <c r="W1347">
        <v>0</v>
      </c>
      <c r="X1347">
        <v>25</v>
      </c>
      <c r="Y1347">
        <v>0</v>
      </c>
    </row>
    <row r="1348" spans="2:25" hidden="1" x14ac:dyDescent="0.25">
      <c r="B1348" t="s">
        <v>2201</v>
      </c>
      <c r="C1348">
        <v>34580</v>
      </c>
      <c r="D1348" t="s">
        <v>1907</v>
      </c>
      <c r="E1348">
        <v>10</v>
      </c>
      <c r="F1348">
        <v>35</v>
      </c>
      <c r="G1348">
        <v>4805</v>
      </c>
      <c r="H1348">
        <v>30</v>
      </c>
      <c r="I1348">
        <v>1560</v>
      </c>
      <c r="J1348">
        <v>20</v>
      </c>
      <c r="K1348">
        <v>855</v>
      </c>
      <c r="L1348">
        <v>2670</v>
      </c>
      <c r="M1348">
        <v>525</v>
      </c>
      <c r="N1348">
        <v>1985</v>
      </c>
      <c r="O1348">
        <v>2870</v>
      </c>
      <c r="P1348">
        <v>2245</v>
      </c>
      <c r="Q1348">
        <v>2390</v>
      </c>
      <c r="R1348">
        <v>1610</v>
      </c>
      <c r="S1348">
        <v>205</v>
      </c>
      <c r="T1348">
        <v>120</v>
      </c>
      <c r="U1348">
        <v>710</v>
      </c>
      <c r="V1348">
        <v>9350</v>
      </c>
      <c r="W1348">
        <v>25</v>
      </c>
      <c r="X1348">
        <v>200</v>
      </c>
      <c r="Y1348">
        <v>205</v>
      </c>
    </row>
    <row r="1349" spans="2:25" hidden="1" x14ac:dyDescent="0.25">
      <c r="B1349" t="s">
        <v>2201</v>
      </c>
      <c r="C1349">
        <v>34590</v>
      </c>
      <c r="D1349" t="s">
        <v>1908</v>
      </c>
      <c r="E1349">
        <v>115</v>
      </c>
      <c r="F1349">
        <v>270</v>
      </c>
      <c r="G1349">
        <v>31865</v>
      </c>
      <c r="H1349">
        <v>295</v>
      </c>
      <c r="I1349">
        <v>11820</v>
      </c>
      <c r="J1349">
        <v>160</v>
      </c>
      <c r="K1349">
        <v>6205</v>
      </c>
      <c r="L1349">
        <v>31545</v>
      </c>
      <c r="M1349">
        <v>2660</v>
      </c>
      <c r="N1349">
        <v>13900</v>
      </c>
      <c r="O1349">
        <v>32050</v>
      </c>
      <c r="P1349">
        <v>25590</v>
      </c>
      <c r="Q1349">
        <v>25035</v>
      </c>
      <c r="R1349">
        <v>14815</v>
      </c>
      <c r="S1349">
        <v>1505</v>
      </c>
      <c r="T1349">
        <v>1635</v>
      </c>
      <c r="U1349">
        <v>8195</v>
      </c>
      <c r="V1349">
        <v>68045</v>
      </c>
      <c r="W1349">
        <v>150</v>
      </c>
      <c r="X1349">
        <v>2040</v>
      </c>
      <c r="Y1349">
        <v>1370</v>
      </c>
    </row>
    <row r="1350" spans="2:25" hidden="1" x14ac:dyDescent="0.25">
      <c r="B1350" t="s">
        <v>2201</v>
      </c>
      <c r="C1350">
        <v>34710</v>
      </c>
      <c r="D1350" t="s">
        <v>1909</v>
      </c>
      <c r="E1350">
        <v>5</v>
      </c>
      <c r="F1350">
        <v>10</v>
      </c>
      <c r="G1350">
        <v>310</v>
      </c>
      <c r="H1350">
        <v>0</v>
      </c>
      <c r="I1350">
        <v>65</v>
      </c>
      <c r="J1350">
        <v>0</v>
      </c>
      <c r="K1350">
        <v>25</v>
      </c>
      <c r="L1350">
        <v>140</v>
      </c>
      <c r="M1350">
        <v>60</v>
      </c>
      <c r="N1350">
        <v>105</v>
      </c>
      <c r="O1350">
        <v>195</v>
      </c>
      <c r="P1350">
        <v>155</v>
      </c>
      <c r="Q1350">
        <v>150</v>
      </c>
      <c r="R1350">
        <v>105</v>
      </c>
      <c r="S1350">
        <v>10</v>
      </c>
      <c r="T1350">
        <v>5</v>
      </c>
      <c r="U1350">
        <v>55</v>
      </c>
      <c r="V1350">
        <v>545</v>
      </c>
      <c r="W1350">
        <v>0</v>
      </c>
      <c r="X1350">
        <v>15</v>
      </c>
      <c r="Y1350">
        <v>5</v>
      </c>
    </row>
    <row r="1351" spans="2:25" hidden="1" x14ac:dyDescent="0.25">
      <c r="B1351" t="s">
        <v>2201</v>
      </c>
      <c r="C1351">
        <v>34770</v>
      </c>
      <c r="D1351" t="s">
        <v>1910</v>
      </c>
      <c r="E1351">
        <v>45</v>
      </c>
      <c r="F1351">
        <v>160</v>
      </c>
      <c r="G1351">
        <v>11095</v>
      </c>
      <c r="H1351">
        <v>45</v>
      </c>
      <c r="I1351">
        <v>2640</v>
      </c>
      <c r="J1351">
        <v>30</v>
      </c>
      <c r="K1351">
        <v>1180</v>
      </c>
      <c r="L1351">
        <v>5705</v>
      </c>
      <c r="M1351">
        <v>2075</v>
      </c>
      <c r="N1351">
        <v>3350</v>
      </c>
      <c r="O1351">
        <v>6125</v>
      </c>
      <c r="P1351">
        <v>5100</v>
      </c>
      <c r="Q1351">
        <v>5190</v>
      </c>
      <c r="R1351">
        <v>3690</v>
      </c>
      <c r="S1351">
        <v>470</v>
      </c>
      <c r="T1351">
        <v>185</v>
      </c>
      <c r="U1351">
        <v>2010</v>
      </c>
      <c r="V1351">
        <v>19620</v>
      </c>
      <c r="W1351">
        <v>10</v>
      </c>
      <c r="X1351">
        <v>395</v>
      </c>
      <c r="Y1351">
        <v>140</v>
      </c>
    </row>
    <row r="1352" spans="2:25" hidden="1" x14ac:dyDescent="0.25">
      <c r="B1352" t="s">
        <v>2201</v>
      </c>
      <c r="C1352">
        <v>34800</v>
      </c>
      <c r="D1352" t="s">
        <v>1911</v>
      </c>
      <c r="E1352">
        <v>5</v>
      </c>
      <c r="F1352">
        <v>5</v>
      </c>
      <c r="G1352">
        <v>35</v>
      </c>
      <c r="H1352">
        <v>0</v>
      </c>
      <c r="I1352">
        <v>5</v>
      </c>
      <c r="J1352">
        <v>0</v>
      </c>
      <c r="K1352">
        <v>5</v>
      </c>
      <c r="L1352">
        <v>15</v>
      </c>
      <c r="M1352">
        <v>10</v>
      </c>
      <c r="N1352">
        <v>10</v>
      </c>
      <c r="O1352">
        <v>40</v>
      </c>
      <c r="P1352">
        <v>25</v>
      </c>
      <c r="Q1352">
        <v>30</v>
      </c>
      <c r="R1352">
        <v>20</v>
      </c>
      <c r="S1352">
        <v>0</v>
      </c>
      <c r="T1352">
        <v>0</v>
      </c>
      <c r="U1352">
        <v>5</v>
      </c>
      <c r="V1352">
        <v>60</v>
      </c>
      <c r="W1352">
        <v>0</v>
      </c>
      <c r="X1352">
        <v>5</v>
      </c>
      <c r="Y1352">
        <v>5</v>
      </c>
    </row>
    <row r="1353" spans="2:25" hidden="1" x14ac:dyDescent="0.25">
      <c r="B1353" t="s">
        <v>2201</v>
      </c>
      <c r="C1353">
        <v>34830</v>
      </c>
      <c r="D1353" t="s">
        <v>1912</v>
      </c>
      <c r="E1353">
        <v>5</v>
      </c>
      <c r="F1353">
        <v>15</v>
      </c>
      <c r="G1353">
        <v>5</v>
      </c>
      <c r="H1353">
        <v>0</v>
      </c>
      <c r="I1353">
        <v>5</v>
      </c>
      <c r="J1353">
        <v>0</v>
      </c>
      <c r="K1353">
        <v>5</v>
      </c>
      <c r="L1353">
        <v>5</v>
      </c>
      <c r="M1353">
        <v>0</v>
      </c>
      <c r="N1353">
        <v>10</v>
      </c>
      <c r="O1353">
        <v>30</v>
      </c>
      <c r="P1353">
        <v>30</v>
      </c>
      <c r="Q1353">
        <v>50</v>
      </c>
      <c r="R1353">
        <v>25</v>
      </c>
      <c r="S1353">
        <v>0</v>
      </c>
      <c r="T1353">
        <v>0</v>
      </c>
      <c r="U1353">
        <v>25</v>
      </c>
      <c r="V1353">
        <v>50</v>
      </c>
      <c r="W1353">
        <v>0</v>
      </c>
      <c r="X1353">
        <v>5</v>
      </c>
      <c r="Y1353">
        <v>0</v>
      </c>
    </row>
    <row r="1354" spans="2:25" hidden="1" x14ac:dyDescent="0.25">
      <c r="B1354" t="s">
        <v>2201</v>
      </c>
      <c r="C1354">
        <v>34860</v>
      </c>
      <c r="D1354" t="s">
        <v>1913</v>
      </c>
      <c r="E1354">
        <v>10</v>
      </c>
      <c r="F1354">
        <v>20</v>
      </c>
      <c r="G1354">
        <v>1040</v>
      </c>
      <c r="H1354">
        <v>5</v>
      </c>
      <c r="I1354">
        <v>240</v>
      </c>
      <c r="J1354">
        <v>5</v>
      </c>
      <c r="K1354">
        <v>105</v>
      </c>
      <c r="L1354">
        <v>685</v>
      </c>
      <c r="M1354">
        <v>255</v>
      </c>
      <c r="N1354">
        <v>390</v>
      </c>
      <c r="O1354">
        <v>820</v>
      </c>
      <c r="P1354">
        <v>635</v>
      </c>
      <c r="Q1354">
        <v>565</v>
      </c>
      <c r="R1354">
        <v>380</v>
      </c>
      <c r="S1354">
        <v>40</v>
      </c>
      <c r="T1354">
        <v>25</v>
      </c>
      <c r="U1354">
        <v>240</v>
      </c>
      <c r="V1354">
        <v>2000</v>
      </c>
      <c r="W1354">
        <v>5</v>
      </c>
      <c r="X1354">
        <v>45</v>
      </c>
      <c r="Y1354">
        <v>20</v>
      </c>
    </row>
    <row r="1355" spans="2:25" hidden="1" x14ac:dyDescent="0.25">
      <c r="B1355" t="s">
        <v>2201</v>
      </c>
      <c r="C1355">
        <v>34880</v>
      </c>
      <c r="D1355" t="s">
        <v>1914</v>
      </c>
      <c r="E1355">
        <v>25</v>
      </c>
      <c r="F1355">
        <v>95</v>
      </c>
      <c r="G1355">
        <v>3065</v>
      </c>
      <c r="H1355">
        <v>15</v>
      </c>
      <c r="I1355">
        <v>555</v>
      </c>
      <c r="J1355">
        <v>5</v>
      </c>
      <c r="K1355">
        <v>325</v>
      </c>
      <c r="L1355">
        <v>1735</v>
      </c>
      <c r="M1355">
        <v>495</v>
      </c>
      <c r="N1355">
        <v>905</v>
      </c>
      <c r="O1355">
        <v>1760</v>
      </c>
      <c r="P1355">
        <v>1455</v>
      </c>
      <c r="Q1355">
        <v>2015</v>
      </c>
      <c r="R1355">
        <v>1675</v>
      </c>
      <c r="S1355">
        <v>95</v>
      </c>
      <c r="T1355">
        <v>85</v>
      </c>
      <c r="U1355">
        <v>635</v>
      </c>
      <c r="V1355">
        <v>5660</v>
      </c>
      <c r="W1355">
        <v>5</v>
      </c>
      <c r="X1355">
        <v>185</v>
      </c>
      <c r="Y1355">
        <v>25</v>
      </c>
    </row>
    <row r="1356" spans="2:25" hidden="1" x14ac:dyDescent="0.25">
      <c r="B1356" t="s">
        <v>2201</v>
      </c>
      <c r="C1356">
        <v>35010</v>
      </c>
      <c r="D1356" t="s">
        <v>1915</v>
      </c>
      <c r="E1356">
        <v>130</v>
      </c>
      <c r="F1356">
        <v>305</v>
      </c>
      <c r="G1356">
        <v>54970</v>
      </c>
      <c r="H1356">
        <v>400</v>
      </c>
      <c r="I1356">
        <v>15705</v>
      </c>
      <c r="J1356">
        <v>210</v>
      </c>
      <c r="K1356">
        <v>6875</v>
      </c>
      <c r="L1356">
        <v>35700</v>
      </c>
      <c r="M1356">
        <v>8075</v>
      </c>
      <c r="N1356">
        <v>17315</v>
      </c>
      <c r="O1356">
        <v>31770</v>
      </c>
      <c r="P1356">
        <v>24795</v>
      </c>
      <c r="Q1356">
        <v>24350</v>
      </c>
      <c r="R1356">
        <v>14955</v>
      </c>
      <c r="S1356">
        <v>2295</v>
      </c>
      <c r="T1356">
        <v>1060</v>
      </c>
      <c r="U1356">
        <v>7845</v>
      </c>
      <c r="V1356">
        <v>96720</v>
      </c>
      <c r="W1356">
        <v>80</v>
      </c>
      <c r="X1356">
        <v>1990</v>
      </c>
      <c r="Y1356">
        <v>1340</v>
      </c>
    </row>
    <row r="1357" spans="2:25" hidden="1" x14ac:dyDescent="0.25">
      <c r="B1357" t="s">
        <v>2201</v>
      </c>
      <c r="C1357">
        <v>35250</v>
      </c>
      <c r="D1357" t="s">
        <v>1458</v>
      </c>
      <c r="E1357">
        <v>5</v>
      </c>
      <c r="F1357">
        <v>15</v>
      </c>
      <c r="G1357">
        <v>30</v>
      </c>
      <c r="H1357">
        <v>0</v>
      </c>
      <c r="I1357">
        <v>5</v>
      </c>
      <c r="J1357">
        <v>0</v>
      </c>
      <c r="K1357">
        <v>5</v>
      </c>
      <c r="L1357">
        <v>5</v>
      </c>
      <c r="M1357">
        <v>0</v>
      </c>
      <c r="N1357">
        <v>25</v>
      </c>
      <c r="O1357">
        <v>140</v>
      </c>
      <c r="P1357">
        <v>115</v>
      </c>
      <c r="Q1357">
        <v>265</v>
      </c>
      <c r="R1357">
        <v>200</v>
      </c>
      <c r="S1357">
        <v>0</v>
      </c>
      <c r="T1357">
        <v>20</v>
      </c>
      <c r="U1357">
        <v>60</v>
      </c>
      <c r="V1357">
        <v>150</v>
      </c>
      <c r="W1357">
        <v>0</v>
      </c>
      <c r="X1357">
        <v>45</v>
      </c>
      <c r="Y1357">
        <v>0</v>
      </c>
    </row>
    <row r="1358" spans="2:25" hidden="1" x14ac:dyDescent="0.25">
      <c r="B1358" t="s">
        <v>2201</v>
      </c>
      <c r="C1358">
        <v>35300</v>
      </c>
      <c r="D1358" t="s">
        <v>1916</v>
      </c>
      <c r="E1358">
        <v>25</v>
      </c>
      <c r="F1358">
        <v>80</v>
      </c>
      <c r="G1358">
        <v>800</v>
      </c>
      <c r="H1358">
        <v>5</v>
      </c>
      <c r="I1358">
        <v>225</v>
      </c>
      <c r="J1358">
        <v>5</v>
      </c>
      <c r="K1358">
        <v>125</v>
      </c>
      <c r="L1358">
        <v>635</v>
      </c>
      <c r="M1358">
        <v>95</v>
      </c>
      <c r="N1358">
        <v>460</v>
      </c>
      <c r="O1358">
        <v>1230</v>
      </c>
      <c r="P1358">
        <v>1110</v>
      </c>
      <c r="Q1358">
        <v>1550</v>
      </c>
      <c r="R1358">
        <v>1080</v>
      </c>
      <c r="S1358">
        <v>45</v>
      </c>
      <c r="T1358">
        <v>75</v>
      </c>
      <c r="U1358">
        <v>580</v>
      </c>
      <c r="V1358">
        <v>2240</v>
      </c>
      <c r="W1358">
        <v>5</v>
      </c>
      <c r="X1358">
        <v>225</v>
      </c>
      <c r="Y1358">
        <v>10</v>
      </c>
    </row>
    <row r="1359" spans="2:25" hidden="1" x14ac:dyDescent="0.25">
      <c r="B1359" t="s">
        <v>2201</v>
      </c>
      <c r="C1359">
        <v>35600</v>
      </c>
      <c r="D1359" t="s">
        <v>1917</v>
      </c>
      <c r="E1359">
        <v>5</v>
      </c>
      <c r="F1359">
        <v>25</v>
      </c>
      <c r="G1359">
        <v>475</v>
      </c>
      <c r="H1359">
        <v>5</v>
      </c>
      <c r="I1359">
        <v>120</v>
      </c>
      <c r="J1359">
        <v>5</v>
      </c>
      <c r="K1359">
        <v>65</v>
      </c>
      <c r="L1359">
        <v>210</v>
      </c>
      <c r="M1359">
        <v>55</v>
      </c>
      <c r="N1359">
        <v>175</v>
      </c>
      <c r="O1359">
        <v>270</v>
      </c>
      <c r="P1359">
        <v>210</v>
      </c>
      <c r="Q1359">
        <v>230</v>
      </c>
      <c r="R1359">
        <v>195</v>
      </c>
      <c r="S1359">
        <v>25</v>
      </c>
      <c r="T1359">
        <v>10</v>
      </c>
      <c r="U1359">
        <v>100</v>
      </c>
      <c r="V1359">
        <v>935</v>
      </c>
      <c r="W1359">
        <v>5</v>
      </c>
      <c r="X1359">
        <v>20</v>
      </c>
      <c r="Y1359">
        <v>5</v>
      </c>
    </row>
    <row r="1360" spans="2:25" hidden="1" x14ac:dyDescent="0.25">
      <c r="B1360" t="s">
        <v>2201</v>
      </c>
      <c r="C1360">
        <v>35670</v>
      </c>
      <c r="D1360" t="s">
        <v>1918</v>
      </c>
      <c r="E1360">
        <v>5</v>
      </c>
      <c r="F1360">
        <v>15</v>
      </c>
      <c r="G1360">
        <v>40</v>
      </c>
      <c r="H1360">
        <v>0</v>
      </c>
      <c r="I1360">
        <v>20</v>
      </c>
      <c r="J1360">
        <v>5</v>
      </c>
      <c r="K1360">
        <v>15</v>
      </c>
      <c r="L1360">
        <v>20</v>
      </c>
      <c r="M1360">
        <v>0</v>
      </c>
      <c r="N1360">
        <v>50</v>
      </c>
      <c r="O1360">
        <v>130</v>
      </c>
      <c r="P1360">
        <v>120</v>
      </c>
      <c r="Q1360">
        <v>235</v>
      </c>
      <c r="R1360">
        <v>190</v>
      </c>
      <c r="S1360">
        <v>5</v>
      </c>
      <c r="T1360">
        <v>15</v>
      </c>
      <c r="U1360">
        <v>70</v>
      </c>
      <c r="V1360">
        <v>215</v>
      </c>
      <c r="W1360">
        <v>0</v>
      </c>
      <c r="X1360">
        <v>30</v>
      </c>
      <c r="Y1360">
        <v>0</v>
      </c>
    </row>
    <row r="1361" spans="2:25" hidden="1" x14ac:dyDescent="0.25">
      <c r="B1361" t="s">
        <v>2201</v>
      </c>
      <c r="C1361">
        <v>35740</v>
      </c>
      <c r="D1361" t="s">
        <v>1919</v>
      </c>
      <c r="E1361">
        <v>10</v>
      </c>
      <c r="F1361">
        <v>15</v>
      </c>
      <c r="G1361">
        <v>7920</v>
      </c>
      <c r="H1361">
        <v>40</v>
      </c>
      <c r="I1361">
        <v>1270</v>
      </c>
      <c r="J1361">
        <v>10</v>
      </c>
      <c r="K1361">
        <v>505</v>
      </c>
      <c r="L1361">
        <v>2655</v>
      </c>
      <c r="M1361">
        <v>2270</v>
      </c>
      <c r="N1361">
        <v>1585</v>
      </c>
      <c r="O1361">
        <v>2455</v>
      </c>
      <c r="P1361">
        <v>1810</v>
      </c>
      <c r="Q1361">
        <v>1950</v>
      </c>
      <c r="R1361">
        <v>1495</v>
      </c>
      <c r="S1361">
        <v>225</v>
      </c>
      <c r="T1361">
        <v>85</v>
      </c>
      <c r="U1361">
        <v>475</v>
      </c>
      <c r="V1361">
        <v>11570</v>
      </c>
      <c r="W1361">
        <v>5</v>
      </c>
      <c r="X1361">
        <v>95</v>
      </c>
      <c r="Y1361">
        <v>110</v>
      </c>
    </row>
    <row r="1362" spans="2:25" hidden="1" x14ac:dyDescent="0.25">
      <c r="B1362" t="s">
        <v>2201</v>
      </c>
      <c r="C1362">
        <v>35760</v>
      </c>
      <c r="D1362" t="s">
        <v>1920</v>
      </c>
      <c r="E1362">
        <v>10</v>
      </c>
      <c r="F1362">
        <v>25</v>
      </c>
      <c r="G1362">
        <v>1685</v>
      </c>
      <c r="H1362">
        <v>5</v>
      </c>
      <c r="I1362">
        <v>355</v>
      </c>
      <c r="J1362">
        <v>0</v>
      </c>
      <c r="K1362">
        <v>230</v>
      </c>
      <c r="L1362">
        <v>615</v>
      </c>
      <c r="M1362">
        <v>225</v>
      </c>
      <c r="N1362">
        <v>590</v>
      </c>
      <c r="O1362">
        <v>660</v>
      </c>
      <c r="P1362">
        <v>520</v>
      </c>
      <c r="Q1362">
        <v>695</v>
      </c>
      <c r="R1362">
        <v>600</v>
      </c>
      <c r="S1362">
        <v>55</v>
      </c>
      <c r="T1362">
        <v>30</v>
      </c>
      <c r="U1362">
        <v>185</v>
      </c>
      <c r="V1362">
        <v>3050</v>
      </c>
      <c r="W1362">
        <v>5</v>
      </c>
      <c r="X1362">
        <v>55</v>
      </c>
      <c r="Y1362">
        <v>10</v>
      </c>
    </row>
    <row r="1363" spans="2:25" hidden="1" x14ac:dyDescent="0.25">
      <c r="B1363" t="s">
        <v>2201</v>
      </c>
      <c r="C1363">
        <v>35780</v>
      </c>
      <c r="D1363" t="s">
        <v>1921</v>
      </c>
      <c r="E1363">
        <v>15</v>
      </c>
      <c r="F1363">
        <v>115</v>
      </c>
      <c r="G1363">
        <v>80</v>
      </c>
      <c r="H1363">
        <v>0</v>
      </c>
      <c r="I1363">
        <v>30</v>
      </c>
      <c r="J1363">
        <v>0</v>
      </c>
      <c r="K1363">
        <v>20</v>
      </c>
      <c r="L1363">
        <v>10</v>
      </c>
      <c r="M1363">
        <v>0</v>
      </c>
      <c r="N1363">
        <v>50</v>
      </c>
      <c r="O1363">
        <v>390</v>
      </c>
      <c r="P1363">
        <v>350</v>
      </c>
      <c r="Q1363">
        <v>510</v>
      </c>
      <c r="R1363">
        <v>280</v>
      </c>
      <c r="S1363">
        <v>5</v>
      </c>
      <c r="T1363">
        <v>45</v>
      </c>
      <c r="U1363">
        <v>185</v>
      </c>
      <c r="V1363">
        <v>390</v>
      </c>
      <c r="W1363">
        <v>0</v>
      </c>
      <c r="X1363">
        <v>70</v>
      </c>
      <c r="Y1363">
        <v>0</v>
      </c>
    </row>
    <row r="1364" spans="2:25" hidden="1" x14ac:dyDescent="0.25">
      <c r="B1364" t="s">
        <v>2201</v>
      </c>
      <c r="C1364">
        <v>35790</v>
      </c>
      <c r="D1364" t="s">
        <v>1922</v>
      </c>
      <c r="E1364">
        <v>55</v>
      </c>
      <c r="F1364">
        <v>40</v>
      </c>
      <c r="G1364">
        <v>75</v>
      </c>
      <c r="H1364">
        <v>0</v>
      </c>
      <c r="I1364">
        <v>45</v>
      </c>
      <c r="J1364">
        <v>5</v>
      </c>
      <c r="K1364">
        <v>40</v>
      </c>
      <c r="L1364">
        <v>30</v>
      </c>
      <c r="M1364">
        <v>0</v>
      </c>
      <c r="N1364">
        <v>105</v>
      </c>
      <c r="O1364">
        <v>325</v>
      </c>
      <c r="P1364">
        <v>305</v>
      </c>
      <c r="Q1364">
        <v>660</v>
      </c>
      <c r="R1364">
        <v>490</v>
      </c>
      <c r="S1364">
        <v>5</v>
      </c>
      <c r="T1364">
        <v>25</v>
      </c>
      <c r="U1364">
        <v>205</v>
      </c>
      <c r="V1364">
        <v>525</v>
      </c>
      <c r="W1364">
        <v>5</v>
      </c>
      <c r="X1364">
        <v>100</v>
      </c>
      <c r="Y1364">
        <v>0</v>
      </c>
    </row>
    <row r="1365" spans="2:25" hidden="1" x14ac:dyDescent="0.25">
      <c r="B1365" t="s">
        <v>2201</v>
      </c>
      <c r="C1365">
        <v>35800</v>
      </c>
      <c r="D1365" t="s">
        <v>1923</v>
      </c>
      <c r="E1365">
        <v>10</v>
      </c>
      <c r="F1365">
        <v>15</v>
      </c>
      <c r="G1365">
        <v>170</v>
      </c>
      <c r="H1365">
        <v>5</v>
      </c>
      <c r="I1365">
        <v>50</v>
      </c>
      <c r="J1365">
        <v>5</v>
      </c>
      <c r="K1365">
        <v>35</v>
      </c>
      <c r="L1365">
        <v>75</v>
      </c>
      <c r="M1365">
        <v>20</v>
      </c>
      <c r="N1365">
        <v>105</v>
      </c>
      <c r="O1365">
        <v>150</v>
      </c>
      <c r="P1365">
        <v>135</v>
      </c>
      <c r="Q1365">
        <v>160</v>
      </c>
      <c r="R1365">
        <v>135</v>
      </c>
      <c r="S1365">
        <v>5</v>
      </c>
      <c r="T1365">
        <v>5</v>
      </c>
      <c r="U1365">
        <v>70</v>
      </c>
      <c r="V1365">
        <v>445</v>
      </c>
      <c r="W1365">
        <v>0</v>
      </c>
      <c r="X1365">
        <v>20</v>
      </c>
      <c r="Y1365">
        <v>5</v>
      </c>
    </row>
    <row r="1366" spans="2:25" hidden="1" x14ac:dyDescent="0.25">
      <c r="B1366" t="s">
        <v>2201</v>
      </c>
      <c r="C1366">
        <v>36070</v>
      </c>
      <c r="D1366" t="s">
        <v>1924</v>
      </c>
      <c r="E1366">
        <v>5</v>
      </c>
      <c r="F1366">
        <v>30</v>
      </c>
      <c r="G1366">
        <v>35</v>
      </c>
      <c r="H1366">
        <v>0</v>
      </c>
      <c r="I1366">
        <v>10</v>
      </c>
      <c r="J1366">
        <v>0</v>
      </c>
      <c r="K1366">
        <v>15</v>
      </c>
      <c r="L1366">
        <v>5</v>
      </c>
      <c r="M1366">
        <v>0</v>
      </c>
      <c r="N1366">
        <v>25</v>
      </c>
      <c r="O1366">
        <v>90</v>
      </c>
      <c r="P1366">
        <v>80</v>
      </c>
      <c r="Q1366">
        <v>220</v>
      </c>
      <c r="R1366">
        <v>180</v>
      </c>
      <c r="S1366">
        <v>5</v>
      </c>
      <c r="T1366">
        <v>5</v>
      </c>
      <c r="U1366">
        <v>45</v>
      </c>
      <c r="V1366">
        <v>155</v>
      </c>
      <c r="W1366">
        <v>0</v>
      </c>
      <c r="X1366">
        <v>15</v>
      </c>
      <c r="Y1366">
        <v>0</v>
      </c>
    </row>
    <row r="1367" spans="2:25" hidden="1" x14ac:dyDescent="0.25">
      <c r="B1367" t="s">
        <v>2201</v>
      </c>
      <c r="C1367">
        <v>36150</v>
      </c>
      <c r="D1367" t="s">
        <v>1925</v>
      </c>
      <c r="E1367">
        <v>0</v>
      </c>
      <c r="F1367">
        <v>5</v>
      </c>
      <c r="G1367">
        <v>45</v>
      </c>
      <c r="H1367">
        <v>0</v>
      </c>
      <c r="I1367">
        <v>15</v>
      </c>
      <c r="J1367">
        <v>0</v>
      </c>
      <c r="K1367">
        <v>5</v>
      </c>
      <c r="L1367">
        <v>30</v>
      </c>
      <c r="M1367">
        <v>10</v>
      </c>
      <c r="N1367">
        <v>20</v>
      </c>
      <c r="O1367">
        <v>50</v>
      </c>
      <c r="P1367">
        <v>35</v>
      </c>
      <c r="Q1367">
        <v>35</v>
      </c>
      <c r="R1367">
        <v>35</v>
      </c>
      <c r="S1367">
        <v>5</v>
      </c>
      <c r="T1367">
        <v>5</v>
      </c>
      <c r="U1367">
        <v>15</v>
      </c>
      <c r="V1367">
        <v>110</v>
      </c>
      <c r="W1367">
        <v>0</v>
      </c>
      <c r="X1367">
        <v>5</v>
      </c>
      <c r="Y1367">
        <v>0</v>
      </c>
    </row>
    <row r="1368" spans="2:25" hidden="1" x14ac:dyDescent="0.25">
      <c r="B1368" t="s">
        <v>2201</v>
      </c>
      <c r="C1368">
        <v>36250</v>
      </c>
      <c r="D1368" t="s">
        <v>1926</v>
      </c>
      <c r="E1368">
        <v>40</v>
      </c>
      <c r="F1368">
        <v>55</v>
      </c>
      <c r="G1368">
        <v>20835</v>
      </c>
      <c r="H1368">
        <v>100</v>
      </c>
      <c r="I1368">
        <v>4460</v>
      </c>
      <c r="J1368">
        <v>45</v>
      </c>
      <c r="K1368">
        <v>1770</v>
      </c>
      <c r="L1368">
        <v>8050</v>
      </c>
      <c r="M1368">
        <v>3825</v>
      </c>
      <c r="N1368">
        <v>4835</v>
      </c>
      <c r="O1368">
        <v>7705</v>
      </c>
      <c r="P1368">
        <v>5925</v>
      </c>
      <c r="Q1368">
        <v>6410</v>
      </c>
      <c r="R1368">
        <v>4285</v>
      </c>
      <c r="S1368">
        <v>775</v>
      </c>
      <c r="T1368">
        <v>195</v>
      </c>
      <c r="U1368">
        <v>1655</v>
      </c>
      <c r="V1368">
        <v>31945</v>
      </c>
      <c r="W1368">
        <v>20</v>
      </c>
      <c r="X1368">
        <v>375</v>
      </c>
      <c r="Y1368">
        <v>350</v>
      </c>
    </row>
    <row r="1369" spans="2:25" hidden="1" x14ac:dyDescent="0.25">
      <c r="B1369" t="s">
        <v>2201</v>
      </c>
      <c r="C1369">
        <v>36300</v>
      </c>
      <c r="D1369" t="s">
        <v>546</v>
      </c>
      <c r="E1369">
        <v>5</v>
      </c>
      <c r="F1369">
        <v>5</v>
      </c>
      <c r="G1369">
        <v>45</v>
      </c>
      <c r="H1369">
        <v>0</v>
      </c>
      <c r="I1369">
        <v>5</v>
      </c>
      <c r="J1369">
        <v>0</v>
      </c>
      <c r="K1369">
        <v>5</v>
      </c>
      <c r="L1369">
        <v>15</v>
      </c>
      <c r="M1369">
        <v>15</v>
      </c>
      <c r="N1369">
        <v>15</v>
      </c>
      <c r="O1369">
        <v>40</v>
      </c>
      <c r="P1369">
        <v>30</v>
      </c>
      <c r="Q1369">
        <v>25</v>
      </c>
      <c r="R1369">
        <v>20</v>
      </c>
      <c r="S1369">
        <v>0</v>
      </c>
      <c r="T1369">
        <v>5</v>
      </c>
      <c r="U1369">
        <v>10</v>
      </c>
      <c r="V1369">
        <v>80</v>
      </c>
      <c r="W1369">
        <v>0</v>
      </c>
      <c r="X1369">
        <v>5</v>
      </c>
      <c r="Y1369">
        <v>0</v>
      </c>
    </row>
    <row r="1370" spans="2:25" hidden="1" x14ac:dyDescent="0.25">
      <c r="B1370" t="s">
        <v>2201</v>
      </c>
      <c r="C1370">
        <v>36370</v>
      </c>
      <c r="D1370" t="s">
        <v>1927</v>
      </c>
      <c r="E1370">
        <v>65</v>
      </c>
      <c r="F1370">
        <v>185</v>
      </c>
      <c r="G1370">
        <v>8850</v>
      </c>
      <c r="H1370">
        <v>45</v>
      </c>
      <c r="I1370">
        <v>2670</v>
      </c>
      <c r="J1370">
        <v>25</v>
      </c>
      <c r="K1370">
        <v>1235</v>
      </c>
      <c r="L1370">
        <v>6105</v>
      </c>
      <c r="M1370">
        <v>1065</v>
      </c>
      <c r="N1370">
        <v>3895</v>
      </c>
      <c r="O1370">
        <v>5635</v>
      </c>
      <c r="P1370">
        <v>4785</v>
      </c>
      <c r="Q1370">
        <v>5275</v>
      </c>
      <c r="R1370">
        <v>3545</v>
      </c>
      <c r="S1370">
        <v>370</v>
      </c>
      <c r="T1370">
        <v>195</v>
      </c>
      <c r="U1370">
        <v>1985</v>
      </c>
      <c r="V1370">
        <v>17730</v>
      </c>
      <c r="W1370">
        <v>10</v>
      </c>
      <c r="X1370">
        <v>505</v>
      </c>
      <c r="Y1370">
        <v>130</v>
      </c>
    </row>
    <row r="1371" spans="2:25" hidden="1" x14ac:dyDescent="0.25">
      <c r="B1371" t="s">
        <v>2201</v>
      </c>
      <c r="C1371">
        <v>36510</v>
      </c>
      <c r="D1371" t="s">
        <v>1928</v>
      </c>
      <c r="E1371">
        <v>10</v>
      </c>
      <c r="F1371">
        <v>25</v>
      </c>
      <c r="G1371">
        <v>5940</v>
      </c>
      <c r="H1371">
        <v>30</v>
      </c>
      <c r="I1371">
        <v>1500</v>
      </c>
      <c r="J1371">
        <v>15</v>
      </c>
      <c r="K1371">
        <v>675</v>
      </c>
      <c r="L1371">
        <v>2805</v>
      </c>
      <c r="M1371">
        <v>1050</v>
      </c>
      <c r="N1371">
        <v>1705</v>
      </c>
      <c r="O1371">
        <v>2630</v>
      </c>
      <c r="P1371">
        <v>2015</v>
      </c>
      <c r="Q1371">
        <v>2105</v>
      </c>
      <c r="R1371">
        <v>1525</v>
      </c>
      <c r="S1371">
        <v>190</v>
      </c>
      <c r="T1371">
        <v>90</v>
      </c>
      <c r="U1371">
        <v>615</v>
      </c>
      <c r="V1371">
        <v>9975</v>
      </c>
      <c r="W1371">
        <v>5</v>
      </c>
      <c r="X1371">
        <v>135</v>
      </c>
      <c r="Y1371">
        <v>85</v>
      </c>
    </row>
    <row r="1372" spans="2:25" hidden="1" x14ac:dyDescent="0.25">
      <c r="B1372" t="s">
        <v>2201</v>
      </c>
      <c r="C1372">
        <v>36580</v>
      </c>
      <c r="D1372" t="s">
        <v>1929</v>
      </c>
      <c r="E1372">
        <v>5</v>
      </c>
      <c r="F1372">
        <v>35</v>
      </c>
      <c r="G1372">
        <v>3535</v>
      </c>
      <c r="H1372">
        <v>15</v>
      </c>
      <c r="I1372">
        <v>1170</v>
      </c>
      <c r="J1372">
        <v>10</v>
      </c>
      <c r="K1372">
        <v>645</v>
      </c>
      <c r="L1372">
        <v>1800</v>
      </c>
      <c r="M1372">
        <v>360</v>
      </c>
      <c r="N1372">
        <v>1495</v>
      </c>
      <c r="O1372">
        <v>1785</v>
      </c>
      <c r="P1372">
        <v>1380</v>
      </c>
      <c r="Q1372">
        <v>1420</v>
      </c>
      <c r="R1372">
        <v>1080</v>
      </c>
      <c r="S1372">
        <v>135</v>
      </c>
      <c r="T1372">
        <v>55</v>
      </c>
      <c r="U1372">
        <v>450</v>
      </c>
      <c r="V1372">
        <v>6800</v>
      </c>
      <c r="W1372">
        <v>5</v>
      </c>
      <c r="X1372">
        <v>110</v>
      </c>
      <c r="Y1372">
        <v>40</v>
      </c>
    </row>
    <row r="1373" spans="2:25" hidden="1" x14ac:dyDescent="0.25">
      <c r="B1373" t="s">
        <v>2201</v>
      </c>
      <c r="C1373">
        <v>36630</v>
      </c>
      <c r="D1373" t="s">
        <v>1930</v>
      </c>
      <c r="E1373">
        <v>15</v>
      </c>
      <c r="F1373">
        <v>55</v>
      </c>
      <c r="G1373">
        <v>6045</v>
      </c>
      <c r="H1373">
        <v>15</v>
      </c>
      <c r="I1373">
        <v>1895</v>
      </c>
      <c r="J1373">
        <v>5</v>
      </c>
      <c r="K1373">
        <v>1140</v>
      </c>
      <c r="L1373">
        <v>2615</v>
      </c>
      <c r="M1373">
        <v>630</v>
      </c>
      <c r="N1373">
        <v>2650</v>
      </c>
      <c r="O1373">
        <v>2505</v>
      </c>
      <c r="P1373">
        <v>2020</v>
      </c>
      <c r="Q1373">
        <v>2340</v>
      </c>
      <c r="R1373">
        <v>1790</v>
      </c>
      <c r="S1373">
        <v>210</v>
      </c>
      <c r="T1373">
        <v>135</v>
      </c>
      <c r="U1373">
        <v>715</v>
      </c>
      <c r="V1373">
        <v>11645</v>
      </c>
      <c r="W1373">
        <v>5</v>
      </c>
      <c r="X1373">
        <v>260</v>
      </c>
      <c r="Y1373">
        <v>50</v>
      </c>
    </row>
    <row r="1374" spans="2:25" hidden="1" x14ac:dyDescent="0.25">
      <c r="B1374" t="s">
        <v>2201</v>
      </c>
      <c r="C1374">
        <v>36660</v>
      </c>
      <c r="D1374" t="s">
        <v>1931</v>
      </c>
      <c r="E1374">
        <v>10</v>
      </c>
      <c r="F1374">
        <v>50</v>
      </c>
      <c r="G1374">
        <v>6410</v>
      </c>
      <c r="H1374">
        <v>25</v>
      </c>
      <c r="I1374">
        <v>1365</v>
      </c>
      <c r="J1374">
        <v>15</v>
      </c>
      <c r="K1374">
        <v>725</v>
      </c>
      <c r="L1374">
        <v>2685</v>
      </c>
      <c r="M1374">
        <v>855</v>
      </c>
      <c r="N1374">
        <v>1900</v>
      </c>
      <c r="O1374">
        <v>2570</v>
      </c>
      <c r="P1374">
        <v>1930</v>
      </c>
      <c r="Q1374">
        <v>2125</v>
      </c>
      <c r="R1374">
        <v>1535</v>
      </c>
      <c r="S1374">
        <v>225</v>
      </c>
      <c r="T1374">
        <v>100</v>
      </c>
      <c r="U1374">
        <v>675</v>
      </c>
      <c r="V1374">
        <v>10710</v>
      </c>
      <c r="W1374">
        <v>5</v>
      </c>
      <c r="X1374">
        <v>170</v>
      </c>
      <c r="Y1374">
        <v>45</v>
      </c>
    </row>
    <row r="1375" spans="2:25" hidden="1" x14ac:dyDescent="0.25">
      <c r="B1375" t="s">
        <v>2201</v>
      </c>
      <c r="C1375">
        <v>36720</v>
      </c>
      <c r="D1375" t="s">
        <v>1932</v>
      </c>
      <c r="E1375">
        <v>85</v>
      </c>
      <c r="F1375">
        <v>115</v>
      </c>
      <c r="G1375">
        <v>44000</v>
      </c>
      <c r="H1375">
        <v>380</v>
      </c>
      <c r="I1375">
        <v>8750</v>
      </c>
      <c r="J1375">
        <v>100</v>
      </c>
      <c r="K1375">
        <v>3410</v>
      </c>
      <c r="L1375">
        <v>21075</v>
      </c>
      <c r="M1375">
        <v>9545</v>
      </c>
      <c r="N1375">
        <v>10350</v>
      </c>
      <c r="O1375">
        <v>18125</v>
      </c>
      <c r="P1375">
        <v>13545</v>
      </c>
      <c r="Q1375">
        <v>14175</v>
      </c>
      <c r="R1375">
        <v>8895</v>
      </c>
      <c r="S1375">
        <v>1535</v>
      </c>
      <c r="T1375">
        <v>525</v>
      </c>
      <c r="U1375">
        <v>3725</v>
      </c>
      <c r="V1375">
        <v>67635</v>
      </c>
      <c r="W1375">
        <v>30</v>
      </c>
      <c r="X1375">
        <v>865</v>
      </c>
      <c r="Y1375">
        <v>1235</v>
      </c>
    </row>
    <row r="1376" spans="2:25" hidden="1" x14ac:dyDescent="0.25">
      <c r="B1376" t="s">
        <v>2201</v>
      </c>
      <c r="C1376">
        <v>36820</v>
      </c>
      <c r="D1376" t="s">
        <v>1933</v>
      </c>
      <c r="E1376">
        <v>15</v>
      </c>
      <c r="F1376">
        <v>80</v>
      </c>
      <c r="G1376">
        <v>4375</v>
      </c>
      <c r="H1376">
        <v>10</v>
      </c>
      <c r="I1376">
        <v>785</v>
      </c>
      <c r="J1376">
        <v>5</v>
      </c>
      <c r="K1376">
        <v>440</v>
      </c>
      <c r="L1376">
        <v>1915</v>
      </c>
      <c r="M1376">
        <v>720</v>
      </c>
      <c r="N1376">
        <v>1135</v>
      </c>
      <c r="O1376">
        <v>1810</v>
      </c>
      <c r="P1376">
        <v>1460</v>
      </c>
      <c r="Q1376">
        <v>1635</v>
      </c>
      <c r="R1376">
        <v>1345</v>
      </c>
      <c r="S1376">
        <v>125</v>
      </c>
      <c r="T1376">
        <v>65</v>
      </c>
      <c r="U1376">
        <v>560</v>
      </c>
      <c r="V1376">
        <v>7305</v>
      </c>
      <c r="W1376">
        <v>5</v>
      </c>
      <c r="X1376">
        <v>120</v>
      </c>
      <c r="Y1376">
        <v>30</v>
      </c>
    </row>
    <row r="1377" spans="2:25" hidden="1" x14ac:dyDescent="0.25">
      <c r="B1377" t="s">
        <v>2201</v>
      </c>
      <c r="C1377">
        <v>36910</v>
      </c>
      <c r="D1377" t="s">
        <v>1934</v>
      </c>
      <c r="E1377">
        <v>95</v>
      </c>
      <c r="F1377">
        <v>270</v>
      </c>
      <c r="G1377">
        <v>20945</v>
      </c>
      <c r="H1377">
        <v>115</v>
      </c>
      <c r="I1377">
        <v>4910</v>
      </c>
      <c r="J1377">
        <v>80</v>
      </c>
      <c r="K1377">
        <v>2350</v>
      </c>
      <c r="L1377">
        <v>12930</v>
      </c>
      <c r="M1377">
        <v>3960</v>
      </c>
      <c r="N1377">
        <v>7125</v>
      </c>
      <c r="O1377">
        <v>11240</v>
      </c>
      <c r="P1377">
        <v>8780</v>
      </c>
      <c r="Q1377">
        <v>9370</v>
      </c>
      <c r="R1377">
        <v>5705</v>
      </c>
      <c r="S1377">
        <v>855</v>
      </c>
      <c r="T1377">
        <v>555</v>
      </c>
      <c r="U1377">
        <v>2855</v>
      </c>
      <c r="V1377">
        <v>36670</v>
      </c>
      <c r="W1377">
        <v>20</v>
      </c>
      <c r="X1377">
        <v>900</v>
      </c>
      <c r="Y1377">
        <v>525</v>
      </c>
    </row>
    <row r="1378" spans="2:25" hidden="1" x14ac:dyDescent="0.25">
      <c r="B1378" t="s">
        <v>2201</v>
      </c>
      <c r="C1378">
        <v>36950</v>
      </c>
      <c r="D1378" t="s">
        <v>1935</v>
      </c>
      <c r="E1378">
        <v>40</v>
      </c>
      <c r="F1378">
        <v>140</v>
      </c>
      <c r="G1378">
        <v>165</v>
      </c>
      <c r="H1378">
        <v>0</v>
      </c>
      <c r="I1378">
        <v>55</v>
      </c>
      <c r="J1378">
        <v>5</v>
      </c>
      <c r="K1378">
        <v>40</v>
      </c>
      <c r="L1378">
        <v>50</v>
      </c>
      <c r="M1378">
        <v>5</v>
      </c>
      <c r="N1378">
        <v>70</v>
      </c>
      <c r="O1378">
        <v>315</v>
      </c>
      <c r="P1378">
        <v>265</v>
      </c>
      <c r="Q1378">
        <v>525</v>
      </c>
      <c r="R1378">
        <v>290</v>
      </c>
      <c r="S1378">
        <v>5</v>
      </c>
      <c r="T1378">
        <v>30</v>
      </c>
      <c r="U1378">
        <v>120</v>
      </c>
      <c r="V1378">
        <v>450</v>
      </c>
      <c r="W1378">
        <v>0</v>
      </c>
      <c r="X1378">
        <v>45</v>
      </c>
      <c r="Y1378">
        <v>0</v>
      </c>
    </row>
    <row r="1379" spans="2:25" hidden="1" x14ac:dyDescent="0.25">
      <c r="B1379" t="s">
        <v>2201</v>
      </c>
      <c r="C1379">
        <v>36960</v>
      </c>
      <c r="D1379" t="s">
        <v>1936</v>
      </c>
      <c r="E1379">
        <v>160</v>
      </c>
      <c r="F1379">
        <v>375</v>
      </c>
      <c r="G1379">
        <v>170</v>
      </c>
      <c r="H1379">
        <v>0</v>
      </c>
      <c r="I1379">
        <v>50</v>
      </c>
      <c r="J1379">
        <v>0</v>
      </c>
      <c r="K1379">
        <v>40</v>
      </c>
      <c r="L1379">
        <v>85</v>
      </c>
      <c r="M1379">
        <v>5</v>
      </c>
      <c r="N1379">
        <v>55</v>
      </c>
      <c r="O1379">
        <v>625</v>
      </c>
      <c r="P1379">
        <v>535</v>
      </c>
      <c r="Q1379">
        <v>1160</v>
      </c>
      <c r="R1379">
        <v>555</v>
      </c>
      <c r="S1379">
        <v>5</v>
      </c>
      <c r="T1379">
        <v>65</v>
      </c>
      <c r="U1379">
        <v>310</v>
      </c>
      <c r="V1379">
        <v>695</v>
      </c>
      <c r="W1379">
        <v>0</v>
      </c>
      <c r="X1379">
        <v>85</v>
      </c>
      <c r="Y1379">
        <v>0</v>
      </c>
    </row>
    <row r="1380" spans="2:25" hidden="1" x14ac:dyDescent="0.25">
      <c r="B1380" t="s">
        <v>2201</v>
      </c>
      <c r="C1380">
        <v>37010</v>
      </c>
      <c r="D1380" t="s">
        <v>1937</v>
      </c>
      <c r="E1380">
        <v>180</v>
      </c>
      <c r="F1380">
        <v>525</v>
      </c>
      <c r="G1380">
        <v>17090</v>
      </c>
      <c r="H1380">
        <v>160</v>
      </c>
      <c r="I1380">
        <v>5270</v>
      </c>
      <c r="J1380">
        <v>70</v>
      </c>
      <c r="K1380">
        <v>2415</v>
      </c>
      <c r="L1380">
        <v>12695</v>
      </c>
      <c r="M1380">
        <v>2585</v>
      </c>
      <c r="N1380">
        <v>6310</v>
      </c>
      <c r="O1380">
        <v>12365</v>
      </c>
      <c r="P1380">
        <v>10375</v>
      </c>
      <c r="Q1380">
        <v>11770</v>
      </c>
      <c r="R1380">
        <v>7735</v>
      </c>
      <c r="S1380">
        <v>825</v>
      </c>
      <c r="T1380">
        <v>435</v>
      </c>
      <c r="U1380">
        <v>3860</v>
      </c>
      <c r="V1380">
        <v>33440</v>
      </c>
      <c r="W1380">
        <v>20</v>
      </c>
      <c r="X1380">
        <v>1040</v>
      </c>
      <c r="Y1380">
        <v>890</v>
      </c>
    </row>
    <row r="1381" spans="2:25" hidden="1" x14ac:dyDescent="0.25">
      <c r="B1381" t="s">
        <v>2201</v>
      </c>
      <c r="C1381">
        <v>37300</v>
      </c>
      <c r="D1381" t="s">
        <v>1938</v>
      </c>
      <c r="E1381">
        <v>5</v>
      </c>
      <c r="F1381">
        <v>25</v>
      </c>
      <c r="G1381">
        <v>45</v>
      </c>
      <c r="H1381">
        <v>0</v>
      </c>
      <c r="I1381">
        <v>40</v>
      </c>
      <c r="J1381">
        <v>5</v>
      </c>
      <c r="K1381">
        <v>5</v>
      </c>
      <c r="L1381">
        <v>60</v>
      </c>
      <c r="M1381">
        <v>5</v>
      </c>
      <c r="N1381">
        <v>20</v>
      </c>
      <c r="O1381">
        <v>140</v>
      </c>
      <c r="P1381">
        <v>110</v>
      </c>
      <c r="Q1381">
        <v>130</v>
      </c>
      <c r="R1381">
        <v>70</v>
      </c>
      <c r="S1381">
        <v>5</v>
      </c>
      <c r="T1381">
        <v>5</v>
      </c>
      <c r="U1381">
        <v>50</v>
      </c>
      <c r="V1381">
        <v>145</v>
      </c>
      <c r="W1381">
        <v>0</v>
      </c>
      <c r="X1381">
        <v>10</v>
      </c>
      <c r="Y1381">
        <v>0</v>
      </c>
    </row>
    <row r="1382" spans="2:25" hidden="1" x14ac:dyDescent="0.25">
      <c r="B1382" t="s">
        <v>2201</v>
      </c>
      <c r="C1382">
        <v>37310</v>
      </c>
      <c r="D1382" t="s">
        <v>1939</v>
      </c>
      <c r="E1382">
        <v>25</v>
      </c>
      <c r="F1382">
        <v>70</v>
      </c>
      <c r="G1382">
        <v>3570</v>
      </c>
      <c r="H1382">
        <v>15</v>
      </c>
      <c r="I1382">
        <v>1145</v>
      </c>
      <c r="J1382">
        <v>15</v>
      </c>
      <c r="K1382">
        <v>705</v>
      </c>
      <c r="L1382">
        <v>2265</v>
      </c>
      <c r="M1382">
        <v>610</v>
      </c>
      <c r="N1382">
        <v>1735</v>
      </c>
      <c r="O1382">
        <v>2640</v>
      </c>
      <c r="P1382">
        <v>2135</v>
      </c>
      <c r="Q1382">
        <v>2160</v>
      </c>
      <c r="R1382">
        <v>1500</v>
      </c>
      <c r="S1382">
        <v>170</v>
      </c>
      <c r="T1382">
        <v>130</v>
      </c>
      <c r="U1382">
        <v>825</v>
      </c>
      <c r="V1382">
        <v>7675</v>
      </c>
      <c r="W1382">
        <v>5</v>
      </c>
      <c r="X1382">
        <v>235</v>
      </c>
      <c r="Y1382">
        <v>50</v>
      </c>
    </row>
    <row r="1383" spans="2:25" hidden="1" x14ac:dyDescent="0.25">
      <c r="B1383" t="s">
        <v>2201</v>
      </c>
      <c r="C1383">
        <v>37340</v>
      </c>
      <c r="D1383" t="s">
        <v>1940</v>
      </c>
      <c r="E1383">
        <v>5</v>
      </c>
      <c r="F1383">
        <v>45</v>
      </c>
      <c r="G1383">
        <v>3625</v>
      </c>
      <c r="H1383">
        <v>15</v>
      </c>
      <c r="I1383">
        <v>805</v>
      </c>
      <c r="J1383">
        <v>5</v>
      </c>
      <c r="K1383">
        <v>375</v>
      </c>
      <c r="L1383">
        <v>2075</v>
      </c>
      <c r="M1383">
        <v>540</v>
      </c>
      <c r="N1383">
        <v>1140</v>
      </c>
      <c r="O1383">
        <v>1925</v>
      </c>
      <c r="P1383">
        <v>1530</v>
      </c>
      <c r="Q1383">
        <v>1655</v>
      </c>
      <c r="R1383">
        <v>1425</v>
      </c>
      <c r="S1383">
        <v>170</v>
      </c>
      <c r="T1383">
        <v>65</v>
      </c>
      <c r="U1383">
        <v>555</v>
      </c>
      <c r="V1383">
        <v>6515</v>
      </c>
      <c r="W1383">
        <v>0</v>
      </c>
      <c r="X1383">
        <v>115</v>
      </c>
      <c r="Y1383">
        <v>20</v>
      </c>
    </row>
    <row r="1384" spans="2:25" hidden="1" x14ac:dyDescent="0.25">
      <c r="B1384" t="s">
        <v>2201</v>
      </c>
      <c r="C1384">
        <v>37400</v>
      </c>
      <c r="D1384" t="s">
        <v>1941</v>
      </c>
      <c r="E1384">
        <v>5</v>
      </c>
      <c r="F1384">
        <v>5</v>
      </c>
      <c r="G1384">
        <v>115</v>
      </c>
      <c r="H1384">
        <v>5</v>
      </c>
      <c r="I1384">
        <v>15</v>
      </c>
      <c r="J1384">
        <v>0</v>
      </c>
      <c r="K1384">
        <v>5</v>
      </c>
      <c r="L1384">
        <v>35</v>
      </c>
      <c r="M1384">
        <v>15</v>
      </c>
      <c r="N1384">
        <v>30</v>
      </c>
      <c r="O1384">
        <v>55</v>
      </c>
      <c r="P1384">
        <v>40</v>
      </c>
      <c r="Q1384">
        <v>35</v>
      </c>
      <c r="R1384">
        <v>25</v>
      </c>
      <c r="S1384">
        <v>5</v>
      </c>
      <c r="T1384">
        <v>0</v>
      </c>
      <c r="U1384">
        <v>15</v>
      </c>
      <c r="V1384">
        <v>175</v>
      </c>
      <c r="W1384">
        <v>0</v>
      </c>
      <c r="X1384">
        <v>5</v>
      </c>
      <c r="Y1384">
        <v>0</v>
      </c>
    </row>
    <row r="1385" spans="2:25" hidden="1" x14ac:dyDescent="0.25">
      <c r="B1385" t="s">
        <v>2201</v>
      </c>
      <c r="C1385">
        <v>37550</v>
      </c>
      <c r="D1385" t="s">
        <v>1942</v>
      </c>
      <c r="E1385">
        <v>5</v>
      </c>
      <c r="F1385">
        <v>50</v>
      </c>
      <c r="G1385">
        <v>25</v>
      </c>
      <c r="H1385">
        <v>0</v>
      </c>
      <c r="I1385">
        <v>25</v>
      </c>
      <c r="J1385">
        <v>0</v>
      </c>
      <c r="K1385">
        <v>20</v>
      </c>
      <c r="L1385">
        <v>15</v>
      </c>
      <c r="M1385">
        <v>0</v>
      </c>
      <c r="N1385">
        <v>50</v>
      </c>
      <c r="O1385">
        <v>205</v>
      </c>
      <c r="P1385">
        <v>195</v>
      </c>
      <c r="Q1385">
        <v>305</v>
      </c>
      <c r="R1385">
        <v>230</v>
      </c>
      <c r="S1385">
        <v>5</v>
      </c>
      <c r="T1385">
        <v>5</v>
      </c>
      <c r="U1385">
        <v>145</v>
      </c>
      <c r="V1385">
        <v>295</v>
      </c>
      <c r="W1385">
        <v>0</v>
      </c>
      <c r="X1385">
        <v>50</v>
      </c>
      <c r="Y1385">
        <v>0</v>
      </c>
    </row>
    <row r="1386" spans="2:25" hidden="1" x14ac:dyDescent="0.25">
      <c r="B1386" t="s">
        <v>2201</v>
      </c>
      <c r="C1386">
        <v>37570</v>
      </c>
      <c r="D1386" t="s">
        <v>1943</v>
      </c>
      <c r="E1386">
        <v>5</v>
      </c>
      <c r="F1386">
        <v>15</v>
      </c>
      <c r="G1386">
        <v>30</v>
      </c>
      <c r="H1386">
        <v>0</v>
      </c>
      <c r="I1386">
        <v>10</v>
      </c>
      <c r="J1386">
        <v>0</v>
      </c>
      <c r="K1386">
        <v>5</v>
      </c>
      <c r="L1386">
        <v>10</v>
      </c>
      <c r="M1386">
        <v>0</v>
      </c>
      <c r="N1386">
        <v>25</v>
      </c>
      <c r="O1386">
        <v>50</v>
      </c>
      <c r="P1386">
        <v>40</v>
      </c>
      <c r="Q1386">
        <v>155</v>
      </c>
      <c r="R1386">
        <v>110</v>
      </c>
      <c r="S1386">
        <v>5</v>
      </c>
      <c r="T1386">
        <v>10</v>
      </c>
      <c r="U1386">
        <v>20</v>
      </c>
      <c r="V1386">
        <v>110</v>
      </c>
      <c r="W1386">
        <v>0</v>
      </c>
      <c r="X1386">
        <v>10</v>
      </c>
      <c r="Y1386">
        <v>0</v>
      </c>
    </row>
    <row r="1387" spans="2:25" hidden="1" x14ac:dyDescent="0.25">
      <c r="B1387" t="s">
        <v>2201</v>
      </c>
      <c r="C1387">
        <v>37600</v>
      </c>
      <c r="D1387" t="s">
        <v>1944</v>
      </c>
      <c r="E1387">
        <v>25</v>
      </c>
      <c r="F1387">
        <v>125</v>
      </c>
      <c r="G1387">
        <v>105</v>
      </c>
      <c r="H1387">
        <v>0</v>
      </c>
      <c r="I1387">
        <v>100</v>
      </c>
      <c r="J1387">
        <v>0</v>
      </c>
      <c r="K1387">
        <v>105</v>
      </c>
      <c r="L1387">
        <v>230</v>
      </c>
      <c r="M1387">
        <v>0</v>
      </c>
      <c r="N1387">
        <v>145</v>
      </c>
      <c r="O1387">
        <v>460</v>
      </c>
      <c r="P1387">
        <v>435</v>
      </c>
      <c r="Q1387">
        <v>930</v>
      </c>
      <c r="R1387">
        <v>585</v>
      </c>
      <c r="S1387">
        <v>25</v>
      </c>
      <c r="T1387">
        <v>15</v>
      </c>
      <c r="U1387">
        <v>285</v>
      </c>
      <c r="V1387">
        <v>765</v>
      </c>
      <c r="W1387">
        <v>0</v>
      </c>
      <c r="X1387">
        <v>175</v>
      </c>
      <c r="Y1387">
        <v>0</v>
      </c>
    </row>
    <row r="1388" spans="2:25" hidden="1" x14ac:dyDescent="0.25">
      <c r="B1388" t="s">
        <v>2201</v>
      </c>
      <c r="C1388">
        <v>40070</v>
      </c>
      <c r="D1388" t="s">
        <v>1945</v>
      </c>
      <c r="E1388">
        <v>35</v>
      </c>
      <c r="F1388">
        <v>10</v>
      </c>
      <c r="G1388">
        <v>1155</v>
      </c>
      <c r="H1388">
        <v>75</v>
      </c>
      <c r="I1388">
        <v>170</v>
      </c>
      <c r="J1388">
        <v>0</v>
      </c>
      <c r="K1388">
        <v>80</v>
      </c>
      <c r="L1388">
        <v>2005</v>
      </c>
      <c r="M1388">
        <v>565</v>
      </c>
      <c r="N1388">
        <v>950</v>
      </c>
      <c r="O1388">
        <v>440</v>
      </c>
      <c r="P1388">
        <v>375</v>
      </c>
      <c r="Q1388">
        <v>1610</v>
      </c>
      <c r="R1388">
        <v>1270</v>
      </c>
      <c r="S1388">
        <v>110</v>
      </c>
      <c r="T1388">
        <v>20</v>
      </c>
      <c r="U1388">
        <v>120</v>
      </c>
      <c r="V1388">
        <v>2945</v>
      </c>
      <c r="W1388">
        <v>10</v>
      </c>
      <c r="X1388">
        <v>125</v>
      </c>
      <c r="Y1388">
        <v>530</v>
      </c>
    </row>
    <row r="1389" spans="2:25" hidden="1" x14ac:dyDescent="0.25">
      <c r="B1389" t="s">
        <v>2201</v>
      </c>
      <c r="C1389">
        <v>40120</v>
      </c>
      <c r="D1389" t="s">
        <v>1946</v>
      </c>
      <c r="E1389">
        <v>5</v>
      </c>
      <c r="F1389">
        <v>5</v>
      </c>
      <c r="G1389">
        <v>3855</v>
      </c>
      <c r="H1389">
        <v>25</v>
      </c>
      <c r="I1389">
        <v>690</v>
      </c>
      <c r="J1389">
        <v>10</v>
      </c>
      <c r="K1389">
        <v>200</v>
      </c>
      <c r="L1389">
        <v>735</v>
      </c>
      <c r="M1389">
        <v>1275</v>
      </c>
      <c r="N1389">
        <v>555</v>
      </c>
      <c r="O1389">
        <v>1190</v>
      </c>
      <c r="P1389">
        <v>840</v>
      </c>
      <c r="Q1389">
        <v>1130</v>
      </c>
      <c r="R1389">
        <v>565</v>
      </c>
      <c r="S1389">
        <v>185</v>
      </c>
      <c r="T1389">
        <v>40</v>
      </c>
      <c r="U1389">
        <v>150</v>
      </c>
      <c r="V1389">
        <v>5230</v>
      </c>
      <c r="W1389">
        <v>0</v>
      </c>
      <c r="X1389">
        <v>40</v>
      </c>
      <c r="Y1389">
        <v>100</v>
      </c>
    </row>
    <row r="1390" spans="2:25" hidden="1" x14ac:dyDescent="0.25">
      <c r="B1390" t="s">
        <v>2201</v>
      </c>
      <c r="C1390">
        <v>40150</v>
      </c>
      <c r="D1390" t="s">
        <v>1947</v>
      </c>
      <c r="E1390">
        <v>5</v>
      </c>
      <c r="F1390">
        <v>5</v>
      </c>
      <c r="G1390">
        <v>920</v>
      </c>
      <c r="H1390">
        <v>5</v>
      </c>
      <c r="I1390">
        <v>370</v>
      </c>
      <c r="J1390">
        <v>5</v>
      </c>
      <c r="K1390">
        <v>160</v>
      </c>
      <c r="L1390">
        <v>385</v>
      </c>
      <c r="M1390">
        <v>85</v>
      </c>
      <c r="N1390">
        <v>385</v>
      </c>
      <c r="O1390">
        <v>670</v>
      </c>
      <c r="P1390">
        <v>470</v>
      </c>
      <c r="Q1390">
        <v>580</v>
      </c>
      <c r="R1390">
        <v>420</v>
      </c>
      <c r="S1390">
        <v>45</v>
      </c>
      <c r="T1390">
        <v>20</v>
      </c>
      <c r="U1390">
        <v>150</v>
      </c>
      <c r="V1390">
        <v>1875</v>
      </c>
      <c r="W1390">
        <v>0</v>
      </c>
      <c r="X1390">
        <v>35</v>
      </c>
      <c r="Y1390">
        <v>25</v>
      </c>
    </row>
    <row r="1391" spans="2:25" hidden="1" x14ac:dyDescent="0.25">
      <c r="B1391" t="s">
        <v>2201</v>
      </c>
      <c r="C1391">
        <v>40220</v>
      </c>
      <c r="D1391" t="s">
        <v>1948</v>
      </c>
      <c r="E1391">
        <v>5</v>
      </c>
      <c r="F1391">
        <v>5</v>
      </c>
      <c r="G1391">
        <v>6175</v>
      </c>
      <c r="H1391">
        <v>20</v>
      </c>
      <c r="I1391">
        <v>1050</v>
      </c>
      <c r="J1391">
        <v>10</v>
      </c>
      <c r="K1391">
        <v>445</v>
      </c>
      <c r="L1391">
        <v>2035</v>
      </c>
      <c r="M1391">
        <v>1035</v>
      </c>
      <c r="N1391">
        <v>1165</v>
      </c>
      <c r="O1391">
        <v>1515</v>
      </c>
      <c r="P1391">
        <v>1060</v>
      </c>
      <c r="Q1391">
        <v>1290</v>
      </c>
      <c r="R1391">
        <v>1100</v>
      </c>
      <c r="S1391">
        <v>235</v>
      </c>
      <c r="T1391">
        <v>50</v>
      </c>
      <c r="U1391">
        <v>295</v>
      </c>
      <c r="V1391">
        <v>8960</v>
      </c>
      <c r="W1391">
        <v>5</v>
      </c>
      <c r="X1391">
        <v>85</v>
      </c>
      <c r="Y1391">
        <v>60</v>
      </c>
    </row>
    <row r="1392" spans="2:25" hidden="1" x14ac:dyDescent="0.25">
      <c r="B1392" t="s">
        <v>2201</v>
      </c>
      <c r="C1392">
        <v>40250</v>
      </c>
      <c r="D1392" t="s">
        <v>1949</v>
      </c>
      <c r="E1392">
        <v>15</v>
      </c>
      <c r="F1392">
        <v>5</v>
      </c>
      <c r="G1392">
        <v>50</v>
      </c>
      <c r="H1392">
        <v>0</v>
      </c>
      <c r="I1392">
        <v>15</v>
      </c>
      <c r="J1392">
        <v>0</v>
      </c>
      <c r="K1392">
        <v>10</v>
      </c>
      <c r="L1392">
        <v>5</v>
      </c>
      <c r="M1392">
        <v>0</v>
      </c>
      <c r="N1392">
        <v>110</v>
      </c>
      <c r="O1392">
        <v>250</v>
      </c>
      <c r="P1392">
        <v>220</v>
      </c>
      <c r="Q1392">
        <v>580</v>
      </c>
      <c r="R1392">
        <v>475</v>
      </c>
      <c r="S1392">
        <v>5</v>
      </c>
      <c r="T1392">
        <v>45</v>
      </c>
      <c r="U1392">
        <v>115</v>
      </c>
      <c r="V1392">
        <v>355</v>
      </c>
      <c r="W1392">
        <v>0</v>
      </c>
      <c r="X1392">
        <v>75</v>
      </c>
      <c r="Y1392">
        <v>5</v>
      </c>
    </row>
    <row r="1393" spans="2:25" hidden="1" x14ac:dyDescent="0.25">
      <c r="B1393" t="s">
        <v>2201</v>
      </c>
      <c r="C1393">
        <v>40310</v>
      </c>
      <c r="D1393" t="s">
        <v>1950</v>
      </c>
      <c r="E1393">
        <v>5</v>
      </c>
      <c r="F1393">
        <v>5</v>
      </c>
      <c r="G1393">
        <v>3555</v>
      </c>
      <c r="H1393">
        <v>15</v>
      </c>
      <c r="I1393">
        <v>670</v>
      </c>
      <c r="J1393">
        <v>10</v>
      </c>
      <c r="K1393">
        <v>260</v>
      </c>
      <c r="L1393">
        <v>995</v>
      </c>
      <c r="M1393">
        <v>725</v>
      </c>
      <c r="N1393">
        <v>655</v>
      </c>
      <c r="O1393">
        <v>1210</v>
      </c>
      <c r="P1393">
        <v>885</v>
      </c>
      <c r="Q1393">
        <v>1000</v>
      </c>
      <c r="R1393">
        <v>620</v>
      </c>
      <c r="S1393">
        <v>150</v>
      </c>
      <c r="T1393">
        <v>30</v>
      </c>
      <c r="U1393">
        <v>220</v>
      </c>
      <c r="V1393">
        <v>5115</v>
      </c>
      <c r="W1393">
        <v>0</v>
      </c>
      <c r="X1393">
        <v>45</v>
      </c>
      <c r="Y1393">
        <v>55</v>
      </c>
    </row>
    <row r="1394" spans="2:25" hidden="1" x14ac:dyDescent="0.25">
      <c r="B1394" t="s">
        <v>2201</v>
      </c>
      <c r="C1394">
        <v>40430</v>
      </c>
      <c r="D1394" t="s">
        <v>1951</v>
      </c>
      <c r="E1394">
        <v>0</v>
      </c>
      <c r="F1394">
        <v>0</v>
      </c>
      <c r="G1394">
        <v>615</v>
      </c>
      <c r="H1394">
        <v>0</v>
      </c>
      <c r="I1394">
        <v>110</v>
      </c>
      <c r="J1394">
        <v>0</v>
      </c>
      <c r="K1394">
        <v>60</v>
      </c>
      <c r="L1394">
        <v>155</v>
      </c>
      <c r="M1394">
        <v>60</v>
      </c>
      <c r="N1394">
        <v>135</v>
      </c>
      <c r="O1394">
        <v>120</v>
      </c>
      <c r="P1394">
        <v>90</v>
      </c>
      <c r="Q1394">
        <v>115</v>
      </c>
      <c r="R1394">
        <v>150</v>
      </c>
      <c r="S1394">
        <v>15</v>
      </c>
      <c r="T1394">
        <v>5</v>
      </c>
      <c r="U1394">
        <v>35</v>
      </c>
      <c r="V1394">
        <v>950</v>
      </c>
      <c r="W1394">
        <v>0</v>
      </c>
      <c r="X1394">
        <v>5</v>
      </c>
      <c r="Y1394">
        <v>5</v>
      </c>
    </row>
    <row r="1395" spans="2:25" hidden="1" x14ac:dyDescent="0.25">
      <c r="B1395" t="s">
        <v>2201</v>
      </c>
      <c r="C1395">
        <v>40520</v>
      </c>
      <c r="D1395" t="s">
        <v>1952</v>
      </c>
      <c r="E1395">
        <v>5</v>
      </c>
      <c r="F1395">
        <v>15</v>
      </c>
      <c r="G1395">
        <v>1765</v>
      </c>
      <c r="H1395">
        <v>5</v>
      </c>
      <c r="I1395">
        <v>435</v>
      </c>
      <c r="J1395">
        <v>5</v>
      </c>
      <c r="K1395">
        <v>215</v>
      </c>
      <c r="L1395">
        <v>825</v>
      </c>
      <c r="M1395">
        <v>195</v>
      </c>
      <c r="N1395">
        <v>645</v>
      </c>
      <c r="O1395">
        <v>755</v>
      </c>
      <c r="P1395">
        <v>590</v>
      </c>
      <c r="Q1395">
        <v>725</v>
      </c>
      <c r="R1395">
        <v>625</v>
      </c>
      <c r="S1395">
        <v>70</v>
      </c>
      <c r="T1395">
        <v>35</v>
      </c>
      <c r="U1395">
        <v>210</v>
      </c>
      <c r="V1395">
        <v>3205</v>
      </c>
      <c r="W1395">
        <v>0</v>
      </c>
      <c r="X1395">
        <v>80</v>
      </c>
      <c r="Y1395">
        <v>15</v>
      </c>
    </row>
    <row r="1396" spans="2:25" hidden="1" x14ac:dyDescent="0.25">
      <c r="B1396" t="s">
        <v>2201</v>
      </c>
      <c r="C1396">
        <v>40700</v>
      </c>
      <c r="D1396" t="s">
        <v>1118</v>
      </c>
      <c r="E1396">
        <v>5</v>
      </c>
      <c r="F1396">
        <v>10</v>
      </c>
      <c r="G1396">
        <v>3355</v>
      </c>
      <c r="H1396">
        <v>35</v>
      </c>
      <c r="I1396">
        <v>570</v>
      </c>
      <c r="J1396">
        <v>5</v>
      </c>
      <c r="K1396">
        <v>135</v>
      </c>
      <c r="L1396">
        <v>1120</v>
      </c>
      <c r="M1396">
        <v>2330</v>
      </c>
      <c r="N1396">
        <v>595</v>
      </c>
      <c r="O1396">
        <v>1025</v>
      </c>
      <c r="P1396">
        <v>735</v>
      </c>
      <c r="Q1396">
        <v>1195</v>
      </c>
      <c r="R1396">
        <v>595</v>
      </c>
      <c r="S1396">
        <v>105</v>
      </c>
      <c r="T1396">
        <v>25</v>
      </c>
      <c r="U1396">
        <v>115</v>
      </c>
      <c r="V1396">
        <v>4645</v>
      </c>
      <c r="W1396">
        <v>5</v>
      </c>
      <c r="X1396">
        <v>20</v>
      </c>
      <c r="Y1396">
        <v>245</v>
      </c>
    </row>
    <row r="1397" spans="2:25" hidden="1" x14ac:dyDescent="0.25">
      <c r="B1397" t="s">
        <v>2201</v>
      </c>
      <c r="C1397">
        <v>40910</v>
      </c>
      <c r="D1397" t="s">
        <v>1953</v>
      </c>
      <c r="E1397">
        <v>5</v>
      </c>
      <c r="F1397">
        <v>15</v>
      </c>
      <c r="G1397">
        <v>6715</v>
      </c>
      <c r="H1397">
        <v>55</v>
      </c>
      <c r="I1397">
        <v>1340</v>
      </c>
      <c r="J1397">
        <v>15</v>
      </c>
      <c r="K1397">
        <v>445</v>
      </c>
      <c r="L1397">
        <v>2250</v>
      </c>
      <c r="M1397">
        <v>1400</v>
      </c>
      <c r="N1397">
        <v>1465</v>
      </c>
      <c r="O1397">
        <v>2195</v>
      </c>
      <c r="P1397">
        <v>1590</v>
      </c>
      <c r="Q1397">
        <v>2055</v>
      </c>
      <c r="R1397">
        <v>1305</v>
      </c>
      <c r="S1397">
        <v>235</v>
      </c>
      <c r="T1397">
        <v>70</v>
      </c>
      <c r="U1397">
        <v>330</v>
      </c>
      <c r="V1397">
        <v>9870</v>
      </c>
      <c r="W1397">
        <v>15</v>
      </c>
      <c r="X1397">
        <v>80</v>
      </c>
      <c r="Y1397">
        <v>280</v>
      </c>
    </row>
    <row r="1398" spans="2:25" hidden="1" x14ac:dyDescent="0.25">
      <c r="B1398" t="s">
        <v>2201</v>
      </c>
      <c r="C1398">
        <v>41010</v>
      </c>
      <c r="D1398" t="s">
        <v>1954</v>
      </c>
      <c r="E1398">
        <v>10</v>
      </c>
      <c r="F1398">
        <v>25</v>
      </c>
      <c r="G1398">
        <v>415</v>
      </c>
      <c r="H1398">
        <v>5</v>
      </c>
      <c r="I1398">
        <v>75</v>
      </c>
      <c r="J1398">
        <v>0</v>
      </c>
      <c r="K1398">
        <v>35</v>
      </c>
      <c r="L1398">
        <v>155</v>
      </c>
      <c r="M1398">
        <v>65</v>
      </c>
      <c r="N1398">
        <v>120</v>
      </c>
      <c r="O1398">
        <v>270</v>
      </c>
      <c r="P1398">
        <v>225</v>
      </c>
      <c r="Q1398">
        <v>390</v>
      </c>
      <c r="R1398">
        <v>285</v>
      </c>
      <c r="S1398">
        <v>10</v>
      </c>
      <c r="T1398">
        <v>15</v>
      </c>
      <c r="U1398">
        <v>110</v>
      </c>
      <c r="V1398">
        <v>770</v>
      </c>
      <c r="W1398">
        <v>0</v>
      </c>
      <c r="X1398">
        <v>40</v>
      </c>
      <c r="Y1398">
        <v>5</v>
      </c>
    </row>
    <row r="1399" spans="2:25" hidden="1" x14ac:dyDescent="0.25">
      <c r="B1399" t="s">
        <v>2201</v>
      </c>
      <c r="C1399">
        <v>41060</v>
      </c>
      <c r="D1399" t="s">
        <v>1955</v>
      </c>
      <c r="E1399">
        <v>30</v>
      </c>
      <c r="F1399">
        <v>45</v>
      </c>
      <c r="G1399">
        <v>14775</v>
      </c>
      <c r="H1399">
        <v>125</v>
      </c>
      <c r="I1399">
        <v>3710</v>
      </c>
      <c r="J1399">
        <v>35</v>
      </c>
      <c r="K1399">
        <v>1625</v>
      </c>
      <c r="L1399">
        <v>6200</v>
      </c>
      <c r="M1399">
        <v>2745</v>
      </c>
      <c r="N1399">
        <v>4350</v>
      </c>
      <c r="O1399">
        <v>5125</v>
      </c>
      <c r="P1399">
        <v>4005</v>
      </c>
      <c r="Q1399">
        <v>5380</v>
      </c>
      <c r="R1399">
        <v>4200</v>
      </c>
      <c r="S1399">
        <v>590</v>
      </c>
      <c r="T1399">
        <v>200</v>
      </c>
      <c r="U1399">
        <v>1145</v>
      </c>
      <c r="V1399">
        <v>24755</v>
      </c>
      <c r="W1399">
        <v>35</v>
      </c>
      <c r="X1399">
        <v>375</v>
      </c>
      <c r="Y1399">
        <v>630</v>
      </c>
    </row>
    <row r="1400" spans="2:25" hidden="1" x14ac:dyDescent="0.25">
      <c r="B1400" t="s">
        <v>2201</v>
      </c>
      <c r="C1400">
        <v>41140</v>
      </c>
      <c r="D1400" t="s">
        <v>1956</v>
      </c>
      <c r="E1400">
        <v>5</v>
      </c>
      <c r="F1400">
        <v>5</v>
      </c>
      <c r="G1400">
        <v>1265</v>
      </c>
      <c r="H1400">
        <v>5</v>
      </c>
      <c r="I1400">
        <v>230</v>
      </c>
      <c r="J1400">
        <v>5</v>
      </c>
      <c r="K1400">
        <v>95</v>
      </c>
      <c r="L1400">
        <v>350</v>
      </c>
      <c r="M1400">
        <v>260</v>
      </c>
      <c r="N1400">
        <v>320</v>
      </c>
      <c r="O1400">
        <v>485</v>
      </c>
      <c r="P1400">
        <v>345</v>
      </c>
      <c r="Q1400">
        <v>350</v>
      </c>
      <c r="R1400">
        <v>280</v>
      </c>
      <c r="S1400">
        <v>55</v>
      </c>
      <c r="T1400">
        <v>15</v>
      </c>
      <c r="U1400">
        <v>105</v>
      </c>
      <c r="V1400">
        <v>1995</v>
      </c>
      <c r="W1400">
        <v>0</v>
      </c>
      <c r="X1400">
        <v>15</v>
      </c>
      <c r="Y1400">
        <v>10</v>
      </c>
    </row>
    <row r="1401" spans="2:25" hidden="1" x14ac:dyDescent="0.25">
      <c r="B1401" t="s">
        <v>2201</v>
      </c>
      <c r="C1401">
        <v>41190</v>
      </c>
      <c r="D1401" t="s">
        <v>1957</v>
      </c>
      <c r="E1401">
        <v>0</v>
      </c>
      <c r="F1401">
        <v>0</v>
      </c>
      <c r="G1401">
        <v>230</v>
      </c>
      <c r="H1401">
        <v>5</v>
      </c>
      <c r="I1401">
        <v>45</v>
      </c>
      <c r="J1401">
        <v>5</v>
      </c>
      <c r="K1401">
        <v>15</v>
      </c>
      <c r="L1401">
        <v>50</v>
      </c>
      <c r="M1401">
        <v>55</v>
      </c>
      <c r="N1401">
        <v>60</v>
      </c>
      <c r="O1401">
        <v>90</v>
      </c>
      <c r="P1401">
        <v>60</v>
      </c>
      <c r="Q1401">
        <v>70</v>
      </c>
      <c r="R1401">
        <v>45</v>
      </c>
      <c r="S1401">
        <v>5</v>
      </c>
      <c r="T1401">
        <v>5</v>
      </c>
      <c r="U1401">
        <v>20</v>
      </c>
      <c r="V1401">
        <v>360</v>
      </c>
      <c r="W1401">
        <v>0</v>
      </c>
      <c r="X1401">
        <v>5</v>
      </c>
      <c r="Y1401">
        <v>5</v>
      </c>
    </row>
    <row r="1402" spans="2:25" hidden="1" x14ac:dyDescent="0.25">
      <c r="B1402" t="s">
        <v>2201</v>
      </c>
      <c r="C1402">
        <v>41330</v>
      </c>
      <c r="D1402" t="s">
        <v>1958</v>
      </c>
      <c r="E1402">
        <v>0</v>
      </c>
      <c r="F1402">
        <v>10</v>
      </c>
      <c r="G1402">
        <v>265</v>
      </c>
      <c r="H1402">
        <v>0</v>
      </c>
      <c r="I1402">
        <v>45</v>
      </c>
      <c r="J1402">
        <v>0</v>
      </c>
      <c r="K1402">
        <v>40</v>
      </c>
      <c r="L1402">
        <v>145</v>
      </c>
      <c r="M1402">
        <v>5</v>
      </c>
      <c r="N1402">
        <v>145</v>
      </c>
      <c r="O1402">
        <v>120</v>
      </c>
      <c r="P1402">
        <v>105</v>
      </c>
      <c r="Q1402">
        <v>250</v>
      </c>
      <c r="R1402">
        <v>280</v>
      </c>
      <c r="S1402">
        <v>5</v>
      </c>
      <c r="T1402">
        <v>10</v>
      </c>
      <c r="U1402">
        <v>55</v>
      </c>
      <c r="V1402">
        <v>610</v>
      </c>
      <c r="W1402">
        <v>0</v>
      </c>
      <c r="X1402">
        <v>25</v>
      </c>
      <c r="Y1402">
        <v>5</v>
      </c>
    </row>
    <row r="1403" spans="2:25" hidden="1" x14ac:dyDescent="0.25">
      <c r="B1403" t="s">
        <v>2201</v>
      </c>
      <c r="C1403">
        <v>41560</v>
      </c>
      <c r="D1403" t="s">
        <v>1959</v>
      </c>
      <c r="E1403">
        <v>5</v>
      </c>
      <c r="F1403">
        <v>0</v>
      </c>
      <c r="G1403">
        <v>3405</v>
      </c>
      <c r="H1403">
        <v>5</v>
      </c>
      <c r="I1403">
        <v>815</v>
      </c>
      <c r="J1403">
        <v>5</v>
      </c>
      <c r="K1403">
        <v>425</v>
      </c>
      <c r="L1403">
        <v>1100</v>
      </c>
      <c r="M1403">
        <v>415</v>
      </c>
      <c r="N1403">
        <v>935</v>
      </c>
      <c r="O1403">
        <v>915</v>
      </c>
      <c r="P1403">
        <v>745</v>
      </c>
      <c r="Q1403">
        <v>925</v>
      </c>
      <c r="R1403">
        <v>875</v>
      </c>
      <c r="S1403">
        <v>160</v>
      </c>
      <c r="T1403">
        <v>45</v>
      </c>
      <c r="U1403">
        <v>275</v>
      </c>
      <c r="V1403">
        <v>5665</v>
      </c>
      <c r="W1403">
        <v>0</v>
      </c>
      <c r="X1403">
        <v>65</v>
      </c>
      <c r="Y1403">
        <v>15</v>
      </c>
    </row>
    <row r="1404" spans="2:25" hidden="1" x14ac:dyDescent="0.25">
      <c r="B1404" t="s">
        <v>2201</v>
      </c>
      <c r="C1404">
        <v>41750</v>
      </c>
      <c r="D1404" t="s">
        <v>1960</v>
      </c>
      <c r="E1404">
        <v>5</v>
      </c>
      <c r="F1404">
        <v>0</v>
      </c>
      <c r="G1404">
        <v>130</v>
      </c>
      <c r="H1404">
        <v>0</v>
      </c>
      <c r="I1404">
        <v>30</v>
      </c>
      <c r="J1404">
        <v>0</v>
      </c>
      <c r="K1404">
        <v>15</v>
      </c>
      <c r="L1404">
        <v>35</v>
      </c>
      <c r="M1404">
        <v>10</v>
      </c>
      <c r="N1404">
        <v>40</v>
      </c>
      <c r="O1404">
        <v>70</v>
      </c>
      <c r="P1404">
        <v>55</v>
      </c>
      <c r="Q1404">
        <v>75</v>
      </c>
      <c r="R1404">
        <v>50</v>
      </c>
      <c r="S1404">
        <v>5</v>
      </c>
      <c r="T1404">
        <v>5</v>
      </c>
      <c r="U1404">
        <v>15</v>
      </c>
      <c r="V1404">
        <v>230</v>
      </c>
      <c r="W1404">
        <v>0</v>
      </c>
      <c r="X1404">
        <v>5</v>
      </c>
      <c r="Y1404">
        <v>5</v>
      </c>
    </row>
    <row r="1405" spans="2:25" hidden="1" x14ac:dyDescent="0.25">
      <c r="B1405" t="s">
        <v>2201</v>
      </c>
      <c r="C1405">
        <v>41830</v>
      </c>
      <c r="D1405" t="s">
        <v>1961</v>
      </c>
      <c r="E1405">
        <v>5</v>
      </c>
      <c r="F1405">
        <v>5</v>
      </c>
      <c r="G1405">
        <v>300</v>
      </c>
      <c r="H1405">
        <v>0</v>
      </c>
      <c r="I1405">
        <v>50</v>
      </c>
      <c r="J1405">
        <v>0</v>
      </c>
      <c r="K1405">
        <v>25</v>
      </c>
      <c r="L1405">
        <v>50</v>
      </c>
      <c r="M1405">
        <v>35</v>
      </c>
      <c r="N1405">
        <v>65</v>
      </c>
      <c r="O1405">
        <v>75</v>
      </c>
      <c r="P1405">
        <v>60</v>
      </c>
      <c r="Q1405">
        <v>110</v>
      </c>
      <c r="R1405">
        <v>85</v>
      </c>
      <c r="S1405">
        <v>10</v>
      </c>
      <c r="T1405">
        <v>5</v>
      </c>
      <c r="U1405">
        <v>25</v>
      </c>
      <c r="V1405">
        <v>455</v>
      </c>
      <c r="W1405">
        <v>0</v>
      </c>
      <c r="X1405">
        <v>5</v>
      </c>
      <c r="Y1405">
        <v>5</v>
      </c>
    </row>
    <row r="1406" spans="2:25" hidden="1" x14ac:dyDescent="0.25">
      <c r="B1406" t="s">
        <v>2201</v>
      </c>
      <c r="C1406">
        <v>41960</v>
      </c>
      <c r="D1406" t="s">
        <v>1962</v>
      </c>
      <c r="E1406">
        <v>5</v>
      </c>
      <c r="F1406">
        <v>5</v>
      </c>
      <c r="G1406">
        <v>240</v>
      </c>
      <c r="H1406">
        <v>0</v>
      </c>
      <c r="I1406">
        <v>30</v>
      </c>
      <c r="J1406">
        <v>0</v>
      </c>
      <c r="K1406">
        <v>15</v>
      </c>
      <c r="L1406">
        <v>50</v>
      </c>
      <c r="M1406">
        <v>35</v>
      </c>
      <c r="N1406">
        <v>35</v>
      </c>
      <c r="O1406">
        <v>60</v>
      </c>
      <c r="P1406">
        <v>40</v>
      </c>
      <c r="Q1406">
        <v>50</v>
      </c>
      <c r="R1406">
        <v>45</v>
      </c>
      <c r="S1406">
        <v>5</v>
      </c>
      <c r="T1406">
        <v>5</v>
      </c>
      <c r="U1406">
        <v>15</v>
      </c>
      <c r="V1406">
        <v>330</v>
      </c>
      <c r="W1406">
        <v>0</v>
      </c>
      <c r="X1406">
        <v>5</v>
      </c>
      <c r="Y1406">
        <v>0</v>
      </c>
    </row>
    <row r="1407" spans="2:25" hidden="1" x14ac:dyDescent="0.25">
      <c r="B1407" t="s">
        <v>2201</v>
      </c>
      <c r="C1407">
        <v>42030</v>
      </c>
      <c r="D1407" t="s">
        <v>1963</v>
      </c>
      <c r="E1407">
        <v>5</v>
      </c>
      <c r="F1407">
        <v>10</v>
      </c>
      <c r="G1407">
        <v>3885</v>
      </c>
      <c r="H1407">
        <v>25</v>
      </c>
      <c r="I1407">
        <v>995</v>
      </c>
      <c r="J1407">
        <v>15</v>
      </c>
      <c r="K1407">
        <v>410</v>
      </c>
      <c r="L1407">
        <v>2140</v>
      </c>
      <c r="M1407">
        <v>320</v>
      </c>
      <c r="N1407">
        <v>1215</v>
      </c>
      <c r="O1407">
        <v>1820</v>
      </c>
      <c r="P1407">
        <v>1485</v>
      </c>
      <c r="Q1407">
        <v>1570</v>
      </c>
      <c r="R1407">
        <v>1070</v>
      </c>
      <c r="S1407">
        <v>145</v>
      </c>
      <c r="T1407">
        <v>60</v>
      </c>
      <c r="U1407">
        <v>500</v>
      </c>
      <c r="V1407">
        <v>6740</v>
      </c>
      <c r="W1407">
        <v>5</v>
      </c>
      <c r="X1407">
        <v>120</v>
      </c>
      <c r="Y1407">
        <v>105</v>
      </c>
    </row>
    <row r="1408" spans="2:25" hidden="1" x14ac:dyDescent="0.25">
      <c r="B1408" t="s">
        <v>2201</v>
      </c>
      <c r="C1408">
        <v>42110</v>
      </c>
      <c r="D1408" t="s">
        <v>1964</v>
      </c>
      <c r="E1408">
        <v>5</v>
      </c>
      <c r="F1408">
        <v>5</v>
      </c>
      <c r="G1408">
        <v>685</v>
      </c>
      <c r="H1408">
        <v>5</v>
      </c>
      <c r="I1408">
        <v>150</v>
      </c>
      <c r="J1408">
        <v>0</v>
      </c>
      <c r="K1408">
        <v>85</v>
      </c>
      <c r="L1408">
        <v>210</v>
      </c>
      <c r="M1408">
        <v>85</v>
      </c>
      <c r="N1408">
        <v>280</v>
      </c>
      <c r="O1408">
        <v>255</v>
      </c>
      <c r="P1408">
        <v>175</v>
      </c>
      <c r="Q1408">
        <v>235</v>
      </c>
      <c r="R1408">
        <v>255</v>
      </c>
      <c r="S1408">
        <v>25</v>
      </c>
      <c r="T1408">
        <v>5</v>
      </c>
      <c r="U1408">
        <v>50</v>
      </c>
      <c r="V1408">
        <v>1280</v>
      </c>
      <c r="W1408">
        <v>0</v>
      </c>
      <c r="X1408">
        <v>15</v>
      </c>
      <c r="Y1408">
        <v>5</v>
      </c>
    </row>
    <row r="1409" spans="2:25" hidden="1" x14ac:dyDescent="0.25">
      <c r="B1409" t="s">
        <v>2201</v>
      </c>
      <c r="C1409">
        <v>42250</v>
      </c>
      <c r="D1409" t="s">
        <v>1965</v>
      </c>
      <c r="E1409">
        <v>0</v>
      </c>
      <c r="F1409">
        <v>5</v>
      </c>
      <c r="G1409">
        <v>740</v>
      </c>
      <c r="H1409">
        <v>5</v>
      </c>
      <c r="I1409">
        <v>175</v>
      </c>
      <c r="J1409">
        <v>5</v>
      </c>
      <c r="K1409">
        <v>65</v>
      </c>
      <c r="L1409">
        <v>200</v>
      </c>
      <c r="M1409">
        <v>215</v>
      </c>
      <c r="N1409">
        <v>190</v>
      </c>
      <c r="O1409">
        <v>355</v>
      </c>
      <c r="P1409">
        <v>225</v>
      </c>
      <c r="Q1409">
        <v>300</v>
      </c>
      <c r="R1409">
        <v>210</v>
      </c>
      <c r="S1409">
        <v>45</v>
      </c>
      <c r="T1409">
        <v>15</v>
      </c>
      <c r="U1409">
        <v>65</v>
      </c>
      <c r="V1409">
        <v>1200</v>
      </c>
      <c r="W1409">
        <v>0</v>
      </c>
      <c r="X1409">
        <v>20</v>
      </c>
      <c r="Y1409">
        <v>10</v>
      </c>
    </row>
    <row r="1410" spans="2:25" hidden="1" x14ac:dyDescent="0.25">
      <c r="B1410" t="s">
        <v>2201</v>
      </c>
      <c r="C1410">
        <v>42600</v>
      </c>
      <c r="D1410" t="s">
        <v>1966</v>
      </c>
      <c r="E1410">
        <v>5</v>
      </c>
      <c r="F1410">
        <v>10</v>
      </c>
      <c r="G1410">
        <v>4850</v>
      </c>
      <c r="H1410">
        <v>45</v>
      </c>
      <c r="I1410">
        <v>565</v>
      </c>
      <c r="J1410">
        <v>5</v>
      </c>
      <c r="K1410">
        <v>160</v>
      </c>
      <c r="L1410">
        <v>1930</v>
      </c>
      <c r="M1410">
        <v>1865</v>
      </c>
      <c r="N1410">
        <v>1000</v>
      </c>
      <c r="O1410">
        <v>890</v>
      </c>
      <c r="P1410">
        <v>710</v>
      </c>
      <c r="Q1410">
        <v>1070</v>
      </c>
      <c r="R1410">
        <v>765</v>
      </c>
      <c r="S1410">
        <v>160</v>
      </c>
      <c r="T1410">
        <v>20</v>
      </c>
      <c r="U1410">
        <v>180</v>
      </c>
      <c r="V1410">
        <v>6770</v>
      </c>
      <c r="W1410">
        <v>5</v>
      </c>
      <c r="X1410">
        <v>50</v>
      </c>
      <c r="Y1410">
        <v>130</v>
      </c>
    </row>
    <row r="1411" spans="2:25" hidden="1" x14ac:dyDescent="0.25">
      <c r="B1411" t="s">
        <v>2201</v>
      </c>
      <c r="C1411">
        <v>42750</v>
      </c>
      <c r="D1411" t="s">
        <v>1967</v>
      </c>
      <c r="E1411">
        <v>0</v>
      </c>
      <c r="F1411">
        <v>0</v>
      </c>
      <c r="G1411">
        <v>720</v>
      </c>
      <c r="H1411">
        <v>5</v>
      </c>
      <c r="I1411">
        <v>90</v>
      </c>
      <c r="J1411">
        <v>5</v>
      </c>
      <c r="K1411">
        <v>30</v>
      </c>
      <c r="L1411">
        <v>175</v>
      </c>
      <c r="M1411">
        <v>160</v>
      </c>
      <c r="N1411">
        <v>155</v>
      </c>
      <c r="O1411">
        <v>250</v>
      </c>
      <c r="P1411">
        <v>180</v>
      </c>
      <c r="Q1411">
        <v>190</v>
      </c>
      <c r="R1411">
        <v>150</v>
      </c>
      <c r="S1411">
        <v>20</v>
      </c>
      <c r="T1411">
        <v>15</v>
      </c>
      <c r="U1411">
        <v>40</v>
      </c>
      <c r="V1411">
        <v>1060</v>
      </c>
      <c r="W1411">
        <v>5</v>
      </c>
      <c r="X1411">
        <v>5</v>
      </c>
      <c r="Y1411">
        <v>10</v>
      </c>
    </row>
    <row r="1412" spans="2:25" hidden="1" x14ac:dyDescent="0.25">
      <c r="B1412" t="s">
        <v>2201</v>
      </c>
      <c r="C1412">
        <v>43080</v>
      </c>
      <c r="D1412" t="s">
        <v>1968</v>
      </c>
      <c r="E1412">
        <v>0</v>
      </c>
      <c r="F1412">
        <v>0</v>
      </c>
      <c r="G1412">
        <v>155</v>
      </c>
      <c r="H1412">
        <v>0</v>
      </c>
      <c r="I1412">
        <v>35</v>
      </c>
      <c r="J1412">
        <v>0</v>
      </c>
      <c r="K1412">
        <v>25</v>
      </c>
      <c r="L1412">
        <v>50</v>
      </c>
      <c r="M1412">
        <v>20</v>
      </c>
      <c r="N1412">
        <v>55</v>
      </c>
      <c r="O1412">
        <v>70</v>
      </c>
      <c r="P1412">
        <v>55</v>
      </c>
      <c r="Q1412">
        <v>70</v>
      </c>
      <c r="R1412">
        <v>55</v>
      </c>
      <c r="S1412">
        <v>10</v>
      </c>
      <c r="T1412">
        <v>5</v>
      </c>
      <c r="U1412">
        <v>15</v>
      </c>
      <c r="V1412">
        <v>280</v>
      </c>
      <c r="W1412">
        <v>0</v>
      </c>
      <c r="X1412">
        <v>5</v>
      </c>
      <c r="Y1412">
        <v>0</v>
      </c>
    </row>
    <row r="1413" spans="2:25" hidden="1" x14ac:dyDescent="0.25">
      <c r="B1413" t="s">
        <v>2201</v>
      </c>
      <c r="C1413">
        <v>43220</v>
      </c>
      <c r="D1413" t="s">
        <v>1969</v>
      </c>
      <c r="E1413">
        <v>0</v>
      </c>
      <c r="F1413">
        <v>0</v>
      </c>
      <c r="G1413">
        <v>120</v>
      </c>
      <c r="H1413">
        <v>0</v>
      </c>
      <c r="I1413">
        <v>15</v>
      </c>
      <c r="J1413">
        <v>0</v>
      </c>
      <c r="K1413">
        <v>5</v>
      </c>
      <c r="L1413">
        <v>20</v>
      </c>
      <c r="M1413">
        <v>15</v>
      </c>
      <c r="N1413">
        <v>20</v>
      </c>
      <c r="O1413">
        <v>45</v>
      </c>
      <c r="P1413">
        <v>25</v>
      </c>
      <c r="Q1413">
        <v>35</v>
      </c>
      <c r="R1413">
        <v>20</v>
      </c>
      <c r="S1413">
        <v>5</v>
      </c>
      <c r="T1413">
        <v>5</v>
      </c>
      <c r="U1413">
        <v>5</v>
      </c>
      <c r="V1413">
        <v>160</v>
      </c>
      <c r="W1413">
        <v>0</v>
      </c>
      <c r="X1413">
        <v>5</v>
      </c>
      <c r="Y1413">
        <v>0</v>
      </c>
    </row>
    <row r="1414" spans="2:25" hidden="1" x14ac:dyDescent="0.25">
      <c r="B1414" t="s">
        <v>2201</v>
      </c>
      <c r="C1414">
        <v>43360</v>
      </c>
      <c r="D1414" t="s">
        <v>1970</v>
      </c>
      <c r="E1414">
        <v>0</v>
      </c>
      <c r="F1414">
        <v>0</v>
      </c>
      <c r="G1414">
        <v>395</v>
      </c>
      <c r="H1414">
        <v>5</v>
      </c>
      <c r="I1414">
        <v>45</v>
      </c>
      <c r="J1414">
        <v>0</v>
      </c>
      <c r="K1414">
        <v>20</v>
      </c>
      <c r="L1414">
        <v>135</v>
      </c>
      <c r="M1414">
        <v>90</v>
      </c>
      <c r="N1414">
        <v>75</v>
      </c>
      <c r="O1414">
        <v>105</v>
      </c>
      <c r="P1414">
        <v>75</v>
      </c>
      <c r="Q1414">
        <v>100</v>
      </c>
      <c r="R1414">
        <v>90</v>
      </c>
      <c r="S1414">
        <v>10</v>
      </c>
      <c r="T1414">
        <v>5</v>
      </c>
      <c r="U1414">
        <v>25</v>
      </c>
      <c r="V1414">
        <v>575</v>
      </c>
      <c r="W1414">
        <v>0</v>
      </c>
      <c r="X1414">
        <v>5</v>
      </c>
      <c r="Y1414">
        <v>5</v>
      </c>
    </row>
    <row r="1415" spans="2:25" hidden="1" x14ac:dyDescent="0.25">
      <c r="B1415" t="s">
        <v>2201</v>
      </c>
      <c r="C1415">
        <v>43650</v>
      </c>
      <c r="D1415" t="s">
        <v>1971</v>
      </c>
      <c r="E1415">
        <v>5</v>
      </c>
      <c r="F1415">
        <v>5</v>
      </c>
      <c r="G1415">
        <v>1415</v>
      </c>
      <c r="H1415">
        <v>10</v>
      </c>
      <c r="I1415">
        <v>475</v>
      </c>
      <c r="J1415">
        <v>15</v>
      </c>
      <c r="K1415">
        <v>170</v>
      </c>
      <c r="L1415">
        <v>500</v>
      </c>
      <c r="M1415">
        <v>270</v>
      </c>
      <c r="N1415">
        <v>420</v>
      </c>
      <c r="O1415">
        <v>845</v>
      </c>
      <c r="P1415">
        <v>595</v>
      </c>
      <c r="Q1415">
        <v>735</v>
      </c>
      <c r="R1415">
        <v>390</v>
      </c>
      <c r="S1415">
        <v>85</v>
      </c>
      <c r="T1415">
        <v>30</v>
      </c>
      <c r="U1415">
        <v>170</v>
      </c>
      <c r="V1415">
        <v>2440</v>
      </c>
      <c r="W1415">
        <v>5</v>
      </c>
      <c r="X1415">
        <v>35</v>
      </c>
      <c r="Y1415">
        <v>70</v>
      </c>
    </row>
    <row r="1416" spans="2:25" hidden="1" x14ac:dyDescent="0.25">
      <c r="B1416" t="s">
        <v>2201</v>
      </c>
      <c r="C1416">
        <v>43710</v>
      </c>
      <c r="D1416" t="s">
        <v>1972</v>
      </c>
      <c r="E1416">
        <v>5</v>
      </c>
      <c r="F1416">
        <v>5</v>
      </c>
      <c r="G1416">
        <v>580</v>
      </c>
      <c r="H1416">
        <v>5</v>
      </c>
      <c r="I1416">
        <v>135</v>
      </c>
      <c r="J1416">
        <v>0</v>
      </c>
      <c r="K1416">
        <v>45</v>
      </c>
      <c r="L1416">
        <v>160</v>
      </c>
      <c r="M1416">
        <v>140</v>
      </c>
      <c r="N1416">
        <v>125</v>
      </c>
      <c r="O1416">
        <v>300</v>
      </c>
      <c r="P1416">
        <v>205</v>
      </c>
      <c r="Q1416">
        <v>250</v>
      </c>
      <c r="R1416">
        <v>150</v>
      </c>
      <c r="S1416">
        <v>40</v>
      </c>
      <c r="T1416">
        <v>10</v>
      </c>
      <c r="U1416">
        <v>55</v>
      </c>
      <c r="V1416">
        <v>900</v>
      </c>
      <c r="W1416">
        <v>0</v>
      </c>
      <c r="X1416">
        <v>10</v>
      </c>
      <c r="Y1416">
        <v>15</v>
      </c>
    </row>
    <row r="1417" spans="2:25" hidden="1" x14ac:dyDescent="0.25">
      <c r="B1417" t="s">
        <v>2201</v>
      </c>
      <c r="C1417">
        <v>43790</v>
      </c>
      <c r="D1417" t="s">
        <v>1973</v>
      </c>
      <c r="E1417">
        <v>5</v>
      </c>
      <c r="F1417">
        <v>5</v>
      </c>
      <c r="G1417">
        <v>2020</v>
      </c>
      <c r="H1417">
        <v>5</v>
      </c>
      <c r="I1417">
        <v>355</v>
      </c>
      <c r="J1417">
        <v>5</v>
      </c>
      <c r="K1417">
        <v>160</v>
      </c>
      <c r="L1417">
        <v>745</v>
      </c>
      <c r="M1417">
        <v>305</v>
      </c>
      <c r="N1417">
        <v>515</v>
      </c>
      <c r="O1417">
        <v>685</v>
      </c>
      <c r="P1417">
        <v>520</v>
      </c>
      <c r="Q1417">
        <v>595</v>
      </c>
      <c r="R1417">
        <v>505</v>
      </c>
      <c r="S1417">
        <v>50</v>
      </c>
      <c r="T1417">
        <v>30</v>
      </c>
      <c r="U1417">
        <v>145</v>
      </c>
      <c r="V1417">
        <v>3160</v>
      </c>
      <c r="W1417">
        <v>0</v>
      </c>
      <c r="X1417">
        <v>45</v>
      </c>
      <c r="Y1417">
        <v>20</v>
      </c>
    </row>
    <row r="1418" spans="2:25" hidden="1" x14ac:dyDescent="0.25">
      <c r="B1418" t="s">
        <v>2201</v>
      </c>
      <c r="C1418">
        <v>44000</v>
      </c>
      <c r="D1418" t="s">
        <v>1974</v>
      </c>
      <c r="E1418">
        <v>5</v>
      </c>
      <c r="F1418">
        <v>0</v>
      </c>
      <c r="G1418">
        <v>5</v>
      </c>
      <c r="H1418">
        <v>0</v>
      </c>
      <c r="I1418">
        <v>5</v>
      </c>
      <c r="J1418">
        <v>0</v>
      </c>
      <c r="K1418">
        <v>5</v>
      </c>
      <c r="L1418">
        <v>0</v>
      </c>
      <c r="M1418">
        <v>0</v>
      </c>
      <c r="N1418">
        <v>5</v>
      </c>
      <c r="O1418">
        <v>5</v>
      </c>
      <c r="P1418">
        <v>5</v>
      </c>
      <c r="Q1418">
        <v>25</v>
      </c>
      <c r="R1418">
        <v>25</v>
      </c>
      <c r="S1418">
        <v>0</v>
      </c>
      <c r="T1418">
        <v>5</v>
      </c>
      <c r="U1418">
        <v>5</v>
      </c>
      <c r="V1418">
        <v>15</v>
      </c>
      <c r="W1418">
        <v>0</v>
      </c>
      <c r="X1418">
        <v>5</v>
      </c>
      <c r="Y1418">
        <v>0</v>
      </c>
    </row>
    <row r="1419" spans="2:25" hidden="1" x14ac:dyDescent="0.25">
      <c r="B1419" t="s">
        <v>2201</v>
      </c>
      <c r="C1419">
        <v>44060</v>
      </c>
      <c r="D1419" t="s">
        <v>1975</v>
      </c>
      <c r="E1419">
        <v>20</v>
      </c>
      <c r="F1419">
        <v>35</v>
      </c>
      <c r="G1419">
        <v>11605</v>
      </c>
      <c r="H1419">
        <v>110</v>
      </c>
      <c r="I1419">
        <v>2325</v>
      </c>
      <c r="J1419">
        <v>45</v>
      </c>
      <c r="K1419">
        <v>925</v>
      </c>
      <c r="L1419">
        <v>4955</v>
      </c>
      <c r="M1419">
        <v>1875</v>
      </c>
      <c r="N1419">
        <v>3515</v>
      </c>
      <c r="O1419">
        <v>4185</v>
      </c>
      <c r="P1419">
        <v>3175</v>
      </c>
      <c r="Q1419">
        <v>4415</v>
      </c>
      <c r="R1419">
        <v>3110</v>
      </c>
      <c r="S1419">
        <v>525</v>
      </c>
      <c r="T1419">
        <v>150</v>
      </c>
      <c r="U1419">
        <v>795</v>
      </c>
      <c r="V1419">
        <v>18930</v>
      </c>
      <c r="W1419">
        <v>15</v>
      </c>
      <c r="X1419">
        <v>305</v>
      </c>
      <c r="Y1419">
        <v>615</v>
      </c>
    </row>
    <row r="1420" spans="2:25" hidden="1" x14ac:dyDescent="0.25">
      <c r="B1420" t="s">
        <v>2201</v>
      </c>
      <c r="C1420">
        <v>44210</v>
      </c>
      <c r="D1420" t="s">
        <v>1976</v>
      </c>
      <c r="E1420">
        <v>5</v>
      </c>
      <c r="F1420">
        <v>5</v>
      </c>
      <c r="G1420">
        <v>1770</v>
      </c>
      <c r="H1420">
        <v>5</v>
      </c>
      <c r="I1420">
        <v>365</v>
      </c>
      <c r="J1420">
        <v>5</v>
      </c>
      <c r="K1420">
        <v>205</v>
      </c>
      <c r="L1420">
        <v>515</v>
      </c>
      <c r="M1420">
        <v>225</v>
      </c>
      <c r="N1420">
        <v>560</v>
      </c>
      <c r="O1420">
        <v>535</v>
      </c>
      <c r="P1420">
        <v>400</v>
      </c>
      <c r="Q1420">
        <v>595</v>
      </c>
      <c r="R1420">
        <v>625</v>
      </c>
      <c r="S1420">
        <v>85</v>
      </c>
      <c r="T1420">
        <v>30</v>
      </c>
      <c r="U1420">
        <v>130</v>
      </c>
      <c r="V1420">
        <v>3095</v>
      </c>
      <c r="W1420">
        <v>0</v>
      </c>
      <c r="X1420">
        <v>35</v>
      </c>
      <c r="Y1420">
        <v>10</v>
      </c>
    </row>
    <row r="1421" spans="2:25" hidden="1" x14ac:dyDescent="0.25">
      <c r="B1421" t="s">
        <v>2201</v>
      </c>
      <c r="C1421">
        <v>44340</v>
      </c>
      <c r="D1421" t="s">
        <v>1977</v>
      </c>
      <c r="E1421">
        <v>10</v>
      </c>
      <c r="F1421">
        <v>10</v>
      </c>
      <c r="G1421">
        <v>6845</v>
      </c>
      <c r="H1421">
        <v>80</v>
      </c>
      <c r="I1421">
        <v>1140</v>
      </c>
      <c r="J1421">
        <v>20</v>
      </c>
      <c r="K1421">
        <v>295</v>
      </c>
      <c r="L1421">
        <v>1995</v>
      </c>
      <c r="M1421">
        <v>2520</v>
      </c>
      <c r="N1421">
        <v>1090</v>
      </c>
      <c r="O1421">
        <v>1760</v>
      </c>
      <c r="P1421">
        <v>1290</v>
      </c>
      <c r="Q1421">
        <v>2190</v>
      </c>
      <c r="R1421">
        <v>1125</v>
      </c>
      <c r="S1421">
        <v>260</v>
      </c>
      <c r="T1421">
        <v>45</v>
      </c>
      <c r="U1421">
        <v>245</v>
      </c>
      <c r="V1421">
        <v>9310</v>
      </c>
      <c r="W1421">
        <v>15</v>
      </c>
      <c r="X1421">
        <v>80</v>
      </c>
      <c r="Y1421">
        <v>445</v>
      </c>
    </row>
    <row r="1422" spans="2:25" hidden="1" x14ac:dyDescent="0.25">
      <c r="B1422" t="s">
        <v>2201</v>
      </c>
      <c r="C1422">
        <v>44550</v>
      </c>
      <c r="D1422" t="s">
        <v>1978</v>
      </c>
      <c r="E1422">
        <v>5</v>
      </c>
      <c r="F1422">
        <v>10</v>
      </c>
      <c r="G1422">
        <v>4365</v>
      </c>
      <c r="H1422">
        <v>30</v>
      </c>
      <c r="I1422">
        <v>1005</v>
      </c>
      <c r="J1422">
        <v>20</v>
      </c>
      <c r="K1422">
        <v>365</v>
      </c>
      <c r="L1422">
        <v>1575</v>
      </c>
      <c r="M1422">
        <v>770</v>
      </c>
      <c r="N1422">
        <v>1030</v>
      </c>
      <c r="O1422">
        <v>2230</v>
      </c>
      <c r="P1422">
        <v>1600</v>
      </c>
      <c r="Q1422">
        <v>1700</v>
      </c>
      <c r="R1422">
        <v>915</v>
      </c>
      <c r="S1422">
        <v>205</v>
      </c>
      <c r="T1422">
        <v>60</v>
      </c>
      <c r="U1422">
        <v>415</v>
      </c>
      <c r="V1422">
        <v>6825</v>
      </c>
      <c r="W1422">
        <v>5</v>
      </c>
      <c r="X1422">
        <v>90</v>
      </c>
      <c r="Y1422">
        <v>155</v>
      </c>
    </row>
    <row r="1423" spans="2:25" hidden="1" x14ac:dyDescent="0.25">
      <c r="B1423" t="s">
        <v>2201</v>
      </c>
      <c r="C1423">
        <v>44620</v>
      </c>
      <c r="D1423" t="s">
        <v>1979</v>
      </c>
      <c r="E1423">
        <v>10</v>
      </c>
      <c r="F1423">
        <v>20</v>
      </c>
      <c r="G1423">
        <v>3915</v>
      </c>
      <c r="H1423">
        <v>20</v>
      </c>
      <c r="I1423">
        <v>850</v>
      </c>
      <c r="J1423">
        <v>15</v>
      </c>
      <c r="K1423">
        <v>410</v>
      </c>
      <c r="L1423">
        <v>1780</v>
      </c>
      <c r="M1423">
        <v>495</v>
      </c>
      <c r="N1423">
        <v>1350</v>
      </c>
      <c r="O1423">
        <v>2000</v>
      </c>
      <c r="P1423">
        <v>1605</v>
      </c>
      <c r="Q1423">
        <v>1770</v>
      </c>
      <c r="R1423">
        <v>1295</v>
      </c>
      <c r="S1423">
        <v>270</v>
      </c>
      <c r="T1423">
        <v>120</v>
      </c>
      <c r="U1423">
        <v>560</v>
      </c>
      <c r="V1423">
        <v>7050</v>
      </c>
      <c r="W1423">
        <v>5</v>
      </c>
      <c r="X1423">
        <v>155</v>
      </c>
      <c r="Y1423">
        <v>65</v>
      </c>
    </row>
    <row r="1424" spans="2:25" hidden="1" x14ac:dyDescent="0.25">
      <c r="B1424" t="s">
        <v>2201</v>
      </c>
      <c r="C1424">
        <v>44830</v>
      </c>
      <c r="D1424" t="s">
        <v>1980</v>
      </c>
      <c r="E1424">
        <v>0</v>
      </c>
      <c r="F1424">
        <v>5</v>
      </c>
      <c r="G1424">
        <v>465</v>
      </c>
      <c r="H1424">
        <v>0</v>
      </c>
      <c r="I1424">
        <v>90</v>
      </c>
      <c r="J1424">
        <v>0</v>
      </c>
      <c r="K1424">
        <v>50</v>
      </c>
      <c r="L1424">
        <v>95</v>
      </c>
      <c r="M1424">
        <v>85</v>
      </c>
      <c r="N1424">
        <v>125</v>
      </c>
      <c r="O1424">
        <v>130</v>
      </c>
      <c r="P1424">
        <v>95</v>
      </c>
      <c r="Q1424">
        <v>150</v>
      </c>
      <c r="R1424">
        <v>140</v>
      </c>
      <c r="S1424">
        <v>20</v>
      </c>
      <c r="T1424">
        <v>10</v>
      </c>
      <c r="U1424">
        <v>30</v>
      </c>
      <c r="V1424">
        <v>770</v>
      </c>
      <c r="W1424">
        <v>0</v>
      </c>
      <c r="X1424">
        <v>5</v>
      </c>
      <c r="Y1424">
        <v>5</v>
      </c>
    </row>
    <row r="1425" spans="2:25" hidden="1" x14ac:dyDescent="0.25">
      <c r="B1425" t="s">
        <v>2201</v>
      </c>
      <c r="C1425">
        <v>45040</v>
      </c>
      <c r="D1425" t="s">
        <v>1981</v>
      </c>
      <c r="E1425">
        <v>10</v>
      </c>
      <c r="F1425">
        <v>35</v>
      </c>
      <c r="G1425">
        <v>3475</v>
      </c>
      <c r="H1425">
        <v>10</v>
      </c>
      <c r="I1425">
        <v>905</v>
      </c>
      <c r="J1425">
        <v>10</v>
      </c>
      <c r="K1425">
        <v>515</v>
      </c>
      <c r="L1425">
        <v>1880</v>
      </c>
      <c r="M1425">
        <v>380</v>
      </c>
      <c r="N1425">
        <v>1305</v>
      </c>
      <c r="O1425">
        <v>1800</v>
      </c>
      <c r="P1425">
        <v>1415</v>
      </c>
      <c r="Q1425">
        <v>1470</v>
      </c>
      <c r="R1425">
        <v>1285</v>
      </c>
      <c r="S1425">
        <v>150</v>
      </c>
      <c r="T1425">
        <v>95</v>
      </c>
      <c r="U1425">
        <v>485</v>
      </c>
      <c r="V1425">
        <v>6665</v>
      </c>
      <c r="W1425">
        <v>5</v>
      </c>
      <c r="X1425">
        <v>120</v>
      </c>
      <c r="Y1425">
        <v>35</v>
      </c>
    </row>
    <row r="1426" spans="2:25" hidden="1" x14ac:dyDescent="0.25">
      <c r="B1426" t="s">
        <v>2201</v>
      </c>
      <c r="C1426">
        <v>45090</v>
      </c>
      <c r="D1426" t="s">
        <v>1982</v>
      </c>
      <c r="E1426">
        <v>0</v>
      </c>
      <c r="F1426">
        <v>5</v>
      </c>
      <c r="G1426">
        <v>905</v>
      </c>
      <c r="H1426">
        <v>5</v>
      </c>
      <c r="I1426">
        <v>140</v>
      </c>
      <c r="J1426">
        <v>5</v>
      </c>
      <c r="K1426">
        <v>60</v>
      </c>
      <c r="L1426">
        <v>355</v>
      </c>
      <c r="M1426">
        <v>210</v>
      </c>
      <c r="N1426">
        <v>195</v>
      </c>
      <c r="O1426">
        <v>485</v>
      </c>
      <c r="P1426">
        <v>370</v>
      </c>
      <c r="Q1426">
        <v>340</v>
      </c>
      <c r="R1426">
        <v>255</v>
      </c>
      <c r="S1426">
        <v>35</v>
      </c>
      <c r="T1426">
        <v>35</v>
      </c>
      <c r="U1426">
        <v>100</v>
      </c>
      <c r="V1426">
        <v>1415</v>
      </c>
      <c r="W1426">
        <v>5</v>
      </c>
      <c r="X1426">
        <v>15</v>
      </c>
      <c r="Y1426">
        <v>15</v>
      </c>
    </row>
    <row r="1427" spans="2:25" hidden="1" x14ac:dyDescent="0.25">
      <c r="B1427" t="s">
        <v>2201</v>
      </c>
      <c r="C1427">
        <v>45120</v>
      </c>
      <c r="D1427" t="s">
        <v>1983</v>
      </c>
      <c r="E1427">
        <v>5</v>
      </c>
      <c r="F1427">
        <v>5</v>
      </c>
      <c r="G1427">
        <v>700</v>
      </c>
      <c r="H1427">
        <v>0</v>
      </c>
      <c r="I1427">
        <v>150</v>
      </c>
      <c r="J1427">
        <v>5</v>
      </c>
      <c r="K1427">
        <v>80</v>
      </c>
      <c r="L1427">
        <v>170</v>
      </c>
      <c r="M1427">
        <v>120</v>
      </c>
      <c r="N1427">
        <v>215</v>
      </c>
      <c r="O1427">
        <v>230</v>
      </c>
      <c r="P1427">
        <v>160</v>
      </c>
      <c r="Q1427">
        <v>200</v>
      </c>
      <c r="R1427">
        <v>180</v>
      </c>
      <c r="S1427">
        <v>25</v>
      </c>
      <c r="T1427">
        <v>15</v>
      </c>
      <c r="U1427">
        <v>45</v>
      </c>
      <c r="V1427">
        <v>1170</v>
      </c>
      <c r="W1427">
        <v>0</v>
      </c>
      <c r="X1427">
        <v>10</v>
      </c>
      <c r="Y1427">
        <v>5</v>
      </c>
    </row>
    <row r="1428" spans="2:25" hidden="1" x14ac:dyDescent="0.25">
      <c r="B1428" t="s">
        <v>2201</v>
      </c>
      <c r="C1428">
        <v>45290</v>
      </c>
      <c r="D1428" t="s">
        <v>1984</v>
      </c>
      <c r="E1428">
        <v>5</v>
      </c>
      <c r="F1428">
        <v>15</v>
      </c>
      <c r="G1428">
        <v>4010</v>
      </c>
      <c r="H1428">
        <v>50</v>
      </c>
      <c r="I1428">
        <v>585</v>
      </c>
      <c r="J1428">
        <v>10</v>
      </c>
      <c r="K1428">
        <v>180</v>
      </c>
      <c r="L1428">
        <v>1635</v>
      </c>
      <c r="M1428">
        <v>1155</v>
      </c>
      <c r="N1428">
        <v>880</v>
      </c>
      <c r="O1428">
        <v>935</v>
      </c>
      <c r="P1428">
        <v>720</v>
      </c>
      <c r="Q1428">
        <v>1200</v>
      </c>
      <c r="R1428">
        <v>820</v>
      </c>
      <c r="S1428">
        <v>120</v>
      </c>
      <c r="T1428">
        <v>35</v>
      </c>
      <c r="U1428">
        <v>165</v>
      </c>
      <c r="V1428">
        <v>5800</v>
      </c>
      <c r="W1428">
        <v>5</v>
      </c>
      <c r="X1428">
        <v>50</v>
      </c>
      <c r="Y1428">
        <v>220</v>
      </c>
    </row>
    <row r="1429" spans="2:25" hidden="1" x14ac:dyDescent="0.25">
      <c r="B1429" t="s">
        <v>2201</v>
      </c>
      <c r="C1429">
        <v>45340</v>
      </c>
      <c r="D1429" t="s">
        <v>1985</v>
      </c>
      <c r="E1429">
        <v>40</v>
      </c>
      <c r="F1429">
        <v>70</v>
      </c>
      <c r="G1429">
        <v>24115</v>
      </c>
      <c r="H1429">
        <v>165</v>
      </c>
      <c r="I1429">
        <v>6230</v>
      </c>
      <c r="J1429">
        <v>115</v>
      </c>
      <c r="K1429">
        <v>2785</v>
      </c>
      <c r="L1429">
        <v>9520</v>
      </c>
      <c r="M1429">
        <v>2685</v>
      </c>
      <c r="N1429">
        <v>7095</v>
      </c>
      <c r="O1429">
        <v>11660</v>
      </c>
      <c r="P1429">
        <v>9005</v>
      </c>
      <c r="Q1429">
        <v>10030</v>
      </c>
      <c r="R1429">
        <v>7065</v>
      </c>
      <c r="S1429">
        <v>1130</v>
      </c>
      <c r="T1429">
        <v>400</v>
      </c>
      <c r="U1429">
        <v>2595</v>
      </c>
      <c r="V1429">
        <v>41195</v>
      </c>
      <c r="W1429">
        <v>25</v>
      </c>
      <c r="X1429">
        <v>845</v>
      </c>
      <c r="Y1429">
        <v>680</v>
      </c>
    </row>
    <row r="1430" spans="2:25" hidden="1" x14ac:dyDescent="0.25">
      <c r="B1430" t="s">
        <v>2201</v>
      </c>
      <c r="C1430">
        <v>45400</v>
      </c>
      <c r="D1430" t="s">
        <v>1986</v>
      </c>
      <c r="E1430">
        <v>0</v>
      </c>
      <c r="F1430">
        <v>5</v>
      </c>
      <c r="G1430">
        <v>140</v>
      </c>
      <c r="H1430">
        <v>0</v>
      </c>
      <c r="I1430">
        <v>20</v>
      </c>
      <c r="J1430">
        <v>0</v>
      </c>
      <c r="K1430">
        <v>15</v>
      </c>
      <c r="L1430">
        <v>25</v>
      </c>
      <c r="M1430">
        <v>15</v>
      </c>
      <c r="N1430">
        <v>30</v>
      </c>
      <c r="O1430">
        <v>45</v>
      </c>
      <c r="P1430">
        <v>30</v>
      </c>
      <c r="Q1430">
        <v>55</v>
      </c>
      <c r="R1430">
        <v>30</v>
      </c>
      <c r="S1430">
        <v>5</v>
      </c>
      <c r="T1430">
        <v>5</v>
      </c>
      <c r="U1430">
        <v>5</v>
      </c>
      <c r="V1430">
        <v>215</v>
      </c>
      <c r="W1430">
        <v>0</v>
      </c>
      <c r="X1430">
        <v>5</v>
      </c>
      <c r="Y1430">
        <v>5</v>
      </c>
    </row>
    <row r="1431" spans="2:25" hidden="1" x14ac:dyDescent="0.25">
      <c r="B1431" t="s">
        <v>2201</v>
      </c>
      <c r="C1431">
        <v>45540</v>
      </c>
      <c r="D1431" t="s">
        <v>1987</v>
      </c>
      <c r="E1431">
        <v>5</v>
      </c>
      <c r="F1431">
        <v>5</v>
      </c>
      <c r="G1431">
        <v>355</v>
      </c>
      <c r="H1431">
        <v>5</v>
      </c>
      <c r="I1431">
        <v>90</v>
      </c>
      <c r="J1431">
        <v>0</v>
      </c>
      <c r="K1431">
        <v>65</v>
      </c>
      <c r="L1431">
        <v>115</v>
      </c>
      <c r="M1431">
        <v>20</v>
      </c>
      <c r="N1431">
        <v>235</v>
      </c>
      <c r="O1431">
        <v>115</v>
      </c>
      <c r="P1431">
        <v>105</v>
      </c>
      <c r="Q1431">
        <v>120</v>
      </c>
      <c r="R1431">
        <v>145</v>
      </c>
      <c r="S1431">
        <v>10</v>
      </c>
      <c r="T1431">
        <v>5</v>
      </c>
      <c r="U1431">
        <v>40</v>
      </c>
      <c r="V1431">
        <v>785</v>
      </c>
      <c r="W1431">
        <v>0</v>
      </c>
      <c r="X1431">
        <v>5</v>
      </c>
      <c r="Y1431">
        <v>5</v>
      </c>
    </row>
    <row r="1432" spans="2:25" hidden="1" x14ac:dyDescent="0.25">
      <c r="B1432" t="s">
        <v>2201</v>
      </c>
      <c r="C1432">
        <v>45680</v>
      </c>
      <c r="D1432" t="s">
        <v>1988</v>
      </c>
      <c r="E1432">
        <v>60</v>
      </c>
      <c r="F1432">
        <v>85</v>
      </c>
      <c r="G1432">
        <v>9295</v>
      </c>
      <c r="H1432">
        <v>85</v>
      </c>
      <c r="I1432">
        <v>5400</v>
      </c>
      <c r="J1432">
        <v>95</v>
      </c>
      <c r="K1432">
        <v>3060</v>
      </c>
      <c r="L1432">
        <v>10025</v>
      </c>
      <c r="M1432">
        <v>370</v>
      </c>
      <c r="N1432">
        <v>6365</v>
      </c>
      <c r="O1432">
        <v>11015</v>
      </c>
      <c r="P1432">
        <v>9075</v>
      </c>
      <c r="Q1432">
        <v>9915</v>
      </c>
      <c r="R1432">
        <v>7215</v>
      </c>
      <c r="S1432">
        <v>690</v>
      </c>
      <c r="T1432">
        <v>730</v>
      </c>
      <c r="U1432">
        <v>3305</v>
      </c>
      <c r="V1432">
        <v>26530</v>
      </c>
      <c r="W1432">
        <v>30</v>
      </c>
      <c r="X1432">
        <v>920</v>
      </c>
      <c r="Y1432">
        <v>610</v>
      </c>
    </row>
    <row r="1433" spans="2:25" hidden="1" x14ac:dyDescent="0.25">
      <c r="B1433" t="s">
        <v>2201</v>
      </c>
      <c r="C1433">
        <v>45890</v>
      </c>
      <c r="D1433" t="s">
        <v>1989</v>
      </c>
      <c r="E1433">
        <v>45</v>
      </c>
      <c r="F1433">
        <v>80</v>
      </c>
      <c r="G1433">
        <v>13965</v>
      </c>
      <c r="H1433">
        <v>130</v>
      </c>
      <c r="I1433">
        <v>4110</v>
      </c>
      <c r="J1433">
        <v>35</v>
      </c>
      <c r="K1433">
        <v>2055</v>
      </c>
      <c r="L1433">
        <v>8335</v>
      </c>
      <c r="M1433">
        <v>1330</v>
      </c>
      <c r="N1433">
        <v>6100</v>
      </c>
      <c r="O1433">
        <v>7280</v>
      </c>
      <c r="P1433">
        <v>5580</v>
      </c>
      <c r="Q1433">
        <v>7635</v>
      </c>
      <c r="R1433">
        <v>6095</v>
      </c>
      <c r="S1433">
        <v>720</v>
      </c>
      <c r="T1433">
        <v>355</v>
      </c>
      <c r="U1433">
        <v>1545</v>
      </c>
      <c r="V1433">
        <v>27470</v>
      </c>
      <c r="W1433">
        <v>110</v>
      </c>
      <c r="X1433">
        <v>545</v>
      </c>
      <c r="Y1433">
        <v>845</v>
      </c>
    </row>
    <row r="1434" spans="2:25" hidden="1" x14ac:dyDescent="0.25">
      <c r="B1434" t="s">
        <v>2201</v>
      </c>
      <c r="C1434">
        <v>46090</v>
      </c>
      <c r="D1434" t="s">
        <v>1990</v>
      </c>
      <c r="E1434">
        <v>20</v>
      </c>
      <c r="F1434">
        <v>45</v>
      </c>
      <c r="G1434">
        <v>1660</v>
      </c>
      <c r="H1434">
        <v>5</v>
      </c>
      <c r="I1434">
        <v>455</v>
      </c>
      <c r="J1434">
        <v>5</v>
      </c>
      <c r="K1434">
        <v>265</v>
      </c>
      <c r="L1434">
        <v>850</v>
      </c>
      <c r="M1434">
        <v>145</v>
      </c>
      <c r="N1434">
        <v>715</v>
      </c>
      <c r="O1434">
        <v>1020</v>
      </c>
      <c r="P1434">
        <v>900</v>
      </c>
      <c r="Q1434">
        <v>1270</v>
      </c>
      <c r="R1434">
        <v>1155</v>
      </c>
      <c r="S1434">
        <v>95</v>
      </c>
      <c r="T1434">
        <v>55</v>
      </c>
      <c r="U1434">
        <v>455</v>
      </c>
      <c r="V1434">
        <v>3630</v>
      </c>
      <c r="W1434">
        <v>0</v>
      </c>
      <c r="X1434">
        <v>165</v>
      </c>
      <c r="Y1434">
        <v>10</v>
      </c>
    </row>
    <row r="1435" spans="2:25" hidden="1" x14ac:dyDescent="0.25">
      <c r="B1435" t="s">
        <v>2201</v>
      </c>
      <c r="C1435">
        <v>46300</v>
      </c>
      <c r="D1435" t="s">
        <v>1991</v>
      </c>
      <c r="E1435">
        <v>10</v>
      </c>
      <c r="F1435">
        <v>35</v>
      </c>
      <c r="G1435">
        <v>1990</v>
      </c>
      <c r="H1435">
        <v>5</v>
      </c>
      <c r="I1435">
        <v>435</v>
      </c>
      <c r="J1435">
        <v>5</v>
      </c>
      <c r="K1435">
        <v>195</v>
      </c>
      <c r="L1435">
        <v>815</v>
      </c>
      <c r="M1435">
        <v>320</v>
      </c>
      <c r="N1435">
        <v>620</v>
      </c>
      <c r="O1435">
        <v>985</v>
      </c>
      <c r="P1435">
        <v>770</v>
      </c>
      <c r="Q1435">
        <v>945</v>
      </c>
      <c r="R1435">
        <v>760</v>
      </c>
      <c r="S1435">
        <v>80</v>
      </c>
      <c r="T1435">
        <v>40</v>
      </c>
      <c r="U1435">
        <v>325</v>
      </c>
      <c r="V1435">
        <v>3575</v>
      </c>
      <c r="W1435">
        <v>5</v>
      </c>
      <c r="X1435">
        <v>100</v>
      </c>
      <c r="Y1435">
        <v>25</v>
      </c>
    </row>
    <row r="1436" spans="2:25" hidden="1" x14ac:dyDescent="0.25">
      <c r="B1436" t="s">
        <v>2201</v>
      </c>
      <c r="C1436">
        <v>46450</v>
      </c>
      <c r="D1436" t="s">
        <v>1992</v>
      </c>
      <c r="E1436">
        <v>5</v>
      </c>
      <c r="F1436">
        <v>40</v>
      </c>
      <c r="G1436">
        <v>2850</v>
      </c>
      <c r="H1436">
        <v>5</v>
      </c>
      <c r="I1436">
        <v>830</v>
      </c>
      <c r="J1436">
        <v>15</v>
      </c>
      <c r="K1436">
        <v>445</v>
      </c>
      <c r="L1436">
        <v>1200</v>
      </c>
      <c r="M1436">
        <v>235</v>
      </c>
      <c r="N1436">
        <v>1340</v>
      </c>
      <c r="O1436">
        <v>1245</v>
      </c>
      <c r="P1436">
        <v>1035</v>
      </c>
      <c r="Q1436">
        <v>1315</v>
      </c>
      <c r="R1436">
        <v>1160</v>
      </c>
      <c r="S1436">
        <v>155</v>
      </c>
      <c r="T1436">
        <v>60</v>
      </c>
      <c r="U1436">
        <v>395</v>
      </c>
      <c r="V1436">
        <v>5795</v>
      </c>
      <c r="W1436">
        <v>5</v>
      </c>
      <c r="X1436">
        <v>180</v>
      </c>
      <c r="Y1436">
        <v>25</v>
      </c>
    </row>
    <row r="1437" spans="2:25" hidden="1" x14ac:dyDescent="0.25">
      <c r="B1437" t="s">
        <v>2201</v>
      </c>
      <c r="C1437">
        <v>46510</v>
      </c>
      <c r="D1437" t="s">
        <v>1993</v>
      </c>
      <c r="E1437">
        <v>5</v>
      </c>
      <c r="F1437">
        <v>5</v>
      </c>
      <c r="G1437">
        <v>1645</v>
      </c>
      <c r="H1437">
        <v>25</v>
      </c>
      <c r="I1437">
        <v>395</v>
      </c>
      <c r="J1437">
        <v>5</v>
      </c>
      <c r="K1437">
        <v>125</v>
      </c>
      <c r="L1437">
        <v>865</v>
      </c>
      <c r="M1437">
        <v>465</v>
      </c>
      <c r="N1437">
        <v>510</v>
      </c>
      <c r="O1437">
        <v>625</v>
      </c>
      <c r="P1437">
        <v>480</v>
      </c>
      <c r="Q1437">
        <v>750</v>
      </c>
      <c r="R1437">
        <v>450</v>
      </c>
      <c r="S1437">
        <v>90</v>
      </c>
      <c r="T1437">
        <v>20</v>
      </c>
      <c r="U1437">
        <v>100</v>
      </c>
      <c r="V1437">
        <v>2665</v>
      </c>
      <c r="W1437">
        <v>5</v>
      </c>
      <c r="X1437">
        <v>20</v>
      </c>
      <c r="Y1437">
        <v>120</v>
      </c>
    </row>
    <row r="1438" spans="2:25" hidden="1" x14ac:dyDescent="0.25">
      <c r="B1438" t="s">
        <v>2201</v>
      </c>
      <c r="C1438">
        <v>46670</v>
      </c>
      <c r="D1438" t="s">
        <v>1994</v>
      </c>
      <c r="E1438">
        <v>5</v>
      </c>
      <c r="F1438">
        <v>10</v>
      </c>
      <c r="G1438">
        <v>1445</v>
      </c>
      <c r="H1438">
        <v>5</v>
      </c>
      <c r="I1438">
        <v>345</v>
      </c>
      <c r="J1438">
        <v>5</v>
      </c>
      <c r="K1438">
        <v>180</v>
      </c>
      <c r="L1438">
        <v>605</v>
      </c>
      <c r="M1438">
        <v>205</v>
      </c>
      <c r="N1438">
        <v>445</v>
      </c>
      <c r="O1438">
        <v>620</v>
      </c>
      <c r="P1438">
        <v>475</v>
      </c>
      <c r="Q1438">
        <v>575</v>
      </c>
      <c r="R1438">
        <v>515</v>
      </c>
      <c r="S1438">
        <v>45</v>
      </c>
      <c r="T1438">
        <v>30</v>
      </c>
      <c r="U1438">
        <v>160</v>
      </c>
      <c r="V1438">
        <v>2550</v>
      </c>
      <c r="W1438">
        <v>0</v>
      </c>
      <c r="X1438">
        <v>45</v>
      </c>
      <c r="Y1438">
        <v>15</v>
      </c>
    </row>
    <row r="1439" spans="2:25" hidden="1" x14ac:dyDescent="0.25">
      <c r="B1439" t="s">
        <v>2201</v>
      </c>
      <c r="C1439">
        <v>46860</v>
      </c>
      <c r="D1439" t="s">
        <v>1995</v>
      </c>
      <c r="E1439">
        <v>0</v>
      </c>
      <c r="F1439">
        <v>0</v>
      </c>
      <c r="G1439">
        <v>230</v>
      </c>
      <c r="H1439">
        <v>0</v>
      </c>
      <c r="I1439">
        <v>15</v>
      </c>
      <c r="J1439">
        <v>0</v>
      </c>
      <c r="K1439">
        <v>10</v>
      </c>
      <c r="L1439">
        <v>50</v>
      </c>
      <c r="M1439">
        <v>50</v>
      </c>
      <c r="N1439">
        <v>20</v>
      </c>
      <c r="O1439">
        <v>80</v>
      </c>
      <c r="P1439">
        <v>55</v>
      </c>
      <c r="Q1439">
        <v>50</v>
      </c>
      <c r="R1439">
        <v>30</v>
      </c>
      <c r="S1439">
        <v>5</v>
      </c>
      <c r="T1439">
        <v>5</v>
      </c>
      <c r="U1439">
        <v>15</v>
      </c>
      <c r="V1439">
        <v>295</v>
      </c>
      <c r="W1439">
        <v>0</v>
      </c>
      <c r="X1439">
        <v>0</v>
      </c>
      <c r="Y1439">
        <v>5</v>
      </c>
    </row>
    <row r="1440" spans="2:25" hidden="1" x14ac:dyDescent="0.25">
      <c r="B1440" t="s">
        <v>2201</v>
      </c>
      <c r="C1440">
        <v>46970</v>
      </c>
      <c r="D1440" t="s">
        <v>1996</v>
      </c>
      <c r="E1440">
        <v>0</v>
      </c>
      <c r="F1440">
        <v>5</v>
      </c>
      <c r="G1440">
        <v>20</v>
      </c>
      <c r="H1440">
        <v>0</v>
      </c>
      <c r="I1440">
        <v>20</v>
      </c>
      <c r="J1440">
        <v>0</v>
      </c>
      <c r="K1440">
        <v>5</v>
      </c>
      <c r="L1440">
        <v>80</v>
      </c>
      <c r="M1440">
        <v>0</v>
      </c>
      <c r="N1440">
        <v>25</v>
      </c>
      <c r="O1440">
        <v>120</v>
      </c>
      <c r="P1440">
        <v>100</v>
      </c>
      <c r="Q1440">
        <v>70</v>
      </c>
      <c r="R1440">
        <v>45</v>
      </c>
      <c r="S1440">
        <v>5</v>
      </c>
      <c r="T1440">
        <v>5</v>
      </c>
      <c r="U1440">
        <v>40</v>
      </c>
      <c r="V1440">
        <v>105</v>
      </c>
      <c r="W1440">
        <v>0</v>
      </c>
      <c r="X1440">
        <v>5</v>
      </c>
      <c r="Y1440">
        <v>0</v>
      </c>
    </row>
    <row r="1441" spans="2:25" hidden="1" x14ac:dyDescent="0.25">
      <c r="B1441" t="s">
        <v>2201</v>
      </c>
      <c r="C1441">
        <v>47140</v>
      </c>
      <c r="D1441" t="s">
        <v>1997</v>
      </c>
      <c r="E1441">
        <v>45</v>
      </c>
      <c r="F1441">
        <v>85</v>
      </c>
      <c r="G1441">
        <v>16305</v>
      </c>
      <c r="H1441">
        <v>130</v>
      </c>
      <c r="I1441">
        <v>5930</v>
      </c>
      <c r="J1441">
        <v>90</v>
      </c>
      <c r="K1441">
        <v>3220</v>
      </c>
      <c r="L1441">
        <v>8680</v>
      </c>
      <c r="M1441">
        <v>1000</v>
      </c>
      <c r="N1441">
        <v>6660</v>
      </c>
      <c r="O1441">
        <v>11445</v>
      </c>
      <c r="P1441">
        <v>8880</v>
      </c>
      <c r="Q1441">
        <v>10770</v>
      </c>
      <c r="R1441">
        <v>7600</v>
      </c>
      <c r="S1441">
        <v>845</v>
      </c>
      <c r="T1441">
        <v>745</v>
      </c>
      <c r="U1441">
        <v>2425</v>
      </c>
      <c r="V1441">
        <v>33160</v>
      </c>
      <c r="W1441">
        <v>80</v>
      </c>
      <c r="X1441">
        <v>765</v>
      </c>
      <c r="Y1441">
        <v>1020</v>
      </c>
    </row>
    <row r="1442" spans="2:25" hidden="1" x14ac:dyDescent="0.25">
      <c r="B1442" t="s">
        <v>2201</v>
      </c>
      <c r="C1442">
        <v>47290</v>
      </c>
      <c r="D1442" t="s">
        <v>1998</v>
      </c>
      <c r="E1442">
        <v>5</v>
      </c>
      <c r="F1442">
        <v>0</v>
      </c>
      <c r="G1442">
        <v>235</v>
      </c>
      <c r="H1442">
        <v>5</v>
      </c>
      <c r="I1442">
        <v>50</v>
      </c>
      <c r="J1442">
        <v>0</v>
      </c>
      <c r="K1442">
        <v>25</v>
      </c>
      <c r="L1442">
        <v>65</v>
      </c>
      <c r="M1442">
        <v>40</v>
      </c>
      <c r="N1442">
        <v>85</v>
      </c>
      <c r="O1442">
        <v>95</v>
      </c>
      <c r="P1442">
        <v>60</v>
      </c>
      <c r="Q1442">
        <v>85</v>
      </c>
      <c r="R1442">
        <v>60</v>
      </c>
      <c r="S1442">
        <v>5</v>
      </c>
      <c r="T1442">
        <v>5</v>
      </c>
      <c r="U1442">
        <v>10</v>
      </c>
      <c r="V1442">
        <v>390</v>
      </c>
      <c r="W1442">
        <v>5</v>
      </c>
      <c r="X1442">
        <v>5</v>
      </c>
      <c r="Y1442">
        <v>5</v>
      </c>
    </row>
    <row r="1443" spans="2:25" hidden="1" x14ac:dyDescent="0.25">
      <c r="B1443" t="s">
        <v>2201</v>
      </c>
      <c r="C1443">
        <v>47490</v>
      </c>
      <c r="D1443" t="s">
        <v>1999</v>
      </c>
      <c r="E1443">
        <v>0</v>
      </c>
      <c r="F1443">
        <v>0</v>
      </c>
      <c r="G1443">
        <v>290</v>
      </c>
      <c r="H1443">
        <v>0</v>
      </c>
      <c r="I1443">
        <v>35</v>
      </c>
      <c r="J1443">
        <v>0</v>
      </c>
      <c r="K1443">
        <v>20</v>
      </c>
      <c r="L1443">
        <v>65</v>
      </c>
      <c r="M1443">
        <v>70</v>
      </c>
      <c r="N1443">
        <v>60</v>
      </c>
      <c r="O1443">
        <v>115</v>
      </c>
      <c r="P1443">
        <v>80</v>
      </c>
      <c r="Q1443">
        <v>95</v>
      </c>
      <c r="R1443">
        <v>85</v>
      </c>
      <c r="S1443">
        <v>10</v>
      </c>
      <c r="T1443">
        <v>10</v>
      </c>
      <c r="U1443">
        <v>25</v>
      </c>
      <c r="V1443">
        <v>455</v>
      </c>
      <c r="W1443">
        <v>0</v>
      </c>
      <c r="X1443">
        <v>5</v>
      </c>
      <c r="Y1443">
        <v>5</v>
      </c>
    </row>
    <row r="1444" spans="2:25" hidden="1" x14ac:dyDescent="0.25">
      <c r="B1444" t="s">
        <v>2201</v>
      </c>
      <c r="C1444">
        <v>47630</v>
      </c>
      <c r="D1444" t="s">
        <v>2000</v>
      </c>
      <c r="E1444">
        <v>0</v>
      </c>
      <c r="F1444">
        <v>0</v>
      </c>
      <c r="G1444">
        <v>670</v>
      </c>
      <c r="H1444">
        <v>0</v>
      </c>
      <c r="I1444">
        <v>115</v>
      </c>
      <c r="J1444">
        <v>0</v>
      </c>
      <c r="K1444">
        <v>65</v>
      </c>
      <c r="L1444">
        <v>210</v>
      </c>
      <c r="M1444">
        <v>160</v>
      </c>
      <c r="N1444">
        <v>150</v>
      </c>
      <c r="O1444">
        <v>380</v>
      </c>
      <c r="P1444">
        <v>275</v>
      </c>
      <c r="Q1444">
        <v>210</v>
      </c>
      <c r="R1444">
        <v>140</v>
      </c>
      <c r="S1444">
        <v>20</v>
      </c>
      <c r="T1444">
        <v>10</v>
      </c>
      <c r="U1444">
        <v>55</v>
      </c>
      <c r="V1444">
        <v>1035</v>
      </c>
      <c r="W1444">
        <v>5</v>
      </c>
      <c r="X1444">
        <v>5</v>
      </c>
      <c r="Y1444">
        <v>15</v>
      </c>
    </row>
    <row r="1445" spans="2:25" hidden="1" x14ac:dyDescent="0.25">
      <c r="B1445" t="s">
        <v>2201</v>
      </c>
      <c r="C1445">
        <v>47700</v>
      </c>
      <c r="D1445" t="s">
        <v>2001</v>
      </c>
      <c r="E1445">
        <v>15</v>
      </c>
      <c r="F1445">
        <v>20</v>
      </c>
      <c r="G1445">
        <v>13610</v>
      </c>
      <c r="H1445">
        <v>85</v>
      </c>
      <c r="I1445">
        <v>2750</v>
      </c>
      <c r="J1445">
        <v>40</v>
      </c>
      <c r="K1445">
        <v>1005</v>
      </c>
      <c r="L1445">
        <v>3255</v>
      </c>
      <c r="M1445">
        <v>2155</v>
      </c>
      <c r="N1445">
        <v>2600</v>
      </c>
      <c r="O1445">
        <v>4885</v>
      </c>
      <c r="P1445">
        <v>3595</v>
      </c>
      <c r="Q1445">
        <v>4150</v>
      </c>
      <c r="R1445">
        <v>2555</v>
      </c>
      <c r="S1445">
        <v>510</v>
      </c>
      <c r="T1445">
        <v>140</v>
      </c>
      <c r="U1445">
        <v>825</v>
      </c>
      <c r="V1445">
        <v>19835</v>
      </c>
      <c r="W1445">
        <v>20</v>
      </c>
      <c r="X1445">
        <v>205</v>
      </c>
      <c r="Y1445">
        <v>385</v>
      </c>
    </row>
    <row r="1446" spans="2:25" hidden="1" x14ac:dyDescent="0.25">
      <c r="B1446" t="s">
        <v>2201</v>
      </c>
      <c r="C1446">
        <v>47800</v>
      </c>
      <c r="D1446" t="s">
        <v>2002</v>
      </c>
      <c r="E1446">
        <v>5</v>
      </c>
      <c r="F1446">
        <v>5</v>
      </c>
      <c r="G1446">
        <v>805</v>
      </c>
      <c r="H1446">
        <v>0</v>
      </c>
      <c r="I1446">
        <v>180</v>
      </c>
      <c r="J1446">
        <v>5</v>
      </c>
      <c r="K1446">
        <v>110</v>
      </c>
      <c r="L1446">
        <v>300</v>
      </c>
      <c r="M1446">
        <v>145</v>
      </c>
      <c r="N1446">
        <v>270</v>
      </c>
      <c r="O1446">
        <v>370</v>
      </c>
      <c r="P1446">
        <v>285</v>
      </c>
      <c r="Q1446">
        <v>300</v>
      </c>
      <c r="R1446">
        <v>310</v>
      </c>
      <c r="S1446">
        <v>25</v>
      </c>
      <c r="T1446">
        <v>20</v>
      </c>
      <c r="U1446">
        <v>85</v>
      </c>
      <c r="V1446">
        <v>1490</v>
      </c>
      <c r="W1446">
        <v>0</v>
      </c>
      <c r="X1446">
        <v>20</v>
      </c>
      <c r="Y1446">
        <v>5</v>
      </c>
    </row>
    <row r="1447" spans="2:25" hidden="1" x14ac:dyDescent="0.25">
      <c r="B1447" t="s">
        <v>2201</v>
      </c>
      <c r="C1447">
        <v>47910</v>
      </c>
      <c r="D1447" t="s">
        <v>2003</v>
      </c>
      <c r="E1447">
        <v>5</v>
      </c>
      <c r="F1447">
        <v>5</v>
      </c>
      <c r="G1447">
        <v>530</v>
      </c>
      <c r="H1447">
        <v>0</v>
      </c>
      <c r="I1447">
        <v>90</v>
      </c>
      <c r="J1447">
        <v>5</v>
      </c>
      <c r="K1447">
        <v>45</v>
      </c>
      <c r="L1447">
        <v>160</v>
      </c>
      <c r="M1447">
        <v>85</v>
      </c>
      <c r="N1447">
        <v>110</v>
      </c>
      <c r="O1447">
        <v>135</v>
      </c>
      <c r="P1447">
        <v>95</v>
      </c>
      <c r="Q1447">
        <v>90</v>
      </c>
      <c r="R1447">
        <v>80</v>
      </c>
      <c r="S1447">
        <v>15</v>
      </c>
      <c r="T1447">
        <v>5</v>
      </c>
      <c r="U1447">
        <v>20</v>
      </c>
      <c r="V1447">
        <v>760</v>
      </c>
      <c r="W1447">
        <v>0</v>
      </c>
      <c r="X1447">
        <v>5</v>
      </c>
      <c r="Y1447">
        <v>5</v>
      </c>
    </row>
    <row r="1448" spans="2:25" hidden="1" x14ac:dyDescent="0.25">
      <c r="B1448" t="s">
        <v>2201</v>
      </c>
      <c r="C1448">
        <v>47980</v>
      </c>
      <c r="D1448" t="s">
        <v>2004</v>
      </c>
      <c r="E1448">
        <v>5</v>
      </c>
      <c r="F1448">
        <v>5</v>
      </c>
      <c r="G1448">
        <v>3520</v>
      </c>
      <c r="H1448">
        <v>50</v>
      </c>
      <c r="I1448">
        <v>515</v>
      </c>
      <c r="J1448">
        <v>5</v>
      </c>
      <c r="K1448">
        <v>130</v>
      </c>
      <c r="L1448">
        <v>1280</v>
      </c>
      <c r="M1448">
        <v>1500</v>
      </c>
      <c r="N1448">
        <v>790</v>
      </c>
      <c r="O1448">
        <v>805</v>
      </c>
      <c r="P1448">
        <v>625</v>
      </c>
      <c r="Q1448">
        <v>1065</v>
      </c>
      <c r="R1448">
        <v>640</v>
      </c>
      <c r="S1448">
        <v>130</v>
      </c>
      <c r="T1448">
        <v>20</v>
      </c>
      <c r="U1448">
        <v>120</v>
      </c>
      <c r="V1448">
        <v>4990</v>
      </c>
      <c r="W1448">
        <v>10</v>
      </c>
      <c r="X1448">
        <v>25</v>
      </c>
      <c r="Y1448">
        <v>195</v>
      </c>
    </row>
    <row r="1449" spans="2:25" hidden="1" x14ac:dyDescent="0.25">
      <c r="B1449" t="s">
        <v>2201</v>
      </c>
      <c r="C1449">
        <v>48050</v>
      </c>
      <c r="D1449" t="s">
        <v>2005</v>
      </c>
      <c r="E1449">
        <v>5</v>
      </c>
      <c r="F1449">
        <v>5</v>
      </c>
      <c r="G1449">
        <v>4610</v>
      </c>
      <c r="H1449">
        <v>10</v>
      </c>
      <c r="I1449">
        <v>635</v>
      </c>
      <c r="J1449">
        <v>5</v>
      </c>
      <c r="K1449">
        <v>300</v>
      </c>
      <c r="L1449">
        <v>1580</v>
      </c>
      <c r="M1449">
        <v>770</v>
      </c>
      <c r="N1449">
        <v>790</v>
      </c>
      <c r="O1449">
        <v>830</v>
      </c>
      <c r="P1449">
        <v>620</v>
      </c>
      <c r="Q1449">
        <v>790</v>
      </c>
      <c r="R1449">
        <v>610</v>
      </c>
      <c r="S1449">
        <v>145</v>
      </c>
      <c r="T1449">
        <v>50</v>
      </c>
      <c r="U1449">
        <v>170</v>
      </c>
      <c r="V1449">
        <v>6335</v>
      </c>
      <c r="W1449">
        <v>0</v>
      </c>
      <c r="X1449">
        <v>60</v>
      </c>
      <c r="Y1449">
        <v>35</v>
      </c>
    </row>
    <row r="1450" spans="2:25" hidden="1" x14ac:dyDescent="0.25">
      <c r="B1450" t="s">
        <v>2201</v>
      </c>
      <c r="C1450">
        <v>48130</v>
      </c>
      <c r="D1450" t="s">
        <v>2006</v>
      </c>
      <c r="E1450">
        <v>5</v>
      </c>
      <c r="F1450">
        <v>0</v>
      </c>
      <c r="G1450">
        <v>940</v>
      </c>
      <c r="H1450">
        <v>5</v>
      </c>
      <c r="I1450">
        <v>300</v>
      </c>
      <c r="J1450">
        <v>5</v>
      </c>
      <c r="K1450">
        <v>160</v>
      </c>
      <c r="L1450">
        <v>400</v>
      </c>
      <c r="M1450">
        <v>120</v>
      </c>
      <c r="N1450">
        <v>380</v>
      </c>
      <c r="O1450">
        <v>480</v>
      </c>
      <c r="P1450">
        <v>380</v>
      </c>
      <c r="Q1450">
        <v>430</v>
      </c>
      <c r="R1450">
        <v>330</v>
      </c>
      <c r="S1450">
        <v>35</v>
      </c>
      <c r="T1450">
        <v>20</v>
      </c>
      <c r="U1450">
        <v>125</v>
      </c>
      <c r="V1450">
        <v>1825</v>
      </c>
      <c r="W1450">
        <v>5</v>
      </c>
      <c r="X1450">
        <v>35</v>
      </c>
      <c r="Y1450">
        <v>15</v>
      </c>
    </row>
    <row r="1451" spans="2:25" hidden="1" x14ac:dyDescent="0.25">
      <c r="B1451" t="s">
        <v>2201</v>
      </c>
      <c r="C1451">
        <v>48260</v>
      </c>
      <c r="D1451" t="s">
        <v>2007</v>
      </c>
      <c r="E1451">
        <v>5</v>
      </c>
      <c r="F1451">
        <v>5</v>
      </c>
      <c r="G1451">
        <v>670</v>
      </c>
      <c r="H1451">
        <v>5</v>
      </c>
      <c r="I1451">
        <v>90</v>
      </c>
      <c r="J1451">
        <v>5</v>
      </c>
      <c r="K1451">
        <v>25</v>
      </c>
      <c r="L1451">
        <v>260</v>
      </c>
      <c r="M1451">
        <v>320</v>
      </c>
      <c r="N1451">
        <v>190</v>
      </c>
      <c r="O1451">
        <v>145</v>
      </c>
      <c r="P1451">
        <v>110</v>
      </c>
      <c r="Q1451">
        <v>205</v>
      </c>
      <c r="R1451">
        <v>175</v>
      </c>
      <c r="S1451">
        <v>25</v>
      </c>
      <c r="T1451">
        <v>5</v>
      </c>
      <c r="U1451">
        <v>25</v>
      </c>
      <c r="V1451">
        <v>1045</v>
      </c>
      <c r="W1451">
        <v>5</v>
      </c>
      <c r="X1451">
        <v>5</v>
      </c>
      <c r="Y1451">
        <v>35</v>
      </c>
    </row>
    <row r="1452" spans="2:25" hidden="1" x14ac:dyDescent="0.25">
      <c r="B1452" t="s">
        <v>2201</v>
      </c>
      <c r="C1452">
        <v>48340</v>
      </c>
      <c r="D1452" t="s">
        <v>2008</v>
      </c>
      <c r="E1452">
        <v>5</v>
      </c>
      <c r="F1452">
        <v>0</v>
      </c>
      <c r="G1452">
        <v>1760</v>
      </c>
      <c r="H1452">
        <v>5</v>
      </c>
      <c r="I1452">
        <v>375</v>
      </c>
      <c r="J1452">
        <v>5</v>
      </c>
      <c r="K1452">
        <v>215</v>
      </c>
      <c r="L1452">
        <v>690</v>
      </c>
      <c r="M1452">
        <v>285</v>
      </c>
      <c r="N1452">
        <v>585</v>
      </c>
      <c r="O1452">
        <v>675</v>
      </c>
      <c r="P1452">
        <v>500</v>
      </c>
      <c r="Q1452">
        <v>655</v>
      </c>
      <c r="R1452">
        <v>575</v>
      </c>
      <c r="S1452">
        <v>110</v>
      </c>
      <c r="T1452">
        <v>30</v>
      </c>
      <c r="U1452">
        <v>155</v>
      </c>
      <c r="V1452">
        <v>3120</v>
      </c>
      <c r="W1452">
        <v>5</v>
      </c>
      <c r="X1452">
        <v>35</v>
      </c>
      <c r="Y1452">
        <v>35</v>
      </c>
    </row>
    <row r="1453" spans="2:25" hidden="1" x14ac:dyDescent="0.25">
      <c r="B1453" t="s">
        <v>2201</v>
      </c>
      <c r="C1453">
        <v>48410</v>
      </c>
      <c r="D1453" t="s">
        <v>2009</v>
      </c>
      <c r="E1453">
        <v>20</v>
      </c>
      <c r="F1453">
        <v>20</v>
      </c>
      <c r="G1453">
        <v>6910</v>
      </c>
      <c r="H1453">
        <v>85</v>
      </c>
      <c r="I1453">
        <v>1380</v>
      </c>
      <c r="J1453">
        <v>15</v>
      </c>
      <c r="K1453">
        <v>495</v>
      </c>
      <c r="L1453">
        <v>2750</v>
      </c>
      <c r="M1453">
        <v>1225</v>
      </c>
      <c r="N1453">
        <v>1875</v>
      </c>
      <c r="O1453">
        <v>2100</v>
      </c>
      <c r="P1453">
        <v>1545</v>
      </c>
      <c r="Q1453">
        <v>2395</v>
      </c>
      <c r="R1453">
        <v>1800</v>
      </c>
      <c r="S1453">
        <v>245</v>
      </c>
      <c r="T1453">
        <v>55</v>
      </c>
      <c r="U1453">
        <v>345</v>
      </c>
      <c r="V1453">
        <v>10805</v>
      </c>
      <c r="W1453">
        <v>15</v>
      </c>
      <c r="X1453">
        <v>120</v>
      </c>
      <c r="Y1453">
        <v>385</v>
      </c>
    </row>
    <row r="1454" spans="2:25" hidden="1" x14ac:dyDescent="0.25">
      <c r="B1454" t="s">
        <v>2201</v>
      </c>
      <c r="C1454">
        <v>48540</v>
      </c>
      <c r="D1454" t="s">
        <v>2010</v>
      </c>
      <c r="E1454">
        <v>5</v>
      </c>
      <c r="F1454">
        <v>35</v>
      </c>
      <c r="G1454">
        <v>2850</v>
      </c>
      <c r="H1454">
        <v>5</v>
      </c>
      <c r="I1454">
        <v>930</v>
      </c>
      <c r="J1454">
        <v>10</v>
      </c>
      <c r="K1454">
        <v>505</v>
      </c>
      <c r="L1454">
        <v>1155</v>
      </c>
      <c r="M1454">
        <v>220</v>
      </c>
      <c r="N1454">
        <v>1280</v>
      </c>
      <c r="O1454">
        <v>1480</v>
      </c>
      <c r="P1454">
        <v>1305</v>
      </c>
      <c r="Q1454">
        <v>1815</v>
      </c>
      <c r="R1454">
        <v>1735</v>
      </c>
      <c r="S1454">
        <v>195</v>
      </c>
      <c r="T1454">
        <v>65</v>
      </c>
      <c r="U1454">
        <v>600</v>
      </c>
      <c r="V1454">
        <v>6285</v>
      </c>
      <c r="W1454">
        <v>5</v>
      </c>
      <c r="X1454">
        <v>250</v>
      </c>
      <c r="Y1454">
        <v>40</v>
      </c>
    </row>
    <row r="1455" spans="2:25" hidden="1" x14ac:dyDescent="0.25">
      <c r="B1455" t="s">
        <v>2201</v>
      </c>
      <c r="C1455">
        <v>48640</v>
      </c>
      <c r="D1455" t="s">
        <v>2011</v>
      </c>
      <c r="E1455">
        <v>0</v>
      </c>
      <c r="F1455">
        <v>0</v>
      </c>
      <c r="G1455">
        <v>135</v>
      </c>
      <c r="H1455">
        <v>0</v>
      </c>
      <c r="I1455">
        <v>20</v>
      </c>
      <c r="J1455">
        <v>0</v>
      </c>
      <c r="K1455">
        <v>10</v>
      </c>
      <c r="L1455">
        <v>25</v>
      </c>
      <c r="M1455">
        <v>20</v>
      </c>
      <c r="N1455">
        <v>35</v>
      </c>
      <c r="O1455">
        <v>55</v>
      </c>
      <c r="P1455">
        <v>35</v>
      </c>
      <c r="Q1455">
        <v>35</v>
      </c>
      <c r="R1455">
        <v>30</v>
      </c>
      <c r="S1455">
        <v>5</v>
      </c>
      <c r="T1455">
        <v>5</v>
      </c>
      <c r="U1455">
        <v>5</v>
      </c>
      <c r="V1455">
        <v>205</v>
      </c>
      <c r="W1455">
        <v>0</v>
      </c>
      <c r="X1455">
        <v>5</v>
      </c>
      <c r="Y1455">
        <v>5</v>
      </c>
    </row>
    <row r="1456" spans="2:25" hidden="1" x14ac:dyDescent="0.25">
      <c r="B1456" t="s">
        <v>2201</v>
      </c>
      <c r="C1456">
        <v>48750</v>
      </c>
      <c r="D1456" t="s">
        <v>2012</v>
      </c>
      <c r="E1456">
        <v>5</v>
      </c>
      <c r="F1456">
        <v>5</v>
      </c>
      <c r="G1456">
        <v>1195</v>
      </c>
      <c r="H1456">
        <v>5</v>
      </c>
      <c r="I1456">
        <v>195</v>
      </c>
      <c r="J1456">
        <v>0</v>
      </c>
      <c r="K1456">
        <v>85</v>
      </c>
      <c r="L1456">
        <v>365</v>
      </c>
      <c r="M1456">
        <v>180</v>
      </c>
      <c r="N1456">
        <v>275</v>
      </c>
      <c r="O1456">
        <v>315</v>
      </c>
      <c r="P1456">
        <v>235</v>
      </c>
      <c r="Q1456">
        <v>290</v>
      </c>
      <c r="R1456">
        <v>250</v>
      </c>
      <c r="S1456">
        <v>60</v>
      </c>
      <c r="T1456">
        <v>15</v>
      </c>
      <c r="U1456">
        <v>75</v>
      </c>
      <c r="V1456">
        <v>1810</v>
      </c>
      <c r="W1456">
        <v>0</v>
      </c>
      <c r="X1456">
        <v>15</v>
      </c>
      <c r="Y1456">
        <v>10</v>
      </c>
    </row>
    <row r="1457" spans="2:25" hidden="1" x14ac:dyDescent="0.25">
      <c r="B1457" t="s">
        <v>2201</v>
      </c>
      <c r="C1457">
        <v>48830</v>
      </c>
      <c r="D1457" t="s">
        <v>2013</v>
      </c>
      <c r="E1457">
        <v>5</v>
      </c>
      <c r="F1457">
        <v>20</v>
      </c>
      <c r="G1457">
        <v>2500</v>
      </c>
      <c r="H1457">
        <v>5</v>
      </c>
      <c r="I1457">
        <v>455</v>
      </c>
      <c r="J1457">
        <v>5</v>
      </c>
      <c r="K1457">
        <v>265</v>
      </c>
      <c r="L1457">
        <v>620</v>
      </c>
      <c r="M1457">
        <v>350</v>
      </c>
      <c r="N1457">
        <v>555</v>
      </c>
      <c r="O1457">
        <v>560</v>
      </c>
      <c r="P1457">
        <v>400</v>
      </c>
      <c r="Q1457">
        <v>570</v>
      </c>
      <c r="R1457">
        <v>620</v>
      </c>
      <c r="S1457">
        <v>105</v>
      </c>
      <c r="T1457">
        <v>35</v>
      </c>
      <c r="U1457">
        <v>120</v>
      </c>
      <c r="V1457">
        <v>3895</v>
      </c>
      <c r="W1457">
        <v>0</v>
      </c>
      <c r="X1457">
        <v>40</v>
      </c>
      <c r="Y1457">
        <v>10</v>
      </c>
    </row>
    <row r="1458" spans="2:25" hidden="1" x14ac:dyDescent="0.25">
      <c r="B1458" t="s">
        <v>2201</v>
      </c>
      <c r="C1458">
        <v>49399</v>
      </c>
      <c r="D1458" t="s">
        <v>2014</v>
      </c>
      <c r="E1458">
        <v>10</v>
      </c>
      <c r="F1458">
        <v>5</v>
      </c>
      <c r="G1458">
        <v>240</v>
      </c>
      <c r="H1458">
        <v>5</v>
      </c>
      <c r="I1458">
        <v>45</v>
      </c>
      <c r="J1458">
        <v>0</v>
      </c>
      <c r="K1458">
        <v>35</v>
      </c>
      <c r="L1458">
        <v>75</v>
      </c>
      <c r="M1458">
        <v>10</v>
      </c>
      <c r="N1458">
        <v>145</v>
      </c>
      <c r="O1458">
        <v>190</v>
      </c>
      <c r="P1458">
        <v>155</v>
      </c>
      <c r="Q1458">
        <v>345</v>
      </c>
      <c r="R1458">
        <v>330</v>
      </c>
      <c r="S1458">
        <v>5</v>
      </c>
      <c r="T1458">
        <v>20</v>
      </c>
      <c r="U1458">
        <v>75</v>
      </c>
      <c r="V1458">
        <v>610</v>
      </c>
      <c r="W1458">
        <v>0</v>
      </c>
      <c r="X1458">
        <v>35</v>
      </c>
      <c r="Y1458">
        <v>5</v>
      </c>
    </row>
    <row r="1459" spans="2:25" hidden="1" x14ac:dyDescent="0.25">
      <c r="B1459" t="s">
        <v>2201</v>
      </c>
      <c r="C1459">
        <v>50080</v>
      </c>
      <c r="D1459" t="s">
        <v>2015</v>
      </c>
      <c r="E1459">
        <v>5</v>
      </c>
      <c r="F1459">
        <v>35</v>
      </c>
      <c r="G1459">
        <v>5290</v>
      </c>
      <c r="H1459">
        <v>25</v>
      </c>
      <c r="I1459">
        <v>990</v>
      </c>
      <c r="J1459">
        <v>15</v>
      </c>
      <c r="K1459">
        <v>460</v>
      </c>
      <c r="L1459">
        <v>2170</v>
      </c>
      <c r="M1459">
        <v>1375</v>
      </c>
      <c r="N1459">
        <v>1450</v>
      </c>
      <c r="O1459">
        <v>2230</v>
      </c>
      <c r="P1459">
        <v>1735</v>
      </c>
      <c r="Q1459">
        <v>1850</v>
      </c>
      <c r="R1459">
        <v>1375</v>
      </c>
      <c r="S1459">
        <v>205</v>
      </c>
      <c r="T1459">
        <v>85</v>
      </c>
      <c r="U1459">
        <v>565</v>
      </c>
      <c r="V1459">
        <v>8590</v>
      </c>
      <c r="W1459">
        <v>5</v>
      </c>
      <c r="X1459">
        <v>165</v>
      </c>
      <c r="Y1459">
        <v>60</v>
      </c>
    </row>
    <row r="1460" spans="2:25" hidden="1" x14ac:dyDescent="0.25">
      <c r="B1460" t="s">
        <v>2201</v>
      </c>
      <c r="C1460">
        <v>50210</v>
      </c>
      <c r="D1460" t="s">
        <v>1027</v>
      </c>
      <c r="E1460">
        <v>20</v>
      </c>
      <c r="F1460">
        <v>75</v>
      </c>
      <c r="G1460">
        <v>7650</v>
      </c>
      <c r="H1460">
        <v>60</v>
      </c>
      <c r="I1460">
        <v>2025</v>
      </c>
      <c r="J1460">
        <v>50</v>
      </c>
      <c r="K1460">
        <v>915</v>
      </c>
      <c r="L1460">
        <v>4940</v>
      </c>
      <c r="M1460">
        <v>895</v>
      </c>
      <c r="N1460">
        <v>2375</v>
      </c>
      <c r="O1460">
        <v>6545</v>
      </c>
      <c r="P1460">
        <v>5215</v>
      </c>
      <c r="Q1460">
        <v>5280</v>
      </c>
      <c r="R1460">
        <v>3680</v>
      </c>
      <c r="S1460">
        <v>445</v>
      </c>
      <c r="T1460">
        <v>285</v>
      </c>
      <c r="U1460">
        <v>1745</v>
      </c>
      <c r="V1460">
        <v>14590</v>
      </c>
      <c r="W1460">
        <v>35</v>
      </c>
      <c r="X1460">
        <v>495</v>
      </c>
      <c r="Y1460">
        <v>255</v>
      </c>
    </row>
    <row r="1461" spans="2:25" hidden="1" x14ac:dyDescent="0.25">
      <c r="B1461" t="s">
        <v>2201</v>
      </c>
      <c r="C1461">
        <v>50250</v>
      </c>
      <c r="D1461" t="s">
        <v>2016</v>
      </c>
      <c r="E1461">
        <v>5</v>
      </c>
      <c r="F1461">
        <v>10</v>
      </c>
      <c r="G1461">
        <v>65</v>
      </c>
      <c r="H1461">
        <v>0</v>
      </c>
      <c r="I1461">
        <v>30</v>
      </c>
      <c r="J1461">
        <v>0</v>
      </c>
      <c r="K1461">
        <v>5</v>
      </c>
      <c r="L1461">
        <v>15</v>
      </c>
      <c r="M1461">
        <v>5</v>
      </c>
      <c r="N1461">
        <v>30</v>
      </c>
      <c r="O1461">
        <v>150</v>
      </c>
      <c r="P1461">
        <v>130</v>
      </c>
      <c r="Q1461">
        <v>205</v>
      </c>
      <c r="R1461">
        <v>150</v>
      </c>
      <c r="S1461">
        <v>5</v>
      </c>
      <c r="T1461">
        <v>5</v>
      </c>
      <c r="U1461">
        <v>65</v>
      </c>
      <c r="V1461">
        <v>215</v>
      </c>
      <c r="W1461">
        <v>0</v>
      </c>
      <c r="X1461">
        <v>10</v>
      </c>
      <c r="Y1461">
        <v>0</v>
      </c>
    </row>
    <row r="1462" spans="2:25" hidden="1" x14ac:dyDescent="0.25">
      <c r="B1462" t="s">
        <v>2201</v>
      </c>
      <c r="C1462">
        <v>50280</v>
      </c>
      <c r="D1462" t="s">
        <v>2017</v>
      </c>
      <c r="E1462">
        <v>5</v>
      </c>
      <c r="F1462">
        <v>5</v>
      </c>
      <c r="G1462">
        <v>1535</v>
      </c>
      <c r="H1462">
        <v>10</v>
      </c>
      <c r="I1462">
        <v>235</v>
      </c>
      <c r="J1462">
        <v>5</v>
      </c>
      <c r="K1462">
        <v>90</v>
      </c>
      <c r="L1462">
        <v>630</v>
      </c>
      <c r="M1462">
        <v>515</v>
      </c>
      <c r="N1462">
        <v>320</v>
      </c>
      <c r="O1462">
        <v>1015</v>
      </c>
      <c r="P1462">
        <v>775</v>
      </c>
      <c r="Q1462">
        <v>680</v>
      </c>
      <c r="R1462">
        <v>420</v>
      </c>
      <c r="S1462">
        <v>105</v>
      </c>
      <c r="T1462">
        <v>25</v>
      </c>
      <c r="U1462">
        <v>195</v>
      </c>
      <c r="V1462">
        <v>2390</v>
      </c>
      <c r="W1462">
        <v>0</v>
      </c>
      <c r="X1462">
        <v>20</v>
      </c>
      <c r="Y1462">
        <v>25</v>
      </c>
    </row>
    <row r="1463" spans="2:25" hidden="1" x14ac:dyDescent="0.25">
      <c r="B1463" t="s">
        <v>2201</v>
      </c>
      <c r="C1463">
        <v>50350</v>
      </c>
      <c r="D1463" t="s">
        <v>2018</v>
      </c>
      <c r="E1463">
        <v>5</v>
      </c>
      <c r="F1463">
        <v>20</v>
      </c>
      <c r="G1463">
        <v>1725</v>
      </c>
      <c r="H1463">
        <v>20</v>
      </c>
      <c r="I1463">
        <v>280</v>
      </c>
      <c r="J1463">
        <v>5</v>
      </c>
      <c r="K1463">
        <v>130</v>
      </c>
      <c r="L1463">
        <v>770</v>
      </c>
      <c r="M1463">
        <v>295</v>
      </c>
      <c r="N1463">
        <v>555</v>
      </c>
      <c r="O1463">
        <v>705</v>
      </c>
      <c r="P1463">
        <v>570</v>
      </c>
      <c r="Q1463">
        <v>730</v>
      </c>
      <c r="R1463">
        <v>525</v>
      </c>
      <c r="S1463">
        <v>70</v>
      </c>
      <c r="T1463">
        <v>25</v>
      </c>
      <c r="U1463">
        <v>200</v>
      </c>
      <c r="V1463">
        <v>2855</v>
      </c>
      <c r="W1463">
        <v>5</v>
      </c>
      <c r="X1463">
        <v>50</v>
      </c>
      <c r="Y1463">
        <v>50</v>
      </c>
    </row>
    <row r="1464" spans="2:25" hidden="1" x14ac:dyDescent="0.25">
      <c r="B1464" t="s">
        <v>2201</v>
      </c>
      <c r="C1464">
        <v>50420</v>
      </c>
      <c r="D1464" t="s">
        <v>1055</v>
      </c>
      <c r="E1464">
        <v>20</v>
      </c>
      <c r="F1464">
        <v>40</v>
      </c>
      <c r="G1464">
        <v>7430</v>
      </c>
      <c r="H1464">
        <v>65</v>
      </c>
      <c r="I1464">
        <v>1125</v>
      </c>
      <c r="J1464">
        <v>10</v>
      </c>
      <c r="K1464">
        <v>480</v>
      </c>
      <c r="L1464">
        <v>2970</v>
      </c>
      <c r="M1464">
        <v>1360</v>
      </c>
      <c r="N1464">
        <v>1525</v>
      </c>
      <c r="O1464">
        <v>2785</v>
      </c>
      <c r="P1464">
        <v>2230</v>
      </c>
      <c r="Q1464">
        <v>3035</v>
      </c>
      <c r="R1464">
        <v>2120</v>
      </c>
      <c r="S1464">
        <v>360</v>
      </c>
      <c r="T1464">
        <v>120</v>
      </c>
      <c r="U1464">
        <v>625</v>
      </c>
      <c r="V1464">
        <v>11140</v>
      </c>
      <c r="W1464">
        <v>20</v>
      </c>
      <c r="X1464">
        <v>165</v>
      </c>
      <c r="Y1464">
        <v>295</v>
      </c>
    </row>
    <row r="1465" spans="2:25" hidden="1" x14ac:dyDescent="0.25">
      <c r="B1465" t="s">
        <v>2201</v>
      </c>
      <c r="C1465">
        <v>50490</v>
      </c>
      <c r="D1465" t="s">
        <v>1066</v>
      </c>
      <c r="E1465">
        <v>10</v>
      </c>
      <c r="F1465">
        <v>30</v>
      </c>
      <c r="G1465">
        <v>3815</v>
      </c>
      <c r="H1465">
        <v>45</v>
      </c>
      <c r="I1465">
        <v>675</v>
      </c>
      <c r="J1465">
        <v>5</v>
      </c>
      <c r="K1465">
        <v>335</v>
      </c>
      <c r="L1465">
        <v>1980</v>
      </c>
      <c r="M1465">
        <v>485</v>
      </c>
      <c r="N1465">
        <v>1100</v>
      </c>
      <c r="O1465">
        <v>2005</v>
      </c>
      <c r="P1465">
        <v>1660</v>
      </c>
      <c r="Q1465">
        <v>2260</v>
      </c>
      <c r="R1465">
        <v>1660</v>
      </c>
      <c r="S1465">
        <v>170</v>
      </c>
      <c r="T1465">
        <v>110</v>
      </c>
      <c r="U1465">
        <v>510</v>
      </c>
      <c r="V1465">
        <v>6535</v>
      </c>
      <c r="W1465">
        <v>20</v>
      </c>
      <c r="X1465">
        <v>160</v>
      </c>
      <c r="Y1465">
        <v>210</v>
      </c>
    </row>
    <row r="1466" spans="2:25" hidden="1" x14ac:dyDescent="0.25">
      <c r="B1466" t="s">
        <v>2201</v>
      </c>
      <c r="C1466">
        <v>50560</v>
      </c>
      <c r="D1466" t="s">
        <v>2019</v>
      </c>
      <c r="E1466">
        <v>0</v>
      </c>
      <c r="F1466">
        <v>5</v>
      </c>
      <c r="G1466">
        <v>335</v>
      </c>
      <c r="H1466">
        <v>0</v>
      </c>
      <c r="I1466">
        <v>80</v>
      </c>
      <c r="J1466">
        <v>0</v>
      </c>
      <c r="K1466">
        <v>50</v>
      </c>
      <c r="L1466">
        <v>85</v>
      </c>
      <c r="M1466">
        <v>50</v>
      </c>
      <c r="N1466">
        <v>100</v>
      </c>
      <c r="O1466">
        <v>90</v>
      </c>
      <c r="P1466">
        <v>70</v>
      </c>
      <c r="Q1466">
        <v>95</v>
      </c>
      <c r="R1466">
        <v>85</v>
      </c>
      <c r="S1466">
        <v>10</v>
      </c>
      <c r="T1466">
        <v>5</v>
      </c>
      <c r="U1466">
        <v>30</v>
      </c>
      <c r="V1466">
        <v>560</v>
      </c>
      <c r="W1466">
        <v>0</v>
      </c>
      <c r="X1466">
        <v>5</v>
      </c>
      <c r="Y1466">
        <v>5</v>
      </c>
    </row>
    <row r="1467" spans="2:25" hidden="1" x14ac:dyDescent="0.25">
      <c r="B1467" t="s">
        <v>2201</v>
      </c>
      <c r="C1467">
        <v>50630</v>
      </c>
      <c r="D1467" t="s">
        <v>2020</v>
      </c>
      <c r="E1467">
        <v>0</v>
      </c>
      <c r="F1467">
        <v>5</v>
      </c>
      <c r="G1467">
        <v>175</v>
      </c>
      <c r="H1467">
        <v>0</v>
      </c>
      <c r="I1467">
        <v>35</v>
      </c>
      <c r="J1467">
        <v>5</v>
      </c>
      <c r="K1467">
        <v>25</v>
      </c>
      <c r="L1467">
        <v>75</v>
      </c>
      <c r="M1467">
        <v>45</v>
      </c>
      <c r="N1467">
        <v>45</v>
      </c>
      <c r="O1467">
        <v>90</v>
      </c>
      <c r="P1467">
        <v>75</v>
      </c>
      <c r="Q1467">
        <v>85</v>
      </c>
      <c r="R1467">
        <v>65</v>
      </c>
      <c r="S1467">
        <v>10</v>
      </c>
      <c r="T1467">
        <v>5</v>
      </c>
      <c r="U1467">
        <v>35</v>
      </c>
      <c r="V1467">
        <v>315</v>
      </c>
      <c r="W1467">
        <v>0</v>
      </c>
      <c r="X1467">
        <v>5</v>
      </c>
      <c r="Y1467">
        <v>0</v>
      </c>
    </row>
    <row r="1468" spans="2:25" hidden="1" x14ac:dyDescent="0.25">
      <c r="B1468" t="s">
        <v>2201</v>
      </c>
      <c r="C1468">
        <v>50770</v>
      </c>
      <c r="D1468" t="s">
        <v>2021</v>
      </c>
      <c r="E1468">
        <v>0</v>
      </c>
      <c r="F1468">
        <v>0</v>
      </c>
      <c r="G1468">
        <v>205</v>
      </c>
      <c r="H1468">
        <v>0</v>
      </c>
      <c r="I1468">
        <v>40</v>
      </c>
      <c r="J1468">
        <v>0</v>
      </c>
      <c r="K1468">
        <v>20</v>
      </c>
      <c r="L1468">
        <v>60</v>
      </c>
      <c r="M1468">
        <v>55</v>
      </c>
      <c r="N1468">
        <v>50</v>
      </c>
      <c r="O1468">
        <v>90</v>
      </c>
      <c r="P1468">
        <v>75</v>
      </c>
      <c r="Q1468">
        <v>70</v>
      </c>
      <c r="R1468">
        <v>35</v>
      </c>
      <c r="S1468">
        <v>10</v>
      </c>
      <c r="T1468">
        <v>5</v>
      </c>
      <c r="U1468">
        <v>25</v>
      </c>
      <c r="V1468">
        <v>320</v>
      </c>
      <c r="W1468">
        <v>0</v>
      </c>
      <c r="X1468">
        <v>5</v>
      </c>
      <c r="Y1468">
        <v>5</v>
      </c>
    </row>
    <row r="1469" spans="2:25" hidden="1" x14ac:dyDescent="0.25">
      <c r="B1469" t="s">
        <v>2201</v>
      </c>
      <c r="C1469">
        <v>50840</v>
      </c>
      <c r="D1469" t="s">
        <v>2022</v>
      </c>
      <c r="E1469">
        <v>0</v>
      </c>
      <c r="F1469">
        <v>0</v>
      </c>
      <c r="G1469">
        <v>855</v>
      </c>
      <c r="H1469">
        <v>5</v>
      </c>
      <c r="I1469">
        <v>115</v>
      </c>
      <c r="J1469">
        <v>5</v>
      </c>
      <c r="K1469">
        <v>40</v>
      </c>
      <c r="L1469">
        <v>175</v>
      </c>
      <c r="M1469">
        <v>150</v>
      </c>
      <c r="N1469">
        <v>165</v>
      </c>
      <c r="O1469">
        <v>215</v>
      </c>
      <c r="P1469">
        <v>160</v>
      </c>
      <c r="Q1469">
        <v>210</v>
      </c>
      <c r="R1469">
        <v>165</v>
      </c>
      <c r="S1469">
        <v>30</v>
      </c>
      <c r="T1469">
        <v>10</v>
      </c>
      <c r="U1469">
        <v>40</v>
      </c>
      <c r="V1469">
        <v>1230</v>
      </c>
      <c r="W1469">
        <v>0</v>
      </c>
      <c r="X1469">
        <v>15</v>
      </c>
      <c r="Y1469">
        <v>5</v>
      </c>
    </row>
    <row r="1470" spans="2:25" hidden="1" x14ac:dyDescent="0.25">
      <c r="B1470" t="s">
        <v>2201</v>
      </c>
      <c r="C1470">
        <v>50910</v>
      </c>
      <c r="D1470" t="s">
        <v>2023</v>
      </c>
      <c r="E1470">
        <v>0</v>
      </c>
      <c r="F1470">
        <v>5</v>
      </c>
      <c r="G1470">
        <v>130</v>
      </c>
      <c r="H1470">
        <v>0</v>
      </c>
      <c r="I1470">
        <v>30</v>
      </c>
      <c r="J1470">
        <v>5</v>
      </c>
      <c r="K1470">
        <v>20</v>
      </c>
      <c r="L1470">
        <v>40</v>
      </c>
      <c r="M1470">
        <v>35</v>
      </c>
      <c r="N1470">
        <v>40</v>
      </c>
      <c r="O1470">
        <v>45</v>
      </c>
      <c r="P1470">
        <v>35</v>
      </c>
      <c r="Q1470">
        <v>60</v>
      </c>
      <c r="R1470">
        <v>50</v>
      </c>
      <c r="S1470">
        <v>5</v>
      </c>
      <c r="T1470">
        <v>0</v>
      </c>
      <c r="U1470">
        <v>20</v>
      </c>
      <c r="V1470">
        <v>240</v>
      </c>
      <c r="W1470">
        <v>0</v>
      </c>
      <c r="X1470">
        <v>10</v>
      </c>
      <c r="Y1470">
        <v>0</v>
      </c>
    </row>
    <row r="1471" spans="2:25" hidden="1" x14ac:dyDescent="0.25">
      <c r="B1471" t="s">
        <v>2201</v>
      </c>
      <c r="C1471">
        <v>50980</v>
      </c>
      <c r="D1471" t="s">
        <v>2024</v>
      </c>
      <c r="E1471">
        <v>55</v>
      </c>
      <c r="F1471">
        <v>140</v>
      </c>
      <c r="G1471">
        <v>615</v>
      </c>
      <c r="H1471">
        <v>5</v>
      </c>
      <c r="I1471">
        <v>205</v>
      </c>
      <c r="J1471">
        <v>5</v>
      </c>
      <c r="K1471">
        <v>130</v>
      </c>
      <c r="L1471">
        <v>445</v>
      </c>
      <c r="M1471">
        <v>65</v>
      </c>
      <c r="N1471">
        <v>760</v>
      </c>
      <c r="O1471">
        <v>1215</v>
      </c>
      <c r="P1471">
        <v>1090</v>
      </c>
      <c r="Q1471">
        <v>1625</v>
      </c>
      <c r="R1471">
        <v>1165</v>
      </c>
      <c r="S1471">
        <v>35</v>
      </c>
      <c r="T1471">
        <v>65</v>
      </c>
      <c r="U1471">
        <v>540</v>
      </c>
      <c r="V1471">
        <v>2335</v>
      </c>
      <c r="W1471">
        <v>5</v>
      </c>
      <c r="X1471">
        <v>200</v>
      </c>
      <c r="Y1471">
        <v>5</v>
      </c>
    </row>
    <row r="1472" spans="2:25" hidden="1" x14ac:dyDescent="0.25">
      <c r="B1472" t="s">
        <v>2201</v>
      </c>
      <c r="C1472">
        <v>51080</v>
      </c>
      <c r="D1472" t="s">
        <v>2025</v>
      </c>
      <c r="E1472">
        <v>5</v>
      </c>
      <c r="F1472">
        <v>10</v>
      </c>
      <c r="G1472">
        <v>100</v>
      </c>
      <c r="H1472">
        <v>5</v>
      </c>
      <c r="I1472">
        <v>35</v>
      </c>
      <c r="J1472">
        <v>5</v>
      </c>
      <c r="K1472">
        <v>30</v>
      </c>
      <c r="L1472">
        <v>30</v>
      </c>
      <c r="M1472">
        <v>5</v>
      </c>
      <c r="N1472">
        <v>55</v>
      </c>
      <c r="O1472">
        <v>65</v>
      </c>
      <c r="P1472">
        <v>50</v>
      </c>
      <c r="Q1472">
        <v>80</v>
      </c>
      <c r="R1472">
        <v>50</v>
      </c>
      <c r="S1472">
        <v>5</v>
      </c>
      <c r="T1472">
        <v>5</v>
      </c>
      <c r="U1472">
        <v>10</v>
      </c>
      <c r="V1472">
        <v>225</v>
      </c>
      <c r="W1472">
        <v>0</v>
      </c>
      <c r="X1472">
        <v>10</v>
      </c>
      <c r="Y1472">
        <v>5</v>
      </c>
    </row>
    <row r="1473" spans="2:25" hidden="1" x14ac:dyDescent="0.25">
      <c r="B1473" t="s">
        <v>2201</v>
      </c>
      <c r="C1473">
        <v>51120</v>
      </c>
      <c r="D1473" t="s">
        <v>2026</v>
      </c>
      <c r="E1473">
        <v>0</v>
      </c>
      <c r="F1473">
        <v>5</v>
      </c>
      <c r="G1473">
        <v>110</v>
      </c>
      <c r="H1473">
        <v>0</v>
      </c>
      <c r="I1473">
        <v>15</v>
      </c>
      <c r="J1473">
        <v>0</v>
      </c>
      <c r="K1473">
        <v>5</v>
      </c>
      <c r="L1473">
        <v>45</v>
      </c>
      <c r="M1473">
        <v>20</v>
      </c>
      <c r="N1473">
        <v>35</v>
      </c>
      <c r="O1473">
        <v>45</v>
      </c>
      <c r="P1473">
        <v>35</v>
      </c>
      <c r="Q1473">
        <v>45</v>
      </c>
      <c r="R1473">
        <v>45</v>
      </c>
      <c r="S1473">
        <v>5</v>
      </c>
      <c r="T1473">
        <v>5</v>
      </c>
      <c r="U1473">
        <v>15</v>
      </c>
      <c r="V1473">
        <v>200</v>
      </c>
      <c r="W1473">
        <v>0</v>
      </c>
      <c r="X1473">
        <v>5</v>
      </c>
      <c r="Y1473">
        <v>0</v>
      </c>
    </row>
    <row r="1474" spans="2:25" hidden="1" x14ac:dyDescent="0.25">
      <c r="B1474" t="s">
        <v>2201</v>
      </c>
      <c r="C1474">
        <v>51190</v>
      </c>
      <c r="D1474" t="s">
        <v>2027</v>
      </c>
      <c r="E1474">
        <v>5</v>
      </c>
      <c r="F1474">
        <v>45</v>
      </c>
      <c r="G1474">
        <v>4600</v>
      </c>
      <c r="H1474">
        <v>20</v>
      </c>
      <c r="I1474">
        <v>830</v>
      </c>
      <c r="J1474">
        <v>10</v>
      </c>
      <c r="K1474">
        <v>415</v>
      </c>
      <c r="L1474">
        <v>2360</v>
      </c>
      <c r="M1474">
        <v>765</v>
      </c>
      <c r="N1474">
        <v>1335</v>
      </c>
      <c r="O1474">
        <v>2060</v>
      </c>
      <c r="P1474">
        <v>1770</v>
      </c>
      <c r="Q1474">
        <v>1930</v>
      </c>
      <c r="R1474">
        <v>1545</v>
      </c>
      <c r="S1474">
        <v>230</v>
      </c>
      <c r="T1474">
        <v>95</v>
      </c>
      <c r="U1474">
        <v>730</v>
      </c>
      <c r="V1474">
        <v>8000</v>
      </c>
      <c r="W1474">
        <v>10</v>
      </c>
      <c r="X1474">
        <v>180</v>
      </c>
      <c r="Y1474">
        <v>60</v>
      </c>
    </row>
    <row r="1475" spans="2:25" hidden="1" x14ac:dyDescent="0.25">
      <c r="B1475" t="s">
        <v>2201</v>
      </c>
      <c r="C1475">
        <v>51260</v>
      </c>
      <c r="D1475" t="s">
        <v>2028</v>
      </c>
      <c r="E1475">
        <v>5</v>
      </c>
      <c r="F1475">
        <v>15</v>
      </c>
      <c r="G1475">
        <v>5660</v>
      </c>
      <c r="H1475">
        <v>15</v>
      </c>
      <c r="I1475">
        <v>765</v>
      </c>
      <c r="J1475">
        <v>5</v>
      </c>
      <c r="K1475">
        <v>290</v>
      </c>
      <c r="L1475">
        <v>1920</v>
      </c>
      <c r="M1475">
        <v>1470</v>
      </c>
      <c r="N1475">
        <v>950</v>
      </c>
      <c r="O1475">
        <v>1985</v>
      </c>
      <c r="P1475">
        <v>1575</v>
      </c>
      <c r="Q1475">
        <v>1565</v>
      </c>
      <c r="R1475">
        <v>1025</v>
      </c>
      <c r="S1475">
        <v>260</v>
      </c>
      <c r="T1475">
        <v>60</v>
      </c>
      <c r="U1475">
        <v>475</v>
      </c>
      <c r="V1475">
        <v>8005</v>
      </c>
      <c r="W1475">
        <v>5</v>
      </c>
      <c r="X1475">
        <v>90</v>
      </c>
      <c r="Y1475">
        <v>65</v>
      </c>
    </row>
    <row r="1476" spans="2:25" hidden="1" x14ac:dyDescent="0.25">
      <c r="B1476" t="s">
        <v>2201</v>
      </c>
      <c r="C1476">
        <v>51310</v>
      </c>
      <c r="D1476" t="s">
        <v>2029</v>
      </c>
      <c r="E1476">
        <v>5</v>
      </c>
      <c r="F1476">
        <v>0</v>
      </c>
      <c r="G1476">
        <v>1525</v>
      </c>
      <c r="H1476">
        <v>20</v>
      </c>
      <c r="I1476">
        <v>205</v>
      </c>
      <c r="J1476">
        <v>5</v>
      </c>
      <c r="K1476">
        <v>40</v>
      </c>
      <c r="L1476">
        <v>405</v>
      </c>
      <c r="M1476">
        <v>1270</v>
      </c>
      <c r="N1476">
        <v>205</v>
      </c>
      <c r="O1476">
        <v>350</v>
      </c>
      <c r="P1476">
        <v>280</v>
      </c>
      <c r="Q1476">
        <v>465</v>
      </c>
      <c r="R1476">
        <v>220</v>
      </c>
      <c r="S1476">
        <v>45</v>
      </c>
      <c r="T1476">
        <v>5</v>
      </c>
      <c r="U1476">
        <v>60</v>
      </c>
      <c r="V1476">
        <v>1965</v>
      </c>
      <c r="W1476">
        <v>5</v>
      </c>
      <c r="X1476">
        <v>10</v>
      </c>
      <c r="Y1476">
        <v>100</v>
      </c>
    </row>
    <row r="1477" spans="2:25" hidden="1" x14ac:dyDescent="0.25">
      <c r="B1477" t="s">
        <v>2201</v>
      </c>
      <c r="C1477">
        <v>51330</v>
      </c>
      <c r="D1477" t="s">
        <v>2030</v>
      </c>
      <c r="E1477">
        <v>15</v>
      </c>
      <c r="F1477">
        <v>55</v>
      </c>
      <c r="G1477">
        <v>7995</v>
      </c>
      <c r="H1477">
        <v>85</v>
      </c>
      <c r="I1477">
        <v>1350</v>
      </c>
      <c r="J1477">
        <v>25</v>
      </c>
      <c r="K1477">
        <v>550</v>
      </c>
      <c r="L1477">
        <v>3280</v>
      </c>
      <c r="M1477">
        <v>2110</v>
      </c>
      <c r="N1477">
        <v>1675</v>
      </c>
      <c r="O1477">
        <v>3915</v>
      </c>
      <c r="P1477">
        <v>2950</v>
      </c>
      <c r="Q1477">
        <v>4145</v>
      </c>
      <c r="R1477">
        <v>2370</v>
      </c>
      <c r="S1477">
        <v>415</v>
      </c>
      <c r="T1477">
        <v>175</v>
      </c>
      <c r="U1477">
        <v>710</v>
      </c>
      <c r="V1477">
        <v>12080</v>
      </c>
      <c r="W1477">
        <v>20</v>
      </c>
      <c r="X1477">
        <v>235</v>
      </c>
      <c r="Y1477">
        <v>590</v>
      </c>
    </row>
    <row r="1478" spans="2:25" hidden="1" x14ac:dyDescent="0.25">
      <c r="B1478" t="s">
        <v>2201</v>
      </c>
      <c r="C1478">
        <v>51400</v>
      </c>
      <c r="D1478" t="s">
        <v>2031</v>
      </c>
      <c r="E1478">
        <v>5</v>
      </c>
      <c r="F1478">
        <v>10</v>
      </c>
      <c r="G1478">
        <v>1620</v>
      </c>
      <c r="H1478">
        <v>5</v>
      </c>
      <c r="I1478">
        <v>380</v>
      </c>
      <c r="J1478">
        <v>5</v>
      </c>
      <c r="K1478">
        <v>155</v>
      </c>
      <c r="L1478">
        <v>665</v>
      </c>
      <c r="M1478">
        <v>325</v>
      </c>
      <c r="N1478">
        <v>375</v>
      </c>
      <c r="O1478">
        <v>1030</v>
      </c>
      <c r="P1478">
        <v>825</v>
      </c>
      <c r="Q1478">
        <v>785</v>
      </c>
      <c r="R1478">
        <v>445</v>
      </c>
      <c r="S1478">
        <v>90</v>
      </c>
      <c r="T1478">
        <v>25</v>
      </c>
      <c r="U1478">
        <v>280</v>
      </c>
      <c r="V1478">
        <v>2690</v>
      </c>
      <c r="W1478">
        <v>0</v>
      </c>
      <c r="X1478">
        <v>60</v>
      </c>
      <c r="Y1478">
        <v>20</v>
      </c>
    </row>
    <row r="1479" spans="2:25" hidden="1" x14ac:dyDescent="0.25">
      <c r="B1479" t="s">
        <v>2201</v>
      </c>
      <c r="C1479">
        <v>51470</v>
      </c>
      <c r="D1479" t="s">
        <v>2032</v>
      </c>
      <c r="E1479">
        <v>5</v>
      </c>
      <c r="F1479">
        <v>5</v>
      </c>
      <c r="G1479">
        <v>80</v>
      </c>
      <c r="H1479">
        <v>0</v>
      </c>
      <c r="I1479">
        <v>10</v>
      </c>
      <c r="J1479">
        <v>0</v>
      </c>
      <c r="K1479">
        <v>5</v>
      </c>
      <c r="L1479">
        <v>20</v>
      </c>
      <c r="M1479">
        <v>5</v>
      </c>
      <c r="N1479">
        <v>15</v>
      </c>
      <c r="O1479">
        <v>35</v>
      </c>
      <c r="P1479">
        <v>25</v>
      </c>
      <c r="Q1479">
        <v>40</v>
      </c>
      <c r="R1479">
        <v>40</v>
      </c>
      <c r="S1479">
        <v>5</v>
      </c>
      <c r="T1479">
        <v>5</v>
      </c>
      <c r="U1479">
        <v>10</v>
      </c>
      <c r="V1479">
        <v>135</v>
      </c>
      <c r="W1479">
        <v>0</v>
      </c>
      <c r="X1479">
        <v>0</v>
      </c>
      <c r="Y1479">
        <v>5</v>
      </c>
    </row>
    <row r="1480" spans="2:25" hidden="1" x14ac:dyDescent="0.25">
      <c r="B1480" t="s">
        <v>2201</v>
      </c>
      <c r="C1480">
        <v>51540</v>
      </c>
      <c r="D1480" t="s">
        <v>2033</v>
      </c>
      <c r="E1480">
        <v>5</v>
      </c>
      <c r="F1480">
        <v>25</v>
      </c>
      <c r="G1480">
        <v>525</v>
      </c>
      <c r="H1480">
        <v>5</v>
      </c>
      <c r="I1480">
        <v>125</v>
      </c>
      <c r="J1480">
        <v>0</v>
      </c>
      <c r="K1480">
        <v>90</v>
      </c>
      <c r="L1480">
        <v>290</v>
      </c>
      <c r="M1480">
        <v>70</v>
      </c>
      <c r="N1480">
        <v>195</v>
      </c>
      <c r="O1480">
        <v>400</v>
      </c>
      <c r="P1480">
        <v>355</v>
      </c>
      <c r="Q1480">
        <v>575</v>
      </c>
      <c r="R1480">
        <v>480</v>
      </c>
      <c r="S1480">
        <v>15</v>
      </c>
      <c r="T1480">
        <v>25</v>
      </c>
      <c r="U1480">
        <v>185</v>
      </c>
      <c r="V1480">
        <v>1145</v>
      </c>
      <c r="W1480">
        <v>0</v>
      </c>
      <c r="X1480">
        <v>65</v>
      </c>
      <c r="Y1480">
        <v>5</v>
      </c>
    </row>
    <row r="1481" spans="2:25" hidden="1" x14ac:dyDescent="0.25">
      <c r="B1481" t="s">
        <v>2201</v>
      </c>
      <c r="C1481">
        <v>51610</v>
      </c>
      <c r="D1481" t="s">
        <v>2034</v>
      </c>
      <c r="E1481">
        <v>0</v>
      </c>
      <c r="F1481">
        <v>5</v>
      </c>
      <c r="G1481">
        <v>130</v>
      </c>
      <c r="H1481">
        <v>5</v>
      </c>
      <c r="I1481">
        <v>30</v>
      </c>
      <c r="J1481">
        <v>0</v>
      </c>
      <c r="K1481">
        <v>10</v>
      </c>
      <c r="L1481">
        <v>50</v>
      </c>
      <c r="M1481">
        <v>15</v>
      </c>
      <c r="N1481">
        <v>20</v>
      </c>
      <c r="O1481">
        <v>65</v>
      </c>
      <c r="P1481">
        <v>40</v>
      </c>
      <c r="Q1481">
        <v>65</v>
      </c>
      <c r="R1481">
        <v>45</v>
      </c>
      <c r="S1481">
        <v>5</v>
      </c>
      <c r="T1481">
        <v>5</v>
      </c>
      <c r="U1481">
        <v>10</v>
      </c>
      <c r="V1481">
        <v>195</v>
      </c>
      <c r="W1481">
        <v>0</v>
      </c>
      <c r="X1481">
        <v>5</v>
      </c>
      <c r="Y1481">
        <v>5</v>
      </c>
    </row>
    <row r="1482" spans="2:25" hidden="1" x14ac:dyDescent="0.25">
      <c r="B1482" t="s">
        <v>2201</v>
      </c>
      <c r="C1482">
        <v>51680</v>
      </c>
      <c r="D1482" t="s">
        <v>2035</v>
      </c>
      <c r="E1482">
        <v>5</v>
      </c>
      <c r="F1482">
        <v>15</v>
      </c>
      <c r="G1482">
        <v>590</v>
      </c>
      <c r="H1482">
        <v>5</v>
      </c>
      <c r="I1482">
        <v>130</v>
      </c>
      <c r="J1482">
        <v>5</v>
      </c>
      <c r="K1482">
        <v>45</v>
      </c>
      <c r="L1482">
        <v>150</v>
      </c>
      <c r="M1482">
        <v>125</v>
      </c>
      <c r="N1482">
        <v>100</v>
      </c>
      <c r="O1482">
        <v>235</v>
      </c>
      <c r="P1482">
        <v>190</v>
      </c>
      <c r="Q1482">
        <v>195</v>
      </c>
      <c r="R1482">
        <v>100</v>
      </c>
      <c r="S1482">
        <v>20</v>
      </c>
      <c r="T1482">
        <v>5</v>
      </c>
      <c r="U1482">
        <v>50</v>
      </c>
      <c r="V1482">
        <v>830</v>
      </c>
      <c r="W1482">
        <v>0</v>
      </c>
      <c r="X1482">
        <v>5</v>
      </c>
      <c r="Y1482">
        <v>5</v>
      </c>
    </row>
    <row r="1483" spans="2:25" hidden="1" x14ac:dyDescent="0.25">
      <c r="B1483" t="s">
        <v>2201</v>
      </c>
      <c r="C1483">
        <v>51710</v>
      </c>
      <c r="D1483" t="s">
        <v>2036</v>
      </c>
      <c r="E1483">
        <v>0</v>
      </c>
      <c r="F1483">
        <v>0</v>
      </c>
      <c r="G1483">
        <v>75</v>
      </c>
      <c r="H1483">
        <v>0</v>
      </c>
      <c r="I1483">
        <v>10</v>
      </c>
      <c r="J1483">
        <v>0</v>
      </c>
      <c r="K1483">
        <v>5</v>
      </c>
      <c r="L1483">
        <v>5</v>
      </c>
      <c r="M1483">
        <v>5</v>
      </c>
      <c r="N1483">
        <v>15</v>
      </c>
      <c r="O1483">
        <v>25</v>
      </c>
      <c r="P1483">
        <v>15</v>
      </c>
      <c r="Q1483">
        <v>15</v>
      </c>
      <c r="R1483">
        <v>15</v>
      </c>
      <c r="S1483">
        <v>5</v>
      </c>
      <c r="T1483">
        <v>0</v>
      </c>
      <c r="U1483">
        <v>5</v>
      </c>
      <c r="V1483">
        <v>110</v>
      </c>
      <c r="W1483">
        <v>0</v>
      </c>
      <c r="X1483">
        <v>0</v>
      </c>
      <c r="Y1483">
        <v>0</v>
      </c>
    </row>
    <row r="1484" spans="2:25" hidden="1" x14ac:dyDescent="0.25">
      <c r="B1484" t="s">
        <v>2201</v>
      </c>
      <c r="C1484">
        <v>51750</v>
      </c>
      <c r="D1484" t="s">
        <v>2037</v>
      </c>
      <c r="E1484">
        <v>5</v>
      </c>
      <c r="F1484">
        <v>5</v>
      </c>
      <c r="G1484">
        <v>730</v>
      </c>
      <c r="H1484">
        <v>10</v>
      </c>
      <c r="I1484">
        <v>75</v>
      </c>
      <c r="J1484">
        <v>0</v>
      </c>
      <c r="K1484">
        <v>15</v>
      </c>
      <c r="L1484">
        <v>285</v>
      </c>
      <c r="M1484">
        <v>580</v>
      </c>
      <c r="N1484">
        <v>160</v>
      </c>
      <c r="O1484">
        <v>140</v>
      </c>
      <c r="P1484">
        <v>110</v>
      </c>
      <c r="Q1484">
        <v>220</v>
      </c>
      <c r="R1484">
        <v>110</v>
      </c>
      <c r="S1484">
        <v>20</v>
      </c>
      <c r="T1484">
        <v>5</v>
      </c>
      <c r="U1484">
        <v>30</v>
      </c>
      <c r="V1484">
        <v>1000</v>
      </c>
      <c r="W1484">
        <v>0</v>
      </c>
      <c r="X1484">
        <v>5</v>
      </c>
      <c r="Y1484">
        <v>55</v>
      </c>
    </row>
    <row r="1485" spans="2:25" hidden="1" x14ac:dyDescent="0.25">
      <c r="B1485" t="s">
        <v>2201</v>
      </c>
      <c r="C1485">
        <v>51820</v>
      </c>
      <c r="D1485" t="s">
        <v>2038</v>
      </c>
      <c r="E1485">
        <v>35</v>
      </c>
      <c r="F1485">
        <v>75</v>
      </c>
      <c r="G1485">
        <v>10220</v>
      </c>
      <c r="H1485">
        <v>100</v>
      </c>
      <c r="I1485">
        <v>2175</v>
      </c>
      <c r="J1485">
        <v>40</v>
      </c>
      <c r="K1485">
        <v>780</v>
      </c>
      <c r="L1485">
        <v>3905</v>
      </c>
      <c r="M1485">
        <v>1720</v>
      </c>
      <c r="N1485">
        <v>2465</v>
      </c>
      <c r="O1485">
        <v>5130</v>
      </c>
      <c r="P1485">
        <v>4135</v>
      </c>
      <c r="Q1485">
        <v>4750</v>
      </c>
      <c r="R1485">
        <v>3095</v>
      </c>
      <c r="S1485">
        <v>515</v>
      </c>
      <c r="T1485">
        <v>155</v>
      </c>
      <c r="U1485">
        <v>1285</v>
      </c>
      <c r="V1485">
        <v>16370</v>
      </c>
      <c r="W1485">
        <v>15</v>
      </c>
      <c r="X1485">
        <v>340</v>
      </c>
      <c r="Y1485">
        <v>380</v>
      </c>
    </row>
    <row r="1486" spans="2:25" hidden="1" x14ac:dyDescent="0.25">
      <c r="B1486" t="s">
        <v>2201</v>
      </c>
      <c r="C1486">
        <v>51860</v>
      </c>
      <c r="D1486" t="s">
        <v>2039</v>
      </c>
      <c r="E1486">
        <v>0</v>
      </c>
      <c r="F1486">
        <v>0</v>
      </c>
      <c r="G1486">
        <v>95</v>
      </c>
      <c r="H1486">
        <v>0</v>
      </c>
      <c r="I1486">
        <v>20</v>
      </c>
      <c r="J1486">
        <v>0</v>
      </c>
      <c r="K1486">
        <v>15</v>
      </c>
      <c r="L1486">
        <v>15</v>
      </c>
      <c r="M1486">
        <v>0</v>
      </c>
      <c r="N1486">
        <v>10</v>
      </c>
      <c r="O1486">
        <v>35</v>
      </c>
      <c r="P1486">
        <v>25</v>
      </c>
      <c r="Q1486">
        <v>10</v>
      </c>
      <c r="R1486">
        <v>10</v>
      </c>
      <c r="S1486">
        <v>0</v>
      </c>
      <c r="T1486">
        <v>5</v>
      </c>
      <c r="U1486">
        <v>0</v>
      </c>
      <c r="V1486">
        <v>120</v>
      </c>
      <c r="W1486">
        <v>0</v>
      </c>
      <c r="X1486">
        <v>0</v>
      </c>
      <c r="Y1486">
        <v>0</v>
      </c>
    </row>
    <row r="1487" spans="2:25" hidden="1" x14ac:dyDescent="0.25">
      <c r="B1487" t="s">
        <v>2201</v>
      </c>
      <c r="C1487">
        <v>51890</v>
      </c>
      <c r="D1487" t="s">
        <v>2040</v>
      </c>
      <c r="E1487">
        <v>5</v>
      </c>
      <c r="F1487">
        <v>5</v>
      </c>
      <c r="G1487">
        <v>1380</v>
      </c>
      <c r="H1487">
        <v>5</v>
      </c>
      <c r="I1487">
        <v>295</v>
      </c>
      <c r="J1487">
        <v>5</v>
      </c>
      <c r="K1487">
        <v>155</v>
      </c>
      <c r="L1487">
        <v>445</v>
      </c>
      <c r="M1487">
        <v>180</v>
      </c>
      <c r="N1487">
        <v>430</v>
      </c>
      <c r="O1487">
        <v>515</v>
      </c>
      <c r="P1487">
        <v>450</v>
      </c>
      <c r="Q1487">
        <v>580</v>
      </c>
      <c r="R1487">
        <v>525</v>
      </c>
      <c r="S1487">
        <v>70</v>
      </c>
      <c r="T1487">
        <v>20</v>
      </c>
      <c r="U1487">
        <v>195</v>
      </c>
      <c r="V1487">
        <v>2440</v>
      </c>
      <c r="W1487">
        <v>0</v>
      </c>
      <c r="X1487">
        <v>45</v>
      </c>
      <c r="Y1487">
        <v>5</v>
      </c>
    </row>
    <row r="1488" spans="2:25" hidden="1" x14ac:dyDescent="0.25">
      <c r="B1488" t="s">
        <v>2201</v>
      </c>
      <c r="C1488">
        <v>51960</v>
      </c>
      <c r="D1488" t="s">
        <v>2041</v>
      </c>
      <c r="E1488">
        <v>5</v>
      </c>
      <c r="F1488">
        <v>15</v>
      </c>
      <c r="G1488">
        <v>255</v>
      </c>
      <c r="H1488">
        <v>5</v>
      </c>
      <c r="I1488">
        <v>60</v>
      </c>
      <c r="J1488">
        <v>5</v>
      </c>
      <c r="K1488">
        <v>40</v>
      </c>
      <c r="L1488">
        <v>245</v>
      </c>
      <c r="M1488">
        <v>5</v>
      </c>
      <c r="N1488">
        <v>100</v>
      </c>
      <c r="O1488">
        <v>230</v>
      </c>
      <c r="P1488">
        <v>205</v>
      </c>
      <c r="Q1488">
        <v>250</v>
      </c>
      <c r="R1488">
        <v>225</v>
      </c>
      <c r="S1488">
        <v>10</v>
      </c>
      <c r="T1488">
        <v>10</v>
      </c>
      <c r="U1488">
        <v>115</v>
      </c>
      <c r="V1488">
        <v>610</v>
      </c>
      <c r="W1488">
        <v>0</v>
      </c>
      <c r="X1488">
        <v>25</v>
      </c>
      <c r="Y1488">
        <v>0</v>
      </c>
    </row>
    <row r="1489" spans="2:25" hidden="1" x14ac:dyDescent="0.25">
      <c r="B1489" t="s">
        <v>2201</v>
      </c>
      <c r="C1489">
        <v>52030</v>
      </c>
      <c r="D1489" t="s">
        <v>2042</v>
      </c>
      <c r="E1489">
        <v>0</v>
      </c>
      <c r="F1489">
        <v>0</v>
      </c>
      <c r="G1489">
        <v>160</v>
      </c>
      <c r="H1489">
        <v>0</v>
      </c>
      <c r="I1489">
        <v>20</v>
      </c>
      <c r="J1489">
        <v>0</v>
      </c>
      <c r="K1489">
        <v>10</v>
      </c>
      <c r="L1489">
        <v>55</v>
      </c>
      <c r="M1489">
        <v>40</v>
      </c>
      <c r="N1489">
        <v>25</v>
      </c>
      <c r="O1489">
        <v>40</v>
      </c>
      <c r="P1489">
        <v>35</v>
      </c>
      <c r="Q1489">
        <v>75</v>
      </c>
      <c r="R1489">
        <v>70</v>
      </c>
      <c r="S1489">
        <v>5</v>
      </c>
      <c r="T1489">
        <v>0</v>
      </c>
      <c r="U1489">
        <v>15</v>
      </c>
      <c r="V1489">
        <v>235</v>
      </c>
      <c r="W1489">
        <v>0</v>
      </c>
      <c r="X1489">
        <v>5</v>
      </c>
      <c r="Y1489">
        <v>0</v>
      </c>
    </row>
    <row r="1490" spans="2:25" hidden="1" x14ac:dyDescent="0.25">
      <c r="B1490" t="s">
        <v>2201</v>
      </c>
      <c r="C1490">
        <v>52100</v>
      </c>
      <c r="D1490" t="s">
        <v>2043</v>
      </c>
      <c r="E1490">
        <v>0</v>
      </c>
      <c r="F1490">
        <v>0</v>
      </c>
      <c r="G1490">
        <v>135</v>
      </c>
      <c r="H1490">
        <v>0</v>
      </c>
      <c r="I1490">
        <v>20</v>
      </c>
      <c r="J1490">
        <v>5</v>
      </c>
      <c r="K1490">
        <v>5</v>
      </c>
      <c r="L1490">
        <v>40</v>
      </c>
      <c r="M1490">
        <v>35</v>
      </c>
      <c r="N1490">
        <v>30</v>
      </c>
      <c r="O1490">
        <v>35</v>
      </c>
      <c r="P1490">
        <v>25</v>
      </c>
      <c r="Q1490">
        <v>35</v>
      </c>
      <c r="R1490">
        <v>35</v>
      </c>
      <c r="S1490">
        <v>5</v>
      </c>
      <c r="T1490">
        <v>0</v>
      </c>
      <c r="U1490">
        <v>10</v>
      </c>
      <c r="V1490">
        <v>200</v>
      </c>
      <c r="W1490">
        <v>0</v>
      </c>
      <c r="X1490">
        <v>5</v>
      </c>
      <c r="Y1490">
        <v>5</v>
      </c>
    </row>
    <row r="1491" spans="2:25" hidden="1" x14ac:dyDescent="0.25">
      <c r="B1491" t="s">
        <v>2201</v>
      </c>
      <c r="C1491">
        <v>52170</v>
      </c>
      <c r="D1491" t="s">
        <v>2044</v>
      </c>
      <c r="E1491">
        <v>0</v>
      </c>
      <c r="F1491">
        <v>5</v>
      </c>
      <c r="G1491">
        <v>330</v>
      </c>
      <c r="H1491">
        <v>10</v>
      </c>
      <c r="I1491">
        <v>30</v>
      </c>
      <c r="J1491">
        <v>5</v>
      </c>
      <c r="K1491">
        <v>5</v>
      </c>
      <c r="L1491">
        <v>75</v>
      </c>
      <c r="M1491">
        <v>395</v>
      </c>
      <c r="N1491">
        <v>50</v>
      </c>
      <c r="O1491">
        <v>65</v>
      </c>
      <c r="P1491">
        <v>55</v>
      </c>
      <c r="Q1491">
        <v>120</v>
      </c>
      <c r="R1491">
        <v>60</v>
      </c>
      <c r="S1491">
        <v>10</v>
      </c>
      <c r="T1491">
        <v>5</v>
      </c>
      <c r="U1491">
        <v>5</v>
      </c>
      <c r="V1491">
        <v>425</v>
      </c>
      <c r="W1491">
        <v>5</v>
      </c>
      <c r="X1491">
        <v>5</v>
      </c>
      <c r="Y1491">
        <v>40</v>
      </c>
    </row>
    <row r="1492" spans="2:25" hidden="1" x14ac:dyDescent="0.25">
      <c r="B1492" t="s">
        <v>2201</v>
      </c>
      <c r="C1492">
        <v>52240</v>
      </c>
      <c r="D1492" t="s">
        <v>2045</v>
      </c>
      <c r="E1492">
        <v>0</v>
      </c>
      <c r="F1492">
        <v>5</v>
      </c>
      <c r="G1492">
        <v>120</v>
      </c>
      <c r="H1492">
        <v>0</v>
      </c>
      <c r="I1492">
        <v>30</v>
      </c>
      <c r="J1492">
        <v>0</v>
      </c>
      <c r="K1492">
        <v>20</v>
      </c>
      <c r="L1492">
        <v>40</v>
      </c>
      <c r="M1492">
        <v>20</v>
      </c>
      <c r="N1492">
        <v>45</v>
      </c>
      <c r="O1492">
        <v>65</v>
      </c>
      <c r="P1492">
        <v>50</v>
      </c>
      <c r="Q1492">
        <v>65</v>
      </c>
      <c r="R1492">
        <v>35</v>
      </c>
      <c r="S1492">
        <v>5</v>
      </c>
      <c r="T1492">
        <v>5</v>
      </c>
      <c r="U1492">
        <v>15</v>
      </c>
      <c r="V1492">
        <v>215</v>
      </c>
      <c r="W1492">
        <v>0</v>
      </c>
      <c r="X1492">
        <v>5</v>
      </c>
      <c r="Y1492">
        <v>5</v>
      </c>
    </row>
    <row r="1493" spans="2:25" hidden="1" x14ac:dyDescent="0.25">
      <c r="B1493" t="s">
        <v>2201</v>
      </c>
      <c r="C1493">
        <v>52310</v>
      </c>
      <c r="D1493" t="s">
        <v>2046</v>
      </c>
      <c r="E1493">
        <v>0</v>
      </c>
      <c r="F1493">
        <v>0</v>
      </c>
      <c r="G1493">
        <v>110</v>
      </c>
      <c r="H1493">
        <v>0</v>
      </c>
      <c r="I1493">
        <v>30</v>
      </c>
      <c r="J1493">
        <v>0</v>
      </c>
      <c r="K1493">
        <v>15</v>
      </c>
      <c r="L1493">
        <v>30</v>
      </c>
      <c r="M1493">
        <v>20</v>
      </c>
      <c r="N1493">
        <v>35</v>
      </c>
      <c r="O1493">
        <v>45</v>
      </c>
      <c r="P1493">
        <v>35</v>
      </c>
      <c r="Q1493">
        <v>50</v>
      </c>
      <c r="R1493">
        <v>35</v>
      </c>
      <c r="S1493">
        <v>10</v>
      </c>
      <c r="T1493">
        <v>5</v>
      </c>
      <c r="U1493">
        <v>10</v>
      </c>
      <c r="V1493">
        <v>195</v>
      </c>
      <c r="W1493">
        <v>0</v>
      </c>
      <c r="X1493">
        <v>5</v>
      </c>
      <c r="Y1493">
        <v>5</v>
      </c>
    </row>
    <row r="1494" spans="2:25" hidden="1" x14ac:dyDescent="0.25">
      <c r="B1494" t="s">
        <v>2201</v>
      </c>
      <c r="C1494">
        <v>52380</v>
      </c>
      <c r="D1494" t="s">
        <v>2047</v>
      </c>
      <c r="E1494">
        <v>0</v>
      </c>
      <c r="F1494">
        <v>5</v>
      </c>
      <c r="G1494">
        <v>45</v>
      </c>
      <c r="H1494">
        <v>0</v>
      </c>
      <c r="I1494">
        <v>5</v>
      </c>
      <c r="J1494">
        <v>0</v>
      </c>
      <c r="K1494">
        <v>5</v>
      </c>
      <c r="L1494">
        <v>15</v>
      </c>
      <c r="M1494">
        <v>5</v>
      </c>
      <c r="N1494">
        <v>5</v>
      </c>
      <c r="O1494">
        <v>20</v>
      </c>
      <c r="P1494">
        <v>20</v>
      </c>
      <c r="Q1494">
        <v>25</v>
      </c>
      <c r="R1494">
        <v>25</v>
      </c>
      <c r="S1494">
        <v>0</v>
      </c>
      <c r="T1494">
        <v>5</v>
      </c>
      <c r="U1494">
        <v>10</v>
      </c>
      <c r="V1494">
        <v>70</v>
      </c>
      <c r="W1494">
        <v>0</v>
      </c>
      <c r="X1494">
        <v>5</v>
      </c>
      <c r="Y1494">
        <v>0</v>
      </c>
    </row>
    <row r="1495" spans="2:25" hidden="1" x14ac:dyDescent="0.25">
      <c r="B1495" t="s">
        <v>2201</v>
      </c>
      <c r="C1495">
        <v>52450</v>
      </c>
      <c r="D1495" t="s">
        <v>2048</v>
      </c>
      <c r="E1495">
        <v>0</v>
      </c>
      <c r="F1495">
        <v>5</v>
      </c>
      <c r="G1495">
        <v>135</v>
      </c>
      <c r="H1495">
        <v>0</v>
      </c>
      <c r="I1495">
        <v>25</v>
      </c>
      <c r="J1495">
        <v>0</v>
      </c>
      <c r="K1495">
        <v>10</v>
      </c>
      <c r="L1495">
        <v>40</v>
      </c>
      <c r="M1495">
        <v>20</v>
      </c>
      <c r="N1495">
        <v>40</v>
      </c>
      <c r="O1495">
        <v>55</v>
      </c>
      <c r="P1495">
        <v>35</v>
      </c>
      <c r="Q1495">
        <v>50</v>
      </c>
      <c r="R1495">
        <v>50</v>
      </c>
      <c r="S1495">
        <v>5</v>
      </c>
      <c r="T1495">
        <v>5</v>
      </c>
      <c r="U1495">
        <v>15</v>
      </c>
      <c r="V1495">
        <v>225</v>
      </c>
      <c r="W1495">
        <v>0</v>
      </c>
      <c r="X1495">
        <v>5</v>
      </c>
      <c r="Y1495">
        <v>5</v>
      </c>
    </row>
    <row r="1496" spans="2:25" hidden="1" x14ac:dyDescent="0.25">
      <c r="B1496" t="s">
        <v>2201</v>
      </c>
      <c r="C1496">
        <v>52520</v>
      </c>
      <c r="D1496" t="s">
        <v>2049</v>
      </c>
      <c r="E1496">
        <v>0</v>
      </c>
      <c r="F1496">
        <v>5</v>
      </c>
      <c r="G1496">
        <v>65</v>
      </c>
      <c r="H1496">
        <v>0</v>
      </c>
      <c r="I1496">
        <v>20</v>
      </c>
      <c r="J1496">
        <v>0</v>
      </c>
      <c r="K1496">
        <v>10</v>
      </c>
      <c r="L1496">
        <v>25</v>
      </c>
      <c r="M1496">
        <v>20</v>
      </c>
      <c r="N1496">
        <v>20</v>
      </c>
      <c r="O1496">
        <v>70</v>
      </c>
      <c r="P1496">
        <v>55</v>
      </c>
      <c r="Q1496">
        <v>50</v>
      </c>
      <c r="R1496">
        <v>35</v>
      </c>
      <c r="S1496">
        <v>5</v>
      </c>
      <c r="T1496">
        <v>5</v>
      </c>
      <c r="U1496">
        <v>20</v>
      </c>
      <c r="V1496">
        <v>125</v>
      </c>
      <c r="W1496">
        <v>0</v>
      </c>
      <c r="X1496">
        <v>5</v>
      </c>
      <c r="Y1496">
        <v>5</v>
      </c>
    </row>
    <row r="1497" spans="2:25" hidden="1" x14ac:dyDescent="0.25">
      <c r="B1497" t="s">
        <v>2201</v>
      </c>
      <c r="C1497">
        <v>52590</v>
      </c>
      <c r="D1497" t="s">
        <v>2050</v>
      </c>
      <c r="E1497">
        <v>0</v>
      </c>
      <c r="F1497">
        <v>5</v>
      </c>
      <c r="G1497">
        <v>535</v>
      </c>
      <c r="H1497">
        <v>0</v>
      </c>
      <c r="I1497">
        <v>60</v>
      </c>
      <c r="J1497">
        <v>0</v>
      </c>
      <c r="K1497">
        <v>30</v>
      </c>
      <c r="L1497">
        <v>125</v>
      </c>
      <c r="M1497">
        <v>135</v>
      </c>
      <c r="N1497">
        <v>65</v>
      </c>
      <c r="O1497">
        <v>165</v>
      </c>
      <c r="P1497">
        <v>125</v>
      </c>
      <c r="Q1497">
        <v>160</v>
      </c>
      <c r="R1497">
        <v>140</v>
      </c>
      <c r="S1497">
        <v>20</v>
      </c>
      <c r="T1497">
        <v>5</v>
      </c>
      <c r="U1497">
        <v>45</v>
      </c>
      <c r="V1497">
        <v>750</v>
      </c>
      <c r="W1497">
        <v>0</v>
      </c>
      <c r="X1497">
        <v>5</v>
      </c>
      <c r="Y1497">
        <v>5</v>
      </c>
    </row>
    <row r="1498" spans="2:25" hidden="1" x14ac:dyDescent="0.25">
      <c r="B1498" t="s">
        <v>2201</v>
      </c>
      <c r="C1498">
        <v>52660</v>
      </c>
      <c r="D1498" t="s">
        <v>2051</v>
      </c>
      <c r="E1498">
        <v>5</v>
      </c>
      <c r="F1498">
        <v>10</v>
      </c>
      <c r="G1498">
        <v>1815</v>
      </c>
      <c r="H1498">
        <v>5</v>
      </c>
      <c r="I1498">
        <v>345</v>
      </c>
      <c r="J1498">
        <v>5</v>
      </c>
      <c r="K1498">
        <v>125</v>
      </c>
      <c r="L1498">
        <v>580</v>
      </c>
      <c r="M1498">
        <v>310</v>
      </c>
      <c r="N1498">
        <v>330</v>
      </c>
      <c r="O1498">
        <v>765</v>
      </c>
      <c r="P1498">
        <v>605</v>
      </c>
      <c r="Q1498">
        <v>565</v>
      </c>
      <c r="R1498">
        <v>325</v>
      </c>
      <c r="S1498">
        <v>80</v>
      </c>
      <c r="T1498">
        <v>15</v>
      </c>
      <c r="U1498">
        <v>210</v>
      </c>
      <c r="V1498">
        <v>2675</v>
      </c>
      <c r="W1498">
        <v>5</v>
      </c>
      <c r="X1498">
        <v>35</v>
      </c>
      <c r="Y1498">
        <v>20</v>
      </c>
    </row>
    <row r="1499" spans="2:25" hidden="1" x14ac:dyDescent="0.25">
      <c r="B1499" t="s">
        <v>2201</v>
      </c>
      <c r="C1499">
        <v>52730</v>
      </c>
      <c r="D1499" t="s">
        <v>2052</v>
      </c>
      <c r="E1499">
        <v>5</v>
      </c>
      <c r="F1499">
        <v>5</v>
      </c>
      <c r="G1499">
        <v>940</v>
      </c>
      <c r="H1499">
        <v>0</v>
      </c>
      <c r="I1499">
        <v>125</v>
      </c>
      <c r="J1499">
        <v>0</v>
      </c>
      <c r="K1499">
        <v>55</v>
      </c>
      <c r="L1499">
        <v>280</v>
      </c>
      <c r="M1499">
        <v>255</v>
      </c>
      <c r="N1499">
        <v>190</v>
      </c>
      <c r="O1499">
        <v>355</v>
      </c>
      <c r="P1499">
        <v>265</v>
      </c>
      <c r="Q1499">
        <v>280</v>
      </c>
      <c r="R1499">
        <v>215</v>
      </c>
      <c r="S1499">
        <v>50</v>
      </c>
      <c r="T1499">
        <v>15</v>
      </c>
      <c r="U1499">
        <v>85</v>
      </c>
      <c r="V1499">
        <v>1405</v>
      </c>
      <c r="W1499">
        <v>0</v>
      </c>
      <c r="X1499">
        <v>10</v>
      </c>
      <c r="Y1499">
        <v>5</v>
      </c>
    </row>
    <row r="1500" spans="2:25" hidden="1" x14ac:dyDescent="0.25">
      <c r="B1500" t="s">
        <v>2201</v>
      </c>
      <c r="C1500">
        <v>52800</v>
      </c>
      <c r="D1500" t="s">
        <v>2053</v>
      </c>
      <c r="E1500">
        <v>45</v>
      </c>
      <c r="F1500">
        <v>130</v>
      </c>
      <c r="G1500">
        <v>305</v>
      </c>
      <c r="H1500">
        <v>0</v>
      </c>
      <c r="I1500">
        <v>115</v>
      </c>
      <c r="J1500">
        <v>5</v>
      </c>
      <c r="K1500">
        <v>80</v>
      </c>
      <c r="L1500">
        <v>90</v>
      </c>
      <c r="M1500">
        <v>20</v>
      </c>
      <c r="N1500">
        <v>550</v>
      </c>
      <c r="O1500">
        <v>980</v>
      </c>
      <c r="P1500">
        <v>885</v>
      </c>
      <c r="Q1500">
        <v>1830</v>
      </c>
      <c r="R1500">
        <v>1320</v>
      </c>
      <c r="S1500">
        <v>25</v>
      </c>
      <c r="T1500">
        <v>120</v>
      </c>
      <c r="U1500">
        <v>490</v>
      </c>
      <c r="V1500">
        <v>1645</v>
      </c>
      <c r="W1500">
        <v>0</v>
      </c>
      <c r="X1500">
        <v>240</v>
      </c>
      <c r="Y1500">
        <v>5</v>
      </c>
    </row>
    <row r="1501" spans="2:25" hidden="1" x14ac:dyDescent="0.25">
      <c r="B1501" t="s">
        <v>2201</v>
      </c>
      <c r="C1501">
        <v>52870</v>
      </c>
      <c r="D1501" t="s">
        <v>2054</v>
      </c>
      <c r="E1501">
        <v>5</v>
      </c>
      <c r="F1501">
        <v>0</v>
      </c>
      <c r="G1501">
        <v>935</v>
      </c>
      <c r="H1501">
        <v>5</v>
      </c>
      <c r="I1501">
        <v>130</v>
      </c>
      <c r="J1501">
        <v>0</v>
      </c>
      <c r="K1501">
        <v>65</v>
      </c>
      <c r="L1501">
        <v>250</v>
      </c>
      <c r="M1501">
        <v>235</v>
      </c>
      <c r="N1501">
        <v>165</v>
      </c>
      <c r="O1501">
        <v>275</v>
      </c>
      <c r="P1501">
        <v>215</v>
      </c>
      <c r="Q1501">
        <v>275</v>
      </c>
      <c r="R1501">
        <v>210</v>
      </c>
      <c r="S1501">
        <v>35</v>
      </c>
      <c r="T1501">
        <v>15</v>
      </c>
      <c r="U1501">
        <v>80</v>
      </c>
      <c r="V1501">
        <v>1365</v>
      </c>
      <c r="W1501">
        <v>0</v>
      </c>
      <c r="X1501">
        <v>10</v>
      </c>
      <c r="Y1501">
        <v>5</v>
      </c>
    </row>
    <row r="1502" spans="2:25" hidden="1" x14ac:dyDescent="0.25">
      <c r="B1502" t="s">
        <v>2201</v>
      </c>
      <c r="C1502">
        <v>52940</v>
      </c>
      <c r="D1502" t="s">
        <v>2055</v>
      </c>
      <c r="E1502">
        <v>0</v>
      </c>
      <c r="F1502">
        <v>0</v>
      </c>
      <c r="G1502">
        <v>95</v>
      </c>
      <c r="H1502">
        <v>0</v>
      </c>
      <c r="I1502">
        <v>15</v>
      </c>
      <c r="J1502">
        <v>5</v>
      </c>
      <c r="K1502">
        <v>5</v>
      </c>
      <c r="L1502">
        <v>25</v>
      </c>
      <c r="M1502">
        <v>15</v>
      </c>
      <c r="N1502">
        <v>15</v>
      </c>
      <c r="O1502">
        <v>40</v>
      </c>
      <c r="P1502">
        <v>30</v>
      </c>
      <c r="Q1502">
        <v>40</v>
      </c>
      <c r="R1502">
        <v>25</v>
      </c>
      <c r="S1502">
        <v>5</v>
      </c>
      <c r="T1502">
        <v>5</v>
      </c>
      <c r="U1502">
        <v>10</v>
      </c>
      <c r="V1502">
        <v>145</v>
      </c>
      <c r="W1502">
        <v>0</v>
      </c>
      <c r="X1502">
        <v>5</v>
      </c>
      <c r="Y1502">
        <v>5</v>
      </c>
    </row>
    <row r="1503" spans="2:25" hidden="1" x14ac:dyDescent="0.25">
      <c r="B1503" t="s">
        <v>2201</v>
      </c>
      <c r="C1503">
        <v>53010</v>
      </c>
      <c r="D1503" t="s">
        <v>2056</v>
      </c>
      <c r="E1503">
        <v>0</v>
      </c>
      <c r="F1503">
        <v>0</v>
      </c>
      <c r="G1503">
        <v>55</v>
      </c>
      <c r="H1503">
        <v>0</v>
      </c>
      <c r="I1503">
        <v>15</v>
      </c>
      <c r="J1503">
        <v>0</v>
      </c>
      <c r="K1503">
        <v>5</v>
      </c>
      <c r="L1503">
        <v>20</v>
      </c>
      <c r="M1503">
        <v>5</v>
      </c>
      <c r="N1503">
        <v>15</v>
      </c>
      <c r="O1503">
        <v>45</v>
      </c>
      <c r="P1503">
        <v>35</v>
      </c>
      <c r="Q1503">
        <v>45</v>
      </c>
      <c r="R1503">
        <v>35</v>
      </c>
      <c r="S1503">
        <v>0</v>
      </c>
      <c r="T1503">
        <v>5</v>
      </c>
      <c r="U1503">
        <v>10</v>
      </c>
      <c r="V1503">
        <v>110</v>
      </c>
      <c r="W1503">
        <v>0</v>
      </c>
      <c r="X1503">
        <v>5</v>
      </c>
      <c r="Y1503">
        <v>0</v>
      </c>
    </row>
    <row r="1504" spans="2:25" hidden="1" x14ac:dyDescent="0.25">
      <c r="B1504" t="s">
        <v>2201</v>
      </c>
      <c r="C1504">
        <v>53080</v>
      </c>
      <c r="D1504" t="s">
        <v>2057</v>
      </c>
      <c r="E1504">
        <v>0</v>
      </c>
      <c r="F1504">
        <v>5</v>
      </c>
      <c r="G1504">
        <v>95</v>
      </c>
      <c r="H1504">
        <v>5</v>
      </c>
      <c r="I1504">
        <v>15</v>
      </c>
      <c r="J1504">
        <v>0</v>
      </c>
      <c r="K1504">
        <v>10</v>
      </c>
      <c r="L1504">
        <v>30</v>
      </c>
      <c r="M1504">
        <v>5</v>
      </c>
      <c r="N1504">
        <v>60</v>
      </c>
      <c r="O1504">
        <v>50</v>
      </c>
      <c r="P1504">
        <v>50</v>
      </c>
      <c r="Q1504">
        <v>75</v>
      </c>
      <c r="R1504">
        <v>70</v>
      </c>
      <c r="S1504">
        <v>5</v>
      </c>
      <c r="T1504">
        <v>5</v>
      </c>
      <c r="U1504">
        <v>25</v>
      </c>
      <c r="V1504">
        <v>220</v>
      </c>
      <c r="W1504">
        <v>0</v>
      </c>
      <c r="X1504">
        <v>5</v>
      </c>
      <c r="Y1504">
        <v>0</v>
      </c>
    </row>
    <row r="1505" spans="2:25" hidden="1" x14ac:dyDescent="0.25">
      <c r="B1505" t="s">
        <v>2201</v>
      </c>
      <c r="C1505">
        <v>53150</v>
      </c>
      <c r="D1505" t="s">
        <v>2058</v>
      </c>
      <c r="E1505">
        <v>5</v>
      </c>
      <c r="F1505">
        <v>5</v>
      </c>
      <c r="G1505">
        <v>540</v>
      </c>
      <c r="H1505">
        <v>10</v>
      </c>
      <c r="I1505">
        <v>50</v>
      </c>
      <c r="J1505">
        <v>0</v>
      </c>
      <c r="K1505">
        <v>20</v>
      </c>
      <c r="L1505">
        <v>140</v>
      </c>
      <c r="M1505">
        <v>350</v>
      </c>
      <c r="N1505">
        <v>80</v>
      </c>
      <c r="O1505">
        <v>125</v>
      </c>
      <c r="P1505">
        <v>100</v>
      </c>
      <c r="Q1505">
        <v>190</v>
      </c>
      <c r="R1505">
        <v>130</v>
      </c>
      <c r="S1505">
        <v>30</v>
      </c>
      <c r="T1505">
        <v>0</v>
      </c>
      <c r="U1505">
        <v>25</v>
      </c>
      <c r="V1505">
        <v>735</v>
      </c>
      <c r="W1505">
        <v>0</v>
      </c>
      <c r="X1505">
        <v>5</v>
      </c>
      <c r="Y1505">
        <v>30</v>
      </c>
    </row>
    <row r="1506" spans="2:25" hidden="1" x14ac:dyDescent="0.25">
      <c r="B1506" t="s">
        <v>2201</v>
      </c>
      <c r="C1506">
        <v>53220</v>
      </c>
      <c r="D1506" t="s">
        <v>2059</v>
      </c>
      <c r="E1506">
        <v>5</v>
      </c>
      <c r="F1506">
        <v>25</v>
      </c>
      <c r="G1506">
        <v>95</v>
      </c>
      <c r="H1506">
        <v>5</v>
      </c>
      <c r="I1506">
        <v>35</v>
      </c>
      <c r="J1506">
        <v>5</v>
      </c>
      <c r="K1506">
        <v>20</v>
      </c>
      <c r="L1506">
        <v>55</v>
      </c>
      <c r="M1506">
        <v>5</v>
      </c>
      <c r="N1506">
        <v>85</v>
      </c>
      <c r="O1506">
        <v>310</v>
      </c>
      <c r="P1506">
        <v>275</v>
      </c>
      <c r="Q1506">
        <v>550</v>
      </c>
      <c r="R1506">
        <v>415</v>
      </c>
      <c r="S1506">
        <v>5</v>
      </c>
      <c r="T1506">
        <v>35</v>
      </c>
      <c r="U1506">
        <v>140</v>
      </c>
      <c r="V1506">
        <v>415</v>
      </c>
      <c r="W1506">
        <v>0</v>
      </c>
      <c r="X1506">
        <v>75</v>
      </c>
      <c r="Y1506">
        <v>0</v>
      </c>
    </row>
    <row r="1507" spans="2:25" hidden="1" x14ac:dyDescent="0.25">
      <c r="B1507" t="s">
        <v>2201</v>
      </c>
      <c r="C1507">
        <v>53290</v>
      </c>
      <c r="D1507" t="s">
        <v>2060</v>
      </c>
      <c r="E1507">
        <v>15</v>
      </c>
      <c r="F1507">
        <v>25</v>
      </c>
      <c r="G1507">
        <v>1440</v>
      </c>
      <c r="H1507">
        <v>5</v>
      </c>
      <c r="I1507">
        <v>245</v>
      </c>
      <c r="J1507">
        <v>5</v>
      </c>
      <c r="K1507">
        <v>105</v>
      </c>
      <c r="L1507">
        <v>610</v>
      </c>
      <c r="M1507">
        <v>300</v>
      </c>
      <c r="N1507">
        <v>370</v>
      </c>
      <c r="O1507">
        <v>715</v>
      </c>
      <c r="P1507">
        <v>590</v>
      </c>
      <c r="Q1507">
        <v>640</v>
      </c>
      <c r="R1507">
        <v>435</v>
      </c>
      <c r="S1507">
        <v>60</v>
      </c>
      <c r="T1507">
        <v>30</v>
      </c>
      <c r="U1507">
        <v>205</v>
      </c>
      <c r="V1507">
        <v>2335</v>
      </c>
      <c r="W1507">
        <v>5</v>
      </c>
      <c r="X1507">
        <v>60</v>
      </c>
      <c r="Y1507">
        <v>15</v>
      </c>
    </row>
    <row r="1508" spans="2:25" hidden="1" x14ac:dyDescent="0.25">
      <c r="B1508" t="s">
        <v>2201</v>
      </c>
      <c r="C1508">
        <v>53360</v>
      </c>
      <c r="D1508" t="s">
        <v>2061</v>
      </c>
      <c r="E1508">
        <v>5</v>
      </c>
      <c r="F1508">
        <v>5</v>
      </c>
      <c r="G1508">
        <v>130</v>
      </c>
      <c r="H1508">
        <v>5</v>
      </c>
      <c r="I1508">
        <v>30</v>
      </c>
      <c r="J1508">
        <v>5</v>
      </c>
      <c r="K1508">
        <v>15</v>
      </c>
      <c r="L1508">
        <v>75</v>
      </c>
      <c r="M1508">
        <v>30</v>
      </c>
      <c r="N1508">
        <v>50</v>
      </c>
      <c r="O1508">
        <v>105</v>
      </c>
      <c r="P1508">
        <v>80</v>
      </c>
      <c r="Q1508">
        <v>140</v>
      </c>
      <c r="R1508">
        <v>110</v>
      </c>
      <c r="S1508">
        <v>15</v>
      </c>
      <c r="T1508">
        <v>10</v>
      </c>
      <c r="U1508">
        <v>15</v>
      </c>
      <c r="V1508">
        <v>250</v>
      </c>
      <c r="W1508">
        <v>0</v>
      </c>
      <c r="X1508">
        <v>5</v>
      </c>
      <c r="Y1508">
        <v>5</v>
      </c>
    </row>
    <row r="1509" spans="2:25" hidden="1" x14ac:dyDescent="0.25">
      <c r="B1509" t="s">
        <v>2201</v>
      </c>
      <c r="C1509">
        <v>53430</v>
      </c>
      <c r="D1509" t="s">
        <v>2062</v>
      </c>
      <c r="E1509">
        <v>15</v>
      </c>
      <c r="F1509">
        <v>15</v>
      </c>
      <c r="G1509">
        <v>3195</v>
      </c>
      <c r="H1509">
        <v>60</v>
      </c>
      <c r="I1509">
        <v>450</v>
      </c>
      <c r="J1509">
        <v>5</v>
      </c>
      <c r="K1509">
        <v>190</v>
      </c>
      <c r="L1509">
        <v>1430</v>
      </c>
      <c r="M1509">
        <v>970</v>
      </c>
      <c r="N1509">
        <v>1015</v>
      </c>
      <c r="O1509">
        <v>910</v>
      </c>
      <c r="P1509">
        <v>760</v>
      </c>
      <c r="Q1509">
        <v>1450</v>
      </c>
      <c r="R1509">
        <v>1380</v>
      </c>
      <c r="S1509">
        <v>140</v>
      </c>
      <c r="T1509">
        <v>25</v>
      </c>
      <c r="U1509">
        <v>250</v>
      </c>
      <c r="V1509">
        <v>5385</v>
      </c>
      <c r="W1509">
        <v>5</v>
      </c>
      <c r="X1509">
        <v>105</v>
      </c>
      <c r="Y1509">
        <v>150</v>
      </c>
    </row>
    <row r="1510" spans="2:25" hidden="1" x14ac:dyDescent="0.25">
      <c r="B1510" t="s">
        <v>2201</v>
      </c>
      <c r="C1510">
        <v>53570</v>
      </c>
      <c r="D1510" t="s">
        <v>2063</v>
      </c>
      <c r="E1510">
        <v>5</v>
      </c>
      <c r="F1510">
        <v>5</v>
      </c>
      <c r="G1510">
        <v>845</v>
      </c>
      <c r="H1510">
        <v>5</v>
      </c>
      <c r="I1510">
        <v>125</v>
      </c>
      <c r="J1510">
        <v>0</v>
      </c>
      <c r="K1510">
        <v>60</v>
      </c>
      <c r="L1510">
        <v>210</v>
      </c>
      <c r="M1510">
        <v>165</v>
      </c>
      <c r="N1510">
        <v>145</v>
      </c>
      <c r="O1510">
        <v>240</v>
      </c>
      <c r="P1510">
        <v>190</v>
      </c>
      <c r="Q1510">
        <v>220</v>
      </c>
      <c r="R1510">
        <v>195</v>
      </c>
      <c r="S1510">
        <v>15</v>
      </c>
      <c r="T1510">
        <v>10</v>
      </c>
      <c r="U1510">
        <v>60</v>
      </c>
      <c r="V1510">
        <v>1225</v>
      </c>
      <c r="W1510">
        <v>5</v>
      </c>
      <c r="X1510">
        <v>10</v>
      </c>
      <c r="Y1510">
        <v>10</v>
      </c>
    </row>
    <row r="1511" spans="2:25" hidden="1" x14ac:dyDescent="0.25">
      <c r="B1511" t="s">
        <v>2201</v>
      </c>
      <c r="C1511">
        <v>53640</v>
      </c>
      <c r="D1511" t="s">
        <v>2064</v>
      </c>
      <c r="E1511">
        <v>5</v>
      </c>
      <c r="F1511">
        <v>0</v>
      </c>
      <c r="G1511">
        <v>85</v>
      </c>
      <c r="H1511">
        <v>0</v>
      </c>
      <c r="I1511">
        <v>25</v>
      </c>
      <c r="J1511">
        <v>0</v>
      </c>
      <c r="K1511">
        <v>20</v>
      </c>
      <c r="L1511">
        <v>35</v>
      </c>
      <c r="M1511">
        <v>5</v>
      </c>
      <c r="N1511">
        <v>50</v>
      </c>
      <c r="O1511">
        <v>85</v>
      </c>
      <c r="P1511">
        <v>70</v>
      </c>
      <c r="Q1511">
        <v>70</v>
      </c>
      <c r="R1511">
        <v>55</v>
      </c>
      <c r="S1511">
        <v>5</v>
      </c>
      <c r="T1511">
        <v>5</v>
      </c>
      <c r="U1511">
        <v>30</v>
      </c>
      <c r="V1511">
        <v>205</v>
      </c>
      <c r="W1511">
        <v>0</v>
      </c>
      <c r="X1511">
        <v>5</v>
      </c>
      <c r="Y1511">
        <v>0</v>
      </c>
    </row>
    <row r="1512" spans="2:25" hidden="1" x14ac:dyDescent="0.25">
      <c r="B1512" t="s">
        <v>2201</v>
      </c>
      <c r="C1512">
        <v>53710</v>
      </c>
      <c r="D1512" t="s">
        <v>2065</v>
      </c>
      <c r="E1512">
        <v>0</v>
      </c>
      <c r="F1512">
        <v>0</v>
      </c>
      <c r="G1512">
        <v>125</v>
      </c>
      <c r="H1512">
        <v>0</v>
      </c>
      <c r="I1512">
        <v>20</v>
      </c>
      <c r="J1512">
        <v>5</v>
      </c>
      <c r="K1512">
        <v>10</v>
      </c>
      <c r="L1512">
        <v>50</v>
      </c>
      <c r="M1512">
        <v>25</v>
      </c>
      <c r="N1512">
        <v>35</v>
      </c>
      <c r="O1512">
        <v>50</v>
      </c>
      <c r="P1512">
        <v>40</v>
      </c>
      <c r="Q1512">
        <v>50</v>
      </c>
      <c r="R1512">
        <v>30</v>
      </c>
      <c r="S1512">
        <v>5</v>
      </c>
      <c r="T1512">
        <v>0</v>
      </c>
      <c r="U1512">
        <v>25</v>
      </c>
      <c r="V1512">
        <v>210</v>
      </c>
      <c r="W1512">
        <v>0</v>
      </c>
      <c r="X1512">
        <v>5</v>
      </c>
      <c r="Y1512">
        <v>5</v>
      </c>
    </row>
    <row r="1513" spans="2:25" hidden="1" x14ac:dyDescent="0.25">
      <c r="B1513" t="s">
        <v>2201</v>
      </c>
      <c r="C1513">
        <v>53780</v>
      </c>
      <c r="D1513" t="s">
        <v>2066</v>
      </c>
      <c r="E1513">
        <v>35</v>
      </c>
      <c r="F1513">
        <v>95</v>
      </c>
      <c r="G1513">
        <v>11710</v>
      </c>
      <c r="H1513">
        <v>80</v>
      </c>
      <c r="I1513">
        <v>2715</v>
      </c>
      <c r="J1513">
        <v>45</v>
      </c>
      <c r="K1513">
        <v>1255</v>
      </c>
      <c r="L1513">
        <v>6020</v>
      </c>
      <c r="M1513">
        <v>1280</v>
      </c>
      <c r="N1513">
        <v>2910</v>
      </c>
      <c r="O1513">
        <v>8425</v>
      </c>
      <c r="P1513">
        <v>6580</v>
      </c>
      <c r="Q1513">
        <v>7785</v>
      </c>
      <c r="R1513">
        <v>4740</v>
      </c>
      <c r="S1513">
        <v>705</v>
      </c>
      <c r="T1513">
        <v>460</v>
      </c>
      <c r="U1513">
        <v>1825</v>
      </c>
      <c r="V1513">
        <v>19935</v>
      </c>
      <c r="W1513">
        <v>40</v>
      </c>
      <c r="X1513">
        <v>575</v>
      </c>
      <c r="Y1513">
        <v>655</v>
      </c>
    </row>
    <row r="1514" spans="2:25" hidden="1" x14ac:dyDescent="0.25">
      <c r="B1514" t="s">
        <v>2201</v>
      </c>
      <c r="C1514">
        <v>53800</v>
      </c>
      <c r="D1514" t="s">
        <v>2067</v>
      </c>
      <c r="E1514">
        <v>25</v>
      </c>
      <c r="F1514">
        <v>135</v>
      </c>
      <c r="G1514">
        <v>4325</v>
      </c>
      <c r="H1514">
        <v>10</v>
      </c>
      <c r="I1514">
        <v>1000</v>
      </c>
      <c r="J1514">
        <v>10</v>
      </c>
      <c r="K1514">
        <v>510</v>
      </c>
      <c r="L1514">
        <v>2235</v>
      </c>
      <c r="M1514">
        <v>665</v>
      </c>
      <c r="N1514">
        <v>1245</v>
      </c>
      <c r="O1514">
        <v>2600</v>
      </c>
      <c r="P1514">
        <v>2260</v>
      </c>
      <c r="Q1514">
        <v>2770</v>
      </c>
      <c r="R1514">
        <v>2075</v>
      </c>
      <c r="S1514">
        <v>145</v>
      </c>
      <c r="T1514">
        <v>130</v>
      </c>
      <c r="U1514">
        <v>1005</v>
      </c>
      <c r="V1514">
        <v>7975</v>
      </c>
      <c r="W1514">
        <v>5</v>
      </c>
      <c r="X1514">
        <v>320</v>
      </c>
      <c r="Y1514">
        <v>40</v>
      </c>
    </row>
    <row r="1515" spans="2:25" hidden="1" x14ac:dyDescent="0.25">
      <c r="B1515" t="s">
        <v>2201</v>
      </c>
      <c r="C1515">
        <v>53920</v>
      </c>
      <c r="D1515" t="s">
        <v>2068</v>
      </c>
      <c r="E1515">
        <v>35</v>
      </c>
      <c r="F1515">
        <v>85</v>
      </c>
      <c r="G1515">
        <v>120</v>
      </c>
      <c r="H1515">
        <v>5</v>
      </c>
      <c r="I1515">
        <v>60</v>
      </c>
      <c r="J1515">
        <v>5</v>
      </c>
      <c r="K1515">
        <v>50</v>
      </c>
      <c r="L1515">
        <v>10</v>
      </c>
      <c r="M1515">
        <v>0</v>
      </c>
      <c r="N1515">
        <v>225</v>
      </c>
      <c r="O1515">
        <v>565</v>
      </c>
      <c r="P1515">
        <v>520</v>
      </c>
      <c r="Q1515">
        <v>1040</v>
      </c>
      <c r="R1515">
        <v>710</v>
      </c>
      <c r="S1515">
        <v>5</v>
      </c>
      <c r="T1515">
        <v>70</v>
      </c>
      <c r="U1515">
        <v>290</v>
      </c>
      <c r="V1515">
        <v>785</v>
      </c>
      <c r="W1515">
        <v>0</v>
      </c>
      <c r="X1515">
        <v>135</v>
      </c>
      <c r="Y1515">
        <v>0</v>
      </c>
    </row>
    <row r="1516" spans="2:25" hidden="1" x14ac:dyDescent="0.25">
      <c r="B1516" t="s">
        <v>2201</v>
      </c>
      <c r="C1516">
        <v>53990</v>
      </c>
      <c r="D1516" t="s">
        <v>2069</v>
      </c>
      <c r="E1516">
        <v>5</v>
      </c>
      <c r="F1516">
        <v>20</v>
      </c>
      <c r="G1516">
        <v>3280</v>
      </c>
      <c r="H1516">
        <v>10</v>
      </c>
      <c r="I1516">
        <v>620</v>
      </c>
      <c r="J1516">
        <v>10</v>
      </c>
      <c r="K1516">
        <v>260</v>
      </c>
      <c r="L1516">
        <v>1215</v>
      </c>
      <c r="M1516">
        <v>690</v>
      </c>
      <c r="N1516">
        <v>685</v>
      </c>
      <c r="O1516">
        <v>1465</v>
      </c>
      <c r="P1516">
        <v>1195</v>
      </c>
      <c r="Q1516">
        <v>1175</v>
      </c>
      <c r="R1516">
        <v>780</v>
      </c>
      <c r="S1516">
        <v>185</v>
      </c>
      <c r="T1516">
        <v>40</v>
      </c>
      <c r="U1516">
        <v>435</v>
      </c>
      <c r="V1516">
        <v>5145</v>
      </c>
      <c r="W1516">
        <v>5</v>
      </c>
      <c r="X1516">
        <v>80</v>
      </c>
      <c r="Y1516">
        <v>30</v>
      </c>
    </row>
    <row r="1517" spans="2:25" hidden="1" x14ac:dyDescent="0.25">
      <c r="B1517" t="s">
        <v>2201</v>
      </c>
      <c r="C1517">
        <v>54060</v>
      </c>
      <c r="D1517" t="s">
        <v>2070</v>
      </c>
      <c r="E1517">
        <v>5</v>
      </c>
      <c r="F1517">
        <v>5</v>
      </c>
      <c r="G1517">
        <v>680</v>
      </c>
      <c r="H1517">
        <v>0</v>
      </c>
      <c r="I1517">
        <v>85</v>
      </c>
      <c r="J1517">
        <v>5</v>
      </c>
      <c r="K1517">
        <v>40</v>
      </c>
      <c r="L1517">
        <v>235</v>
      </c>
      <c r="M1517">
        <v>115</v>
      </c>
      <c r="N1517">
        <v>100</v>
      </c>
      <c r="O1517">
        <v>160</v>
      </c>
      <c r="P1517">
        <v>140</v>
      </c>
      <c r="Q1517">
        <v>155</v>
      </c>
      <c r="R1517">
        <v>150</v>
      </c>
      <c r="S1517">
        <v>20</v>
      </c>
      <c r="T1517">
        <v>5</v>
      </c>
      <c r="U1517">
        <v>60</v>
      </c>
      <c r="V1517">
        <v>960</v>
      </c>
      <c r="W1517">
        <v>5</v>
      </c>
      <c r="X1517">
        <v>10</v>
      </c>
      <c r="Y1517">
        <v>5</v>
      </c>
    </row>
    <row r="1518" spans="2:25" hidden="1" x14ac:dyDescent="0.25">
      <c r="B1518" t="s">
        <v>2201</v>
      </c>
      <c r="C1518">
        <v>54130</v>
      </c>
      <c r="D1518" t="s">
        <v>2071</v>
      </c>
      <c r="E1518">
        <v>5</v>
      </c>
      <c r="F1518">
        <v>5</v>
      </c>
      <c r="G1518">
        <v>95</v>
      </c>
      <c r="H1518">
        <v>0</v>
      </c>
      <c r="I1518">
        <v>10</v>
      </c>
      <c r="J1518">
        <v>0</v>
      </c>
      <c r="K1518">
        <v>5</v>
      </c>
      <c r="L1518">
        <v>35</v>
      </c>
      <c r="M1518">
        <v>15</v>
      </c>
      <c r="N1518">
        <v>15</v>
      </c>
      <c r="O1518">
        <v>55</v>
      </c>
      <c r="P1518">
        <v>40</v>
      </c>
      <c r="Q1518">
        <v>40</v>
      </c>
      <c r="R1518">
        <v>30</v>
      </c>
      <c r="S1518">
        <v>5</v>
      </c>
      <c r="T1518">
        <v>5</v>
      </c>
      <c r="U1518">
        <v>5</v>
      </c>
      <c r="V1518">
        <v>145</v>
      </c>
      <c r="W1518">
        <v>0</v>
      </c>
      <c r="X1518">
        <v>5</v>
      </c>
      <c r="Y1518">
        <v>5</v>
      </c>
    </row>
    <row r="1519" spans="2:25" hidden="1" x14ac:dyDescent="0.25">
      <c r="B1519" t="s">
        <v>2201</v>
      </c>
      <c r="C1519">
        <v>54170</v>
      </c>
      <c r="D1519" t="s">
        <v>2072</v>
      </c>
      <c r="E1519">
        <v>20</v>
      </c>
      <c r="F1519">
        <v>30</v>
      </c>
      <c r="G1519">
        <v>15760</v>
      </c>
      <c r="H1519">
        <v>105</v>
      </c>
      <c r="I1519">
        <v>2425</v>
      </c>
      <c r="J1519">
        <v>40</v>
      </c>
      <c r="K1519">
        <v>700</v>
      </c>
      <c r="L1519">
        <v>3615</v>
      </c>
      <c r="M1519">
        <v>4965</v>
      </c>
      <c r="N1519">
        <v>2200</v>
      </c>
      <c r="O1519">
        <v>4800</v>
      </c>
      <c r="P1519">
        <v>3785</v>
      </c>
      <c r="Q1519">
        <v>4720</v>
      </c>
      <c r="R1519">
        <v>2695</v>
      </c>
      <c r="S1519">
        <v>675</v>
      </c>
      <c r="T1519">
        <v>90</v>
      </c>
      <c r="U1519">
        <v>1020</v>
      </c>
      <c r="V1519">
        <v>21235</v>
      </c>
      <c r="W1519">
        <v>10</v>
      </c>
      <c r="X1519">
        <v>225</v>
      </c>
      <c r="Y1519">
        <v>450</v>
      </c>
    </row>
    <row r="1520" spans="2:25" hidden="1" x14ac:dyDescent="0.25">
      <c r="B1520" t="s">
        <v>2201</v>
      </c>
      <c r="C1520">
        <v>54200</v>
      </c>
      <c r="D1520" t="s">
        <v>2073</v>
      </c>
      <c r="E1520">
        <v>10</v>
      </c>
      <c r="F1520">
        <v>25</v>
      </c>
      <c r="G1520">
        <v>6535</v>
      </c>
      <c r="H1520">
        <v>40</v>
      </c>
      <c r="I1520">
        <v>1025</v>
      </c>
      <c r="J1520">
        <v>20</v>
      </c>
      <c r="K1520">
        <v>370</v>
      </c>
      <c r="L1520">
        <v>2100</v>
      </c>
      <c r="M1520">
        <v>1425</v>
      </c>
      <c r="N1520">
        <v>955</v>
      </c>
      <c r="O1520">
        <v>2575</v>
      </c>
      <c r="P1520">
        <v>2060</v>
      </c>
      <c r="Q1520">
        <v>2145</v>
      </c>
      <c r="R1520">
        <v>1320</v>
      </c>
      <c r="S1520">
        <v>235</v>
      </c>
      <c r="T1520">
        <v>95</v>
      </c>
      <c r="U1520">
        <v>645</v>
      </c>
      <c r="V1520">
        <v>9265</v>
      </c>
      <c r="W1520">
        <v>10</v>
      </c>
      <c r="X1520">
        <v>120</v>
      </c>
      <c r="Y1520">
        <v>140</v>
      </c>
    </row>
    <row r="1521" spans="2:25" hidden="1" x14ac:dyDescent="0.25">
      <c r="B1521" t="s">
        <v>2201</v>
      </c>
      <c r="C1521">
        <v>54280</v>
      </c>
      <c r="D1521" t="s">
        <v>2074</v>
      </c>
      <c r="E1521">
        <v>20</v>
      </c>
      <c r="F1521">
        <v>50</v>
      </c>
      <c r="G1521">
        <v>1450</v>
      </c>
      <c r="H1521">
        <v>5</v>
      </c>
      <c r="I1521">
        <v>355</v>
      </c>
      <c r="J1521">
        <v>10</v>
      </c>
      <c r="K1521">
        <v>155</v>
      </c>
      <c r="L1521">
        <v>990</v>
      </c>
      <c r="M1521">
        <v>150</v>
      </c>
      <c r="N1521">
        <v>590</v>
      </c>
      <c r="O1521">
        <v>1380</v>
      </c>
      <c r="P1521">
        <v>1205</v>
      </c>
      <c r="Q1521">
        <v>1435</v>
      </c>
      <c r="R1521">
        <v>1095</v>
      </c>
      <c r="S1521">
        <v>55</v>
      </c>
      <c r="T1521">
        <v>60</v>
      </c>
      <c r="U1521">
        <v>545</v>
      </c>
      <c r="V1521">
        <v>3125</v>
      </c>
      <c r="W1521">
        <v>5</v>
      </c>
      <c r="X1521">
        <v>130</v>
      </c>
      <c r="Y1521">
        <v>20</v>
      </c>
    </row>
    <row r="1522" spans="2:25" hidden="1" x14ac:dyDescent="0.25">
      <c r="B1522" t="s">
        <v>2201</v>
      </c>
      <c r="C1522">
        <v>54310</v>
      </c>
      <c r="D1522" t="s">
        <v>2075</v>
      </c>
      <c r="E1522">
        <v>10</v>
      </c>
      <c r="F1522">
        <v>50</v>
      </c>
      <c r="G1522">
        <v>260</v>
      </c>
      <c r="H1522">
        <v>5</v>
      </c>
      <c r="I1522">
        <v>165</v>
      </c>
      <c r="J1522">
        <v>5</v>
      </c>
      <c r="K1522">
        <v>70</v>
      </c>
      <c r="L1522">
        <v>210</v>
      </c>
      <c r="M1522">
        <v>25</v>
      </c>
      <c r="N1522">
        <v>230</v>
      </c>
      <c r="O1522">
        <v>830</v>
      </c>
      <c r="P1522">
        <v>745</v>
      </c>
      <c r="Q1522">
        <v>1040</v>
      </c>
      <c r="R1522">
        <v>785</v>
      </c>
      <c r="S1522">
        <v>10</v>
      </c>
      <c r="T1522">
        <v>45</v>
      </c>
      <c r="U1522">
        <v>385</v>
      </c>
      <c r="V1522">
        <v>1140</v>
      </c>
      <c r="W1522">
        <v>5</v>
      </c>
      <c r="X1522">
        <v>100</v>
      </c>
      <c r="Y1522">
        <v>5</v>
      </c>
    </row>
    <row r="1523" spans="2:25" hidden="1" x14ac:dyDescent="0.25">
      <c r="B1523" t="s">
        <v>2201</v>
      </c>
      <c r="C1523">
        <v>54340</v>
      </c>
      <c r="D1523" t="s">
        <v>2076</v>
      </c>
      <c r="E1523">
        <v>5</v>
      </c>
      <c r="F1523">
        <v>10</v>
      </c>
      <c r="G1523">
        <v>450</v>
      </c>
      <c r="H1523">
        <v>0</v>
      </c>
      <c r="I1523">
        <v>95</v>
      </c>
      <c r="J1523">
        <v>5</v>
      </c>
      <c r="K1523">
        <v>60</v>
      </c>
      <c r="L1523">
        <v>150</v>
      </c>
      <c r="M1523">
        <v>60</v>
      </c>
      <c r="N1523">
        <v>130</v>
      </c>
      <c r="O1523">
        <v>305</v>
      </c>
      <c r="P1523">
        <v>255</v>
      </c>
      <c r="Q1523">
        <v>335</v>
      </c>
      <c r="R1523">
        <v>245</v>
      </c>
      <c r="S1523">
        <v>25</v>
      </c>
      <c r="T1523">
        <v>25</v>
      </c>
      <c r="U1523">
        <v>100</v>
      </c>
      <c r="V1523">
        <v>855</v>
      </c>
      <c r="W1523">
        <v>0</v>
      </c>
      <c r="X1523">
        <v>35</v>
      </c>
      <c r="Y1523">
        <v>5</v>
      </c>
    </row>
    <row r="1524" spans="2:25" hidden="1" x14ac:dyDescent="0.25">
      <c r="B1524" t="s">
        <v>2201</v>
      </c>
      <c r="C1524">
        <v>54410</v>
      </c>
      <c r="D1524" t="s">
        <v>2077</v>
      </c>
      <c r="E1524">
        <v>5</v>
      </c>
      <c r="F1524">
        <v>0</v>
      </c>
      <c r="G1524">
        <v>185</v>
      </c>
      <c r="H1524">
        <v>0</v>
      </c>
      <c r="I1524">
        <v>30</v>
      </c>
      <c r="J1524">
        <v>0</v>
      </c>
      <c r="K1524">
        <v>25</v>
      </c>
      <c r="L1524">
        <v>55</v>
      </c>
      <c r="M1524">
        <v>15</v>
      </c>
      <c r="N1524">
        <v>70</v>
      </c>
      <c r="O1524">
        <v>55</v>
      </c>
      <c r="P1524">
        <v>50</v>
      </c>
      <c r="Q1524">
        <v>70</v>
      </c>
      <c r="R1524">
        <v>85</v>
      </c>
      <c r="S1524">
        <v>5</v>
      </c>
      <c r="T1524">
        <v>5</v>
      </c>
      <c r="U1524">
        <v>15</v>
      </c>
      <c r="V1524">
        <v>335</v>
      </c>
      <c r="W1524">
        <v>0</v>
      </c>
      <c r="X1524">
        <v>5</v>
      </c>
      <c r="Y1524">
        <v>5</v>
      </c>
    </row>
    <row r="1525" spans="2:25" hidden="1" x14ac:dyDescent="0.25">
      <c r="B1525" t="s">
        <v>2201</v>
      </c>
      <c r="C1525">
        <v>54480</v>
      </c>
      <c r="D1525" t="s">
        <v>2078</v>
      </c>
      <c r="E1525">
        <v>0</v>
      </c>
      <c r="F1525">
        <v>0</v>
      </c>
      <c r="G1525">
        <v>20</v>
      </c>
      <c r="H1525">
        <v>0</v>
      </c>
      <c r="I1525">
        <v>5</v>
      </c>
      <c r="J1525">
        <v>0</v>
      </c>
      <c r="K1525">
        <v>5</v>
      </c>
      <c r="L1525">
        <v>5</v>
      </c>
      <c r="M1525">
        <v>5</v>
      </c>
      <c r="N1525">
        <v>10</v>
      </c>
      <c r="O1525">
        <v>20</v>
      </c>
      <c r="P1525">
        <v>15</v>
      </c>
      <c r="Q1525">
        <v>15</v>
      </c>
      <c r="R1525">
        <v>5</v>
      </c>
      <c r="S1525">
        <v>5</v>
      </c>
      <c r="T1525">
        <v>5</v>
      </c>
      <c r="U1525">
        <v>0</v>
      </c>
      <c r="V1525">
        <v>40</v>
      </c>
      <c r="W1525">
        <v>0</v>
      </c>
      <c r="X1525">
        <v>5</v>
      </c>
      <c r="Y1525">
        <v>5</v>
      </c>
    </row>
    <row r="1526" spans="2:25" hidden="1" x14ac:dyDescent="0.25">
      <c r="B1526" t="s">
        <v>2201</v>
      </c>
      <c r="C1526">
        <v>54550</v>
      </c>
      <c r="D1526" t="s">
        <v>2079</v>
      </c>
      <c r="E1526">
        <v>5</v>
      </c>
      <c r="F1526">
        <v>5</v>
      </c>
      <c r="G1526">
        <v>185</v>
      </c>
      <c r="H1526">
        <v>0</v>
      </c>
      <c r="I1526">
        <v>25</v>
      </c>
      <c r="J1526">
        <v>0</v>
      </c>
      <c r="K1526">
        <v>10</v>
      </c>
      <c r="L1526">
        <v>70</v>
      </c>
      <c r="M1526">
        <v>65</v>
      </c>
      <c r="N1526">
        <v>40</v>
      </c>
      <c r="O1526">
        <v>120</v>
      </c>
      <c r="P1526">
        <v>90</v>
      </c>
      <c r="Q1526">
        <v>95</v>
      </c>
      <c r="R1526">
        <v>70</v>
      </c>
      <c r="S1526">
        <v>5</v>
      </c>
      <c r="T1526">
        <v>5</v>
      </c>
      <c r="U1526">
        <v>35</v>
      </c>
      <c r="V1526">
        <v>305</v>
      </c>
      <c r="W1526">
        <v>5</v>
      </c>
      <c r="X1526">
        <v>5</v>
      </c>
      <c r="Y1526">
        <v>0</v>
      </c>
    </row>
    <row r="1527" spans="2:25" hidden="1" x14ac:dyDescent="0.25">
      <c r="B1527" t="s">
        <v>2201</v>
      </c>
      <c r="C1527">
        <v>54620</v>
      </c>
      <c r="D1527" t="s">
        <v>2080</v>
      </c>
      <c r="E1527">
        <v>5</v>
      </c>
      <c r="F1527">
        <v>5</v>
      </c>
      <c r="G1527">
        <v>60</v>
      </c>
      <c r="H1527">
        <v>0</v>
      </c>
      <c r="I1527">
        <v>10</v>
      </c>
      <c r="J1527">
        <v>0</v>
      </c>
      <c r="K1527">
        <v>5</v>
      </c>
      <c r="L1527">
        <v>30</v>
      </c>
      <c r="M1527">
        <v>20</v>
      </c>
      <c r="N1527">
        <v>20</v>
      </c>
      <c r="O1527">
        <v>30</v>
      </c>
      <c r="P1527">
        <v>25</v>
      </c>
      <c r="Q1527">
        <v>35</v>
      </c>
      <c r="R1527">
        <v>25</v>
      </c>
      <c r="S1527">
        <v>5</v>
      </c>
      <c r="T1527">
        <v>5</v>
      </c>
      <c r="U1527">
        <v>10</v>
      </c>
      <c r="V1527">
        <v>110</v>
      </c>
      <c r="W1527">
        <v>0</v>
      </c>
      <c r="X1527">
        <v>5</v>
      </c>
      <c r="Y1527">
        <v>0</v>
      </c>
    </row>
    <row r="1528" spans="2:25" hidden="1" x14ac:dyDescent="0.25">
      <c r="B1528" t="s">
        <v>2201</v>
      </c>
      <c r="C1528">
        <v>54690</v>
      </c>
      <c r="D1528" t="s">
        <v>2081</v>
      </c>
      <c r="E1528">
        <v>0</v>
      </c>
      <c r="F1528">
        <v>0</v>
      </c>
      <c r="G1528">
        <v>50</v>
      </c>
      <c r="H1528">
        <v>0</v>
      </c>
      <c r="I1528">
        <v>10</v>
      </c>
      <c r="J1528">
        <v>0</v>
      </c>
      <c r="K1528">
        <v>5</v>
      </c>
      <c r="L1528">
        <v>15</v>
      </c>
      <c r="M1528">
        <v>10</v>
      </c>
      <c r="N1528">
        <v>20</v>
      </c>
      <c r="O1528">
        <v>15</v>
      </c>
      <c r="P1528">
        <v>10</v>
      </c>
      <c r="Q1528">
        <v>25</v>
      </c>
      <c r="R1528">
        <v>25</v>
      </c>
      <c r="S1528">
        <v>5</v>
      </c>
      <c r="T1528">
        <v>5</v>
      </c>
      <c r="U1528">
        <v>0</v>
      </c>
      <c r="V1528">
        <v>90</v>
      </c>
      <c r="W1528">
        <v>0</v>
      </c>
      <c r="X1528">
        <v>5</v>
      </c>
      <c r="Y1528">
        <v>0</v>
      </c>
    </row>
    <row r="1529" spans="2:25" hidden="1" x14ac:dyDescent="0.25">
      <c r="B1529" t="s">
        <v>2201</v>
      </c>
      <c r="C1529">
        <v>54760</v>
      </c>
      <c r="D1529" t="s">
        <v>2082</v>
      </c>
      <c r="E1529">
        <v>0</v>
      </c>
      <c r="F1529">
        <v>0</v>
      </c>
      <c r="G1529">
        <v>60</v>
      </c>
      <c r="H1529">
        <v>0</v>
      </c>
      <c r="I1529">
        <v>10</v>
      </c>
      <c r="J1529">
        <v>0</v>
      </c>
      <c r="K1529">
        <v>5</v>
      </c>
      <c r="L1529">
        <v>25</v>
      </c>
      <c r="M1529">
        <v>20</v>
      </c>
      <c r="N1529">
        <v>10</v>
      </c>
      <c r="O1529">
        <v>30</v>
      </c>
      <c r="P1529">
        <v>25</v>
      </c>
      <c r="Q1529">
        <v>15</v>
      </c>
      <c r="R1529">
        <v>10</v>
      </c>
      <c r="S1529">
        <v>0</v>
      </c>
      <c r="T1529">
        <v>5</v>
      </c>
      <c r="U1529">
        <v>5</v>
      </c>
      <c r="V1529">
        <v>85</v>
      </c>
      <c r="W1529">
        <v>0</v>
      </c>
      <c r="X1529">
        <v>5</v>
      </c>
      <c r="Y1529">
        <v>0</v>
      </c>
    </row>
    <row r="1530" spans="2:25" hidden="1" x14ac:dyDescent="0.25">
      <c r="B1530" t="s">
        <v>2201</v>
      </c>
      <c r="C1530">
        <v>54830</v>
      </c>
      <c r="D1530" t="s">
        <v>2083</v>
      </c>
      <c r="E1530">
        <v>15</v>
      </c>
      <c r="F1530">
        <v>35</v>
      </c>
      <c r="G1530">
        <v>3080</v>
      </c>
      <c r="H1530">
        <v>30</v>
      </c>
      <c r="I1530">
        <v>1045</v>
      </c>
      <c r="J1530">
        <v>20</v>
      </c>
      <c r="K1530">
        <v>490</v>
      </c>
      <c r="L1530">
        <v>2565</v>
      </c>
      <c r="M1530">
        <v>200</v>
      </c>
      <c r="N1530">
        <v>1320</v>
      </c>
      <c r="O1530">
        <v>3490</v>
      </c>
      <c r="P1530">
        <v>2885</v>
      </c>
      <c r="Q1530">
        <v>2865</v>
      </c>
      <c r="R1530">
        <v>2020</v>
      </c>
      <c r="S1530">
        <v>245</v>
      </c>
      <c r="T1530">
        <v>145</v>
      </c>
      <c r="U1530">
        <v>1055</v>
      </c>
      <c r="V1530">
        <v>6935</v>
      </c>
      <c r="W1530">
        <v>10</v>
      </c>
      <c r="X1530">
        <v>255</v>
      </c>
      <c r="Y1530">
        <v>115</v>
      </c>
    </row>
    <row r="1531" spans="2:25" hidden="1" x14ac:dyDescent="0.25">
      <c r="B1531" t="s">
        <v>2201</v>
      </c>
      <c r="C1531">
        <v>54900</v>
      </c>
      <c r="D1531" t="s">
        <v>2084</v>
      </c>
      <c r="E1531">
        <v>5</v>
      </c>
      <c r="F1531">
        <v>0</v>
      </c>
      <c r="G1531">
        <v>70</v>
      </c>
      <c r="H1531">
        <v>0</v>
      </c>
      <c r="I1531">
        <v>15</v>
      </c>
      <c r="J1531">
        <v>0</v>
      </c>
      <c r="K1531">
        <v>5</v>
      </c>
      <c r="L1531">
        <v>25</v>
      </c>
      <c r="M1531">
        <v>20</v>
      </c>
      <c r="N1531">
        <v>15</v>
      </c>
      <c r="O1531">
        <v>50</v>
      </c>
      <c r="P1531">
        <v>35</v>
      </c>
      <c r="Q1531">
        <v>45</v>
      </c>
      <c r="R1531">
        <v>15</v>
      </c>
      <c r="S1531">
        <v>5</v>
      </c>
      <c r="T1531">
        <v>5</v>
      </c>
      <c r="U1531">
        <v>10</v>
      </c>
      <c r="V1531">
        <v>110</v>
      </c>
      <c r="W1531">
        <v>0</v>
      </c>
      <c r="X1531">
        <v>5</v>
      </c>
      <c r="Y1531">
        <v>0</v>
      </c>
    </row>
    <row r="1532" spans="2:25" hidden="1" x14ac:dyDescent="0.25">
      <c r="B1532" t="s">
        <v>2201</v>
      </c>
      <c r="C1532">
        <v>54970</v>
      </c>
      <c r="D1532" t="s">
        <v>1301</v>
      </c>
      <c r="E1532">
        <v>5</v>
      </c>
      <c r="F1532">
        <v>5</v>
      </c>
      <c r="G1532">
        <v>40</v>
      </c>
      <c r="H1532">
        <v>0</v>
      </c>
      <c r="I1532">
        <v>5</v>
      </c>
      <c r="J1532">
        <v>0</v>
      </c>
      <c r="K1532">
        <v>5</v>
      </c>
      <c r="L1532">
        <v>15</v>
      </c>
      <c r="M1532">
        <v>5</v>
      </c>
      <c r="N1532">
        <v>35</v>
      </c>
      <c r="O1532">
        <v>50</v>
      </c>
      <c r="P1532">
        <v>45</v>
      </c>
      <c r="Q1532">
        <v>110</v>
      </c>
      <c r="R1532">
        <v>100</v>
      </c>
      <c r="S1532">
        <v>5</v>
      </c>
      <c r="T1532">
        <v>5</v>
      </c>
      <c r="U1532">
        <v>30</v>
      </c>
      <c r="V1532">
        <v>135</v>
      </c>
      <c r="W1532">
        <v>0</v>
      </c>
      <c r="X1532">
        <v>15</v>
      </c>
      <c r="Y1532">
        <v>0</v>
      </c>
    </row>
    <row r="1533" spans="2:25" hidden="1" x14ac:dyDescent="0.25">
      <c r="B1533" t="s">
        <v>2201</v>
      </c>
      <c r="C1533">
        <v>55040</v>
      </c>
      <c r="D1533" t="s">
        <v>2085</v>
      </c>
      <c r="E1533">
        <v>5</v>
      </c>
      <c r="F1533">
        <v>5</v>
      </c>
      <c r="G1533">
        <v>45</v>
      </c>
      <c r="H1533">
        <v>0</v>
      </c>
      <c r="I1533">
        <v>15</v>
      </c>
      <c r="J1533">
        <v>5</v>
      </c>
      <c r="K1533">
        <v>10</v>
      </c>
      <c r="L1533">
        <v>20</v>
      </c>
      <c r="M1533">
        <v>0</v>
      </c>
      <c r="N1533">
        <v>25</v>
      </c>
      <c r="O1533">
        <v>75</v>
      </c>
      <c r="P1533">
        <v>60</v>
      </c>
      <c r="Q1533">
        <v>115</v>
      </c>
      <c r="R1533">
        <v>95</v>
      </c>
      <c r="S1533">
        <v>0</v>
      </c>
      <c r="T1533">
        <v>5</v>
      </c>
      <c r="U1533">
        <v>35</v>
      </c>
      <c r="V1533">
        <v>135</v>
      </c>
      <c r="W1533">
        <v>0</v>
      </c>
      <c r="X1533">
        <v>10</v>
      </c>
      <c r="Y1533">
        <v>0</v>
      </c>
    </row>
    <row r="1534" spans="2:25" hidden="1" x14ac:dyDescent="0.25">
      <c r="B1534" t="s">
        <v>2201</v>
      </c>
      <c r="C1534">
        <v>55110</v>
      </c>
      <c r="D1534" t="s">
        <v>2086</v>
      </c>
      <c r="E1534">
        <v>15</v>
      </c>
      <c r="F1534">
        <v>60</v>
      </c>
      <c r="G1534">
        <v>15780</v>
      </c>
      <c r="H1534">
        <v>55</v>
      </c>
      <c r="I1534">
        <v>2625</v>
      </c>
      <c r="J1534">
        <v>45</v>
      </c>
      <c r="K1534">
        <v>1200</v>
      </c>
      <c r="L1534">
        <v>6935</v>
      </c>
      <c r="M1534">
        <v>2415</v>
      </c>
      <c r="N1534">
        <v>3140</v>
      </c>
      <c r="O1534">
        <v>5225</v>
      </c>
      <c r="P1534">
        <v>4415</v>
      </c>
      <c r="Q1534">
        <v>4980</v>
      </c>
      <c r="R1534">
        <v>3740</v>
      </c>
      <c r="S1534">
        <v>630</v>
      </c>
      <c r="T1534">
        <v>175</v>
      </c>
      <c r="U1534">
        <v>1795</v>
      </c>
      <c r="V1534">
        <v>23985</v>
      </c>
      <c r="W1534">
        <v>20</v>
      </c>
      <c r="X1534">
        <v>420</v>
      </c>
      <c r="Y1534">
        <v>185</v>
      </c>
    </row>
    <row r="1535" spans="2:25" hidden="1" x14ac:dyDescent="0.25">
      <c r="B1535" t="s">
        <v>2201</v>
      </c>
      <c r="C1535">
        <v>55180</v>
      </c>
      <c r="D1535" t="s">
        <v>2087</v>
      </c>
      <c r="E1535">
        <v>5</v>
      </c>
      <c r="F1535">
        <v>5</v>
      </c>
      <c r="G1535">
        <v>1180</v>
      </c>
      <c r="H1535">
        <v>5</v>
      </c>
      <c r="I1535">
        <v>225</v>
      </c>
      <c r="J1535">
        <v>5</v>
      </c>
      <c r="K1535">
        <v>120</v>
      </c>
      <c r="L1535">
        <v>435</v>
      </c>
      <c r="M1535">
        <v>290</v>
      </c>
      <c r="N1535">
        <v>390</v>
      </c>
      <c r="O1535">
        <v>530</v>
      </c>
      <c r="P1535">
        <v>420</v>
      </c>
      <c r="Q1535">
        <v>405</v>
      </c>
      <c r="R1535">
        <v>315</v>
      </c>
      <c r="S1535">
        <v>50</v>
      </c>
      <c r="T1535">
        <v>30</v>
      </c>
      <c r="U1535">
        <v>110</v>
      </c>
      <c r="V1535">
        <v>2020</v>
      </c>
      <c r="W1535">
        <v>5</v>
      </c>
      <c r="X1535">
        <v>20</v>
      </c>
      <c r="Y1535">
        <v>10</v>
      </c>
    </row>
    <row r="1536" spans="2:25" hidden="1" x14ac:dyDescent="0.25">
      <c r="B1536" t="s">
        <v>2201</v>
      </c>
      <c r="C1536">
        <v>55250</v>
      </c>
      <c r="D1536" t="s">
        <v>2088</v>
      </c>
      <c r="E1536">
        <v>5</v>
      </c>
      <c r="F1536">
        <v>25</v>
      </c>
      <c r="G1536">
        <v>55</v>
      </c>
      <c r="H1536">
        <v>0</v>
      </c>
      <c r="I1536">
        <v>15</v>
      </c>
      <c r="J1536">
        <v>5</v>
      </c>
      <c r="K1536">
        <v>10</v>
      </c>
      <c r="L1536">
        <v>25</v>
      </c>
      <c r="M1536">
        <v>5</v>
      </c>
      <c r="N1536">
        <v>35</v>
      </c>
      <c r="O1536">
        <v>125</v>
      </c>
      <c r="P1536">
        <v>110</v>
      </c>
      <c r="Q1536">
        <v>210</v>
      </c>
      <c r="R1536">
        <v>155</v>
      </c>
      <c r="S1536">
        <v>5</v>
      </c>
      <c r="T1536">
        <v>15</v>
      </c>
      <c r="U1536">
        <v>80</v>
      </c>
      <c r="V1536">
        <v>220</v>
      </c>
      <c r="W1536">
        <v>0</v>
      </c>
      <c r="X1536">
        <v>25</v>
      </c>
      <c r="Y1536">
        <v>0</v>
      </c>
    </row>
    <row r="1537" spans="2:25" hidden="1" x14ac:dyDescent="0.25">
      <c r="B1537" t="s">
        <v>2201</v>
      </c>
      <c r="C1537">
        <v>55320</v>
      </c>
      <c r="D1537" t="s">
        <v>2089</v>
      </c>
      <c r="E1537">
        <v>15</v>
      </c>
      <c r="F1537">
        <v>35</v>
      </c>
      <c r="G1537">
        <v>9580</v>
      </c>
      <c r="H1537">
        <v>90</v>
      </c>
      <c r="I1537">
        <v>1305</v>
      </c>
      <c r="J1537">
        <v>20</v>
      </c>
      <c r="K1537">
        <v>390</v>
      </c>
      <c r="L1537">
        <v>2135</v>
      </c>
      <c r="M1537">
        <v>4795</v>
      </c>
      <c r="N1537">
        <v>1395</v>
      </c>
      <c r="O1537">
        <v>2395</v>
      </c>
      <c r="P1537">
        <v>1895</v>
      </c>
      <c r="Q1537">
        <v>2815</v>
      </c>
      <c r="R1537">
        <v>1480</v>
      </c>
      <c r="S1537">
        <v>370</v>
      </c>
      <c r="T1537">
        <v>45</v>
      </c>
      <c r="U1537">
        <v>480</v>
      </c>
      <c r="V1537">
        <v>12785</v>
      </c>
      <c r="W1537">
        <v>20</v>
      </c>
      <c r="X1537">
        <v>130</v>
      </c>
      <c r="Y1537">
        <v>500</v>
      </c>
    </row>
    <row r="1538" spans="2:25" hidden="1" x14ac:dyDescent="0.25">
      <c r="B1538" t="s">
        <v>2201</v>
      </c>
      <c r="C1538">
        <v>55390</v>
      </c>
      <c r="D1538" t="s">
        <v>2090</v>
      </c>
      <c r="E1538">
        <v>5</v>
      </c>
      <c r="F1538">
        <v>0</v>
      </c>
      <c r="G1538">
        <v>20</v>
      </c>
      <c r="H1538">
        <v>0</v>
      </c>
      <c r="I1538">
        <v>5</v>
      </c>
      <c r="J1538">
        <v>0</v>
      </c>
      <c r="K1538">
        <v>5</v>
      </c>
      <c r="L1538">
        <v>15</v>
      </c>
      <c r="M1538">
        <v>0</v>
      </c>
      <c r="N1538">
        <v>10</v>
      </c>
      <c r="O1538">
        <v>15</v>
      </c>
      <c r="P1538">
        <v>15</v>
      </c>
      <c r="Q1538">
        <v>30</v>
      </c>
      <c r="R1538">
        <v>25</v>
      </c>
      <c r="S1538">
        <v>0</v>
      </c>
      <c r="T1538">
        <v>5</v>
      </c>
      <c r="U1538">
        <v>5</v>
      </c>
      <c r="V1538">
        <v>50</v>
      </c>
      <c r="W1538">
        <v>0</v>
      </c>
      <c r="X1538">
        <v>5</v>
      </c>
      <c r="Y1538">
        <v>0</v>
      </c>
    </row>
    <row r="1539" spans="2:25" hidden="1" x14ac:dyDescent="0.25">
      <c r="B1539" t="s">
        <v>2201</v>
      </c>
      <c r="C1539">
        <v>55460</v>
      </c>
      <c r="D1539" t="s">
        <v>2091</v>
      </c>
      <c r="E1539">
        <v>5</v>
      </c>
      <c r="F1539">
        <v>15</v>
      </c>
      <c r="G1539">
        <v>335</v>
      </c>
      <c r="H1539">
        <v>0</v>
      </c>
      <c r="I1539">
        <v>60</v>
      </c>
      <c r="J1539">
        <v>5</v>
      </c>
      <c r="K1539">
        <v>40</v>
      </c>
      <c r="L1539">
        <v>140</v>
      </c>
      <c r="M1539">
        <v>55</v>
      </c>
      <c r="N1539">
        <v>115</v>
      </c>
      <c r="O1539">
        <v>190</v>
      </c>
      <c r="P1539">
        <v>155</v>
      </c>
      <c r="Q1539">
        <v>190</v>
      </c>
      <c r="R1539">
        <v>170</v>
      </c>
      <c r="S1539">
        <v>15</v>
      </c>
      <c r="T1539">
        <v>15</v>
      </c>
      <c r="U1539">
        <v>60</v>
      </c>
      <c r="V1539">
        <v>630</v>
      </c>
      <c r="W1539">
        <v>0</v>
      </c>
      <c r="X1539">
        <v>20</v>
      </c>
      <c r="Y1539">
        <v>5</v>
      </c>
    </row>
    <row r="1540" spans="2:25" hidden="1" x14ac:dyDescent="0.25">
      <c r="B1540" t="s">
        <v>2201</v>
      </c>
      <c r="C1540">
        <v>55530</v>
      </c>
      <c r="D1540" t="s">
        <v>2092</v>
      </c>
      <c r="E1540">
        <v>0</v>
      </c>
      <c r="F1540">
        <v>5</v>
      </c>
      <c r="G1540">
        <v>55</v>
      </c>
      <c r="H1540">
        <v>0</v>
      </c>
      <c r="I1540">
        <v>5</v>
      </c>
      <c r="J1540">
        <v>5</v>
      </c>
      <c r="K1540">
        <v>5</v>
      </c>
      <c r="L1540">
        <v>10</v>
      </c>
      <c r="M1540">
        <v>5</v>
      </c>
      <c r="N1540">
        <v>10</v>
      </c>
      <c r="O1540">
        <v>20</v>
      </c>
      <c r="P1540">
        <v>15</v>
      </c>
      <c r="Q1540">
        <v>10</v>
      </c>
      <c r="R1540">
        <v>15</v>
      </c>
      <c r="S1540">
        <v>5</v>
      </c>
      <c r="T1540">
        <v>0</v>
      </c>
      <c r="U1540">
        <v>5</v>
      </c>
      <c r="V1540">
        <v>85</v>
      </c>
      <c r="W1540">
        <v>0</v>
      </c>
      <c r="X1540">
        <v>0</v>
      </c>
      <c r="Y1540">
        <v>0</v>
      </c>
    </row>
    <row r="1541" spans="2:25" hidden="1" x14ac:dyDescent="0.25">
      <c r="B1541" t="s">
        <v>2201</v>
      </c>
      <c r="C1541">
        <v>55600</v>
      </c>
      <c r="D1541" t="s">
        <v>2093</v>
      </c>
      <c r="E1541">
        <v>5</v>
      </c>
      <c r="F1541">
        <v>5</v>
      </c>
      <c r="G1541">
        <v>240</v>
      </c>
      <c r="H1541">
        <v>0</v>
      </c>
      <c r="I1541">
        <v>50</v>
      </c>
      <c r="J1541">
        <v>5</v>
      </c>
      <c r="K1541">
        <v>25</v>
      </c>
      <c r="L1541">
        <v>100</v>
      </c>
      <c r="M1541">
        <v>30</v>
      </c>
      <c r="N1541">
        <v>70</v>
      </c>
      <c r="O1541">
        <v>150</v>
      </c>
      <c r="P1541">
        <v>125</v>
      </c>
      <c r="Q1541">
        <v>165</v>
      </c>
      <c r="R1541">
        <v>145</v>
      </c>
      <c r="S1541">
        <v>10</v>
      </c>
      <c r="T1541">
        <v>5</v>
      </c>
      <c r="U1541">
        <v>70</v>
      </c>
      <c r="V1541">
        <v>440</v>
      </c>
      <c r="W1541">
        <v>0</v>
      </c>
      <c r="X1541">
        <v>15</v>
      </c>
      <c r="Y1541">
        <v>5</v>
      </c>
    </row>
    <row r="1542" spans="2:25" hidden="1" x14ac:dyDescent="0.25">
      <c r="B1542" t="s">
        <v>2201</v>
      </c>
      <c r="C1542">
        <v>55670</v>
      </c>
      <c r="D1542" t="s">
        <v>2094</v>
      </c>
      <c r="E1542">
        <v>5</v>
      </c>
      <c r="F1542">
        <v>5</v>
      </c>
      <c r="G1542">
        <v>70</v>
      </c>
      <c r="H1542">
        <v>0</v>
      </c>
      <c r="I1542">
        <v>15</v>
      </c>
      <c r="J1542">
        <v>0</v>
      </c>
      <c r="K1542">
        <v>10</v>
      </c>
      <c r="L1542">
        <v>50</v>
      </c>
      <c r="M1542">
        <v>5</v>
      </c>
      <c r="N1542">
        <v>25</v>
      </c>
      <c r="O1542">
        <v>65</v>
      </c>
      <c r="P1542">
        <v>55</v>
      </c>
      <c r="Q1542">
        <v>70</v>
      </c>
      <c r="R1542">
        <v>55</v>
      </c>
      <c r="S1542">
        <v>5</v>
      </c>
      <c r="T1542">
        <v>5</v>
      </c>
      <c r="U1542">
        <v>25</v>
      </c>
      <c r="V1542">
        <v>150</v>
      </c>
      <c r="W1542">
        <v>0</v>
      </c>
      <c r="X1542">
        <v>10</v>
      </c>
      <c r="Y1542">
        <v>5</v>
      </c>
    </row>
    <row r="1543" spans="2:25" hidden="1" x14ac:dyDescent="0.25">
      <c r="B1543" t="s">
        <v>2201</v>
      </c>
      <c r="C1543">
        <v>55740</v>
      </c>
      <c r="D1543" t="s">
        <v>2095</v>
      </c>
      <c r="E1543">
        <v>5</v>
      </c>
      <c r="F1543">
        <v>5</v>
      </c>
      <c r="G1543">
        <v>560</v>
      </c>
      <c r="H1543">
        <v>10</v>
      </c>
      <c r="I1543">
        <v>60</v>
      </c>
      <c r="J1543">
        <v>0</v>
      </c>
      <c r="K1543">
        <v>20</v>
      </c>
      <c r="L1543">
        <v>250</v>
      </c>
      <c r="M1543">
        <v>330</v>
      </c>
      <c r="N1543">
        <v>195</v>
      </c>
      <c r="O1543">
        <v>130</v>
      </c>
      <c r="P1543">
        <v>115</v>
      </c>
      <c r="Q1543">
        <v>210</v>
      </c>
      <c r="R1543">
        <v>175</v>
      </c>
      <c r="S1543">
        <v>25</v>
      </c>
      <c r="T1543">
        <v>5</v>
      </c>
      <c r="U1543">
        <v>35</v>
      </c>
      <c r="V1543">
        <v>895</v>
      </c>
      <c r="W1543">
        <v>5</v>
      </c>
      <c r="X1543">
        <v>10</v>
      </c>
      <c r="Y1543">
        <v>30</v>
      </c>
    </row>
    <row r="1544" spans="2:25" hidden="1" x14ac:dyDescent="0.25">
      <c r="B1544" t="s">
        <v>2201</v>
      </c>
      <c r="C1544">
        <v>55810</v>
      </c>
      <c r="D1544" t="s">
        <v>2096</v>
      </c>
      <c r="E1544">
        <v>0</v>
      </c>
      <c r="F1544">
        <v>5</v>
      </c>
      <c r="G1544">
        <v>50</v>
      </c>
      <c r="H1544">
        <v>0</v>
      </c>
      <c r="I1544">
        <v>20</v>
      </c>
      <c r="J1544">
        <v>0</v>
      </c>
      <c r="K1544">
        <v>10</v>
      </c>
      <c r="L1544">
        <v>45</v>
      </c>
      <c r="M1544">
        <v>5</v>
      </c>
      <c r="N1544">
        <v>30</v>
      </c>
      <c r="O1544">
        <v>65</v>
      </c>
      <c r="P1544">
        <v>65</v>
      </c>
      <c r="Q1544">
        <v>105</v>
      </c>
      <c r="R1544">
        <v>85</v>
      </c>
      <c r="S1544">
        <v>5</v>
      </c>
      <c r="T1544">
        <v>5</v>
      </c>
      <c r="U1544">
        <v>40</v>
      </c>
      <c r="V1544">
        <v>150</v>
      </c>
      <c r="W1544">
        <v>0</v>
      </c>
      <c r="X1544">
        <v>10</v>
      </c>
      <c r="Y1544">
        <v>0</v>
      </c>
    </row>
    <row r="1545" spans="2:25" hidden="1" x14ac:dyDescent="0.25">
      <c r="B1545" t="s">
        <v>2201</v>
      </c>
      <c r="C1545">
        <v>55880</v>
      </c>
      <c r="D1545" t="s">
        <v>2097</v>
      </c>
      <c r="E1545">
        <v>0</v>
      </c>
      <c r="F1545">
        <v>5</v>
      </c>
      <c r="G1545">
        <v>25</v>
      </c>
      <c r="H1545">
        <v>0</v>
      </c>
      <c r="I1545">
        <v>10</v>
      </c>
      <c r="J1545">
        <v>0</v>
      </c>
      <c r="K1545">
        <v>5</v>
      </c>
      <c r="L1545">
        <v>20</v>
      </c>
      <c r="M1545">
        <v>5</v>
      </c>
      <c r="N1545">
        <v>15</v>
      </c>
      <c r="O1545">
        <v>25</v>
      </c>
      <c r="P1545">
        <v>20</v>
      </c>
      <c r="Q1545">
        <v>20</v>
      </c>
      <c r="R1545">
        <v>15</v>
      </c>
      <c r="S1545">
        <v>5</v>
      </c>
      <c r="T1545">
        <v>5</v>
      </c>
      <c r="U1545">
        <v>10</v>
      </c>
      <c r="V1545">
        <v>60</v>
      </c>
      <c r="W1545">
        <v>0</v>
      </c>
      <c r="X1545">
        <v>0</v>
      </c>
      <c r="Y1545">
        <v>5</v>
      </c>
    </row>
    <row r="1546" spans="2:25" hidden="1" x14ac:dyDescent="0.25">
      <c r="B1546" t="s">
        <v>2201</v>
      </c>
      <c r="C1546">
        <v>55950</v>
      </c>
      <c r="D1546" t="s">
        <v>2098</v>
      </c>
      <c r="E1546">
        <v>0</v>
      </c>
      <c r="F1546">
        <v>0</v>
      </c>
      <c r="G1546">
        <v>55</v>
      </c>
      <c r="H1546">
        <v>0</v>
      </c>
      <c r="I1546">
        <v>10</v>
      </c>
      <c r="J1546">
        <v>0</v>
      </c>
      <c r="K1546">
        <v>5</v>
      </c>
      <c r="L1546">
        <v>15</v>
      </c>
      <c r="M1546">
        <v>5</v>
      </c>
      <c r="N1546">
        <v>15</v>
      </c>
      <c r="O1546">
        <v>25</v>
      </c>
      <c r="P1546">
        <v>20</v>
      </c>
      <c r="Q1546">
        <v>15</v>
      </c>
      <c r="R1546">
        <v>5</v>
      </c>
      <c r="S1546">
        <v>5</v>
      </c>
      <c r="T1546">
        <v>5</v>
      </c>
      <c r="U1546">
        <v>5</v>
      </c>
      <c r="V1546">
        <v>90</v>
      </c>
      <c r="W1546">
        <v>0</v>
      </c>
      <c r="X1546">
        <v>0</v>
      </c>
      <c r="Y1546">
        <v>0</v>
      </c>
    </row>
    <row r="1547" spans="2:25" hidden="1" x14ac:dyDescent="0.25">
      <c r="B1547" t="s">
        <v>2201</v>
      </c>
      <c r="C1547">
        <v>56090</v>
      </c>
      <c r="D1547" t="s">
        <v>2099</v>
      </c>
      <c r="E1547">
        <v>5</v>
      </c>
      <c r="F1547">
        <v>10</v>
      </c>
      <c r="G1547">
        <v>4555</v>
      </c>
      <c r="H1547">
        <v>15</v>
      </c>
      <c r="I1547">
        <v>675</v>
      </c>
      <c r="J1547">
        <v>5</v>
      </c>
      <c r="K1547">
        <v>240</v>
      </c>
      <c r="L1547">
        <v>1120</v>
      </c>
      <c r="M1547">
        <v>950</v>
      </c>
      <c r="N1547">
        <v>665</v>
      </c>
      <c r="O1547">
        <v>1300</v>
      </c>
      <c r="P1547">
        <v>1035</v>
      </c>
      <c r="Q1547">
        <v>1305</v>
      </c>
      <c r="R1547">
        <v>830</v>
      </c>
      <c r="S1547">
        <v>170</v>
      </c>
      <c r="T1547">
        <v>45</v>
      </c>
      <c r="U1547">
        <v>305</v>
      </c>
      <c r="V1547">
        <v>6245</v>
      </c>
      <c r="W1547">
        <v>5</v>
      </c>
      <c r="X1547">
        <v>65</v>
      </c>
      <c r="Y1547">
        <v>70</v>
      </c>
    </row>
    <row r="1548" spans="2:25" hidden="1" x14ac:dyDescent="0.25">
      <c r="B1548" t="s">
        <v>2201</v>
      </c>
      <c r="C1548">
        <v>56160</v>
      </c>
      <c r="D1548" t="s">
        <v>2100</v>
      </c>
      <c r="E1548">
        <v>0</v>
      </c>
      <c r="F1548">
        <v>0</v>
      </c>
      <c r="G1548">
        <v>0</v>
      </c>
      <c r="H1548">
        <v>0</v>
      </c>
      <c r="I1548">
        <v>0</v>
      </c>
      <c r="J1548">
        <v>0</v>
      </c>
      <c r="K1548">
        <v>0</v>
      </c>
      <c r="L1548">
        <v>0</v>
      </c>
      <c r="M1548">
        <v>0</v>
      </c>
      <c r="N1548">
        <v>5</v>
      </c>
      <c r="O1548">
        <v>5</v>
      </c>
      <c r="P1548">
        <v>5</v>
      </c>
      <c r="Q1548">
        <v>5</v>
      </c>
      <c r="R1548">
        <v>0</v>
      </c>
      <c r="S1548">
        <v>0</v>
      </c>
      <c r="T1548">
        <v>0</v>
      </c>
      <c r="U1548">
        <v>0</v>
      </c>
      <c r="V1548">
        <v>5</v>
      </c>
      <c r="W1548">
        <v>0</v>
      </c>
      <c r="X1548">
        <v>0</v>
      </c>
      <c r="Y1548">
        <v>0</v>
      </c>
    </row>
    <row r="1549" spans="2:25" hidden="1" x14ac:dyDescent="0.25">
      <c r="B1549" t="s">
        <v>2201</v>
      </c>
      <c r="C1549">
        <v>56230</v>
      </c>
      <c r="D1549" t="s">
        <v>2101</v>
      </c>
      <c r="E1549">
        <v>5</v>
      </c>
      <c r="F1549">
        <v>10</v>
      </c>
      <c r="G1549">
        <v>2980</v>
      </c>
      <c r="H1549">
        <v>5</v>
      </c>
      <c r="I1549">
        <v>535</v>
      </c>
      <c r="J1549">
        <v>10</v>
      </c>
      <c r="K1549">
        <v>220</v>
      </c>
      <c r="L1549">
        <v>1020</v>
      </c>
      <c r="M1549">
        <v>455</v>
      </c>
      <c r="N1549">
        <v>570</v>
      </c>
      <c r="O1549">
        <v>965</v>
      </c>
      <c r="P1549">
        <v>805</v>
      </c>
      <c r="Q1549">
        <v>960</v>
      </c>
      <c r="R1549">
        <v>765</v>
      </c>
      <c r="S1549">
        <v>150</v>
      </c>
      <c r="T1549">
        <v>25</v>
      </c>
      <c r="U1549">
        <v>305</v>
      </c>
      <c r="V1549">
        <v>4515</v>
      </c>
      <c r="W1549">
        <v>5</v>
      </c>
      <c r="X1549">
        <v>60</v>
      </c>
      <c r="Y1549">
        <v>15</v>
      </c>
    </row>
    <row r="1550" spans="2:25" hidden="1" x14ac:dyDescent="0.25">
      <c r="B1550" t="s">
        <v>2201</v>
      </c>
      <c r="C1550">
        <v>56300</v>
      </c>
      <c r="D1550" t="s">
        <v>2102</v>
      </c>
      <c r="E1550">
        <v>0</v>
      </c>
      <c r="F1550">
        <v>0</v>
      </c>
      <c r="G1550">
        <v>245</v>
      </c>
      <c r="H1550">
        <v>5</v>
      </c>
      <c r="I1550">
        <v>20</v>
      </c>
      <c r="J1550">
        <v>0</v>
      </c>
      <c r="K1550">
        <v>15</v>
      </c>
      <c r="L1550">
        <v>80</v>
      </c>
      <c r="M1550">
        <v>70</v>
      </c>
      <c r="N1550">
        <v>50</v>
      </c>
      <c r="O1550">
        <v>65</v>
      </c>
      <c r="P1550">
        <v>50</v>
      </c>
      <c r="Q1550">
        <v>80</v>
      </c>
      <c r="R1550">
        <v>75</v>
      </c>
      <c r="S1550">
        <v>15</v>
      </c>
      <c r="T1550">
        <v>5</v>
      </c>
      <c r="U1550">
        <v>10</v>
      </c>
      <c r="V1550">
        <v>365</v>
      </c>
      <c r="W1550">
        <v>0</v>
      </c>
      <c r="X1550">
        <v>5</v>
      </c>
      <c r="Y1550">
        <v>0</v>
      </c>
    </row>
    <row r="1551" spans="2:25" hidden="1" x14ac:dyDescent="0.25">
      <c r="B1551" t="s">
        <v>2201</v>
      </c>
      <c r="C1551">
        <v>56370</v>
      </c>
      <c r="D1551" t="s">
        <v>2103</v>
      </c>
      <c r="E1551">
        <v>0</v>
      </c>
      <c r="F1551">
        <v>0</v>
      </c>
      <c r="G1551">
        <v>70</v>
      </c>
      <c r="H1551">
        <v>0</v>
      </c>
      <c r="I1551">
        <v>5</v>
      </c>
      <c r="J1551">
        <v>0</v>
      </c>
      <c r="K1551">
        <v>5</v>
      </c>
      <c r="L1551">
        <v>30</v>
      </c>
      <c r="M1551">
        <v>20</v>
      </c>
      <c r="N1551">
        <v>15</v>
      </c>
      <c r="O1551">
        <v>35</v>
      </c>
      <c r="P1551">
        <v>30</v>
      </c>
      <c r="Q1551">
        <v>30</v>
      </c>
      <c r="R1551">
        <v>20</v>
      </c>
      <c r="S1551">
        <v>5</v>
      </c>
      <c r="T1551">
        <v>5</v>
      </c>
      <c r="U1551">
        <v>10</v>
      </c>
      <c r="V1551">
        <v>105</v>
      </c>
      <c r="W1551">
        <v>0</v>
      </c>
      <c r="X1551">
        <v>0</v>
      </c>
      <c r="Y1551">
        <v>0</v>
      </c>
    </row>
    <row r="1552" spans="2:25" hidden="1" x14ac:dyDescent="0.25">
      <c r="B1552" t="s">
        <v>2201</v>
      </c>
      <c r="C1552">
        <v>56460</v>
      </c>
      <c r="D1552" t="s">
        <v>2104</v>
      </c>
      <c r="E1552">
        <v>5</v>
      </c>
      <c r="F1552">
        <v>15</v>
      </c>
      <c r="G1552">
        <v>590</v>
      </c>
      <c r="H1552">
        <v>0</v>
      </c>
      <c r="I1552">
        <v>110</v>
      </c>
      <c r="J1552">
        <v>5</v>
      </c>
      <c r="K1552">
        <v>60</v>
      </c>
      <c r="L1552">
        <v>245</v>
      </c>
      <c r="M1552">
        <v>115</v>
      </c>
      <c r="N1552">
        <v>215</v>
      </c>
      <c r="O1552">
        <v>285</v>
      </c>
      <c r="P1552">
        <v>250</v>
      </c>
      <c r="Q1552">
        <v>315</v>
      </c>
      <c r="R1552">
        <v>200</v>
      </c>
      <c r="S1552">
        <v>30</v>
      </c>
      <c r="T1552">
        <v>10</v>
      </c>
      <c r="U1552">
        <v>110</v>
      </c>
      <c r="V1552">
        <v>1075</v>
      </c>
      <c r="W1552">
        <v>5</v>
      </c>
      <c r="X1552">
        <v>45</v>
      </c>
      <c r="Y1552">
        <v>10</v>
      </c>
    </row>
    <row r="1553" spans="2:25" hidden="1" x14ac:dyDescent="0.25">
      <c r="B1553" t="s">
        <v>2201</v>
      </c>
      <c r="C1553">
        <v>56580</v>
      </c>
      <c r="D1553" t="s">
        <v>2105</v>
      </c>
      <c r="E1553">
        <v>5</v>
      </c>
      <c r="F1553">
        <v>0</v>
      </c>
      <c r="G1553">
        <v>1080</v>
      </c>
      <c r="H1553">
        <v>15</v>
      </c>
      <c r="I1553">
        <v>140</v>
      </c>
      <c r="J1553">
        <v>0</v>
      </c>
      <c r="K1553">
        <v>25</v>
      </c>
      <c r="L1553">
        <v>350</v>
      </c>
      <c r="M1553">
        <v>980</v>
      </c>
      <c r="N1553">
        <v>270</v>
      </c>
      <c r="O1553">
        <v>210</v>
      </c>
      <c r="P1553">
        <v>155</v>
      </c>
      <c r="Q1553">
        <v>360</v>
      </c>
      <c r="R1553">
        <v>180</v>
      </c>
      <c r="S1553">
        <v>30</v>
      </c>
      <c r="T1553">
        <v>5</v>
      </c>
      <c r="U1553">
        <v>25</v>
      </c>
      <c r="V1553">
        <v>1505</v>
      </c>
      <c r="W1553">
        <v>5</v>
      </c>
      <c r="X1553">
        <v>10</v>
      </c>
      <c r="Y1553">
        <v>110</v>
      </c>
    </row>
    <row r="1554" spans="2:25" hidden="1" x14ac:dyDescent="0.25">
      <c r="B1554" t="s">
        <v>2201</v>
      </c>
      <c r="C1554">
        <v>56620</v>
      </c>
      <c r="D1554" t="s">
        <v>2106</v>
      </c>
      <c r="E1554">
        <v>10</v>
      </c>
      <c r="F1554">
        <v>40</v>
      </c>
      <c r="G1554">
        <v>135</v>
      </c>
      <c r="H1554">
        <v>0</v>
      </c>
      <c r="I1554">
        <v>50</v>
      </c>
      <c r="J1554">
        <v>5</v>
      </c>
      <c r="K1554">
        <v>45</v>
      </c>
      <c r="L1554">
        <v>10</v>
      </c>
      <c r="M1554">
        <v>5</v>
      </c>
      <c r="N1554">
        <v>295</v>
      </c>
      <c r="O1554">
        <v>505</v>
      </c>
      <c r="P1554">
        <v>445</v>
      </c>
      <c r="Q1554">
        <v>1310</v>
      </c>
      <c r="R1554">
        <v>1070</v>
      </c>
      <c r="S1554">
        <v>5</v>
      </c>
      <c r="T1554">
        <v>105</v>
      </c>
      <c r="U1554">
        <v>205</v>
      </c>
      <c r="V1554">
        <v>880</v>
      </c>
      <c r="W1554">
        <v>0</v>
      </c>
      <c r="X1554">
        <v>220</v>
      </c>
      <c r="Y1554">
        <v>0</v>
      </c>
    </row>
    <row r="1555" spans="2:25" hidden="1" x14ac:dyDescent="0.25">
      <c r="B1555" t="s">
        <v>2201</v>
      </c>
      <c r="C1555">
        <v>56730</v>
      </c>
      <c r="D1555" t="s">
        <v>2107</v>
      </c>
      <c r="E1555">
        <v>5</v>
      </c>
      <c r="F1555">
        <v>30</v>
      </c>
      <c r="G1555">
        <v>1520</v>
      </c>
      <c r="H1555">
        <v>5</v>
      </c>
      <c r="I1555">
        <v>330</v>
      </c>
      <c r="J1555">
        <v>5</v>
      </c>
      <c r="K1555">
        <v>185</v>
      </c>
      <c r="L1555">
        <v>585</v>
      </c>
      <c r="M1555">
        <v>155</v>
      </c>
      <c r="N1555">
        <v>475</v>
      </c>
      <c r="O1555">
        <v>765</v>
      </c>
      <c r="P1555">
        <v>645</v>
      </c>
      <c r="Q1555">
        <v>890</v>
      </c>
      <c r="R1555">
        <v>695</v>
      </c>
      <c r="S1555">
        <v>55</v>
      </c>
      <c r="T1555">
        <v>25</v>
      </c>
      <c r="U1555">
        <v>270</v>
      </c>
      <c r="V1555">
        <v>2760</v>
      </c>
      <c r="W1555">
        <v>5</v>
      </c>
      <c r="X1555">
        <v>105</v>
      </c>
      <c r="Y1555">
        <v>15</v>
      </c>
    </row>
    <row r="1556" spans="2:25" hidden="1" x14ac:dyDescent="0.25">
      <c r="B1556" t="s">
        <v>2201</v>
      </c>
      <c r="C1556">
        <v>56790</v>
      </c>
      <c r="D1556" t="s">
        <v>2108</v>
      </c>
      <c r="E1556">
        <v>5</v>
      </c>
      <c r="F1556">
        <v>5</v>
      </c>
      <c r="G1556">
        <v>525</v>
      </c>
      <c r="H1556">
        <v>5</v>
      </c>
      <c r="I1556">
        <v>75</v>
      </c>
      <c r="J1556">
        <v>0</v>
      </c>
      <c r="K1556">
        <v>35</v>
      </c>
      <c r="L1556">
        <v>190</v>
      </c>
      <c r="M1556">
        <v>65</v>
      </c>
      <c r="N1556">
        <v>100</v>
      </c>
      <c r="O1556">
        <v>145</v>
      </c>
      <c r="P1556">
        <v>115</v>
      </c>
      <c r="Q1556">
        <v>195</v>
      </c>
      <c r="R1556">
        <v>185</v>
      </c>
      <c r="S1556">
        <v>25</v>
      </c>
      <c r="T1556">
        <v>5</v>
      </c>
      <c r="U1556">
        <v>50</v>
      </c>
      <c r="V1556">
        <v>800</v>
      </c>
      <c r="W1556">
        <v>5</v>
      </c>
      <c r="X1556">
        <v>5</v>
      </c>
      <c r="Y1556">
        <v>5</v>
      </c>
    </row>
    <row r="1557" spans="2:25" hidden="1" x14ac:dyDescent="0.25">
      <c r="B1557" t="s">
        <v>2201</v>
      </c>
      <c r="C1557">
        <v>56860</v>
      </c>
      <c r="D1557" t="s">
        <v>2109</v>
      </c>
      <c r="E1557">
        <v>0</v>
      </c>
      <c r="F1557">
        <v>0</v>
      </c>
      <c r="G1557">
        <v>25</v>
      </c>
      <c r="H1557">
        <v>0</v>
      </c>
      <c r="I1557">
        <v>5</v>
      </c>
      <c r="J1557">
        <v>0</v>
      </c>
      <c r="K1557">
        <v>5</v>
      </c>
      <c r="L1557">
        <v>10</v>
      </c>
      <c r="M1557">
        <v>5</v>
      </c>
      <c r="N1557">
        <v>5</v>
      </c>
      <c r="O1557">
        <v>15</v>
      </c>
      <c r="P1557">
        <v>10</v>
      </c>
      <c r="Q1557">
        <v>20</v>
      </c>
      <c r="R1557">
        <v>20</v>
      </c>
      <c r="S1557">
        <v>5</v>
      </c>
      <c r="T1557">
        <v>0</v>
      </c>
      <c r="U1557">
        <v>5</v>
      </c>
      <c r="V1557">
        <v>55</v>
      </c>
      <c r="W1557">
        <v>0</v>
      </c>
      <c r="X1557">
        <v>5</v>
      </c>
      <c r="Y1557">
        <v>5</v>
      </c>
    </row>
    <row r="1558" spans="2:25" hidden="1" x14ac:dyDescent="0.25">
      <c r="B1558" t="s">
        <v>2201</v>
      </c>
      <c r="C1558">
        <v>56930</v>
      </c>
      <c r="D1558" t="s">
        <v>2110</v>
      </c>
      <c r="E1558">
        <v>0</v>
      </c>
      <c r="F1558">
        <v>10</v>
      </c>
      <c r="G1558">
        <v>25</v>
      </c>
      <c r="H1558">
        <v>5</v>
      </c>
      <c r="I1558">
        <v>5</v>
      </c>
      <c r="J1558">
        <v>0</v>
      </c>
      <c r="K1558">
        <v>0</v>
      </c>
      <c r="L1558">
        <v>15</v>
      </c>
      <c r="M1558">
        <v>45</v>
      </c>
      <c r="N1558">
        <v>10</v>
      </c>
      <c r="O1558">
        <v>10</v>
      </c>
      <c r="P1558">
        <v>10</v>
      </c>
      <c r="Q1558">
        <v>30</v>
      </c>
      <c r="R1558">
        <v>10</v>
      </c>
      <c r="S1558">
        <v>0</v>
      </c>
      <c r="T1558">
        <v>0</v>
      </c>
      <c r="U1558">
        <v>0</v>
      </c>
      <c r="V1558">
        <v>35</v>
      </c>
      <c r="W1558">
        <v>0</v>
      </c>
      <c r="X1558">
        <v>5</v>
      </c>
      <c r="Y1558">
        <v>5</v>
      </c>
    </row>
    <row r="1559" spans="2:25" hidden="1" x14ac:dyDescent="0.25">
      <c r="B1559" t="s">
        <v>2201</v>
      </c>
      <c r="C1559">
        <v>57000</v>
      </c>
      <c r="D1559" t="s">
        <v>2111</v>
      </c>
      <c r="E1559">
        <v>0</v>
      </c>
      <c r="F1559">
        <v>0</v>
      </c>
      <c r="G1559">
        <v>25</v>
      </c>
      <c r="H1559">
        <v>0</v>
      </c>
      <c r="I1559">
        <v>5</v>
      </c>
      <c r="J1559">
        <v>0</v>
      </c>
      <c r="K1559">
        <v>0</v>
      </c>
      <c r="L1559">
        <v>15</v>
      </c>
      <c r="M1559">
        <v>5</v>
      </c>
      <c r="N1559">
        <v>10</v>
      </c>
      <c r="O1559">
        <v>20</v>
      </c>
      <c r="P1559">
        <v>15</v>
      </c>
      <c r="Q1559">
        <v>15</v>
      </c>
      <c r="R1559">
        <v>10</v>
      </c>
      <c r="S1559">
        <v>5</v>
      </c>
      <c r="T1559">
        <v>5</v>
      </c>
      <c r="U1559">
        <v>5</v>
      </c>
      <c r="V1559">
        <v>45</v>
      </c>
      <c r="W1559">
        <v>0</v>
      </c>
      <c r="X1559">
        <v>5</v>
      </c>
      <c r="Y1559">
        <v>0</v>
      </c>
    </row>
    <row r="1560" spans="2:25" hidden="1" x14ac:dyDescent="0.25">
      <c r="B1560" t="s">
        <v>2201</v>
      </c>
      <c r="C1560">
        <v>57080</v>
      </c>
      <c r="D1560" t="s">
        <v>2112</v>
      </c>
      <c r="E1560">
        <v>45</v>
      </c>
      <c r="F1560">
        <v>20</v>
      </c>
      <c r="G1560">
        <v>1135</v>
      </c>
      <c r="H1560">
        <v>60</v>
      </c>
      <c r="I1560">
        <v>125</v>
      </c>
      <c r="J1560">
        <v>5</v>
      </c>
      <c r="K1560">
        <v>55</v>
      </c>
      <c r="L1560">
        <v>1535</v>
      </c>
      <c r="M1560">
        <v>480</v>
      </c>
      <c r="N1560">
        <v>620</v>
      </c>
      <c r="O1560">
        <v>510</v>
      </c>
      <c r="P1560">
        <v>425</v>
      </c>
      <c r="Q1560">
        <v>1620</v>
      </c>
      <c r="R1560">
        <v>1335</v>
      </c>
      <c r="S1560">
        <v>100</v>
      </c>
      <c r="T1560">
        <v>25</v>
      </c>
      <c r="U1560">
        <v>115</v>
      </c>
      <c r="V1560">
        <v>2395</v>
      </c>
      <c r="W1560">
        <v>25</v>
      </c>
      <c r="X1560">
        <v>65</v>
      </c>
      <c r="Y1560">
        <v>355</v>
      </c>
    </row>
    <row r="1561" spans="2:25" hidden="1" x14ac:dyDescent="0.25">
      <c r="B1561" t="s">
        <v>2201</v>
      </c>
      <c r="C1561">
        <v>57140</v>
      </c>
      <c r="D1561" t="s">
        <v>2113</v>
      </c>
      <c r="E1561">
        <v>0</v>
      </c>
      <c r="F1561">
        <v>5</v>
      </c>
      <c r="G1561">
        <v>190</v>
      </c>
      <c r="H1561">
        <v>0</v>
      </c>
      <c r="I1561">
        <v>45</v>
      </c>
      <c r="J1561">
        <v>0</v>
      </c>
      <c r="K1561">
        <v>30</v>
      </c>
      <c r="L1561">
        <v>70</v>
      </c>
      <c r="M1561">
        <v>30</v>
      </c>
      <c r="N1561">
        <v>75</v>
      </c>
      <c r="O1561">
        <v>65</v>
      </c>
      <c r="P1561">
        <v>60</v>
      </c>
      <c r="Q1561">
        <v>80</v>
      </c>
      <c r="R1561">
        <v>80</v>
      </c>
      <c r="S1561">
        <v>5</v>
      </c>
      <c r="T1561">
        <v>5</v>
      </c>
      <c r="U1561">
        <v>30</v>
      </c>
      <c r="V1561">
        <v>365</v>
      </c>
      <c r="W1561">
        <v>0</v>
      </c>
      <c r="X1561">
        <v>10</v>
      </c>
      <c r="Y1561">
        <v>5</v>
      </c>
    </row>
    <row r="1562" spans="2:25" hidden="1" x14ac:dyDescent="0.25">
      <c r="B1562" t="s">
        <v>2201</v>
      </c>
      <c r="C1562">
        <v>57210</v>
      </c>
      <c r="D1562" t="s">
        <v>2114</v>
      </c>
      <c r="E1562">
        <v>5</v>
      </c>
      <c r="F1562">
        <v>5</v>
      </c>
      <c r="G1562">
        <v>790</v>
      </c>
      <c r="H1562">
        <v>5</v>
      </c>
      <c r="I1562">
        <v>170</v>
      </c>
      <c r="J1562">
        <v>5</v>
      </c>
      <c r="K1562">
        <v>95</v>
      </c>
      <c r="L1562">
        <v>275</v>
      </c>
      <c r="M1562">
        <v>120</v>
      </c>
      <c r="N1562">
        <v>245</v>
      </c>
      <c r="O1562">
        <v>335</v>
      </c>
      <c r="P1562">
        <v>250</v>
      </c>
      <c r="Q1562">
        <v>305</v>
      </c>
      <c r="R1562">
        <v>250</v>
      </c>
      <c r="S1562">
        <v>25</v>
      </c>
      <c r="T1562">
        <v>10</v>
      </c>
      <c r="U1562">
        <v>80</v>
      </c>
      <c r="V1562">
        <v>1345</v>
      </c>
      <c r="W1562">
        <v>5</v>
      </c>
      <c r="X1562">
        <v>20</v>
      </c>
      <c r="Y1562">
        <v>5</v>
      </c>
    </row>
    <row r="1563" spans="2:25" hidden="1" x14ac:dyDescent="0.25">
      <c r="B1563" t="s">
        <v>2201</v>
      </c>
      <c r="C1563">
        <v>57280</v>
      </c>
      <c r="D1563" t="s">
        <v>2115</v>
      </c>
      <c r="E1563">
        <v>25</v>
      </c>
      <c r="F1563">
        <v>55</v>
      </c>
      <c r="G1563">
        <v>280</v>
      </c>
      <c r="H1563">
        <v>0</v>
      </c>
      <c r="I1563">
        <v>130</v>
      </c>
      <c r="J1563">
        <v>5</v>
      </c>
      <c r="K1563">
        <v>75</v>
      </c>
      <c r="L1563">
        <v>210</v>
      </c>
      <c r="M1563">
        <v>20</v>
      </c>
      <c r="N1563">
        <v>275</v>
      </c>
      <c r="O1563">
        <v>715</v>
      </c>
      <c r="P1563">
        <v>630</v>
      </c>
      <c r="Q1563">
        <v>1065</v>
      </c>
      <c r="R1563">
        <v>860</v>
      </c>
      <c r="S1563">
        <v>10</v>
      </c>
      <c r="T1563">
        <v>35</v>
      </c>
      <c r="U1563">
        <v>375</v>
      </c>
      <c r="V1563">
        <v>1185</v>
      </c>
      <c r="W1563">
        <v>5</v>
      </c>
      <c r="X1563">
        <v>105</v>
      </c>
      <c r="Y1563">
        <v>5</v>
      </c>
    </row>
    <row r="1564" spans="2:25" hidden="1" x14ac:dyDescent="0.25">
      <c r="B1564" t="s">
        <v>2201</v>
      </c>
      <c r="C1564">
        <v>57350</v>
      </c>
      <c r="D1564" t="s">
        <v>2116</v>
      </c>
      <c r="E1564">
        <v>5</v>
      </c>
      <c r="F1564">
        <v>5</v>
      </c>
      <c r="G1564">
        <v>170</v>
      </c>
      <c r="H1564">
        <v>0</v>
      </c>
      <c r="I1564">
        <v>30</v>
      </c>
      <c r="J1564">
        <v>0</v>
      </c>
      <c r="K1564">
        <v>20</v>
      </c>
      <c r="L1564">
        <v>35</v>
      </c>
      <c r="M1564">
        <v>25</v>
      </c>
      <c r="N1564">
        <v>45</v>
      </c>
      <c r="O1564">
        <v>70</v>
      </c>
      <c r="P1564">
        <v>55</v>
      </c>
      <c r="Q1564">
        <v>95</v>
      </c>
      <c r="R1564">
        <v>70</v>
      </c>
      <c r="S1564">
        <v>5</v>
      </c>
      <c r="T1564">
        <v>5</v>
      </c>
      <c r="U1564">
        <v>30</v>
      </c>
      <c r="V1564">
        <v>290</v>
      </c>
      <c r="W1564">
        <v>0</v>
      </c>
      <c r="X1564">
        <v>15</v>
      </c>
      <c r="Y1564">
        <v>0</v>
      </c>
    </row>
    <row r="1565" spans="2:25" hidden="1" x14ac:dyDescent="0.25">
      <c r="B1565" t="s">
        <v>2201</v>
      </c>
      <c r="C1565">
        <v>57420</v>
      </c>
      <c r="D1565" t="s">
        <v>2117</v>
      </c>
      <c r="E1565">
        <v>0</v>
      </c>
      <c r="F1565">
        <v>5</v>
      </c>
      <c r="G1565">
        <v>210</v>
      </c>
      <c r="H1565">
        <v>0</v>
      </c>
      <c r="I1565">
        <v>35</v>
      </c>
      <c r="J1565">
        <v>0</v>
      </c>
      <c r="K1565">
        <v>10</v>
      </c>
      <c r="L1565">
        <v>75</v>
      </c>
      <c r="M1565">
        <v>35</v>
      </c>
      <c r="N1565">
        <v>45</v>
      </c>
      <c r="O1565">
        <v>75</v>
      </c>
      <c r="P1565">
        <v>60</v>
      </c>
      <c r="Q1565">
        <v>65</v>
      </c>
      <c r="R1565">
        <v>70</v>
      </c>
      <c r="S1565">
        <v>5</v>
      </c>
      <c r="T1565">
        <v>5</v>
      </c>
      <c r="U1565">
        <v>25</v>
      </c>
      <c r="V1565">
        <v>330</v>
      </c>
      <c r="W1565">
        <v>0</v>
      </c>
      <c r="X1565">
        <v>5</v>
      </c>
      <c r="Y1565">
        <v>5</v>
      </c>
    </row>
    <row r="1566" spans="2:25" hidden="1" x14ac:dyDescent="0.25">
      <c r="B1566" t="s">
        <v>2201</v>
      </c>
      <c r="C1566">
        <v>57490</v>
      </c>
      <c r="D1566" t="s">
        <v>2118</v>
      </c>
      <c r="E1566">
        <v>15</v>
      </c>
      <c r="F1566">
        <v>65</v>
      </c>
      <c r="G1566">
        <v>13200</v>
      </c>
      <c r="H1566">
        <v>110</v>
      </c>
      <c r="I1566">
        <v>3340</v>
      </c>
      <c r="J1566">
        <v>65</v>
      </c>
      <c r="K1566">
        <v>1350</v>
      </c>
      <c r="L1566">
        <v>7385</v>
      </c>
      <c r="M1566">
        <v>1420</v>
      </c>
      <c r="N1566">
        <v>3300</v>
      </c>
      <c r="O1566">
        <v>8580</v>
      </c>
      <c r="P1566">
        <v>7070</v>
      </c>
      <c r="Q1566">
        <v>6930</v>
      </c>
      <c r="R1566">
        <v>4445</v>
      </c>
      <c r="S1566">
        <v>685</v>
      </c>
      <c r="T1566">
        <v>240</v>
      </c>
      <c r="U1566">
        <v>2610</v>
      </c>
      <c r="V1566">
        <v>22820</v>
      </c>
      <c r="W1566">
        <v>15</v>
      </c>
      <c r="X1566">
        <v>550</v>
      </c>
      <c r="Y1566">
        <v>300</v>
      </c>
    </row>
    <row r="1567" spans="2:25" hidden="1" x14ac:dyDescent="0.25">
      <c r="B1567" t="s">
        <v>2201</v>
      </c>
      <c r="C1567">
        <v>57630</v>
      </c>
      <c r="D1567" t="s">
        <v>2119</v>
      </c>
      <c r="E1567">
        <v>0</v>
      </c>
      <c r="F1567">
        <v>0</v>
      </c>
      <c r="G1567">
        <v>20</v>
      </c>
      <c r="H1567">
        <v>0</v>
      </c>
      <c r="I1567">
        <v>0</v>
      </c>
      <c r="J1567">
        <v>0</v>
      </c>
      <c r="K1567">
        <v>0</v>
      </c>
      <c r="L1567">
        <v>5</v>
      </c>
      <c r="M1567">
        <v>5</v>
      </c>
      <c r="N1567">
        <v>5</v>
      </c>
      <c r="O1567">
        <v>5</v>
      </c>
      <c r="P1567">
        <v>5</v>
      </c>
      <c r="Q1567">
        <v>5</v>
      </c>
      <c r="R1567">
        <v>5</v>
      </c>
      <c r="S1567">
        <v>0</v>
      </c>
      <c r="T1567">
        <v>0</v>
      </c>
      <c r="U1567">
        <v>5</v>
      </c>
      <c r="V1567">
        <v>25</v>
      </c>
      <c r="W1567">
        <v>0</v>
      </c>
      <c r="X1567">
        <v>0</v>
      </c>
      <c r="Y1567">
        <v>0</v>
      </c>
    </row>
    <row r="1568" spans="2:25" hidden="1" x14ac:dyDescent="0.25">
      <c r="B1568" t="s">
        <v>2201</v>
      </c>
      <c r="C1568">
        <v>57700</v>
      </c>
      <c r="D1568" t="s">
        <v>2120</v>
      </c>
      <c r="E1568">
        <v>5</v>
      </c>
      <c r="F1568">
        <v>5</v>
      </c>
      <c r="G1568">
        <v>2055</v>
      </c>
      <c r="H1568">
        <v>15</v>
      </c>
      <c r="I1568">
        <v>615</v>
      </c>
      <c r="J1568">
        <v>20</v>
      </c>
      <c r="K1568">
        <v>225</v>
      </c>
      <c r="L1568">
        <v>1020</v>
      </c>
      <c r="M1568">
        <v>310</v>
      </c>
      <c r="N1568">
        <v>420</v>
      </c>
      <c r="O1568">
        <v>1960</v>
      </c>
      <c r="P1568">
        <v>1505</v>
      </c>
      <c r="Q1568">
        <v>1280</v>
      </c>
      <c r="R1568">
        <v>700</v>
      </c>
      <c r="S1568">
        <v>115</v>
      </c>
      <c r="T1568">
        <v>65</v>
      </c>
      <c r="U1568">
        <v>515</v>
      </c>
      <c r="V1568">
        <v>3610</v>
      </c>
      <c r="W1568">
        <v>5</v>
      </c>
      <c r="X1568">
        <v>75</v>
      </c>
      <c r="Y1568">
        <v>55</v>
      </c>
    </row>
    <row r="1569" spans="2:25" hidden="1" x14ac:dyDescent="0.25">
      <c r="B1569" t="s">
        <v>2201</v>
      </c>
      <c r="C1569">
        <v>57770</v>
      </c>
      <c r="D1569" t="s">
        <v>2121</v>
      </c>
      <c r="E1569">
        <v>5</v>
      </c>
      <c r="F1569">
        <v>5</v>
      </c>
      <c r="G1569">
        <v>100</v>
      </c>
      <c r="H1569">
        <v>0</v>
      </c>
      <c r="I1569">
        <v>10</v>
      </c>
      <c r="J1569">
        <v>0</v>
      </c>
      <c r="K1569">
        <v>5</v>
      </c>
      <c r="L1569">
        <v>40</v>
      </c>
      <c r="M1569">
        <v>15</v>
      </c>
      <c r="N1569">
        <v>20</v>
      </c>
      <c r="O1569">
        <v>40</v>
      </c>
      <c r="P1569">
        <v>35</v>
      </c>
      <c r="Q1569">
        <v>55</v>
      </c>
      <c r="R1569">
        <v>40</v>
      </c>
      <c r="S1569">
        <v>5</v>
      </c>
      <c r="T1569">
        <v>5</v>
      </c>
      <c r="U1569">
        <v>15</v>
      </c>
      <c r="V1569">
        <v>155</v>
      </c>
      <c r="W1569">
        <v>0</v>
      </c>
      <c r="X1569">
        <v>5</v>
      </c>
      <c r="Y1569">
        <v>5</v>
      </c>
    </row>
    <row r="1570" spans="2:25" hidden="1" x14ac:dyDescent="0.25">
      <c r="B1570" t="s">
        <v>2201</v>
      </c>
      <c r="C1570">
        <v>57840</v>
      </c>
      <c r="D1570" t="s">
        <v>2122</v>
      </c>
      <c r="E1570">
        <v>15</v>
      </c>
      <c r="F1570">
        <v>55</v>
      </c>
      <c r="G1570">
        <v>3410</v>
      </c>
      <c r="H1570">
        <v>50</v>
      </c>
      <c r="I1570">
        <v>415</v>
      </c>
      <c r="J1570">
        <v>10</v>
      </c>
      <c r="K1570">
        <v>160</v>
      </c>
      <c r="L1570">
        <v>1290</v>
      </c>
      <c r="M1570">
        <v>1645</v>
      </c>
      <c r="N1570">
        <v>640</v>
      </c>
      <c r="O1570">
        <v>940</v>
      </c>
      <c r="P1570">
        <v>775</v>
      </c>
      <c r="Q1570">
        <v>1480</v>
      </c>
      <c r="R1570">
        <v>875</v>
      </c>
      <c r="S1570">
        <v>145</v>
      </c>
      <c r="T1570">
        <v>30</v>
      </c>
      <c r="U1570">
        <v>230</v>
      </c>
      <c r="V1570">
        <v>4920</v>
      </c>
      <c r="W1570">
        <v>5</v>
      </c>
      <c r="X1570">
        <v>80</v>
      </c>
      <c r="Y1570">
        <v>355</v>
      </c>
    </row>
    <row r="1571" spans="2:25" hidden="1" x14ac:dyDescent="0.25">
      <c r="B1571" t="s">
        <v>2201</v>
      </c>
      <c r="C1571">
        <v>57910</v>
      </c>
      <c r="D1571" t="s">
        <v>2123</v>
      </c>
      <c r="E1571">
        <v>35</v>
      </c>
      <c r="F1571">
        <v>85</v>
      </c>
      <c r="G1571">
        <v>20980</v>
      </c>
      <c r="H1571">
        <v>220</v>
      </c>
      <c r="I1571">
        <v>3360</v>
      </c>
      <c r="J1571">
        <v>50</v>
      </c>
      <c r="K1571">
        <v>1405</v>
      </c>
      <c r="L1571">
        <v>8315</v>
      </c>
      <c r="M1571">
        <v>6050</v>
      </c>
      <c r="N1571">
        <v>5000</v>
      </c>
      <c r="O1571">
        <v>8375</v>
      </c>
      <c r="P1571">
        <v>6715</v>
      </c>
      <c r="Q1571">
        <v>8785</v>
      </c>
      <c r="R1571">
        <v>6160</v>
      </c>
      <c r="S1571">
        <v>880</v>
      </c>
      <c r="T1571">
        <v>390</v>
      </c>
      <c r="U1571">
        <v>1915</v>
      </c>
      <c r="V1571">
        <v>32550</v>
      </c>
      <c r="W1571">
        <v>70</v>
      </c>
      <c r="X1571">
        <v>455</v>
      </c>
      <c r="Y1571">
        <v>945</v>
      </c>
    </row>
    <row r="1572" spans="2:25" hidden="1" x14ac:dyDescent="0.25">
      <c r="B1572" t="s">
        <v>2201</v>
      </c>
      <c r="C1572">
        <v>57980</v>
      </c>
      <c r="D1572" t="s">
        <v>2124</v>
      </c>
      <c r="E1572">
        <v>5</v>
      </c>
      <c r="F1572">
        <v>5</v>
      </c>
      <c r="G1572">
        <v>1245</v>
      </c>
      <c r="H1572">
        <v>25</v>
      </c>
      <c r="I1572">
        <v>135</v>
      </c>
      <c r="J1572">
        <v>5</v>
      </c>
      <c r="K1572">
        <v>30</v>
      </c>
      <c r="L1572">
        <v>470</v>
      </c>
      <c r="M1572">
        <v>775</v>
      </c>
      <c r="N1572">
        <v>275</v>
      </c>
      <c r="O1572">
        <v>265</v>
      </c>
      <c r="P1572">
        <v>205</v>
      </c>
      <c r="Q1572">
        <v>400</v>
      </c>
      <c r="R1572">
        <v>300</v>
      </c>
      <c r="S1572">
        <v>40</v>
      </c>
      <c r="T1572">
        <v>5</v>
      </c>
      <c r="U1572">
        <v>40</v>
      </c>
      <c r="V1572">
        <v>1800</v>
      </c>
      <c r="W1572">
        <v>5</v>
      </c>
      <c r="X1572">
        <v>5</v>
      </c>
      <c r="Y1572">
        <v>90</v>
      </c>
    </row>
    <row r="1573" spans="2:25" hidden="1" x14ac:dyDescent="0.25">
      <c r="B1573" t="s">
        <v>2201</v>
      </c>
      <c r="C1573">
        <v>58050</v>
      </c>
      <c r="D1573" t="s">
        <v>2125</v>
      </c>
      <c r="E1573">
        <v>50</v>
      </c>
      <c r="F1573">
        <v>150</v>
      </c>
      <c r="G1573">
        <v>11650</v>
      </c>
      <c r="H1573">
        <v>115</v>
      </c>
      <c r="I1573">
        <v>3135</v>
      </c>
      <c r="J1573">
        <v>65</v>
      </c>
      <c r="K1573">
        <v>1390</v>
      </c>
      <c r="L1573">
        <v>6470</v>
      </c>
      <c r="M1573">
        <v>1460</v>
      </c>
      <c r="N1573">
        <v>3620</v>
      </c>
      <c r="O1573">
        <v>10230</v>
      </c>
      <c r="P1573">
        <v>8125</v>
      </c>
      <c r="Q1573">
        <v>8670</v>
      </c>
      <c r="R1573">
        <v>5315</v>
      </c>
      <c r="S1573">
        <v>695</v>
      </c>
      <c r="T1573">
        <v>410</v>
      </c>
      <c r="U1573">
        <v>2490</v>
      </c>
      <c r="V1573">
        <v>21535</v>
      </c>
      <c r="W1573">
        <v>35</v>
      </c>
      <c r="X1573">
        <v>615</v>
      </c>
      <c r="Y1573">
        <v>590</v>
      </c>
    </row>
    <row r="1574" spans="2:25" hidden="1" x14ac:dyDescent="0.25">
      <c r="B1574" t="s">
        <v>2201</v>
      </c>
      <c r="C1574">
        <v>58190</v>
      </c>
      <c r="D1574" t="s">
        <v>2126</v>
      </c>
      <c r="E1574">
        <v>5</v>
      </c>
      <c r="F1574">
        <v>0</v>
      </c>
      <c r="G1574">
        <v>45</v>
      </c>
      <c r="H1574">
        <v>0</v>
      </c>
      <c r="I1574">
        <v>10</v>
      </c>
      <c r="J1574">
        <v>0</v>
      </c>
      <c r="K1574">
        <v>5</v>
      </c>
      <c r="L1574">
        <v>15</v>
      </c>
      <c r="M1574">
        <v>5</v>
      </c>
      <c r="N1574">
        <v>15</v>
      </c>
      <c r="O1574">
        <v>30</v>
      </c>
      <c r="P1574">
        <v>25</v>
      </c>
      <c r="Q1574">
        <v>40</v>
      </c>
      <c r="R1574">
        <v>30</v>
      </c>
      <c r="S1574">
        <v>5</v>
      </c>
      <c r="T1574">
        <v>0</v>
      </c>
      <c r="U1574">
        <v>10</v>
      </c>
      <c r="V1574">
        <v>90</v>
      </c>
      <c r="W1574">
        <v>0</v>
      </c>
      <c r="X1574">
        <v>5</v>
      </c>
      <c r="Y1574">
        <v>0</v>
      </c>
    </row>
    <row r="1575" spans="2:25" hidden="1" x14ac:dyDescent="0.25">
      <c r="B1575" t="s">
        <v>2201</v>
      </c>
      <c r="C1575">
        <v>58260</v>
      </c>
      <c r="D1575" t="s">
        <v>2127</v>
      </c>
      <c r="E1575">
        <v>0</v>
      </c>
      <c r="F1575">
        <v>5</v>
      </c>
      <c r="G1575">
        <v>80</v>
      </c>
      <c r="H1575">
        <v>5</v>
      </c>
      <c r="I1575">
        <v>10</v>
      </c>
      <c r="J1575">
        <v>0</v>
      </c>
      <c r="K1575">
        <v>5</v>
      </c>
      <c r="L1575">
        <v>30</v>
      </c>
      <c r="M1575">
        <v>5</v>
      </c>
      <c r="N1575">
        <v>10</v>
      </c>
      <c r="O1575">
        <v>35</v>
      </c>
      <c r="P1575">
        <v>30</v>
      </c>
      <c r="Q1575">
        <v>30</v>
      </c>
      <c r="R1575">
        <v>30</v>
      </c>
      <c r="S1575">
        <v>5</v>
      </c>
      <c r="T1575">
        <v>5</v>
      </c>
      <c r="U1575">
        <v>15</v>
      </c>
      <c r="V1575">
        <v>130</v>
      </c>
      <c r="W1575">
        <v>0</v>
      </c>
      <c r="X1575">
        <v>5</v>
      </c>
      <c r="Y1575">
        <v>0</v>
      </c>
    </row>
    <row r="1576" spans="2:25" hidden="1" x14ac:dyDescent="0.25">
      <c r="B1576" t="s">
        <v>2201</v>
      </c>
      <c r="C1576">
        <v>58330</v>
      </c>
      <c r="D1576" t="s">
        <v>2128</v>
      </c>
      <c r="E1576">
        <v>0</v>
      </c>
      <c r="F1576">
        <v>10</v>
      </c>
      <c r="G1576">
        <v>805</v>
      </c>
      <c r="H1576">
        <v>5</v>
      </c>
      <c r="I1576">
        <v>105</v>
      </c>
      <c r="J1576">
        <v>5</v>
      </c>
      <c r="K1576">
        <v>40</v>
      </c>
      <c r="L1576">
        <v>195</v>
      </c>
      <c r="M1576">
        <v>100</v>
      </c>
      <c r="N1576">
        <v>140</v>
      </c>
      <c r="O1576">
        <v>220</v>
      </c>
      <c r="P1576">
        <v>175</v>
      </c>
      <c r="Q1576">
        <v>240</v>
      </c>
      <c r="R1576">
        <v>190</v>
      </c>
      <c r="S1576">
        <v>25</v>
      </c>
      <c r="T1576">
        <v>10</v>
      </c>
      <c r="U1576">
        <v>60</v>
      </c>
      <c r="V1576">
        <v>1150</v>
      </c>
      <c r="W1576">
        <v>0</v>
      </c>
      <c r="X1576">
        <v>15</v>
      </c>
      <c r="Y1576">
        <v>5</v>
      </c>
    </row>
    <row r="1577" spans="2:25" hidden="1" x14ac:dyDescent="0.25">
      <c r="B1577" t="s">
        <v>2201</v>
      </c>
      <c r="C1577">
        <v>58400</v>
      </c>
      <c r="D1577" t="s">
        <v>2129</v>
      </c>
      <c r="E1577">
        <v>0</v>
      </c>
      <c r="F1577">
        <v>5</v>
      </c>
      <c r="G1577">
        <v>50</v>
      </c>
      <c r="H1577">
        <v>0</v>
      </c>
      <c r="I1577">
        <v>15</v>
      </c>
      <c r="J1577">
        <v>0</v>
      </c>
      <c r="K1577">
        <v>10</v>
      </c>
      <c r="L1577">
        <v>15</v>
      </c>
      <c r="M1577">
        <v>5</v>
      </c>
      <c r="N1577">
        <v>20</v>
      </c>
      <c r="O1577">
        <v>15</v>
      </c>
      <c r="P1577">
        <v>15</v>
      </c>
      <c r="Q1577">
        <v>20</v>
      </c>
      <c r="R1577">
        <v>25</v>
      </c>
      <c r="S1577">
        <v>5</v>
      </c>
      <c r="T1577">
        <v>5</v>
      </c>
      <c r="U1577">
        <v>5</v>
      </c>
      <c r="V1577">
        <v>100</v>
      </c>
      <c r="W1577">
        <v>0</v>
      </c>
      <c r="X1577">
        <v>5</v>
      </c>
      <c r="Y1577">
        <v>5</v>
      </c>
    </row>
    <row r="1578" spans="2:25" hidden="1" x14ac:dyDescent="0.25">
      <c r="B1578" t="s">
        <v>2201</v>
      </c>
      <c r="C1578">
        <v>58470</v>
      </c>
      <c r="D1578" t="s">
        <v>2130</v>
      </c>
      <c r="E1578">
        <v>0</v>
      </c>
      <c r="F1578">
        <v>0</v>
      </c>
      <c r="G1578">
        <v>5</v>
      </c>
      <c r="H1578">
        <v>0</v>
      </c>
      <c r="I1578">
        <v>0</v>
      </c>
      <c r="J1578">
        <v>0</v>
      </c>
      <c r="K1578">
        <v>0</v>
      </c>
      <c r="L1578">
        <v>0</v>
      </c>
      <c r="M1578">
        <v>0</v>
      </c>
      <c r="N1578">
        <v>5</v>
      </c>
      <c r="O1578">
        <v>5</v>
      </c>
      <c r="P1578">
        <v>5</v>
      </c>
      <c r="Q1578">
        <v>5</v>
      </c>
      <c r="R1578">
        <v>5</v>
      </c>
      <c r="S1578">
        <v>0</v>
      </c>
      <c r="T1578">
        <v>0</v>
      </c>
      <c r="U1578">
        <v>5</v>
      </c>
      <c r="V1578">
        <v>15</v>
      </c>
      <c r="W1578">
        <v>0</v>
      </c>
      <c r="X1578">
        <v>5</v>
      </c>
      <c r="Y1578">
        <v>0</v>
      </c>
    </row>
    <row r="1579" spans="2:25" hidden="1" x14ac:dyDescent="0.25">
      <c r="B1579" t="s">
        <v>2201</v>
      </c>
      <c r="C1579">
        <v>58510</v>
      </c>
      <c r="D1579" t="s">
        <v>2131</v>
      </c>
      <c r="E1579">
        <v>15</v>
      </c>
      <c r="F1579">
        <v>20</v>
      </c>
      <c r="G1579">
        <v>3060</v>
      </c>
      <c r="H1579">
        <v>55</v>
      </c>
      <c r="I1579">
        <v>375</v>
      </c>
      <c r="J1579">
        <v>5</v>
      </c>
      <c r="K1579">
        <v>140</v>
      </c>
      <c r="L1579">
        <v>1850</v>
      </c>
      <c r="M1579">
        <v>655</v>
      </c>
      <c r="N1579">
        <v>920</v>
      </c>
      <c r="O1579">
        <v>965</v>
      </c>
      <c r="P1579">
        <v>800</v>
      </c>
      <c r="Q1579">
        <v>1585</v>
      </c>
      <c r="R1579">
        <v>1130</v>
      </c>
      <c r="S1579">
        <v>150</v>
      </c>
      <c r="T1579">
        <v>50</v>
      </c>
      <c r="U1579">
        <v>240</v>
      </c>
      <c r="V1579">
        <v>4885</v>
      </c>
      <c r="W1579">
        <v>20</v>
      </c>
      <c r="X1579">
        <v>100</v>
      </c>
      <c r="Y1579">
        <v>270</v>
      </c>
    </row>
    <row r="1580" spans="2:25" hidden="1" x14ac:dyDescent="0.25">
      <c r="B1580" t="s">
        <v>2201</v>
      </c>
      <c r="C1580">
        <v>58540</v>
      </c>
      <c r="D1580" t="s">
        <v>2132</v>
      </c>
      <c r="E1580">
        <v>0</v>
      </c>
      <c r="F1580">
        <v>0</v>
      </c>
      <c r="G1580">
        <v>75</v>
      </c>
      <c r="H1580">
        <v>0</v>
      </c>
      <c r="I1580">
        <v>10</v>
      </c>
      <c r="J1580">
        <v>0</v>
      </c>
      <c r="K1580">
        <v>5</v>
      </c>
      <c r="L1580">
        <v>35</v>
      </c>
      <c r="M1580">
        <v>15</v>
      </c>
      <c r="N1580">
        <v>20</v>
      </c>
      <c r="O1580">
        <v>35</v>
      </c>
      <c r="P1580">
        <v>30</v>
      </c>
      <c r="Q1580">
        <v>25</v>
      </c>
      <c r="R1580">
        <v>20</v>
      </c>
      <c r="S1580">
        <v>5</v>
      </c>
      <c r="T1580">
        <v>5</v>
      </c>
      <c r="U1580">
        <v>10</v>
      </c>
      <c r="V1580">
        <v>130</v>
      </c>
      <c r="W1580">
        <v>0</v>
      </c>
      <c r="X1580">
        <v>5</v>
      </c>
      <c r="Y1580">
        <v>0</v>
      </c>
    </row>
    <row r="1581" spans="2:25" hidden="1" x14ac:dyDescent="0.25">
      <c r="B1581" t="s">
        <v>2201</v>
      </c>
      <c r="C1581">
        <v>58570</v>
      </c>
      <c r="D1581" t="s">
        <v>2133</v>
      </c>
      <c r="E1581">
        <v>10</v>
      </c>
      <c r="F1581">
        <v>5</v>
      </c>
      <c r="G1581">
        <v>2175</v>
      </c>
      <c r="H1581">
        <v>60</v>
      </c>
      <c r="I1581">
        <v>310</v>
      </c>
      <c r="J1581">
        <v>5</v>
      </c>
      <c r="K1581">
        <v>125</v>
      </c>
      <c r="L1581">
        <v>1265</v>
      </c>
      <c r="M1581">
        <v>695</v>
      </c>
      <c r="N1581">
        <v>685</v>
      </c>
      <c r="O1581">
        <v>700</v>
      </c>
      <c r="P1581">
        <v>570</v>
      </c>
      <c r="Q1581">
        <v>1135</v>
      </c>
      <c r="R1581">
        <v>815</v>
      </c>
      <c r="S1581">
        <v>125</v>
      </c>
      <c r="T1581">
        <v>20</v>
      </c>
      <c r="U1581">
        <v>165</v>
      </c>
      <c r="V1581">
        <v>3540</v>
      </c>
      <c r="W1581">
        <v>10</v>
      </c>
      <c r="X1581">
        <v>65</v>
      </c>
      <c r="Y1581">
        <v>170</v>
      </c>
    </row>
    <row r="1582" spans="2:25" hidden="1" x14ac:dyDescent="0.25">
      <c r="B1582" t="s">
        <v>2201</v>
      </c>
      <c r="C1582">
        <v>58610</v>
      </c>
      <c r="D1582" t="s">
        <v>2134</v>
      </c>
      <c r="E1582">
        <v>0</v>
      </c>
      <c r="F1582">
        <v>5</v>
      </c>
      <c r="G1582">
        <v>295</v>
      </c>
      <c r="H1582">
        <v>0</v>
      </c>
      <c r="I1582">
        <v>50</v>
      </c>
      <c r="J1582">
        <v>0</v>
      </c>
      <c r="K1582">
        <v>25</v>
      </c>
      <c r="L1582">
        <v>105</v>
      </c>
      <c r="M1582">
        <v>20</v>
      </c>
      <c r="N1582">
        <v>90</v>
      </c>
      <c r="O1582">
        <v>115</v>
      </c>
      <c r="P1582">
        <v>90</v>
      </c>
      <c r="Q1582">
        <v>90</v>
      </c>
      <c r="R1582">
        <v>75</v>
      </c>
      <c r="S1582">
        <v>5</v>
      </c>
      <c r="T1582">
        <v>5</v>
      </c>
      <c r="U1582">
        <v>35</v>
      </c>
      <c r="V1582">
        <v>495</v>
      </c>
      <c r="W1582">
        <v>0</v>
      </c>
      <c r="X1582">
        <v>10</v>
      </c>
      <c r="Y1582">
        <v>0</v>
      </c>
    </row>
    <row r="1583" spans="2:25" hidden="1" x14ac:dyDescent="0.25">
      <c r="B1583" t="s">
        <v>2201</v>
      </c>
      <c r="C1583">
        <v>58680</v>
      </c>
      <c r="D1583" t="s">
        <v>2135</v>
      </c>
      <c r="E1583">
        <v>0</v>
      </c>
      <c r="F1583">
        <v>0</v>
      </c>
      <c r="G1583">
        <v>50</v>
      </c>
      <c r="H1583">
        <v>5</v>
      </c>
      <c r="I1583">
        <v>10</v>
      </c>
      <c r="J1583">
        <v>0</v>
      </c>
      <c r="K1583">
        <v>5</v>
      </c>
      <c r="L1583">
        <v>5</v>
      </c>
      <c r="M1583">
        <v>10</v>
      </c>
      <c r="N1583">
        <v>10</v>
      </c>
      <c r="O1583">
        <v>10</v>
      </c>
      <c r="P1583">
        <v>10</v>
      </c>
      <c r="Q1583">
        <v>15</v>
      </c>
      <c r="R1583">
        <v>20</v>
      </c>
      <c r="S1583">
        <v>5</v>
      </c>
      <c r="T1583">
        <v>0</v>
      </c>
      <c r="U1583">
        <v>5</v>
      </c>
      <c r="V1583">
        <v>80</v>
      </c>
      <c r="W1583">
        <v>0</v>
      </c>
      <c r="X1583">
        <v>0</v>
      </c>
      <c r="Y1583">
        <v>0</v>
      </c>
    </row>
    <row r="1584" spans="2:25" hidden="1" x14ac:dyDescent="0.25">
      <c r="B1584" t="s">
        <v>2201</v>
      </c>
      <c r="C1584">
        <v>58760</v>
      </c>
      <c r="D1584" t="s">
        <v>2136</v>
      </c>
      <c r="E1584">
        <v>40</v>
      </c>
      <c r="F1584">
        <v>115</v>
      </c>
      <c r="G1584">
        <v>17225</v>
      </c>
      <c r="H1584">
        <v>165</v>
      </c>
      <c r="I1584">
        <v>4315</v>
      </c>
      <c r="J1584">
        <v>105</v>
      </c>
      <c r="K1584">
        <v>1825</v>
      </c>
      <c r="L1584">
        <v>8685</v>
      </c>
      <c r="M1584">
        <v>1980</v>
      </c>
      <c r="N1584">
        <v>4470</v>
      </c>
      <c r="O1584">
        <v>12975</v>
      </c>
      <c r="P1584">
        <v>10300</v>
      </c>
      <c r="Q1584">
        <v>10420</v>
      </c>
      <c r="R1584">
        <v>6185</v>
      </c>
      <c r="S1584">
        <v>1035</v>
      </c>
      <c r="T1584">
        <v>460</v>
      </c>
      <c r="U1584">
        <v>3390</v>
      </c>
      <c r="V1584">
        <v>30015</v>
      </c>
      <c r="W1584">
        <v>50</v>
      </c>
      <c r="X1584">
        <v>670</v>
      </c>
      <c r="Y1584">
        <v>795</v>
      </c>
    </row>
    <row r="1585" spans="2:25" hidden="1" x14ac:dyDescent="0.25">
      <c r="B1585" t="s">
        <v>2201</v>
      </c>
      <c r="C1585">
        <v>58820</v>
      </c>
      <c r="D1585" t="s">
        <v>2137</v>
      </c>
      <c r="E1585">
        <v>0</v>
      </c>
      <c r="F1585">
        <v>0</v>
      </c>
      <c r="G1585">
        <v>630</v>
      </c>
      <c r="H1585">
        <v>5</v>
      </c>
      <c r="I1585">
        <v>115</v>
      </c>
      <c r="J1585">
        <v>5</v>
      </c>
      <c r="K1585">
        <v>65</v>
      </c>
      <c r="L1585">
        <v>275</v>
      </c>
      <c r="M1585">
        <v>125</v>
      </c>
      <c r="N1585">
        <v>145</v>
      </c>
      <c r="O1585">
        <v>230</v>
      </c>
      <c r="P1585">
        <v>210</v>
      </c>
      <c r="Q1585">
        <v>230</v>
      </c>
      <c r="R1585">
        <v>215</v>
      </c>
      <c r="S1585">
        <v>25</v>
      </c>
      <c r="T1585">
        <v>10</v>
      </c>
      <c r="U1585">
        <v>85</v>
      </c>
      <c r="V1585">
        <v>1050</v>
      </c>
      <c r="W1585">
        <v>0</v>
      </c>
      <c r="X1585">
        <v>25</v>
      </c>
      <c r="Y1585">
        <v>5</v>
      </c>
    </row>
    <row r="1586" spans="2:25" hidden="1" x14ac:dyDescent="0.25">
      <c r="B1586" t="s">
        <v>2201</v>
      </c>
      <c r="C1586">
        <v>58890</v>
      </c>
      <c r="D1586" t="s">
        <v>2138</v>
      </c>
      <c r="E1586">
        <v>0</v>
      </c>
      <c r="F1586">
        <v>0</v>
      </c>
      <c r="G1586">
        <v>70</v>
      </c>
      <c r="H1586">
        <v>0</v>
      </c>
      <c r="I1586">
        <v>15</v>
      </c>
      <c r="J1586">
        <v>0</v>
      </c>
      <c r="K1586">
        <v>10</v>
      </c>
      <c r="L1586">
        <v>30</v>
      </c>
      <c r="M1586">
        <v>25</v>
      </c>
      <c r="N1586">
        <v>30</v>
      </c>
      <c r="O1586">
        <v>35</v>
      </c>
      <c r="P1586">
        <v>30</v>
      </c>
      <c r="Q1586">
        <v>25</v>
      </c>
      <c r="R1586">
        <v>20</v>
      </c>
      <c r="S1586">
        <v>5</v>
      </c>
      <c r="T1586">
        <v>5</v>
      </c>
      <c r="U1586">
        <v>10</v>
      </c>
      <c r="V1586">
        <v>130</v>
      </c>
      <c r="W1586">
        <v>0</v>
      </c>
      <c r="X1586">
        <v>5</v>
      </c>
      <c r="Y1586">
        <v>0</v>
      </c>
    </row>
    <row r="1587" spans="2:25" hidden="1" x14ac:dyDescent="0.25">
      <c r="B1587" t="s">
        <v>2201</v>
      </c>
      <c r="C1587">
        <v>59030</v>
      </c>
      <c r="D1587" t="s">
        <v>2139</v>
      </c>
      <c r="E1587">
        <v>0</v>
      </c>
      <c r="F1587">
        <v>0</v>
      </c>
      <c r="G1587">
        <v>40</v>
      </c>
      <c r="H1587">
        <v>0</v>
      </c>
      <c r="I1587">
        <v>5</v>
      </c>
      <c r="J1587">
        <v>0</v>
      </c>
      <c r="K1587">
        <v>5</v>
      </c>
      <c r="L1587">
        <v>5</v>
      </c>
      <c r="M1587">
        <v>5</v>
      </c>
      <c r="N1587">
        <v>5</v>
      </c>
      <c r="O1587">
        <v>5</v>
      </c>
      <c r="P1587">
        <v>5</v>
      </c>
      <c r="Q1587">
        <v>10</v>
      </c>
      <c r="R1587">
        <v>5</v>
      </c>
      <c r="S1587">
        <v>5</v>
      </c>
      <c r="T1587">
        <v>5</v>
      </c>
      <c r="U1587">
        <v>0</v>
      </c>
      <c r="V1587">
        <v>50</v>
      </c>
      <c r="W1587">
        <v>0</v>
      </c>
      <c r="X1587">
        <v>5</v>
      </c>
      <c r="Y1587">
        <v>0</v>
      </c>
    </row>
    <row r="1588" spans="2:25" hidden="1" x14ac:dyDescent="0.25">
      <c r="B1588" t="s">
        <v>2201</v>
      </c>
      <c r="C1588">
        <v>59100</v>
      </c>
      <c r="D1588" t="s">
        <v>2140</v>
      </c>
      <c r="E1588">
        <v>0</v>
      </c>
      <c r="F1588">
        <v>0</v>
      </c>
      <c r="G1588">
        <v>75</v>
      </c>
      <c r="H1588">
        <v>0</v>
      </c>
      <c r="I1588">
        <v>15</v>
      </c>
      <c r="J1588">
        <v>0</v>
      </c>
      <c r="K1588">
        <v>10</v>
      </c>
      <c r="L1588">
        <v>15</v>
      </c>
      <c r="M1588">
        <v>15</v>
      </c>
      <c r="N1588">
        <v>20</v>
      </c>
      <c r="O1588">
        <v>35</v>
      </c>
      <c r="P1588">
        <v>30</v>
      </c>
      <c r="Q1588">
        <v>40</v>
      </c>
      <c r="R1588">
        <v>30</v>
      </c>
      <c r="S1588">
        <v>5</v>
      </c>
      <c r="T1588">
        <v>5</v>
      </c>
      <c r="U1588">
        <v>5</v>
      </c>
      <c r="V1588">
        <v>125</v>
      </c>
      <c r="W1588">
        <v>0</v>
      </c>
      <c r="X1588">
        <v>5</v>
      </c>
      <c r="Y1588">
        <v>5</v>
      </c>
    </row>
    <row r="1589" spans="2:25" hidden="1" x14ac:dyDescent="0.25">
      <c r="B1589" t="s">
        <v>2201</v>
      </c>
      <c r="C1589">
        <v>59170</v>
      </c>
      <c r="D1589" t="s">
        <v>2141</v>
      </c>
      <c r="E1589">
        <v>0</v>
      </c>
      <c r="F1589">
        <v>0</v>
      </c>
      <c r="G1589">
        <v>80</v>
      </c>
      <c r="H1589">
        <v>0</v>
      </c>
      <c r="I1589">
        <v>10</v>
      </c>
      <c r="J1589">
        <v>0</v>
      </c>
      <c r="K1589">
        <v>5</v>
      </c>
      <c r="L1589">
        <v>35</v>
      </c>
      <c r="M1589">
        <v>20</v>
      </c>
      <c r="N1589">
        <v>15</v>
      </c>
      <c r="O1589">
        <v>45</v>
      </c>
      <c r="P1589">
        <v>35</v>
      </c>
      <c r="Q1589">
        <v>25</v>
      </c>
      <c r="R1589">
        <v>15</v>
      </c>
      <c r="S1589">
        <v>5</v>
      </c>
      <c r="T1589">
        <v>5</v>
      </c>
      <c r="U1589">
        <v>10</v>
      </c>
      <c r="V1589">
        <v>120</v>
      </c>
      <c r="W1589">
        <v>0</v>
      </c>
      <c r="X1589">
        <v>0</v>
      </c>
      <c r="Y1589">
        <v>5</v>
      </c>
    </row>
    <row r="1590" spans="2:25" hidden="1" x14ac:dyDescent="0.25">
      <c r="B1590" t="s">
        <v>2201</v>
      </c>
      <c r="C1590">
        <v>59250</v>
      </c>
      <c r="D1590" t="s">
        <v>2142</v>
      </c>
      <c r="E1590">
        <v>5</v>
      </c>
      <c r="F1590">
        <v>5</v>
      </c>
      <c r="G1590">
        <v>20</v>
      </c>
      <c r="H1590">
        <v>0</v>
      </c>
      <c r="I1590">
        <v>5</v>
      </c>
      <c r="J1590">
        <v>0</v>
      </c>
      <c r="K1590">
        <v>5</v>
      </c>
      <c r="L1590">
        <v>5</v>
      </c>
      <c r="M1590">
        <v>0</v>
      </c>
      <c r="N1590">
        <v>15</v>
      </c>
      <c r="O1590">
        <v>45</v>
      </c>
      <c r="P1590">
        <v>40</v>
      </c>
      <c r="Q1590">
        <v>100</v>
      </c>
      <c r="R1590">
        <v>80</v>
      </c>
      <c r="S1590">
        <v>5</v>
      </c>
      <c r="T1590">
        <v>5</v>
      </c>
      <c r="U1590">
        <v>20</v>
      </c>
      <c r="V1590">
        <v>70</v>
      </c>
      <c r="W1590">
        <v>0</v>
      </c>
      <c r="X1590">
        <v>5</v>
      </c>
      <c r="Y1590">
        <v>0</v>
      </c>
    </row>
    <row r="1591" spans="2:25" hidden="1" x14ac:dyDescent="0.25">
      <c r="B1591" t="s">
        <v>2201</v>
      </c>
      <c r="C1591">
        <v>59310</v>
      </c>
      <c r="D1591" t="s">
        <v>2143</v>
      </c>
      <c r="E1591">
        <v>5</v>
      </c>
      <c r="F1591">
        <v>5</v>
      </c>
      <c r="G1591">
        <v>155</v>
      </c>
      <c r="H1591">
        <v>0</v>
      </c>
      <c r="I1591">
        <v>30</v>
      </c>
      <c r="J1591">
        <v>0</v>
      </c>
      <c r="K1591">
        <v>15</v>
      </c>
      <c r="L1591">
        <v>50</v>
      </c>
      <c r="M1591">
        <v>35</v>
      </c>
      <c r="N1591">
        <v>45</v>
      </c>
      <c r="O1591">
        <v>70</v>
      </c>
      <c r="P1591">
        <v>55</v>
      </c>
      <c r="Q1591">
        <v>60</v>
      </c>
      <c r="R1591">
        <v>60</v>
      </c>
      <c r="S1591">
        <v>5</v>
      </c>
      <c r="T1591">
        <v>5</v>
      </c>
      <c r="U1591">
        <v>25</v>
      </c>
      <c r="V1591">
        <v>270</v>
      </c>
      <c r="W1591">
        <v>0</v>
      </c>
      <c r="X1591">
        <v>5</v>
      </c>
      <c r="Y1591">
        <v>5</v>
      </c>
    </row>
    <row r="1592" spans="2:25" hidden="1" x14ac:dyDescent="0.25">
      <c r="B1592" t="s">
        <v>2201</v>
      </c>
      <c r="C1592">
        <v>59320</v>
      </c>
      <c r="D1592" t="s">
        <v>2144</v>
      </c>
      <c r="E1592">
        <v>5</v>
      </c>
      <c r="F1592">
        <v>5</v>
      </c>
      <c r="G1592">
        <v>45</v>
      </c>
      <c r="H1592">
        <v>0</v>
      </c>
      <c r="I1592">
        <v>15</v>
      </c>
      <c r="J1592">
        <v>0</v>
      </c>
      <c r="K1592">
        <v>5</v>
      </c>
      <c r="L1592">
        <v>25</v>
      </c>
      <c r="M1592">
        <v>5</v>
      </c>
      <c r="N1592">
        <v>20</v>
      </c>
      <c r="O1592">
        <v>30</v>
      </c>
      <c r="P1592">
        <v>20</v>
      </c>
      <c r="Q1592">
        <v>25</v>
      </c>
      <c r="R1592">
        <v>20</v>
      </c>
      <c r="S1592">
        <v>5</v>
      </c>
      <c r="T1592">
        <v>5</v>
      </c>
      <c r="U1592">
        <v>10</v>
      </c>
      <c r="V1592">
        <v>95</v>
      </c>
      <c r="W1592">
        <v>0</v>
      </c>
      <c r="X1592">
        <v>5</v>
      </c>
      <c r="Y1592">
        <v>0</v>
      </c>
    </row>
    <row r="1593" spans="2:25" hidden="1" x14ac:dyDescent="0.25">
      <c r="B1593" t="s">
        <v>2201</v>
      </c>
      <c r="C1593">
        <v>59330</v>
      </c>
      <c r="D1593" t="s">
        <v>2145</v>
      </c>
      <c r="E1593">
        <v>0</v>
      </c>
      <c r="F1593">
        <v>5</v>
      </c>
      <c r="G1593">
        <v>90</v>
      </c>
      <c r="H1593">
        <v>5</v>
      </c>
      <c r="I1593">
        <v>10</v>
      </c>
      <c r="J1593">
        <v>0</v>
      </c>
      <c r="K1593">
        <v>5</v>
      </c>
      <c r="L1593">
        <v>25</v>
      </c>
      <c r="M1593">
        <v>5</v>
      </c>
      <c r="N1593">
        <v>25</v>
      </c>
      <c r="O1593">
        <v>30</v>
      </c>
      <c r="P1593">
        <v>25</v>
      </c>
      <c r="Q1593">
        <v>45</v>
      </c>
      <c r="R1593">
        <v>40</v>
      </c>
      <c r="S1593">
        <v>5</v>
      </c>
      <c r="T1593">
        <v>5</v>
      </c>
      <c r="U1593">
        <v>10</v>
      </c>
      <c r="V1593">
        <v>150</v>
      </c>
      <c r="W1593">
        <v>0</v>
      </c>
      <c r="X1593">
        <v>5</v>
      </c>
      <c r="Y1593">
        <v>0</v>
      </c>
    </row>
    <row r="1594" spans="2:25" hidden="1" x14ac:dyDescent="0.25">
      <c r="B1594" t="s">
        <v>2201</v>
      </c>
      <c r="C1594">
        <v>59340</v>
      </c>
      <c r="D1594" t="s">
        <v>2146</v>
      </c>
      <c r="E1594">
        <v>20</v>
      </c>
      <c r="F1594">
        <v>65</v>
      </c>
      <c r="G1594">
        <v>250</v>
      </c>
      <c r="H1594">
        <v>5</v>
      </c>
      <c r="I1594">
        <v>90</v>
      </c>
      <c r="J1594">
        <v>5</v>
      </c>
      <c r="K1594">
        <v>65</v>
      </c>
      <c r="L1594">
        <v>175</v>
      </c>
      <c r="M1594">
        <v>20</v>
      </c>
      <c r="N1594">
        <v>310</v>
      </c>
      <c r="O1594">
        <v>675</v>
      </c>
      <c r="P1594">
        <v>600</v>
      </c>
      <c r="Q1594">
        <v>1075</v>
      </c>
      <c r="R1594">
        <v>805</v>
      </c>
      <c r="S1594">
        <v>15</v>
      </c>
      <c r="T1594">
        <v>65</v>
      </c>
      <c r="U1594">
        <v>340</v>
      </c>
      <c r="V1594">
        <v>1135</v>
      </c>
      <c r="W1594">
        <v>0</v>
      </c>
      <c r="X1594">
        <v>130</v>
      </c>
      <c r="Y1594">
        <v>5</v>
      </c>
    </row>
    <row r="1595" spans="2:25" hidden="1" x14ac:dyDescent="0.25">
      <c r="B1595" t="s">
        <v>2201</v>
      </c>
      <c r="C1595">
        <v>59350</v>
      </c>
      <c r="D1595" t="s">
        <v>2147</v>
      </c>
      <c r="E1595">
        <v>0</v>
      </c>
      <c r="F1595">
        <v>5</v>
      </c>
      <c r="G1595">
        <v>15</v>
      </c>
      <c r="H1595">
        <v>0</v>
      </c>
      <c r="I1595">
        <v>5</v>
      </c>
      <c r="J1595">
        <v>0</v>
      </c>
      <c r="K1595">
        <v>5</v>
      </c>
      <c r="L1595">
        <v>10</v>
      </c>
      <c r="M1595">
        <v>0</v>
      </c>
      <c r="N1595">
        <v>5</v>
      </c>
      <c r="O1595">
        <v>25</v>
      </c>
      <c r="P1595">
        <v>20</v>
      </c>
      <c r="Q1595">
        <v>40</v>
      </c>
      <c r="R1595">
        <v>45</v>
      </c>
      <c r="S1595">
        <v>0</v>
      </c>
      <c r="T1595">
        <v>5</v>
      </c>
      <c r="U1595">
        <v>10</v>
      </c>
      <c r="V1595">
        <v>50</v>
      </c>
      <c r="W1595">
        <v>0</v>
      </c>
      <c r="X1595">
        <v>0</v>
      </c>
      <c r="Y1595">
        <v>0</v>
      </c>
    </row>
    <row r="1596" spans="2:25" hidden="1" x14ac:dyDescent="0.25">
      <c r="B1596" t="s">
        <v>2201</v>
      </c>
      <c r="C1596">
        <v>59360</v>
      </c>
      <c r="D1596" t="s">
        <v>2148</v>
      </c>
      <c r="E1596">
        <v>5</v>
      </c>
      <c r="F1596">
        <v>5</v>
      </c>
      <c r="G1596">
        <v>120</v>
      </c>
      <c r="H1596">
        <v>0</v>
      </c>
      <c r="I1596">
        <v>15</v>
      </c>
      <c r="J1596">
        <v>0</v>
      </c>
      <c r="K1596">
        <v>15</v>
      </c>
      <c r="L1596">
        <v>50</v>
      </c>
      <c r="M1596">
        <v>5</v>
      </c>
      <c r="N1596">
        <v>40</v>
      </c>
      <c r="O1596">
        <v>55</v>
      </c>
      <c r="P1596">
        <v>50</v>
      </c>
      <c r="Q1596">
        <v>60</v>
      </c>
      <c r="R1596">
        <v>70</v>
      </c>
      <c r="S1596">
        <v>5</v>
      </c>
      <c r="T1596">
        <v>5</v>
      </c>
      <c r="U1596">
        <v>15</v>
      </c>
      <c r="V1596">
        <v>235</v>
      </c>
      <c r="W1596">
        <v>0</v>
      </c>
      <c r="X1596">
        <v>5</v>
      </c>
      <c r="Y1596">
        <v>0</v>
      </c>
    </row>
    <row r="1597" spans="2:25" hidden="1" x14ac:dyDescent="0.25">
      <c r="B1597" t="s">
        <v>2201</v>
      </c>
      <c r="C1597">
        <v>59370</v>
      </c>
      <c r="D1597" t="s">
        <v>2149</v>
      </c>
      <c r="E1597">
        <v>5</v>
      </c>
      <c r="F1597">
        <v>10</v>
      </c>
      <c r="G1597">
        <v>730</v>
      </c>
      <c r="H1597">
        <v>5</v>
      </c>
      <c r="I1597">
        <v>100</v>
      </c>
      <c r="J1597">
        <v>5</v>
      </c>
      <c r="K1597">
        <v>50</v>
      </c>
      <c r="L1597">
        <v>155</v>
      </c>
      <c r="M1597">
        <v>115</v>
      </c>
      <c r="N1597">
        <v>140</v>
      </c>
      <c r="O1597">
        <v>185</v>
      </c>
      <c r="P1597">
        <v>160</v>
      </c>
      <c r="Q1597">
        <v>215</v>
      </c>
      <c r="R1597">
        <v>180</v>
      </c>
      <c r="S1597">
        <v>20</v>
      </c>
      <c r="T1597">
        <v>10</v>
      </c>
      <c r="U1597">
        <v>60</v>
      </c>
      <c r="V1597">
        <v>1090</v>
      </c>
      <c r="W1597">
        <v>0</v>
      </c>
      <c r="X1597">
        <v>20</v>
      </c>
      <c r="Y1597">
        <v>5</v>
      </c>
    </row>
    <row r="1598" spans="2:25" hidden="1" x14ac:dyDescent="0.25">
      <c r="B1598" t="s">
        <v>2201</v>
      </c>
      <c r="C1598">
        <v>60210</v>
      </c>
      <c r="D1598" t="s">
        <v>2150</v>
      </c>
      <c r="E1598">
        <v>5</v>
      </c>
      <c r="F1598">
        <v>5</v>
      </c>
      <c r="G1598">
        <v>1365</v>
      </c>
      <c r="H1598">
        <v>5</v>
      </c>
      <c r="I1598">
        <v>325</v>
      </c>
      <c r="J1598">
        <v>5</v>
      </c>
      <c r="K1598">
        <v>215</v>
      </c>
      <c r="L1598">
        <v>445</v>
      </c>
      <c r="M1598">
        <v>120</v>
      </c>
      <c r="N1598">
        <v>520</v>
      </c>
      <c r="O1598">
        <v>445</v>
      </c>
      <c r="P1598">
        <v>355</v>
      </c>
      <c r="Q1598">
        <v>500</v>
      </c>
      <c r="R1598">
        <v>515</v>
      </c>
      <c r="S1598">
        <v>95</v>
      </c>
      <c r="T1598">
        <v>25</v>
      </c>
      <c r="U1598">
        <v>95</v>
      </c>
      <c r="V1598">
        <v>2555</v>
      </c>
      <c r="W1598">
        <v>5</v>
      </c>
      <c r="X1598">
        <v>30</v>
      </c>
      <c r="Y1598">
        <v>15</v>
      </c>
    </row>
    <row r="1599" spans="2:25" hidden="1" x14ac:dyDescent="0.25">
      <c r="B1599" t="s">
        <v>2201</v>
      </c>
      <c r="C1599">
        <v>60410</v>
      </c>
      <c r="D1599" t="s">
        <v>2151</v>
      </c>
      <c r="E1599">
        <v>15</v>
      </c>
      <c r="F1599">
        <v>20</v>
      </c>
      <c r="G1599">
        <v>1880</v>
      </c>
      <c r="H1599">
        <v>5</v>
      </c>
      <c r="I1599">
        <v>1000</v>
      </c>
      <c r="J1599">
        <v>10</v>
      </c>
      <c r="K1599">
        <v>565</v>
      </c>
      <c r="L1599">
        <v>2365</v>
      </c>
      <c r="M1599">
        <v>110</v>
      </c>
      <c r="N1599">
        <v>1355</v>
      </c>
      <c r="O1599">
        <v>2060</v>
      </c>
      <c r="P1599">
        <v>1715</v>
      </c>
      <c r="Q1599">
        <v>1600</v>
      </c>
      <c r="R1599">
        <v>995</v>
      </c>
      <c r="S1599">
        <v>150</v>
      </c>
      <c r="T1599">
        <v>85</v>
      </c>
      <c r="U1599">
        <v>770</v>
      </c>
      <c r="V1599">
        <v>5125</v>
      </c>
      <c r="W1599">
        <v>5</v>
      </c>
      <c r="X1599">
        <v>215</v>
      </c>
      <c r="Y1599">
        <v>40</v>
      </c>
    </row>
    <row r="1600" spans="2:25" hidden="1" x14ac:dyDescent="0.25">
      <c r="B1600" t="s">
        <v>2201</v>
      </c>
      <c r="C1600">
        <v>60610</v>
      </c>
      <c r="D1600" t="s">
        <v>2152</v>
      </c>
      <c r="E1600">
        <v>15</v>
      </c>
      <c r="F1600">
        <v>15</v>
      </c>
      <c r="G1600">
        <v>2530</v>
      </c>
      <c r="H1600">
        <v>15</v>
      </c>
      <c r="I1600">
        <v>825</v>
      </c>
      <c r="J1600">
        <v>15</v>
      </c>
      <c r="K1600">
        <v>505</v>
      </c>
      <c r="L1600">
        <v>1880</v>
      </c>
      <c r="M1600">
        <v>225</v>
      </c>
      <c r="N1600">
        <v>1420</v>
      </c>
      <c r="O1600">
        <v>1570</v>
      </c>
      <c r="P1600">
        <v>1275</v>
      </c>
      <c r="Q1600">
        <v>1375</v>
      </c>
      <c r="R1600">
        <v>955</v>
      </c>
      <c r="S1600">
        <v>245</v>
      </c>
      <c r="T1600">
        <v>65</v>
      </c>
      <c r="U1600">
        <v>440</v>
      </c>
      <c r="V1600">
        <v>5535</v>
      </c>
      <c r="W1600">
        <v>5</v>
      </c>
      <c r="X1600">
        <v>160</v>
      </c>
      <c r="Y1600">
        <v>55</v>
      </c>
    </row>
    <row r="1601" spans="2:25" hidden="1" x14ac:dyDescent="0.25">
      <c r="B1601" t="s">
        <v>2201</v>
      </c>
      <c r="C1601">
        <v>60810</v>
      </c>
      <c r="D1601" t="s">
        <v>2153</v>
      </c>
      <c r="E1601">
        <v>10</v>
      </c>
      <c r="F1601">
        <v>15</v>
      </c>
      <c r="G1601">
        <v>3840</v>
      </c>
      <c r="H1601">
        <v>15</v>
      </c>
      <c r="I1601">
        <v>860</v>
      </c>
      <c r="J1601">
        <v>15</v>
      </c>
      <c r="K1601">
        <v>485</v>
      </c>
      <c r="L1601">
        <v>1565</v>
      </c>
      <c r="M1601">
        <v>415</v>
      </c>
      <c r="N1601">
        <v>1225</v>
      </c>
      <c r="O1601">
        <v>1340</v>
      </c>
      <c r="P1601">
        <v>1050</v>
      </c>
      <c r="Q1601">
        <v>1230</v>
      </c>
      <c r="R1601">
        <v>805</v>
      </c>
      <c r="S1601">
        <v>290</v>
      </c>
      <c r="T1601">
        <v>50</v>
      </c>
      <c r="U1601">
        <v>290</v>
      </c>
      <c r="V1601">
        <v>6415</v>
      </c>
      <c r="W1601">
        <v>5</v>
      </c>
      <c r="X1601">
        <v>90</v>
      </c>
      <c r="Y1601">
        <v>40</v>
      </c>
    </row>
    <row r="1602" spans="2:25" hidden="1" x14ac:dyDescent="0.25">
      <c r="B1602" t="s">
        <v>2201</v>
      </c>
      <c r="C1602">
        <v>61010</v>
      </c>
      <c r="D1602" t="s">
        <v>2154</v>
      </c>
      <c r="E1602">
        <v>5</v>
      </c>
      <c r="F1602">
        <v>5</v>
      </c>
      <c r="G1602">
        <v>360</v>
      </c>
      <c r="H1602">
        <v>5</v>
      </c>
      <c r="I1602">
        <v>95</v>
      </c>
      <c r="J1602">
        <v>5</v>
      </c>
      <c r="K1602">
        <v>65</v>
      </c>
      <c r="L1602">
        <v>105</v>
      </c>
      <c r="M1602">
        <v>25</v>
      </c>
      <c r="N1602">
        <v>200</v>
      </c>
      <c r="O1602">
        <v>165</v>
      </c>
      <c r="P1602">
        <v>120</v>
      </c>
      <c r="Q1602">
        <v>150</v>
      </c>
      <c r="R1602">
        <v>135</v>
      </c>
      <c r="S1602">
        <v>25</v>
      </c>
      <c r="T1602">
        <v>10</v>
      </c>
      <c r="U1602">
        <v>40</v>
      </c>
      <c r="V1602">
        <v>750</v>
      </c>
      <c r="W1602">
        <v>0</v>
      </c>
      <c r="X1602">
        <v>10</v>
      </c>
      <c r="Y1602">
        <v>5</v>
      </c>
    </row>
    <row r="1603" spans="2:25" hidden="1" x14ac:dyDescent="0.25">
      <c r="B1603" t="s">
        <v>2201</v>
      </c>
      <c r="C1603">
        <v>61210</v>
      </c>
      <c r="D1603" t="s">
        <v>2155</v>
      </c>
      <c r="E1603">
        <v>5</v>
      </c>
      <c r="F1603">
        <v>10</v>
      </c>
      <c r="G1603">
        <v>1000</v>
      </c>
      <c r="H1603">
        <v>5</v>
      </c>
      <c r="I1603">
        <v>215</v>
      </c>
      <c r="J1603">
        <v>5</v>
      </c>
      <c r="K1603">
        <v>125</v>
      </c>
      <c r="L1603">
        <v>475</v>
      </c>
      <c r="M1603">
        <v>115</v>
      </c>
      <c r="N1603">
        <v>360</v>
      </c>
      <c r="O1603">
        <v>530</v>
      </c>
      <c r="P1603">
        <v>390</v>
      </c>
      <c r="Q1603">
        <v>425</v>
      </c>
      <c r="R1603">
        <v>300</v>
      </c>
      <c r="S1603">
        <v>80</v>
      </c>
      <c r="T1603">
        <v>20</v>
      </c>
      <c r="U1603">
        <v>120</v>
      </c>
      <c r="V1603">
        <v>1810</v>
      </c>
      <c r="W1603">
        <v>5</v>
      </c>
      <c r="X1603">
        <v>30</v>
      </c>
      <c r="Y1603">
        <v>10</v>
      </c>
    </row>
    <row r="1604" spans="2:25" hidden="1" x14ac:dyDescent="0.25">
      <c r="B1604" t="s">
        <v>2201</v>
      </c>
      <c r="C1604">
        <v>61410</v>
      </c>
      <c r="D1604" t="s">
        <v>2156</v>
      </c>
      <c r="E1604">
        <v>10</v>
      </c>
      <c r="F1604">
        <v>35</v>
      </c>
      <c r="G1604">
        <v>7445</v>
      </c>
      <c r="H1604">
        <v>35</v>
      </c>
      <c r="I1604">
        <v>1585</v>
      </c>
      <c r="J1604">
        <v>30</v>
      </c>
      <c r="K1604">
        <v>745</v>
      </c>
      <c r="L1604">
        <v>3450</v>
      </c>
      <c r="M1604">
        <v>1595</v>
      </c>
      <c r="N1604">
        <v>2540</v>
      </c>
      <c r="O1604">
        <v>3115</v>
      </c>
      <c r="P1604">
        <v>2485</v>
      </c>
      <c r="Q1604">
        <v>2805</v>
      </c>
      <c r="R1604">
        <v>1600</v>
      </c>
      <c r="S1604">
        <v>500</v>
      </c>
      <c r="T1604">
        <v>100</v>
      </c>
      <c r="U1604">
        <v>745</v>
      </c>
      <c r="V1604">
        <v>12515</v>
      </c>
      <c r="W1604">
        <v>5</v>
      </c>
      <c r="X1604">
        <v>245</v>
      </c>
      <c r="Y1604">
        <v>190</v>
      </c>
    </row>
    <row r="1605" spans="2:25" hidden="1" x14ac:dyDescent="0.25">
      <c r="B1605" t="s">
        <v>2201</v>
      </c>
      <c r="C1605">
        <v>61510</v>
      </c>
      <c r="D1605" t="s">
        <v>2157</v>
      </c>
      <c r="E1605">
        <v>5</v>
      </c>
      <c r="F1605">
        <v>10</v>
      </c>
      <c r="G1605">
        <v>1405</v>
      </c>
      <c r="H1605">
        <v>5</v>
      </c>
      <c r="I1605">
        <v>495</v>
      </c>
      <c r="J1605">
        <v>10</v>
      </c>
      <c r="K1605">
        <v>275</v>
      </c>
      <c r="L1605">
        <v>915</v>
      </c>
      <c r="M1605">
        <v>95</v>
      </c>
      <c r="N1605">
        <v>845</v>
      </c>
      <c r="O1605">
        <v>940</v>
      </c>
      <c r="P1605">
        <v>730</v>
      </c>
      <c r="Q1605">
        <v>765</v>
      </c>
      <c r="R1605">
        <v>595</v>
      </c>
      <c r="S1605">
        <v>100</v>
      </c>
      <c r="T1605">
        <v>45</v>
      </c>
      <c r="U1605">
        <v>260</v>
      </c>
      <c r="V1605">
        <v>3145</v>
      </c>
      <c r="W1605">
        <v>5</v>
      </c>
      <c r="X1605">
        <v>70</v>
      </c>
      <c r="Y1605">
        <v>30</v>
      </c>
    </row>
    <row r="1606" spans="2:25" hidden="1" x14ac:dyDescent="0.25">
      <c r="B1606" t="s">
        <v>2201</v>
      </c>
      <c r="C1606">
        <v>61610</v>
      </c>
      <c r="D1606" t="s">
        <v>2158</v>
      </c>
      <c r="E1606">
        <v>10</v>
      </c>
      <c r="F1606">
        <v>25</v>
      </c>
      <c r="G1606">
        <v>4135</v>
      </c>
      <c r="H1606">
        <v>15</v>
      </c>
      <c r="I1606">
        <v>1115</v>
      </c>
      <c r="J1606">
        <v>10</v>
      </c>
      <c r="K1606">
        <v>660</v>
      </c>
      <c r="L1606">
        <v>2445</v>
      </c>
      <c r="M1606">
        <v>350</v>
      </c>
      <c r="N1606">
        <v>1795</v>
      </c>
      <c r="O1606">
        <v>1960</v>
      </c>
      <c r="P1606">
        <v>1580</v>
      </c>
      <c r="Q1606">
        <v>1685</v>
      </c>
      <c r="R1606">
        <v>1215</v>
      </c>
      <c r="S1606">
        <v>300</v>
      </c>
      <c r="T1606">
        <v>80</v>
      </c>
      <c r="U1606">
        <v>550</v>
      </c>
      <c r="V1606">
        <v>7940</v>
      </c>
      <c r="W1606">
        <v>5</v>
      </c>
      <c r="X1606">
        <v>215</v>
      </c>
      <c r="Y1606">
        <v>55</v>
      </c>
    </row>
    <row r="1607" spans="2:25" hidden="1" x14ac:dyDescent="0.25">
      <c r="B1607" t="s">
        <v>2201</v>
      </c>
      <c r="C1607">
        <v>61810</v>
      </c>
      <c r="D1607" t="s">
        <v>2159</v>
      </c>
      <c r="E1607">
        <v>5</v>
      </c>
      <c r="F1607">
        <v>5</v>
      </c>
      <c r="G1607">
        <v>1115</v>
      </c>
      <c r="H1607">
        <v>5</v>
      </c>
      <c r="I1607">
        <v>235</v>
      </c>
      <c r="J1607">
        <v>5</v>
      </c>
      <c r="K1607">
        <v>135</v>
      </c>
      <c r="L1607">
        <v>365</v>
      </c>
      <c r="M1607">
        <v>145</v>
      </c>
      <c r="N1607">
        <v>370</v>
      </c>
      <c r="O1607">
        <v>405</v>
      </c>
      <c r="P1607">
        <v>300</v>
      </c>
      <c r="Q1607">
        <v>390</v>
      </c>
      <c r="R1607">
        <v>320</v>
      </c>
      <c r="S1607">
        <v>85</v>
      </c>
      <c r="T1607">
        <v>20</v>
      </c>
      <c r="U1607">
        <v>105</v>
      </c>
      <c r="V1607">
        <v>1960</v>
      </c>
      <c r="W1607">
        <v>0</v>
      </c>
      <c r="X1607">
        <v>40</v>
      </c>
      <c r="Y1607">
        <v>10</v>
      </c>
    </row>
    <row r="1608" spans="2:25" hidden="1" x14ac:dyDescent="0.25">
      <c r="B1608" t="s">
        <v>2201</v>
      </c>
      <c r="C1608">
        <v>62010</v>
      </c>
      <c r="D1608" t="s">
        <v>2160</v>
      </c>
      <c r="E1608">
        <v>5</v>
      </c>
      <c r="F1608">
        <v>5</v>
      </c>
      <c r="G1608">
        <v>170</v>
      </c>
      <c r="H1608">
        <v>0</v>
      </c>
      <c r="I1608">
        <v>25</v>
      </c>
      <c r="J1608">
        <v>0</v>
      </c>
      <c r="K1608">
        <v>10</v>
      </c>
      <c r="L1608">
        <v>60</v>
      </c>
      <c r="M1608">
        <v>35</v>
      </c>
      <c r="N1608">
        <v>35</v>
      </c>
      <c r="O1608">
        <v>40</v>
      </c>
      <c r="P1608">
        <v>25</v>
      </c>
      <c r="Q1608">
        <v>50</v>
      </c>
      <c r="R1608">
        <v>45</v>
      </c>
      <c r="S1608">
        <v>5</v>
      </c>
      <c r="T1608">
        <v>5</v>
      </c>
      <c r="U1608">
        <v>10</v>
      </c>
      <c r="V1608">
        <v>245</v>
      </c>
      <c r="W1608">
        <v>0</v>
      </c>
      <c r="X1608">
        <v>0</v>
      </c>
      <c r="Y1608">
        <v>5</v>
      </c>
    </row>
    <row r="1609" spans="2:25" hidden="1" x14ac:dyDescent="0.25">
      <c r="B1609" t="s">
        <v>2201</v>
      </c>
      <c r="C1609">
        <v>62210</v>
      </c>
      <c r="D1609" t="s">
        <v>2161</v>
      </c>
      <c r="E1609">
        <v>5</v>
      </c>
      <c r="F1609">
        <v>5</v>
      </c>
      <c r="G1609">
        <v>1235</v>
      </c>
      <c r="H1609">
        <v>5</v>
      </c>
      <c r="I1609">
        <v>360</v>
      </c>
      <c r="J1609">
        <v>5</v>
      </c>
      <c r="K1609">
        <v>215</v>
      </c>
      <c r="L1609">
        <v>600</v>
      </c>
      <c r="M1609">
        <v>100</v>
      </c>
      <c r="N1609">
        <v>535</v>
      </c>
      <c r="O1609">
        <v>550</v>
      </c>
      <c r="P1609">
        <v>450</v>
      </c>
      <c r="Q1609">
        <v>555</v>
      </c>
      <c r="R1609">
        <v>480</v>
      </c>
      <c r="S1609">
        <v>95</v>
      </c>
      <c r="T1609">
        <v>30</v>
      </c>
      <c r="U1609">
        <v>175</v>
      </c>
      <c r="V1609">
        <v>2460</v>
      </c>
      <c r="W1609">
        <v>5</v>
      </c>
      <c r="X1609">
        <v>45</v>
      </c>
      <c r="Y1609">
        <v>10</v>
      </c>
    </row>
    <row r="1610" spans="2:25" hidden="1" x14ac:dyDescent="0.25">
      <c r="B1610" t="s">
        <v>2201</v>
      </c>
      <c r="C1610">
        <v>62410</v>
      </c>
      <c r="D1610" t="s">
        <v>2162</v>
      </c>
      <c r="E1610">
        <v>5</v>
      </c>
      <c r="F1610">
        <v>5</v>
      </c>
      <c r="G1610">
        <v>1005</v>
      </c>
      <c r="H1610">
        <v>5</v>
      </c>
      <c r="I1610">
        <v>165</v>
      </c>
      <c r="J1610">
        <v>5</v>
      </c>
      <c r="K1610">
        <v>100</v>
      </c>
      <c r="L1610">
        <v>300</v>
      </c>
      <c r="M1610">
        <v>150</v>
      </c>
      <c r="N1610">
        <v>255</v>
      </c>
      <c r="O1610">
        <v>240</v>
      </c>
      <c r="P1610">
        <v>175</v>
      </c>
      <c r="Q1610">
        <v>240</v>
      </c>
      <c r="R1610">
        <v>195</v>
      </c>
      <c r="S1610">
        <v>55</v>
      </c>
      <c r="T1610">
        <v>5</v>
      </c>
      <c r="U1610">
        <v>55</v>
      </c>
      <c r="V1610">
        <v>1550</v>
      </c>
      <c r="W1610">
        <v>0</v>
      </c>
      <c r="X1610">
        <v>15</v>
      </c>
      <c r="Y1610">
        <v>5</v>
      </c>
    </row>
    <row r="1611" spans="2:25" hidden="1" x14ac:dyDescent="0.25">
      <c r="B1611" t="s">
        <v>2201</v>
      </c>
      <c r="C1611">
        <v>62610</v>
      </c>
      <c r="D1611" t="s">
        <v>2163</v>
      </c>
      <c r="E1611">
        <v>15</v>
      </c>
      <c r="F1611">
        <v>30</v>
      </c>
      <c r="G1611">
        <v>6090</v>
      </c>
      <c r="H1611">
        <v>40</v>
      </c>
      <c r="I1611">
        <v>1665</v>
      </c>
      <c r="J1611">
        <v>30</v>
      </c>
      <c r="K1611">
        <v>880</v>
      </c>
      <c r="L1611">
        <v>3945</v>
      </c>
      <c r="M1611">
        <v>445</v>
      </c>
      <c r="N1611">
        <v>3335</v>
      </c>
      <c r="O1611">
        <v>3310</v>
      </c>
      <c r="P1611">
        <v>2665</v>
      </c>
      <c r="Q1611">
        <v>3090</v>
      </c>
      <c r="R1611">
        <v>2170</v>
      </c>
      <c r="S1611">
        <v>395</v>
      </c>
      <c r="T1611">
        <v>130</v>
      </c>
      <c r="U1611">
        <v>855</v>
      </c>
      <c r="V1611">
        <v>12445</v>
      </c>
      <c r="W1611">
        <v>15</v>
      </c>
      <c r="X1611">
        <v>370</v>
      </c>
      <c r="Y1611">
        <v>175</v>
      </c>
    </row>
    <row r="1612" spans="2:25" hidden="1" x14ac:dyDescent="0.25">
      <c r="B1612" t="s">
        <v>2201</v>
      </c>
      <c r="C1612">
        <v>62810</v>
      </c>
      <c r="D1612" t="s">
        <v>2164</v>
      </c>
      <c r="E1612">
        <v>20</v>
      </c>
      <c r="F1612">
        <v>10</v>
      </c>
      <c r="G1612">
        <v>4085</v>
      </c>
      <c r="H1612">
        <v>85</v>
      </c>
      <c r="I1612">
        <v>565</v>
      </c>
      <c r="J1612">
        <v>5</v>
      </c>
      <c r="K1612">
        <v>220</v>
      </c>
      <c r="L1612">
        <v>2660</v>
      </c>
      <c r="M1612">
        <v>1760</v>
      </c>
      <c r="N1612">
        <v>1555</v>
      </c>
      <c r="O1612">
        <v>1255</v>
      </c>
      <c r="P1612">
        <v>1025</v>
      </c>
      <c r="Q1612">
        <v>2285</v>
      </c>
      <c r="R1612">
        <v>1480</v>
      </c>
      <c r="S1612">
        <v>310</v>
      </c>
      <c r="T1612">
        <v>35</v>
      </c>
      <c r="U1612">
        <v>245</v>
      </c>
      <c r="V1612">
        <v>6960</v>
      </c>
      <c r="W1612">
        <v>10</v>
      </c>
      <c r="X1612">
        <v>160</v>
      </c>
      <c r="Y1612">
        <v>520</v>
      </c>
    </row>
    <row r="1613" spans="2:25" hidden="1" x14ac:dyDescent="0.25">
      <c r="B1613" t="s">
        <v>2201</v>
      </c>
      <c r="C1613">
        <v>63010</v>
      </c>
      <c r="D1613" t="s">
        <v>2165</v>
      </c>
      <c r="E1613">
        <v>5</v>
      </c>
      <c r="F1613">
        <v>10</v>
      </c>
      <c r="G1613">
        <v>2525</v>
      </c>
      <c r="H1613">
        <v>20</v>
      </c>
      <c r="I1613">
        <v>605</v>
      </c>
      <c r="J1613">
        <v>5</v>
      </c>
      <c r="K1613">
        <v>325</v>
      </c>
      <c r="L1613">
        <v>900</v>
      </c>
      <c r="M1613">
        <v>310</v>
      </c>
      <c r="N1613">
        <v>1020</v>
      </c>
      <c r="O1613">
        <v>1300</v>
      </c>
      <c r="P1613">
        <v>965</v>
      </c>
      <c r="Q1613">
        <v>1200</v>
      </c>
      <c r="R1613">
        <v>900</v>
      </c>
      <c r="S1613">
        <v>230</v>
      </c>
      <c r="T1613">
        <v>60</v>
      </c>
      <c r="U1613">
        <v>265</v>
      </c>
      <c r="V1613">
        <v>4695</v>
      </c>
      <c r="W1613">
        <v>5</v>
      </c>
      <c r="X1613">
        <v>80</v>
      </c>
      <c r="Y1613">
        <v>45</v>
      </c>
    </row>
    <row r="1614" spans="2:25" hidden="1" x14ac:dyDescent="0.25">
      <c r="B1614" t="s">
        <v>2201</v>
      </c>
      <c r="C1614">
        <v>63210</v>
      </c>
      <c r="D1614" t="s">
        <v>2166</v>
      </c>
      <c r="E1614">
        <v>5</v>
      </c>
      <c r="F1614">
        <v>5</v>
      </c>
      <c r="G1614">
        <v>945</v>
      </c>
      <c r="H1614">
        <v>5</v>
      </c>
      <c r="I1614">
        <v>265</v>
      </c>
      <c r="J1614">
        <v>5</v>
      </c>
      <c r="K1614">
        <v>165</v>
      </c>
      <c r="L1614">
        <v>265</v>
      </c>
      <c r="M1614">
        <v>95</v>
      </c>
      <c r="N1614">
        <v>395</v>
      </c>
      <c r="O1614">
        <v>405</v>
      </c>
      <c r="P1614">
        <v>285</v>
      </c>
      <c r="Q1614">
        <v>390</v>
      </c>
      <c r="R1614">
        <v>270</v>
      </c>
      <c r="S1614">
        <v>95</v>
      </c>
      <c r="T1614">
        <v>15</v>
      </c>
      <c r="U1614">
        <v>85</v>
      </c>
      <c r="V1614">
        <v>1765</v>
      </c>
      <c r="W1614">
        <v>5</v>
      </c>
      <c r="X1614">
        <v>20</v>
      </c>
      <c r="Y1614">
        <v>10</v>
      </c>
    </row>
    <row r="1615" spans="2:25" hidden="1" x14ac:dyDescent="0.25">
      <c r="B1615" t="s">
        <v>2201</v>
      </c>
      <c r="C1615">
        <v>63410</v>
      </c>
      <c r="D1615" t="s">
        <v>2167</v>
      </c>
      <c r="E1615">
        <v>0</v>
      </c>
      <c r="F1615">
        <v>0</v>
      </c>
      <c r="G1615">
        <v>190</v>
      </c>
      <c r="H1615">
        <v>0</v>
      </c>
      <c r="I1615">
        <v>15</v>
      </c>
      <c r="J1615">
        <v>0</v>
      </c>
      <c r="K1615">
        <v>5</v>
      </c>
      <c r="L1615">
        <v>45</v>
      </c>
      <c r="M1615">
        <v>35</v>
      </c>
      <c r="N1615">
        <v>30</v>
      </c>
      <c r="O1615">
        <v>55</v>
      </c>
      <c r="P1615">
        <v>40</v>
      </c>
      <c r="Q1615">
        <v>40</v>
      </c>
      <c r="R1615">
        <v>30</v>
      </c>
      <c r="S1615">
        <v>5</v>
      </c>
      <c r="T1615">
        <v>5</v>
      </c>
      <c r="U1615">
        <v>10</v>
      </c>
      <c r="V1615">
        <v>250</v>
      </c>
      <c r="W1615">
        <v>0</v>
      </c>
      <c r="X1615">
        <v>0</v>
      </c>
      <c r="Y1615">
        <v>5</v>
      </c>
    </row>
    <row r="1616" spans="2:25" hidden="1" x14ac:dyDescent="0.25">
      <c r="B1616" t="s">
        <v>2201</v>
      </c>
      <c r="C1616">
        <v>63610</v>
      </c>
      <c r="D1616" t="s">
        <v>2168</v>
      </c>
      <c r="E1616">
        <v>10</v>
      </c>
      <c r="F1616">
        <v>5</v>
      </c>
      <c r="G1616">
        <v>4550</v>
      </c>
      <c r="H1616">
        <v>30</v>
      </c>
      <c r="I1616">
        <v>815</v>
      </c>
      <c r="J1616">
        <v>10</v>
      </c>
      <c r="K1616">
        <v>320</v>
      </c>
      <c r="L1616">
        <v>1425</v>
      </c>
      <c r="M1616">
        <v>1095</v>
      </c>
      <c r="N1616">
        <v>1170</v>
      </c>
      <c r="O1616">
        <v>1865</v>
      </c>
      <c r="P1616">
        <v>1405</v>
      </c>
      <c r="Q1616">
        <v>1595</v>
      </c>
      <c r="R1616">
        <v>845</v>
      </c>
      <c r="S1616">
        <v>300</v>
      </c>
      <c r="T1616">
        <v>55</v>
      </c>
      <c r="U1616">
        <v>335</v>
      </c>
      <c r="V1616">
        <v>6990</v>
      </c>
      <c r="W1616">
        <v>5</v>
      </c>
      <c r="X1616">
        <v>110</v>
      </c>
      <c r="Y1616">
        <v>125</v>
      </c>
    </row>
    <row r="1617" spans="2:25" hidden="1" x14ac:dyDescent="0.25">
      <c r="B1617" t="s">
        <v>2201</v>
      </c>
      <c r="C1617">
        <v>63810</v>
      </c>
      <c r="D1617" t="s">
        <v>2169</v>
      </c>
      <c r="E1617">
        <v>5</v>
      </c>
      <c r="F1617">
        <v>5</v>
      </c>
      <c r="G1617">
        <v>2280</v>
      </c>
      <c r="H1617">
        <v>5</v>
      </c>
      <c r="I1617">
        <v>475</v>
      </c>
      <c r="J1617">
        <v>5</v>
      </c>
      <c r="K1617">
        <v>280</v>
      </c>
      <c r="L1617">
        <v>850</v>
      </c>
      <c r="M1617">
        <v>270</v>
      </c>
      <c r="N1617">
        <v>535</v>
      </c>
      <c r="O1617">
        <v>700</v>
      </c>
      <c r="P1617">
        <v>535</v>
      </c>
      <c r="Q1617">
        <v>635</v>
      </c>
      <c r="R1617">
        <v>405</v>
      </c>
      <c r="S1617">
        <v>190</v>
      </c>
      <c r="T1617">
        <v>15</v>
      </c>
      <c r="U1617">
        <v>160</v>
      </c>
      <c r="V1617">
        <v>3530</v>
      </c>
      <c r="W1617">
        <v>5</v>
      </c>
      <c r="X1617">
        <v>40</v>
      </c>
      <c r="Y1617">
        <v>10</v>
      </c>
    </row>
    <row r="1618" spans="2:25" hidden="1" x14ac:dyDescent="0.25">
      <c r="B1618" t="s">
        <v>2201</v>
      </c>
      <c r="C1618">
        <v>64010</v>
      </c>
      <c r="D1618" t="s">
        <v>2170</v>
      </c>
      <c r="E1618">
        <v>30</v>
      </c>
      <c r="F1618">
        <v>45</v>
      </c>
      <c r="G1618">
        <v>8350</v>
      </c>
      <c r="H1618">
        <v>65</v>
      </c>
      <c r="I1618">
        <v>2080</v>
      </c>
      <c r="J1618">
        <v>25</v>
      </c>
      <c r="K1618">
        <v>1160</v>
      </c>
      <c r="L1618">
        <v>5760</v>
      </c>
      <c r="M1618">
        <v>1055</v>
      </c>
      <c r="N1618">
        <v>3445</v>
      </c>
      <c r="O1618">
        <v>4640</v>
      </c>
      <c r="P1618">
        <v>3720</v>
      </c>
      <c r="Q1618">
        <v>4570</v>
      </c>
      <c r="R1618">
        <v>3215</v>
      </c>
      <c r="S1618">
        <v>605</v>
      </c>
      <c r="T1618">
        <v>255</v>
      </c>
      <c r="U1618">
        <v>1265</v>
      </c>
      <c r="V1618">
        <v>16175</v>
      </c>
      <c r="W1618">
        <v>10</v>
      </c>
      <c r="X1618">
        <v>410</v>
      </c>
      <c r="Y1618">
        <v>320</v>
      </c>
    </row>
    <row r="1619" spans="2:25" hidden="1" x14ac:dyDescent="0.25">
      <c r="B1619" t="s">
        <v>2201</v>
      </c>
      <c r="C1619">
        <v>64210</v>
      </c>
      <c r="D1619" t="s">
        <v>2171</v>
      </c>
      <c r="E1619">
        <v>5</v>
      </c>
      <c r="F1619">
        <v>10</v>
      </c>
      <c r="G1619">
        <v>3265</v>
      </c>
      <c r="H1619">
        <v>15</v>
      </c>
      <c r="I1619">
        <v>640</v>
      </c>
      <c r="J1619">
        <v>5</v>
      </c>
      <c r="K1619">
        <v>350</v>
      </c>
      <c r="L1619">
        <v>1185</v>
      </c>
      <c r="M1619">
        <v>380</v>
      </c>
      <c r="N1619">
        <v>860</v>
      </c>
      <c r="O1619">
        <v>1205</v>
      </c>
      <c r="P1619">
        <v>890</v>
      </c>
      <c r="Q1619">
        <v>965</v>
      </c>
      <c r="R1619">
        <v>615</v>
      </c>
      <c r="S1619">
        <v>210</v>
      </c>
      <c r="T1619">
        <v>40</v>
      </c>
      <c r="U1619">
        <v>270</v>
      </c>
      <c r="V1619">
        <v>5185</v>
      </c>
      <c r="W1619">
        <v>0</v>
      </c>
      <c r="X1619">
        <v>55</v>
      </c>
      <c r="Y1619">
        <v>45</v>
      </c>
    </row>
    <row r="1620" spans="2:25" hidden="1" x14ac:dyDescent="0.25">
      <c r="B1620" t="s">
        <v>2201</v>
      </c>
      <c r="C1620">
        <v>64610</v>
      </c>
      <c r="D1620" t="s">
        <v>2172</v>
      </c>
      <c r="E1620">
        <v>5</v>
      </c>
      <c r="F1620">
        <v>5</v>
      </c>
      <c r="G1620">
        <v>2075</v>
      </c>
      <c r="H1620">
        <v>5</v>
      </c>
      <c r="I1620">
        <v>465</v>
      </c>
      <c r="J1620">
        <v>5</v>
      </c>
      <c r="K1620">
        <v>245</v>
      </c>
      <c r="L1620">
        <v>825</v>
      </c>
      <c r="M1620">
        <v>220</v>
      </c>
      <c r="N1620">
        <v>605</v>
      </c>
      <c r="O1620">
        <v>875</v>
      </c>
      <c r="P1620">
        <v>660</v>
      </c>
      <c r="Q1620">
        <v>680</v>
      </c>
      <c r="R1620">
        <v>475</v>
      </c>
      <c r="S1620">
        <v>120</v>
      </c>
      <c r="T1620">
        <v>45</v>
      </c>
      <c r="U1620">
        <v>210</v>
      </c>
      <c r="V1620">
        <v>3455</v>
      </c>
      <c r="W1620">
        <v>0</v>
      </c>
      <c r="X1620">
        <v>45</v>
      </c>
      <c r="Y1620">
        <v>15</v>
      </c>
    </row>
    <row r="1621" spans="2:25" hidden="1" x14ac:dyDescent="0.25">
      <c r="B1621" t="s">
        <v>2201</v>
      </c>
      <c r="C1621">
        <v>64810</v>
      </c>
      <c r="D1621" t="s">
        <v>2173</v>
      </c>
      <c r="E1621">
        <v>5</v>
      </c>
      <c r="F1621">
        <v>5</v>
      </c>
      <c r="G1621">
        <v>2240</v>
      </c>
      <c r="H1621">
        <v>10</v>
      </c>
      <c r="I1621">
        <v>560</v>
      </c>
      <c r="J1621">
        <v>10</v>
      </c>
      <c r="K1621">
        <v>260</v>
      </c>
      <c r="L1621">
        <v>965</v>
      </c>
      <c r="M1621">
        <v>195</v>
      </c>
      <c r="N1621">
        <v>855</v>
      </c>
      <c r="O1621">
        <v>1185</v>
      </c>
      <c r="P1621">
        <v>920</v>
      </c>
      <c r="Q1621">
        <v>925</v>
      </c>
      <c r="R1621">
        <v>575</v>
      </c>
      <c r="S1621">
        <v>145</v>
      </c>
      <c r="T1621">
        <v>35</v>
      </c>
      <c r="U1621">
        <v>280</v>
      </c>
      <c r="V1621">
        <v>3970</v>
      </c>
      <c r="W1621">
        <v>0</v>
      </c>
      <c r="X1621">
        <v>65</v>
      </c>
      <c r="Y1621">
        <v>25</v>
      </c>
    </row>
    <row r="1622" spans="2:25" hidden="1" x14ac:dyDescent="0.25">
      <c r="B1622" t="s">
        <v>2201</v>
      </c>
      <c r="C1622">
        <v>65010</v>
      </c>
      <c r="D1622" t="s">
        <v>2174</v>
      </c>
      <c r="E1622">
        <v>5</v>
      </c>
      <c r="F1622">
        <v>5</v>
      </c>
      <c r="G1622">
        <v>790</v>
      </c>
      <c r="H1622">
        <v>5</v>
      </c>
      <c r="I1622">
        <v>280</v>
      </c>
      <c r="J1622">
        <v>5</v>
      </c>
      <c r="K1622">
        <v>155</v>
      </c>
      <c r="L1622">
        <v>280</v>
      </c>
      <c r="M1622">
        <v>70</v>
      </c>
      <c r="N1622">
        <v>425</v>
      </c>
      <c r="O1622">
        <v>460</v>
      </c>
      <c r="P1622">
        <v>335</v>
      </c>
      <c r="Q1622">
        <v>370</v>
      </c>
      <c r="R1622">
        <v>260</v>
      </c>
      <c r="S1622">
        <v>50</v>
      </c>
      <c r="T1622">
        <v>20</v>
      </c>
      <c r="U1622">
        <v>120</v>
      </c>
      <c r="V1622">
        <v>1645</v>
      </c>
      <c r="W1622">
        <v>0</v>
      </c>
      <c r="X1622">
        <v>35</v>
      </c>
      <c r="Y1622">
        <v>5</v>
      </c>
    </row>
    <row r="1623" spans="2:25" hidden="1" x14ac:dyDescent="0.25">
      <c r="B1623" t="s">
        <v>2201</v>
      </c>
      <c r="C1623">
        <v>65210</v>
      </c>
      <c r="D1623" t="s">
        <v>2175</v>
      </c>
      <c r="E1623">
        <v>5</v>
      </c>
      <c r="F1623">
        <v>0</v>
      </c>
      <c r="G1623">
        <v>495</v>
      </c>
      <c r="H1623">
        <v>0</v>
      </c>
      <c r="I1623">
        <v>100</v>
      </c>
      <c r="J1623">
        <v>5</v>
      </c>
      <c r="K1623">
        <v>60</v>
      </c>
      <c r="L1623">
        <v>135</v>
      </c>
      <c r="M1623">
        <v>50</v>
      </c>
      <c r="N1623">
        <v>220</v>
      </c>
      <c r="O1623">
        <v>140</v>
      </c>
      <c r="P1623">
        <v>110</v>
      </c>
      <c r="Q1623">
        <v>145</v>
      </c>
      <c r="R1623">
        <v>140</v>
      </c>
      <c r="S1623">
        <v>35</v>
      </c>
      <c r="T1623">
        <v>5</v>
      </c>
      <c r="U1623">
        <v>30</v>
      </c>
      <c r="V1623">
        <v>895</v>
      </c>
      <c r="W1623">
        <v>0</v>
      </c>
      <c r="X1623">
        <v>5</v>
      </c>
      <c r="Y1623">
        <v>5</v>
      </c>
    </row>
    <row r="1624" spans="2:25" hidden="1" x14ac:dyDescent="0.25">
      <c r="B1624" t="s">
        <v>2201</v>
      </c>
      <c r="C1624">
        <v>65410</v>
      </c>
      <c r="D1624" t="s">
        <v>2176</v>
      </c>
      <c r="E1624">
        <v>10</v>
      </c>
      <c r="F1624">
        <v>15</v>
      </c>
      <c r="G1624">
        <v>2440</v>
      </c>
      <c r="H1624">
        <v>10</v>
      </c>
      <c r="I1624">
        <v>610</v>
      </c>
      <c r="J1624">
        <v>5</v>
      </c>
      <c r="K1624">
        <v>365</v>
      </c>
      <c r="L1624">
        <v>1075</v>
      </c>
      <c r="M1624">
        <v>225</v>
      </c>
      <c r="N1624">
        <v>930</v>
      </c>
      <c r="O1624">
        <v>900</v>
      </c>
      <c r="P1624">
        <v>710</v>
      </c>
      <c r="Q1624">
        <v>800</v>
      </c>
      <c r="R1624">
        <v>565</v>
      </c>
      <c r="S1624">
        <v>175</v>
      </c>
      <c r="T1624">
        <v>45</v>
      </c>
      <c r="U1624">
        <v>250</v>
      </c>
      <c r="V1624">
        <v>4380</v>
      </c>
      <c r="W1624">
        <v>0</v>
      </c>
      <c r="X1624">
        <v>60</v>
      </c>
      <c r="Y1624">
        <v>35</v>
      </c>
    </row>
    <row r="1625" spans="2:25" hidden="1" x14ac:dyDescent="0.25">
      <c r="B1625" t="s">
        <v>2201</v>
      </c>
      <c r="C1625">
        <v>65610</v>
      </c>
      <c r="D1625" t="s">
        <v>2177</v>
      </c>
      <c r="E1625">
        <v>0</v>
      </c>
      <c r="F1625">
        <v>5</v>
      </c>
      <c r="G1625">
        <v>635</v>
      </c>
      <c r="H1625">
        <v>5</v>
      </c>
      <c r="I1625">
        <v>180</v>
      </c>
      <c r="J1625">
        <v>5</v>
      </c>
      <c r="K1625">
        <v>120</v>
      </c>
      <c r="L1625">
        <v>290</v>
      </c>
      <c r="M1625">
        <v>10</v>
      </c>
      <c r="N1625">
        <v>360</v>
      </c>
      <c r="O1625">
        <v>245</v>
      </c>
      <c r="P1625">
        <v>200</v>
      </c>
      <c r="Q1625">
        <v>285</v>
      </c>
      <c r="R1625">
        <v>345</v>
      </c>
      <c r="S1625">
        <v>35</v>
      </c>
      <c r="T1625">
        <v>10</v>
      </c>
      <c r="U1625">
        <v>80</v>
      </c>
      <c r="V1625">
        <v>1395</v>
      </c>
      <c r="W1625">
        <v>0</v>
      </c>
      <c r="X1625">
        <v>20</v>
      </c>
      <c r="Y1625">
        <v>5</v>
      </c>
    </row>
    <row r="1626" spans="2:25" hidden="1" x14ac:dyDescent="0.25">
      <c r="B1626" t="s">
        <v>2201</v>
      </c>
      <c r="C1626">
        <v>65810</v>
      </c>
      <c r="D1626" t="s">
        <v>2178</v>
      </c>
      <c r="E1626">
        <v>5</v>
      </c>
      <c r="F1626">
        <v>10</v>
      </c>
      <c r="G1626">
        <v>3650</v>
      </c>
      <c r="H1626">
        <v>20</v>
      </c>
      <c r="I1626">
        <v>700</v>
      </c>
      <c r="J1626">
        <v>5</v>
      </c>
      <c r="K1626">
        <v>355</v>
      </c>
      <c r="L1626">
        <v>1150</v>
      </c>
      <c r="M1626">
        <v>545</v>
      </c>
      <c r="N1626">
        <v>905</v>
      </c>
      <c r="O1626">
        <v>1355</v>
      </c>
      <c r="P1626">
        <v>1010</v>
      </c>
      <c r="Q1626">
        <v>1220</v>
      </c>
      <c r="R1626">
        <v>785</v>
      </c>
      <c r="S1626">
        <v>265</v>
      </c>
      <c r="T1626">
        <v>55</v>
      </c>
      <c r="U1626">
        <v>270</v>
      </c>
      <c r="V1626">
        <v>5710</v>
      </c>
      <c r="W1626">
        <v>5</v>
      </c>
      <c r="X1626">
        <v>70</v>
      </c>
      <c r="Y1626">
        <v>60</v>
      </c>
    </row>
    <row r="1627" spans="2:25" hidden="1" x14ac:dyDescent="0.25">
      <c r="B1627" t="s">
        <v>2201</v>
      </c>
      <c r="C1627">
        <v>70200</v>
      </c>
      <c r="D1627" t="s">
        <v>2179</v>
      </c>
      <c r="E1627">
        <v>40</v>
      </c>
      <c r="F1627">
        <v>60</v>
      </c>
      <c r="G1627">
        <v>1135</v>
      </c>
      <c r="H1627">
        <v>5</v>
      </c>
      <c r="I1627">
        <v>360</v>
      </c>
      <c r="J1627">
        <v>10</v>
      </c>
      <c r="K1627">
        <v>190</v>
      </c>
      <c r="L1627">
        <v>1040</v>
      </c>
      <c r="M1627">
        <v>160</v>
      </c>
      <c r="N1627">
        <v>1180</v>
      </c>
      <c r="O1627">
        <v>1705</v>
      </c>
      <c r="P1627">
        <v>1500</v>
      </c>
      <c r="Q1627">
        <v>2420</v>
      </c>
      <c r="R1627">
        <v>1715</v>
      </c>
      <c r="S1627">
        <v>35</v>
      </c>
      <c r="T1627">
        <v>120</v>
      </c>
      <c r="U1627">
        <v>670</v>
      </c>
      <c r="V1627">
        <v>3525</v>
      </c>
      <c r="W1627">
        <v>5</v>
      </c>
      <c r="X1627">
        <v>340</v>
      </c>
      <c r="Y1627">
        <v>15</v>
      </c>
    </row>
    <row r="1628" spans="2:25" hidden="1" x14ac:dyDescent="0.25">
      <c r="B1628" t="s">
        <v>2201</v>
      </c>
      <c r="C1628">
        <v>70420</v>
      </c>
      <c r="D1628" t="s">
        <v>2180</v>
      </c>
      <c r="E1628">
        <v>10</v>
      </c>
      <c r="F1628">
        <v>90</v>
      </c>
      <c r="G1628">
        <v>250</v>
      </c>
      <c r="H1628">
        <v>5</v>
      </c>
      <c r="I1628">
        <v>100</v>
      </c>
      <c r="J1628">
        <v>5</v>
      </c>
      <c r="K1628">
        <v>75</v>
      </c>
      <c r="L1628">
        <v>115</v>
      </c>
      <c r="M1628">
        <v>5</v>
      </c>
      <c r="N1628">
        <v>350</v>
      </c>
      <c r="O1628">
        <v>800</v>
      </c>
      <c r="P1628">
        <v>710</v>
      </c>
      <c r="Q1628">
        <v>1615</v>
      </c>
      <c r="R1628">
        <v>1145</v>
      </c>
      <c r="S1628">
        <v>5</v>
      </c>
      <c r="T1628">
        <v>135</v>
      </c>
      <c r="U1628">
        <v>340</v>
      </c>
      <c r="V1628">
        <v>1175</v>
      </c>
      <c r="W1628">
        <v>0</v>
      </c>
      <c r="X1628">
        <v>245</v>
      </c>
      <c r="Y1628">
        <v>5</v>
      </c>
    </row>
    <row r="1629" spans="2:25" hidden="1" x14ac:dyDescent="0.25">
      <c r="B1629" t="s">
        <v>2201</v>
      </c>
      <c r="C1629">
        <v>70540</v>
      </c>
      <c r="D1629" t="s">
        <v>2181</v>
      </c>
      <c r="E1629">
        <v>0</v>
      </c>
      <c r="F1629">
        <v>5</v>
      </c>
      <c r="G1629">
        <v>5</v>
      </c>
      <c r="H1629">
        <v>0</v>
      </c>
      <c r="I1629">
        <v>0</v>
      </c>
      <c r="J1629">
        <v>0</v>
      </c>
      <c r="K1629">
        <v>0</v>
      </c>
      <c r="L1629">
        <v>5</v>
      </c>
      <c r="M1629">
        <v>0</v>
      </c>
      <c r="N1629">
        <v>25</v>
      </c>
      <c r="O1629">
        <v>30</v>
      </c>
      <c r="P1629">
        <v>25</v>
      </c>
      <c r="Q1629">
        <v>75</v>
      </c>
      <c r="R1629">
        <v>60</v>
      </c>
      <c r="S1629">
        <v>0</v>
      </c>
      <c r="T1629">
        <v>5</v>
      </c>
      <c r="U1629">
        <v>15</v>
      </c>
      <c r="V1629">
        <v>60</v>
      </c>
      <c r="W1629">
        <v>0</v>
      </c>
      <c r="X1629">
        <v>15</v>
      </c>
      <c r="Y1629">
        <v>0</v>
      </c>
    </row>
    <row r="1630" spans="2:25" hidden="1" x14ac:dyDescent="0.25">
      <c r="B1630" t="s">
        <v>2201</v>
      </c>
      <c r="C1630">
        <v>70620</v>
      </c>
      <c r="D1630" t="s">
        <v>2182</v>
      </c>
      <c r="E1630">
        <v>5</v>
      </c>
      <c r="F1630">
        <v>55</v>
      </c>
      <c r="G1630">
        <v>130</v>
      </c>
      <c r="H1630">
        <v>0</v>
      </c>
      <c r="I1630">
        <v>65</v>
      </c>
      <c r="J1630">
        <v>5</v>
      </c>
      <c r="K1630">
        <v>55</v>
      </c>
      <c r="L1630">
        <v>10</v>
      </c>
      <c r="M1630">
        <v>0</v>
      </c>
      <c r="N1630">
        <v>180</v>
      </c>
      <c r="O1630">
        <v>535</v>
      </c>
      <c r="P1630">
        <v>460</v>
      </c>
      <c r="Q1630">
        <v>1245</v>
      </c>
      <c r="R1630">
        <v>875</v>
      </c>
      <c r="S1630">
        <v>5</v>
      </c>
      <c r="T1630">
        <v>120</v>
      </c>
      <c r="U1630">
        <v>215</v>
      </c>
      <c r="V1630">
        <v>705</v>
      </c>
      <c r="W1630">
        <v>0</v>
      </c>
      <c r="X1630">
        <v>215</v>
      </c>
      <c r="Y1630">
        <v>0</v>
      </c>
    </row>
    <row r="1631" spans="2:25" hidden="1" x14ac:dyDescent="0.25">
      <c r="B1631" t="s">
        <v>2201</v>
      </c>
      <c r="C1631">
        <v>70700</v>
      </c>
      <c r="D1631" t="s">
        <v>2183</v>
      </c>
      <c r="E1631">
        <v>5</v>
      </c>
      <c r="F1631">
        <v>10</v>
      </c>
      <c r="G1631">
        <v>160</v>
      </c>
      <c r="H1631">
        <v>5</v>
      </c>
      <c r="I1631">
        <v>30</v>
      </c>
      <c r="J1631">
        <v>0</v>
      </c>
      <c r="K1631">
        <v>20</v>
      </c>
      <c r="L1631">
        <v>50</v>
      </c>
      <c r="M1631">
        <v>15</v>
      </c>
      <c r="N1631">
        <v>70</v>
      </c>
      <c r="O1631">
        <v>95</v>
      </c>
      <c r="P1631">
        <v>90</v>
      </c>
      <c r="Q1631">
        <v>130</v>
      </c>
      <c r="R1631">
        <v>115</v>
      </c>
      <c r="S1631">
        <v>5</v>
      </c>
      <c r="T1631">
        <v>0</v>
      </c>
      <c r="U1631">
        <v>55</v>
      </c>
      <c r="V1631">
        <v>340</v>
      </c>
      <c r="W1631">
        <v>0</v>
      </c>
      <c r="X1631">
        <v>10</v>
      </c>
      <c r="Y1631">
        <v>0</v>
      </c>
    </row>
    <row r="1632" spans="2:25" hidden="1" x14ac:dyDescent="0.25">
      <c r="B1632" t="s">
        <v>2201</v>
      </c>
      <c r="C1632">
        <v>71000</v>
      </c>
      <c r="D1632" t="s">
        <v>2184</v>
      </c>
      <c r="E1632">
        <v>65</v>
      </c>
      <c r="F1632">
        <v>135</v>
      </c>
      <c r="G1632">
        <v>4355</v>
      </c>
      <c r="H1632">
        <v>55</v>
      </c>
      <c r="I1632">
        <v>1130</v>
      </c>
      <c r="J1632">
        <v>20</v>
      </c>
      <c r="K1632">
        <v>520</v>
      </c>
      <c r="L1632">
        <v>3070</v>
      </c>
      <c r="M1632">
        <v>790</v>
      </c>
      <c r="N1632">
        <v>2185</v>
      </c>
      <c r="O1632">
        <v>3285</v>
      </c>
      <c r="P1632">
        <v>2740</v>
      </c>
      <c r="Q1632">
        <v>3615</v>
      </c>
      <c r="R1632">
        <v>2610</v>
      </c>
      <c r="S1632">
        <v>115</v>
      </c>
      <c r="T1632">
        <v>145</v>
      </c>
      <c r="U1632">
        <v>945</v>
      </c>
      <c r="V1632">
        <v>8805</v>
      </c>
      <c r="W1632">
        <v>25</v>
      </c>
      <c r="X1632">
        <v>325</v>
      </c>
      <c r="Y1632">
        <v>110</v>
      </c>
    </row>
    <row r="1633" spans="2:25" hidden="1" x14ac:dyDescent="0.25">
      <c r="B1633" t="s">
        <v>2201</v>
      </c>
      <c r="C1633">
        <v>71150</v>
      </c>
      <c r="D1633" t="s">
        <v>2185</v>
      </c>
      <c r="E1633">
        <v>5</v>
      </c>
      <c r="F1633">
        <v>0</v>
      </c>
      <c r="G1633">
        <v>5</v>
      </c>
      <c r="H1633">
        <v>0</v>
      </c>
      <c r="I1633">
        <v>0</v>
      </c>
      <c r="J1633">
        <v>0</v>
      </c>
      <c r="K1633">
        <v>0</v>
      </c>
      <c r="L1633">
        <v>5</v>
      </c>
      <c r="M1633">
        <v>0</v>
      </c>
      <c r="N1633">
        <v>0</v>
      </c>
      <c r="O1633">
        <v>0</v>
      </c>
      <c r="P1633">
        <v>0</v>
      </c>
      <c r="Q1633">
        <v>5</v>
      </c>
      <c r="R1633">
        <v>0</v>
      </c>
      <c r="S1633">
        <v>0</v>
      </c>
      <c r="T1633">
        <v>0</v>
      </c>
      <c r="U1633">
        <v>0</v>
      </c>
      <c r="V1633">
        <v>5</v>
      </c>
      <c r="W1633">
        <v>0</v>
      </c>
      <c r="X1633">
        <v>0</v>
      </c>
      <c r="Y1633">
        <v>0</v>
      </c>
    </row>
    <row r="1634" spans="2:25" hidden="1" x14ac:dyDescent="0.25">
      <c r="B1634" t="s">
        <v>2201</v>
      </c>
      <c r="C1634">
        <v>71300</v>
      </c>
      <c r="D1634" t="s">
        <v>2186</v>
      </c>
      <c r="E1634">
        <v>25</v>
      </c>
      <c r="F1634">
        <v>60</v>
      </c>
      <c r="G1634">
        <v>190</v>
      </c>
      <c r="H1634">
        <v>0</v>
      </c>
      <c r="I1634">
        <v>195</v>
      </c>
      <c r="J1634">
        <v>5</v>
      </c>
      <c r="K1634">
        <v>180</v>
      </c>
      <c r="L1634">
        <v>10</v>
      </c>
      <c r="M1634">
        <v>5</v>
      </c>
      <c r="N1634">
        <v>650</v>
      </c>
      <c r="O1634">
        <v>1510</v>
      </c>
      <c r="P1634">
        <v>1225</v>
      </c>
      <c r="Q1634">
        <v>3465</v>
      </c>
      <c r="R1634">
        <v>2620</v>
      </c>
      <c r="S1634">
        <v>5</v>
      </c>
      <c r="T1634">
        <v>340</v>
      </c>
      <c r="U1634">
        <v>490</v>
      </c>
      <c r="V1634">
        <v>1915</v>
      </c>
      <c r="W1634">
        <v>0</v>
      </c>
      <c r="X1634">
        <v>470</v>
      </c>
      <c r="Y1634">
        <v>5</v>
      </c>
    </row>
    <row r="1635" spans="2:25" hidden="1" x14ac:dyDescent="0.25">
      <c r="B1635" t="s">
        <v>2201</v>
      </c>
      <c r="C1635">
        <v>72200</v>
      </c>
      <c r="D1635" t="s">
        <v>2187</v>
      </c>
      <c r="E1635">
        <v>10</v>
      </c>
      <c r="F1635">
        <v>75</v>
      </c>
      <c r="G1635">
        <v>435</v>
      </c>
      <c r="H1635">
        <v>5</v>
      </c>
      <c r="I1635">
        <v>150</v>
      </c>
      <c r="J1635">
        <v>5</v>
      </c>
      <c r="K1635">
        <v>80</v>
      </c>
      <c r="L1635">
        <v>410</v>
      </c>
      <c r="M1635">
        <v>35</v>
      </c>
      <c r="N1635">
        <v>485</v>
      </c>
      <c r="O1635">
        <v>760</v>
      </c>
      <c r="P1635">
        <v>655</v>
      </c>
      <c r="Q1635">
        <v>1185</v>
      </c>
      <c r="R1635">
        <v>885</v>
      </c>
      <c r="S1635">
        <v>15</v>
      </c>
      <c r="T1635">
        <v>70</v>
      </c>
      <c r="U1635">
        <v>305</v>
      </c>
      <c r="V1635">
        <v>1480</v>
      </c>
      <c r="W1635">
        <v>0</v>
      </c>
      <c r="X1635">
        <v>165</v>
      </c>
      <c r="Y1635">
        <v>5</v>
      </c>
    </row>
    <row r="1636" spans="2:25" hidden="1" x14ac:dyDescent="0.25">
      <c r="B1636" t="s">
        <v>2201</v>
      </c>
      <c r="C1636">
        <v>72300</v>
      </c>
      <c r="D1636" t="s">
        <v>2188</v>
      </c>
      <c r="E1636">
        <v>10</v>
      </c>
      <c r="F1636">
        <v>20</v>
      </c>
      <c r="G1636">
        <v>1355</v>
      </c>
      <c r="H1636">
        <v>10</v>
      </c>
      <c r="I1636">
        <v>315</v>
      </c>
      <c r="J1636">
        <v>5</v>
      </c>
      <c r="K1636">
        <v>130</v>
      </c>
      <c r="L1636">
        <v>755</v>
      </c>
      <c r="M1636">
        <v>210</v>
      </c>
      <c r="N1636">
        <v>425</v>
      </c>
      <c r="O1636">
        <v>815</v>
      </c>
      <c r="P1636">
        <v>685</v>
      </c>
      <c r="Q1636">
        <v>750</v>
      </c>
      <c r="R1636">
        <v>660</v>
      </c>
      <c r="S1636">
        <v>30</v>
      </c>
      <c r="T1636">
        <v>20</v>
      </c>
      <c r="U1636">
        <v>220</v>
      </c>
      <c r="V1636">
        <v>2460</v>
      </c>
      <c r="W1636">
        <v>5</v>
      </c>
      <c r="X1636">
        <v>40</v>
      </c>
      <c r="Y1636">
        <v>10</v>
      </c>
    </row>
    <row r="1637" spans="2:25" hidden="1" x14ac:dyDescent="0.25">
      <c r="B1637" t="s">
        <v>2201</v>
      </c>
      <c r="C1637">
        <v>72330</v>
      </c>
      <c r="D1637" t="s">
        <v>2189</v>
      </c>
      <c r="E1637">
        <v>50</v>
      </c>
      <c r="F1637">
        <v>80</v>
      </c>
      <c r="G1637">
        <v>150</v>
      </c>
      <c r="H1637">
        <v>5</v>
      </c>
      <c r="I1637">
        <v>85</v>
      </c>
      <c r="J1637">
        <v>5</v>
      </c>
      <c r="K1637">
        <v>75</v>
      </c>
      <c r="L1637">
        <v>30</v>
      </c>
      <c r="M1637">
        <v>5</v>
      </c>
      <c r="N1637">
        <v>320</v>
      </c>
      <c r="O1637">
        <v>715</v>
      </c>
      <c r="P1637">
        <v>590</v>
      </c>
      <c r="Q1637">
        <v>1710</v>
      </c>
      <c r="R1637">
        <v>1245</v>
      </c>
      <c r="S1637">
        <v>5</v>
      </c>
      <c r="T1637">
        <v>160</v>
      </c>
      <c r="U1637">
        <v>285</v>
      </c>
      <c r="V1637">
        <v>1020</v>
      </c>
      <c r="W1637">
        <v>0</v>
      </c>
      <c r="X1637">
        <v>235</v>
      </c>
      <c r="Y1637">
        <v>0</v>
      </c>
    </row>
    <row r="1638" spans="2:25" hidden="1" x14ac:dyDescent="0.25">
      <c r="B1638" t="s">
        <v>2201</v>
      </c>
      <c r="C1638">
        <v>72800</v>
      </c>
      <c r="D1638" t="s">
        <v>2190</v>
      </c>
      <c r="E1638">
        <v>50</v>
      </c>
      <c r="F1638">
        <v>135</v>
      </c>
      <c r="G1638">
        <v>1545</v>
      </c>
      <c r="H1638">
        <v>10</v>
      </c>
      <c r="I1638">
        <v>770</v>
      </c>
      <c r="J1638">
        <v>20</v>
      </c>
      <c r="K1638">
        <v>335</v>
      </c>
      <c r="L1638">
        <v>1545</v>
      </c>
      <c r="M1638">
        <v>125</v>
      </c>
      <c r="N1638">
        <v>1210</v>
      </c>
      <c r="O1638">
        <v>2865</v>
      </c>
      <c r="P1638">
        <v>2425</v>
      </c>
      <c r="Q1638">
        <v>2885</v>
      </c>
      <c r="R1638">
        <v>1865</v>
      </c>
      <c r="S1638">
        <v>85</v>
      </c>
      <c r="T1638">
        <v>160</v>
      </c>
      <c r="U1638">
        <v>905</v>
      </c>
      <c r="V1638">
        <v>4480</v>
      </c>
      <c r="W1638">
        <v>5</v>
      </c>
      <c r="X1638">
        <v>315</v>
      </c>
      <c r="Y1638">
        <v>35</v>
      </c>
    </row>
    <row r="1639" spans="2:25" hidden="1" x14ac:dyDescent="0.25">
      <c r="B1639" t="s">
        <v>2201</v>
      </c>
      <c r="C1639">
        <v>73600</v>
      </c>
      <c r="D1639" t="s">
        <v>2191</v>
      </c>
      <c r="E1639">
        <v>15</v>
      </c>
      <c r="F1639">
        <v>140</v>
      </c>
      <c r="G1639">
        <v>180</v>
      </c>
      <c r="H1639">
        <v>0</v>
      </c>
      <c r="I1639">
        <v>75</v>
      </c>
      <c r="J1639">
        <v>0</v>
      </c>
      <c r="K1639">
        <v>65</v>
      </c>
      <c r="L1639">
        <v>25</v>
      </c>
      <c r="M1639">
        <v>5</v>
      </c>
      <c r="N1639">
        <v>330</v>
      </c>
      <c r="O1639">
        <v>900</v>
      </c>
      <c r="P1639">
        <v>770</v>
      </c>
      <c r="Q1639">
        <v>2165</v>
      </c>
      <c r="R1639">
        <v>1605</v>
      </c>
      <c r="S1639">
        <v>10</v>
      </c>
      <c r="T1639">
        <v>205</v>
      </c>
      <c r="U1639">
        <v>310</v>
      </c>
      <c r="V1639">
        <v>1150</v>
      </c>
      <c r="W1639">
        <v>0</v>
      </c>
      <c r="X1639">
        <v>310</v>
      </c>
      <c r="Y1639">
        <v>0</v>
      </c>
    </row>
    <row r="1640" spans="2:25" hidden="1" x14ac:dyDescent="0.25">
      <c r="B1640" t="s">
        <v>2201</v>
      </c>
      <c r="C1640">
        <v>74050</v>
      </c>
      <c r="D1640" t="s">
        <v>2192</v>
      </c>
      <c r="E1640">
        <v>5</v>
      </c>
      <c r="F1640">
        <v>55</v>
      </c>
      <c r="G1640">
        <v>45</v>
      </c>
      <c r="H1640">
        <v>0</v>
      </c>
      <c r="I1640">
        <v>25</v>
      </c>
      <c r="J1640">
        <v>0</v>
      </c>
      <c r="K1640">
        <v>20</v>
      </c>
      <c r="L1640">
        <v>5</v>
      </c>
      <c r="M1640">
        <v>0</v>
      </c>
      <c r="N1640">
        <v>115</v>
      </c>
      <c r="O1640">
        <v>215</v>
      </c>
      <c r="P1640">
        <v>175</v>
      </c>
      <c r="Q1640">
        <v>585</v>
      </c>
      <c r="R1640">
        <v>465</v>
      </c>
      <c r="S1640">
        <v>5</v>
      </c>
      <c r="T1640">
        <v>40</v>
      </c>
      <c r="U1640">
        <v>70</v>
      </c>
      <c r="V1640">
        <v>350</v>
      </c>
      <c r="W1640">
        <v>0</v>
      </c>
      <c r="X1640">
        <v>75</v>
      </c>
      <c r="Y1640">
        <v>0</v>
      </c>
    </row>
    <row r="1641" spans="2:25" hidden="1" x14ac:dyDescent="0.25">
      <c r="B1641" t="s">
        <v>2201</v>
      </c>
      <c r="C1641">
        <v>74550</v>
      </c>
      <c r="D1641" t="s">
        <v>2193</v>
      </c>
      <c r="E1641">
        <v>10</v>
      </c>
      <c r="F1641">
        <v>75</v>
      </c>
      <c r="G1641">
        <v>115</v>
      </c>
      <c r="H1641">
        <v>0</v>
      </c>
      <c r="I1641">
        <v>25</v>
      </c>
      <c r="J1641">
        <v>0</v>
      </c>
      <c r="K1641">
        <v>25</v>
      </c>
      <c r="L1641">
        <v>30</v>
      </c>
      <c r="M1641">
        <v>5</v>
      </c>
      <c r="N1641">
        <v>110</v>
      </c>
      <c r="O1641">
        <v>360</v>
      </c>
      <c r="P1641">
        <v>310</v>
      </c>
      <c r="Q1641">
        <v>755</v>
      </c>
      <c r="R1641">
        <v>510</v>
      </c>
      <c r="S1641">
        <v>5</v>
      </c>
      <c r="T1641">
        <v>70</v>
      </c>
      <c r="U1641">
        <v>160</v>
      </c>
      <c r="V1641">
        <v>495</v>
      </c>
      <c r="W1641">
        <v>0</v>
      </c>
      <c r="X1641">
        <v>110</v>
      </c>
      <c r="Y1641">
        <v>0</v>
      </c>
    </row>
    <row r="1642" spans="2:25" hidden="1" x14ac:dyDescent="0.25">
      <c r="B1642" t="s">
        <v>2201</v>
      </c>
      <c r="C1642">
        <v>74560</v>
      </c>
      <c r="D1642" t="s">
        <v>2194</v>
      </c>
      <c r="E1642">
        <v>0</v>
      </c>
      <c r="F1642">
        <v>5</v>
      </c>
      <c r="G1642">
        <v>80</v>
      </c>
      <c r="H1642">
        <v>0</v>
      </c>
      <c r="I1642">
        <v>15</v>
      </c>
      <c r="J1642">
        <v>5</v>
      </c>
      <c r="K1642">
        <v>5</v>
      </c>
      <c r="L1642">
        <v>35</v>
      </c>
      <c r="M1642">
        <v>5</v>
      </c>
      <c r="N1642">
        <v>15</v>
      </c>
      <c r="O1642">
        <v>20</v>
      </c>
      <c r="P1642">
        <v>15</v>
      </c>
      <c r="Q1642">
        <v>25</v>
      </c>
      <c r="R1642">
        <v>20</v>
      </c>
      <c r="S1642">
        <v>0</v>
      </c>
      <c r="T1642">
        <v>0</v>
      </c>
      <c r="U1642">
        <v>10</v>
      </c>
      <c r="V1642">
        <v>115</v>
      </c>
      <c r="W1642">
        <v>0</v>
      </c>
      <c r="X1642">
        <v>0</v>
      </c>
      <c r="Y1642">
        <v>5</v>
      </c>
    </row>
    <row r="1643" spans="2:25" hidden="1" x14ac:dyDescent="0.25">
      <c r="B1643" t="s">
        <v>2201</v>
      </c>
      <c r="C1643">
        <v>74660</v>
      </c>
      <c r="D1643" t="s">
        <v>2195</v>
      </c>
      <c r="E1643">
        <v>35</v>
      </c>
      <c r="F1643">
        <v>45</v>
      </c>
      <c r="G1643">
        <v>90</v>
      </c>
      <c r="H1643">
        <v>0</v>
      </c>
      <c r="I1643">
        <v>60</v>
      </c>
      <c r="J1643">
        <v>5</v>
      </c>
      <c r="K1643">
        <v>50</v>
      </c>
      <c r="L1643">
        <v>10</v>
      </c>
      <c r="M1643">
        <v>5</v>
      </c>
      <c r="N1643">
        <v>305</v>
      </c>
      <c r="O1643">
        <v>710</v>
      </c>
      <c r="P1643">
        <v>600</v>
      </c>
      <c r="Q1643">
        <v>1910</v>
      </c>
      <c r="R1643">
        <v>1490</v>
      </c>
      <c r="S1643">
        <v>0</v>
      </c>
      <c r="T1643">
        <v>160</v>
      </c>
      <c r="U1643">
        <v>225</v>
      </c>
      <c r="V1643">
        <v>870</v>
      </c>
      <c r="W1643">
        <v>0</v>
      </c>
      <c r="X1643">
        <v>265</v>
      </c>
      <c r="Y1643">
        <v>0</v>
      </c>
    </row>
    <row r="1644" spans="2:25" hidden="1" x14ac:dyDescent="0.25">
      <c r="B1644" t="s">
        <v>2201</v>
      </c>
      <c r="C1644">
        <v>74680</v>
      </c>
      <c r="D1644" t="s">
        <v>2196</v>
      </c>
      <c r="E1644">
        <v>5</v>
      </c>
      <c r="F1644">
        <v>20</v>
      </c>
      <c r="G1644">
        <v>55</v>
      </c>
      <c r="H1644">
        <v>0</v>
      </c>
      <c r="I1644">
        <v>35</v>
      </c>
      <c r="J1644">
        <v>5</v>
      </c>
      <c r="K1644">
        <v>30</v>
      </c>
      <c r="L1644">
        <v>10</v>
      </c>
      <c r="M1644">
        <v>0</v>
      </c>
      <c r="N1644">
        <v>200</v>
      </c>
      <c r="O1644">
        <v>505</v>
      </c>
      <c r="P1644">
        <v>395</v>
      </c>
      <c r="Q1644">
        <v>1180</v>
      </c>
      <c r="R1644">
        <v>880</v>
      </c>
      <c r="S1644">
        <v>5</v>
      </c>
      <c r="T1644">
        <v>125</v>
      </c>
      <c r="U1644">
        <v>125</v>
      </c>
      <c r="V1644">
        <v>525</v>
      </c>
      <c r="W1644">
        <v>0</v>
      </c>
      <c r="X1644">
        <v>185</v>
      </c>
      <c r="Y1644">
        <v>0</v>
      </c>
    </row>
    <row r="1645" spans="2:25" hidden="1" x14ac:dyDescent="0.25">
      <c r="B1645" t="s">
        <v>2201</v>
      </c>
      <c r="C1645">
        <v>79399</v>
      </c>
      <c r="D1645" t="s">
        <v>2197</v>
      </c>
      <c r="E1645">
        <v>5</v>
      </c>
      <c r="F1645">
        <v>30</v>
      </c>
      <c r="G1645">
        <v>280</v>
      </c>
      <c r="H1645">
        <v>5</v>
      </c>
      <c r="I1645">
        <v>65</v>
      </c>
      <c r="J1645">
        <v>5</v>
      </c>
      <c r="K1645">
        <v>35</v>
      </c>
      <c r="L1645">
        <v>110</v>
      </c>
      <c r="M1645">
        <v>10</v>
      </c>
      <c r="N1645">
        <v>125</v>
      </c>
      <c r="O1645">
        <v>265</v>
      </c>
      <c r="P1645">
        <v>200</v>
      </c>
      <c r="Q1645">
        <v>335</v>
      </c>
      <c r="R1645">
        <v>235</v>
      </c>
      <c r="S1645">
        <v>10</v>
      </c>
      <c r="T1645">
        <v>20</v>
      </c>
      <c r="U1645">
        <v>45</v>
      </c>
      <c r="V1645">
        <v>575</v>
      </c>
      <c r="W1645">
        <v>0</v>
      </c>
      <c r="X1645">
        <v>25</v>
      </c>
      <c r="Y1645">
        <v>0</v>
      </c>
    </row>
    <row r="1646" spans="2:25" hidden="1" x14ac:dyDescent="0.25">
      <c r="B1646" t="s">
        <v>2201</v>
      </c>
      <c r="C1646">
        <v>89399</v>
      </c>
      <c r="D1646" t="s">
        <v>2198</v>
      </c>
      <c r="E1646">
        <v>60</v>
      </c>
      <c r="F1646">
        <v>115</v>
      </c>
      <c r="G1646">
        <v>25035</v>
      </c>
      <c r="H1646">
        <v>270</v>
      </c>
      <c r="I1646">
        <v>5910</v>
      </c>
      <c r="J1646">
        <v>100</v>
      </c>
      <c r="K1646">
        <v>1830</v>
      </c>
      <c r="L1646">
        <v>9420</v>
      </c>
      <c r="M1646">
        <v>10175</v>
      </c>
      <c r="N1646">
        <v>8955</v>
      </c>
      <c r="O1646">
        <v>13020</v>
      </c>
      <c r="P1646">
        <v>10280</v>
      </c>
      <c r="Q1646">
        <v>12975</v>
      </c>
      <c r="R1646">
        <v>7095</v>
      </c>
      <c r="S1646">
        <v>1270</v>
      </c>
      <c r="T1646">
        <v>390</v>
      </c>
      <c r="U1646">
        <v>2680</v>
      </c>
      <c r="V1646">
        <v>42440</v>
      </c>
      <c r="W1646">
        <v>90</v>
      </c>
      <c r="X1646">
        <v>785</v>
      </c>
      <c r="Y1646">
        <v>2095</v>
      </c>
    </row>
    <row r="1647" spans="2:25" hidden="1" x14ac:dyDescent="0.25">
      <c r="B1647" t="s">
        <v>2201</v>
      </c>
      <c r="C1647">
        <v>99399</v>
      </c>
      <c r="D1647" t="s">
        <v>2199</v>
      </c>
      <c r="E1647">
        <v>0</v>
      </c>
      <c r="F1647">
        <v>5</v>
      </c>
      <c r="G1647">
        <v>280</v>
      </c>
      <c r="H1647">
        <v>0</v>
      </c>
      <c r="I1647">
        <v>35</v>
      </c>
      <c r="J1647">
        <v>0</v>
      </c>
      <c r="K1647">
        <v>20</v>
      </c>
      <c r="L1647">
        <v>85</v>
      </c>
      <c r="M1647">
        <v>70</v>
      </c>
      <c r="N1647">
        <v>50</v>
      </c>
      <c r="O1647">
        <v>105</v>
      </c>
      <c r="P1647">
        <v>80</v>
      </c>
      <c r="Q1647">
        <v>65</v>
      </c>
      <c r="R1647">
        <v>50</v>
      </c>
      <c r="S1647">
        <v>5</v>
      </c>
      <c r="T1647">
        <v>5</v>
      </c>
      <c r="U1647">
        <v>20</v>
      </c>
      <c r="V1647">
        <v>410</v>
      </c>
      <c r="W1647">
        <v>0</v>
      </c>
      <c r="X1647">
        <v>5</v>
      </c>
      <c r="Y1647">
        <v>5</v>
      </c>
    </row>
    <row r="1648" spans="2:25" hidden="1" x14ac:dyDescent="0.25">
      <c r="B1648" t="s">
        <v>2202</v>
      </c>
      <c r="C1648">
        <v>10050</v>
      </c>
      <c r="D1648" t="s">
        <v>1737</v>
      </c>
      <c r="E1648">
        <v>15</v>
      </c>
      <c r="F1648">
        <v>90</v>
      </c>
      <c r="G1648">
        <v>6905</v>
      </c>
      <c r="H1648">
        <v>50</v>
      </c>
      <c r="I1648">
        <v>1695</v>
      </c>
      <c r="J1648">
        <v>20</v>
      </c>
      <c r="K1648">
        <v>755</v>
      </c>
      <c r="L1648">
        <v>4545</v>
      </c>
      <c r="M1648">
        <v>1355</v>
      </c>
      <c r="N1648">
        <v>2495</v>
      </c>
      <c r="O1648">
        <v>3540</v>
      </c>
      <c r="P1648">
        <v>2885</v>
      </c>
      <c r="Q1648">
        <v>3025</v>
      </c>
      <c r="R1648">
        <v>2160</v>
      </c>
      <c r="S1648">
        <v>325</v>
      </c>
      <c r="T1648">
        <v>90</v>
      </c>
      <c r="U1648">
        <v>1105</v>
      </c>
      <c r="V1648">
        <v>12635</v>
      </c>
      <c r="W1648">
        <v>5</v>
      </c>
      <c r="X1648">
        <v>275</v>
      </c>
      <c r="Y1648">
        <v>205</v>
      </c>
    </row>
    <row r="1649" spans="2:25" hidden="1" x14ac:dyDescent="0.25">
      <c r="B1649" t="s">
        <v>2202</v>
      </c>
      <c r="C1649">
        <v>10180</v>
      </c>
      <c r="D1649" t="s">
        <v>1738</v>
      </c>
      <c r="E1649">
        <v>45</v>
      </c>
      <c r="F1649">
        <v>120</v>
      </c>
      <c r="G1649">
        <v>2870</v>
      </c>
      <c r="H1649">
        <v>35</v>
      </c>
      <c r="I1649">
        <v>690</v>
      </c>
      <c r="J1649">
        <v>10</v>
      </c>
      <c r="K1649">
        <v>380</v>
      </c>
      <c r="L1649">
        <v>2750</v>
      </c>
      <c r="M1649">
        <v>770</v>
      </c>
      <c r="N1649">
        <v>1255</v>
      </c>
      <c r="O1649">
        <v>1720</v>
      </c>
      <c r="P1649">
        <v>1395</v>
      </c>
      <c r="Q1649">
        <v>2270</v>
      </c>
      <c r="R1649">
        <v>1450</v>
      </c>
      <c r="S1649">
        <v>105</v>
      </c>
      <c r="T1649">
        <v>95</v>
      </c>
      <c r="U1649">
        <v>530</v>
      </c>
      <c r="V1649">
        <v>5695</v>
      </c>
      <c r="W1649">
        <v>5</v>
      </c>
      <c r="X1649">
        <v>265</v>
      </c>
      <c r="Y1649">
        <v>355</v>
      </c>
    </row>
    <row r="1650" spans="2:25" hidden="1" x14ac:dyDescent="0.25">
      <c r="B1650" t="s">
        <v>2202</v>
      </c>
      <c r="C1650">
        <v>10250</v>
      </c>
      <c r="D1650" t="s">
        <v>1739</v>
      </c>
      <c r="E1650">
        <v>25</v>
      </c>
      <c r="F1650">
        <v>55</v>
      </c>
      <c r="G1650">
        <v>7065</v>
      </c>
      <c r="H1650">
        <v>40</v>
      </c>
      <c r="I1650">
        <v>1245</v>
      </c>
      <c r="J1650">
        <v>10</v>
      </c>
      <c r="K1650">
        <v>570</v>
      </c>
      <c r="L1650">
        <v>3105</v>
      </c>
      <c r="M1650">
        <v>1825</v>
      </c>
      <c r="N1650">
        <v>1770</v>
      </c>
      <c r="O1650">
        <v>2245</v>
      </c>
      <c r="P1650">
        <v>1735</v>
      </c>
      <c r="Q1650">
        <v>1910</v>
      </c>
      <c r="R1650">
        <v>1390</v>
      </c>
      <c r="S1650">
        <v>200</v>
      </c>
      <c r="T1650">
        <v>60</v>
      </c>
      <c r="U1650">
        <v>525</v>
      </c>
      <c r="V1650">
        <v>10845</v>
      </c>
      <c r="W1650">
        <v>5</v>
      </c>
      <c r="X1650">
        <v>125</v>
      </c>
      <c r="Y1650">
        <v>100</v>
      </c>
    </row>
    <row r="1651" spans="2:25" hidden="1" x14ac:dyDescent="0.25">
      <c r="B1651" t="s">
        <v>2202</v>
      </c>
      <c r="C1651">
        <v>10300</v>
      </c>
      <c r="D1651" t="s">
        <v>1740</v>
      </c>
      <c r="E1651">
        <v>5</v>
      </c>
      <c r="F1651">
        <v>5</v>
      </c>
      <c r="G1651">
        <v>245</v>
      </c>
      <c r="H1651">
        <v>5</v>
      </c>
      <c r="I1651">
        <v>55</v>
      </c>
      <c r="J1651">
        <v>5</v>
      </c>
      <c r="K1651">
        <v>25</v>
      </c>
      <c r="L1651">
        <v>105</v>
      </c>
      <c r="M1651">
        <v>25</v>
      </c>
      <c r="N1651">
        <v>75</v>
      </c>
      <c r="O1651">
        <v>125</v>
      </c>
      <c r="P1651">
        <v>95</v>
      </c>
      <c r="Q1651">
        <v>95</v>
      </c>
      <c r="R1651">
        <v>60</v>
      </c>
      <c r="S1651">
        <v>10</v>
      </c>
      <c r="T1651">
        <v>5</v>
      </c>
      <c r="U1651">
        <v>40</v>
      </c>
      <c r="V1651">
        <v>410</v>
      </c>
      <c r="W1651">
        <v>5</v>
      </c>
      <c r="X1651">
        <v>5</v>
      </c>
      <c r="Y1651">
        <v>5</v>
      </c>
    </row>
    <row r="1652" spans="2:25" hidden="1" x14ac:dyDescent="0.25">
      <c r="B1652" t="s">
        <v>2202</v>
      </c>
      <c r="C1652">
        <v>10470</v>
      </c>
      <c r="D1652" t="s">
        <v>1741</v>
      </c>
      <c r="E1652">
        <v>30</v>
      </c>
      <c r="F1652">
        <v>55</v>
      </c>
      <c r="G1652">
        <v>4770</v>
      </c>
      <c r="H1652">
        <v>25</v>
      </c>
      <c r="I1652">
        <v>1170</v>
      </c>
      <c r="J1652">
        <v>10</v>
      </c>
      <c r="K1652">
        <v>565</v>
      </c>
      <c r="L1652">
        <v>2645</v>
      </c>
      <c r="M1652">
        <v>1055</v>
      </c>
      <c r="N1652">
        <v>1785</v>
      </c>
      <c r="O1652">
        <v>2470</v>
      </c>
      <c r="P1652">
        <v>2005</v>
      </c>
      <c r="Q1652">
        <v>2050</v>
      </c>
      <c r="R1652">
        <v>1220</v>
      </c>
      <c r="S1652">
        <v>175</v>
      </c>
      <c r="T1652">
        <v>80</v>
      </c>
      <c r="U1652">
        <v>745</v>
      </c>
      <c r="V1652">
        <v>8590</v>
      </c>
      <c r="W1652">
        <v>5</v>
      </c>
      <c r="X1652">
        <v>195</v>
      </c>
      <c r="Y1652">
        <v>190</v>
      </c>
    </row>
    <row r="1653" spans="2:25" hidden="1" x14ac:dyDescent="0.25">
      <c r="B1653" t="s">
        <v>2202</v>
      </c>
      <c r="C1653">
        <v>10500</v>
      </c>
      <c r="D1653" t="s">
        <v>1742</v>
      </c>
      <c r="E1653">
        <v>15</v>
      </c>
      <c r="F1653">
        <v>30</v>
      </c>
      <c r="G1653">
        <v>15480</v>
      </c>
      <c r="H1653">
        <v>85</v>
      </c>
      <c r="I1653">
        <v>3940</v>
      </c>
      <c r="J1653">
        <v>45</v>
      </c>
      <c r="K1653">
        <v>1810</v>
      </c>
      <c r="L1653">
        <v>6230</v>
      </c>
      <c r="M1653">
        <v>3000</v>
      </c>
      <c r="N1653">
        <v>3635</v>
      </c>
      <c r="O1653">
        <v>5870</v>
      </c>
      <c r="P1653">
        <v>4465</v>
      </c>
      <c r="Q1653">
        <v>5635</v>
      </c>
      <c r="R1653">
        <v>3775</v>
      </c>
      <c r="S1653">
        <v>460</v>
      </c>
      <c r="T1653">
        <v>275</v>
      </c>
      <c r="U1653">
        <v>980</v>
      </c>
      <c r="V1653">
        <v>23925</v>
      </c>
      <c r="W1653">
        <v>95</v>
      </c>
      <c r="X1653">
        <v>205</v>
      </c>
      <c r="Y1653">
        <v>855</v>
      </c>
    </row>
    <row r="1654" spans="2:25" hidden="1" x14ac:dyDescent="0.25">
      <c r="B1654" t="s">
        <v>2202</v>
      </c>
      <c r="C1654">
        <v>10550</v>
      </c>
      <c r="D1654" t="s">
        <v>1743</v>
      </c>
      <c r="E1654">
        <v>10</v>
      </c>
      <c r="F1654">
        <v>40</v>
      </c>
      <c r="G1654">
        <v>6150</v>
      </c>
      <c r="H1654">
        <v>15</v>
      </c>
      <c r="I1654">
        <v>915</v>
      </c>
      <c r="J1654">
        <v>10</v>
      </c>
      <c r="K1654">
        <v>445</v>
      </c>
      <c r="L1654">
        <v>2100</v>
      </c>
      <c r="M1654">
        <v>1335</v>
      </c>
      <c r="N1654">
        <v>1575</v>
      </c>
      <c r="O1654">
        <v>2010</v>
      </c>
      <c r="P1654">
        <v>1520</v>
      </c>
      <c r="Q1654">
        <v>1520</v>
      </c>
      <c r="R1654">
        <v>1190</v>
      </c>
      <c r="S1654">
        <v>220</v>
      </c>
      <c r="T1654">
        <v>80</v>
      </c>
      <c r="U1654">
        <v>505</v>
      </c>
      <c r="V1654">
        <v>9500</v>
      </c>
      <c r="W1654">
        <v>5</v>
      </c>
      <c r="X1654">
        <v>120</v>
      </c>
      <c r="Y1654">
        <v>65</v>
      </c>
    </row>
    <row r="1655" spans="2:25" hidden="1" x14ac:dyDescent="0.25">
      <c r="B1655" t="s">
        <v>2202</v>
      </c>
      <c r="C1655">
        <v>10600</v>
      </c>
      <c r="D1655" t="s">
        <v>1744</v>
      </c>
      <c r="E1655">
        <v>5</v>
      </c>
      <c r="F1655">
        <v>5</v>
      </c>
      <c r="G1655">
        <v>2095</v>
      </c>
      <c r="H1655">
        <v>10</v>
      </c>
      <c r="I1655">
        <v>365</v>
      </c>
      <c r="J1655">
        <v>5</v>
      </c>
      <c r="K1655">
        <v>190</v>
      </c>
      <c r="L1655">
        <v>1060</v>
      </c>
      <c r="M1655">
        <v>385</v>
      </c>
      <c r="N1655">
        <v>585</v>
      </c>
      <c r="O1655">
        <v>890</v>
      </c>
      <c r="P1655">
        <v>680</v>
      </c>
      <c r="Q1655">
        <v>770</v>
      </c>
      <c r="R1655">
        <v>675</v>
      </c>
      <c r="S1655">
        <v>80</v>
      </c>
      <c r="T1655">
        <v>50</v>
      </c>
      <c r="U1655">
        <v>235</v>
      </c>
      <c r="V1655">
        <v>3545</v>
      </c>
      <c r="W1655">
        <v>5</v>
      </c>
      <c r="X1655">
        <v>65</v>
      </c>
      <c r="Y1655">
        <v>20</v>
      </c>
    </row>
    <row r="1656" spans="2:25" hidden="1" x14ac:dyDescent="0.25">
      <c r="B1656" t="s">
        <v>2202</v>
      </c>
      <c r="C1656">
        <v>10650</v>
      </c>
      <c r="D1656" t="s">
        <v>1745</v>
      </c>
      <c r="E1656">
        <v>5</v>
      </c>
      <c r="F1656">
        <v>5</v>
      </c>
      <c r="G1656">
        <v>1800</v>
      </c>
      <c r="H1656">
        <v>5</v>
      </c>
      <c r="I1656">
        <v>275</v>
      </c>
      <c r="J1656">
        <v>5</v>
      </c>
      <c r="K1656">
        <v>125</v>
      </c>
      <c r="L1656">
        <v>570</v>
      </c>
      <c r="M1656">
        <v>260</v>
      </c>
      <c r="N1656">
        <v>345</v>
      </c>
      <c r="O1656">
        <v>440</v>
      </c>
      <c r="P1656">
        <v>320</v>
      </c>
      <c r="Q1656">
        <v>385</v>
      </c>
      <c r="R1656">
        <v>285</v>
      </c>
      <c r="S1656">
        <v>80</v>
      </c>
      <c r="T1656">
        <v>20</v>
      </c>
      <c r="U1656">
        <v>105</v>
      </c>
      <c r="V1656">
        <v>2580</v>
      </c>
      <c r="W1656">
        <v>0</v>
      </c>
      <c r="X1656">
        <v>25</v>
      </c>
      <c r="Y1656">
        <v>10</v>
      </c>
    </row>
    <row r="1657" spans="2:25" hidden="1" x14ac:dyDescent="0.25">
      <c r="B1657" t="s">
        <v>2202</v>
      </c>
      <c r="C1657">
        <v>10750</v>
      </c>
      <c r="D1657" t="s">
        <v>1746</v>
      </c>
      <c r="E1657">
        <v>75</v>
      </c>
      <c r="F1657">
        <v>360</v>
      </c>
      <c r="G1657">
        <v>28095</v>
      </c>
      <c r="H1657">
        <v>205</v>
      </c>
      <c r="I1657">
        <v>11090</v>
      </c>
      <c r="J1657">
        <v>165</v>
      </c>
      <c r="K1657">
        <v>6110</v>
      </c>
      <c r="L1657">
        <v>18650</v>
      </c>
      <c r="M1657">
        <v>3020</v>
      </c>
      <c r="N1657">
        <v>10780</v>
      </c>
      <c r="O1657">
        <v>23715</v>
      </c>
      <c r="P1657">
        <v>18710</v>
      </c>
      <c r="Q1657">
        <v>20455</v>
      </c>
      <c r="R1657">
        <v>12655</v>
      </c>
      <c r="S1657">
        <v>1305</v>
      </c>
      <c r="T1657">
        <v>1210</v>
      </c>
      <c r="U1657">
        <v>5535</v>
      </c>
      <c r="V1657">
        <v>56985</v>
      </c>
      <c r="W1657">
        <v>185</v>
      </c>
      <c r="X1657">
        <v>1420</v>
      </c>
      <c r="Y1657">
        <v>2070</v>
      </c>
    </row>
    <row r="1658" spans="2:25" hidden="1" x14ac:dyDescent="0.25">
      <c r="B1658" t="s">
        <v>2202</v>
      </c>
      <c r="C1658">
        <v>10800</v>
      </c>
      <c r="D1658" t="s">
        <v>1747</v>
      </c>
      <c r="E1658">
        <v>0</v>
      </c>
      <c r="F1658">
        <v>5</v>
      </c>
      <c r="G1658">
        <v>710</v>
      </c>
      <c r="H1658">
        <v>0</v>
      </c>
      <c r="I1658">
        <v>105</v>
      </c>
      <c r="J1658">
        <v>0</v>
      </c>
      <c r="K1658">
        <v>65</v>
      </c>
      <c r="L1658">
        <v>160</v>
      </c>
      <c r="M1658">
        <v>145</v>
      </c>
      <c r="N1658">
        <v>175</v>
      </c>
      <c r="O1658">
        <v>295</v>
      </c>
      <c r="P1658">
        <v>225</v>
      </c>
      <c r="Q1658">
        <v>165</v>
      </c>
      <c r="R1658">
        <v>130</v>
      </c>
      <c r="S1658">
        <v>10</v>
      </c>
      <c r="T1658">
        <v>10</v>
      </c>
      <c r="U1658">
        <v>95</v>
      </c>
      <c r="V1658">
        <v>1130</v>
      </c>
      <c r="W1658">
        <v>0</v>
      </c>
      <c r="X1658">
        <v>20</v>
      </c>
      <c r="Y1658">
        <v>5</v>
      </c>
    </row>
    <row r="1659" spans="2:25" hidden="1" x14ac:dyDescent="0.25">
      <c r="B1659" t="s">
        <v>2202</v>
      </c>
      <c r="C1659">
        <v>10850</v>
      </c>
      <c r="D1659" t="s">
        <v>1748</v>
      </c>
      <c r="E1659">
        <v>0</v>
      </c>
      <c r="F1659">
        <v>5</v>
      </c>
      <c r="G1659">
        <v>825</v>
      </c>
      <c r="H1659">
        <v>5</v>
      </c>
      <c r="I1659">
        <v>205</v>
      </c>
      <c r="J1659">
        <v>5</v>
      </c>
      <c r="K1659">
        <v>105</v>
      </c>
      <c r="L1659">
        <v>355</v>
      </c>
      <c r="M1659">
        <v>175</v>
      </c>
      <c r="N1659">
        <v>245</v>
      </c>
      <c r="O1659">
        <v>390</v>
      </c>
      <c r="P1659">
        <v>285</v>
      </c>
      <c r="Q1659">
        <v>295</v>
      </c>
      <c r="R1659">
        <v>190</v>
      </c>
      <c r="S1659">
        <v>45</v>
      </c>
      <c r="T1659">
        <v>15</v>
      </c>
      <c r="U1659">
        <v>115</v>
      </c>
      <c r="V1659">
        <v>1400</v>
      </c>
      <c r="W1659">
        <v>0</v>
      </c>
      <c r="X1659">
        <v>20</v>
      </c>
      <c r="Y1659">
        <v>10</v>
      </c>
    </row>
    <row r="1660" spans="2:25" hidden="1" x14ac:dyDescent="0.25">
      <c r="B1660" t="s">
        <v>2202</v>
      </c>
      <c r="C1660">
        <v>10900</v>
      </c>
      <c r="D1660" t="s">
        <v>1749</v>
      </c>
      <c r="E1660">
        <v>15</v>
      </c>
      <c r="F1660">
        <v>20</v>
      </c>
      <c r="G1660">
        <v>9380</v>
      </c>
      <c r="H1660">
        <v>65</v>
      </c>
      <c r="I1660">
        <v>1715</v>
      </c>
      <c r="J1660">
        <v>20</v>
      </c>
      <c r="K1660">
        <v>560</v>
      </c>
      <c r="L1660">
        <v>3395</v>
      </c>
      <c r="M1660">
        <v>2465</v>
      </c>
      <c r="N1660">
        <v>2205</v>
      </c>
      <c r="O1660">
        <v>2820</v>
      </c>
      <c r="P1660">
        <v>2160</v>
      </c>
      <c r="Q1660">
        <v>2750</v>
      </c>
      <c r="R1660">
        <v>1680</v>
      </c>
      <c r="S1660">
        <v>295</v>
      </c>
      <c r="T1660">
        <v>85</v>
      </c>
      <c r="U1660">
        <v>595</v>
      </c>
      <c r="V1660">
        <v>13905</v>
      </c>
      <c r="W1660">
        <v>5</v>
      </c>
      <c r="X1660">
        <v>140</v>
      </c>
      <c r="Y1660">
        <v>210</v>
      </c>
    </row>
    <row r="1661" spans="2:25" hidden="1" x14ac:dyDescent="0.25">
      <c r="B1661" t="s">
        <v>2202</v>
      </c>
      <c r="C1661">
        <v>10950</v>
      </c>
      <c r="D1661" t="s">
        <v>1750</v>
      </c>
      <c r="E1661">
        <v>5</v>
      </c>
      <c r="F1661">
        <v>10</v>
      </c>
      <c r="G1661">
        <v>285</v>
      </c>
      <c r="H1661">
        <v>0</v>
      </c>
      <c r="I1661">
        <v>40</v>
      </c>
      <c r="J1661">
        <v>5</v>
      </c>
      <c r="K1661">
        <v>20</v>
      </c>
      <c r="L1661">
        <v>130</v>
      </c>
      <c r="M1661">
        <v>50</v>
      </c>
      <c r="N1661">
        <v>85</v>
      </c>
      <c r="O1661">
        <v>165</v>
      </c>
      <c r="P1661">
        <v>130</v>
      </c>
      <c r="Q1661">
        <v>145</v>
      </c>
      <c r="R1661">
        <v>100</v>
      </c>
      <c r="S1661">
        <v>15</v>
      </c>
      <c r="T1661">
        <v>5</v>
      </c>
      <c r="U1661">
        <v>70</v>
      </c>
      <c r="V1661">
        <v>510</v>
      </c>
      <c r="W1661">
        <v>0</v>
      </c>
      <c r="X1661">
        <v>15</v>
      </c>
      <c r="Y1661">
        <v>5</v>
      </c>
    </row>
    <row r="1662" spans="2:25" hidden="1" x14ac:dyDescent="0.25">
      <c r="B1662" t="s">
        <v>2202</v>
      </c>
      <c r="C1662">
        <v>11150</v>
      </c>
      <c r="D1662" t="s">
        <v>1751</v>
      </c>
      <c r="E1662">
        <v>5</v>
      </c>
      <c r="F1662">
        <v>35</v>
      </c>
      <c r="G1662">
        <v>205</v>
      </c>
      <c r="H1662">
        <v>0</v>
      </c>
      <c r="I1662">
        <v>70</v>
      </c>
      <c r="J1662">
        <v>5</v>
      </c>
      <c r="K1662">
        <v>55</v>
      </c>
      <c r="L1662">
        <v>200</v>
      </c>
      <c r="M1662">
        <v>20</v>
      </c>
      <c r="N1662">
        <v>115</v>
      </c>
      <c r="O1662">
        <v>255</v>
      </c>
      <c r="P1662">
        <v>230</v>
      </c>
      <c r="Q1662">
        <v>340</v>
      </c>
      <c r="R1662">
        <v>250</v>
      </c>
      <c r="S1662">
        <v>10</v>
      </c>
      <c r="T1662">
        <v>5</v>
      </c>
      <c r="U1662">
        <v>140</v>
      </c>
      <c r="V1662">
        <v>580</v>
      </c>
      <c r="W1662">
        <v>5</v>
      </c>
      <c r="X1662">
        <v>55</v>
      </c>
      <c r="Y1662">
        <v>5</v>
      </c>
    </row>
    <row r="1663" spans="2:25" hidden="1" x14ac:dyDescent="0.25">
      <c r="B1663" t="s">
        <v>2202</v>
      </c>
      <c r="C1663">
        <v>11200</v>
      </c>
      <c r="D1663" t="s">
        <v>1752</v>
      </c>
      <c r="E1663">
        <v>5</v>
      </c>
      <c r="F1663">
        <v>25</v>
      </c>
      <c r="G1663">
        <v>100</v>
      </c>
      <c r="H1663">
        <v>0</v>
      </c>
      <c r="I1663">
        <v>40</v>
      </c>
      <c r="J1663">
        <v>5</v>
      </c>
      <c r="K1663">
        <v>35</v>
      </c>
      <c r="L1663">
        <v>150</v>
      </c>
      <c r="M1663">
        <v>10</v>
      </c>
      <c r="N1663">
        <v>105</v>
      </c>
      <c r="O1663">
        <v>155</v>
      </c>
      <c r="P1663">
        <v>145</v>
      </c>
      <c r="Q1663">
        <v>220</v>
      </c>
      <c r="R1663">
        <v>175</v>
      </c>
      <c r="S1663">
        <v>5</v>
      </c>
      <c r="T1663">
        <v>5</v>
      </c>
      <c r="U1663">
        <v>90</v>
      </c>
      <c r="V1663">
        <v>390</v>
      </c>
      <c r="W1663">
        <v>0</v>
      </c>
      <c r="X1663">
        <v>45</v>
      </c>
      <c r="Y1663">
        <v>0</v>
      </c>
    </row>
    <row r="1664" spans="2:25" hidden="1" x14ac:dyDescent="0.25">
      <c r="B1664" t="s">
        <v>2202</v>
      </c>
      <c r="C1664">
        <v>11250</v>
      </c>
      <c r="D1664" t="s">
        <v>1753</v>
      </c>
      <c r="E1664">
        <v>5</v>
      </c>
      <c r="F1664">
        <v>45</v>
      </c>
      <c r="G1664">
        <v>2865</v>
      </c>
      <c r="H1664">
        <v>10</v>
      </c>
      <c r="I1664">
        <v>745</v>
      </c>
      <c r="J1664">
        <v>5</v>
      </c>
      <c r="K1664">
        <v>400</v>
      </c>
      <c r="L1664">
        <v>1450</v>
      </c>
      <c r="M1664">
        <v>195</v>
      </c>
      <c r="N1664">
        <v>1230</v>
      </c>
      <c r="O1664">
        <v>1145</v>
      </c>
      <c r="P1664">
        <v>1020</v>
      </c>
      <c r="Q1664">
        <v>1160</v>
      </c>
      <c r="R1664">
        <v>1055</v>
      </c>
      <c r="S1664">
        <v>80</v>
      </c>
      <c r="T1664">
        <v>35</v>
      </c>
      <c r="U1664">
        <v>490</v>
      </c>
      <c r="V1664">
        <v>5570</v>
      </c>
      <c r="W1664">
        <v>5</v>
      </c>
      <c r="X1664">
        <v>175</v>
      </c>
      <c r="Y1664">
        <v>15</v>
      </c>
    </row>
    <row r="1665" spans="2:25" hidden="1" x14ac:dyDescent="0.25">
      <c r="B1665" t="s">
        <v>2202</v>
      </c>
      <c r="C1665">
        <v>11300</v>
      </c>
      <c r="D1665" t="s">
        <v>1254</v>
      </c>
      <c r="E1665">
        <v>5</v>
      </c>
      <c r="F1665">
        <v>10</v>
      </c>
      <c r="G1665">
        <v>3245</v>
      </c>
      <c r="H1665">
        <v>55</v>
      </c>
      <c r="I1665">
        <v>630</v>
      </c>
      <c r="J1665">
        <v>5</v>
      </c>
      <c r="K1665">
        <v>265</v>
      </c>
      <c r="L1665">
        <v>1395</v>
      </c>
      <c r="M1665">
        <v>855</v>
      </c>
      <c r="N1665">
        <v>630</v>
      </c>
      <c r="O1665">
        <v>970</v>
      </c>
      <c r="P1665">
        <v>695</v>
      </c>
      <c r="Q1665">
        <v>1225</v>
      </c>
      <c r="R1665">
        <v>800</v>
      </c>
      <c r="S1665">
        <v>95</v>
      </c>
      <c r="T1665">
        <v>35</v>
      </c>
      <c r="U1665">
        <v>125</v>
      </c>
      <c r="V1665">
        <v>4735</v>
      </c>
      <c r="W1665">
        <v>25</v>
      </c>
      <c r="X1665">
        <v>35</v>
      </c>
      <c r="Y1665">
        <v>265</v>
      </c>
    </row>
    <row r="1666" spans="2:25" hidden="1" x14ac:dyDescent="0.25">
      <c r="B1666" t="s">
        <v>2202</v>
      </c>
      <c r="C1666">
        <v>11350</v>
      </c>
      <c r="D1666" t="s">
        <v>1754</v>
      </c>
      <c r="E1666">
        <v>10</v>
      </c>
      <c r="F1666">
        <v>10</v>
      </c>
      <c r="G1666">
        <v>3305</v>
      </c>
      <c r="H1666">
        <v>90</v>
      </c>
      <c r="I1666">
        <v>550</v>
      </c>
      <c r="J1666">
        <v>10</v>
      </c>
      <c r="K1666">
        <v>260</v>
      </c>
      <c r="L1666">
        <v>2850</v>
      </c>
      <c r="M1666">
        <v>850</v>
      </c>
      <c r="N1666">
        <v>1370</v>
      </c>
      <c r="O1666">
        <v>2030</v>
      </c>
      <c r="P1666">
        <v>1620</v>
      </c>
      <c r="Q1666">
        <v>2140</v>
      </c>
      <c r="R1666">
        <v>1900</v>
      </c>
      <c r="S1666">
        <v>155</v>
      </c>
      <c r="T1666">
        <v>85</v>
      </c>
      <c r="U1666">
        <v>565</v>
      </c>
      <c r="V1666">
        <v>6470</v>
      </c>
      <c r="W1666">
        <v>5</v>
      </c>
      <c r="X1666">
        <v>100</v>
      </c>
      <c r="Y1666">
        <v>105</v>
      </c>
    </row>
    <row r="1667" spans="2:25" hidden="1" x14ac:dyDescent="0.25">
      <c r="B1667" t="s">
        <v>2202</v>
      </c>
      <c r="C1667">
        <v>11400</v>
      </c>
      <c r="D1667" t="s">
        <v>1755</v>
      </c>
      <c r="E1667">
        <v>5</v>
      </c>
      <c r="F1667">
        <v>5</v>
      </c>
      <c r="G1667">
        <v>1565</v>
      </c>
      <c r="H1667">
        <v>5</v>
      </c>
      <c r="I1667">
        <v>300</v>
      </c>
      <c r="J1667">
        <v>5</v>
      </c>
      <c r="K1667">
        <v>130</v>
      </c>
      <c r="L1667">
        <v>470</v>
      </c>
      <c r="M1667">
        <v>360</v>
      </c>
      <c r="N1667">
        <v>395</v>
      </c>
      <c r="O1667">
        <v>610</v>
      </c>
      <c r="P1667">
        <v>440</v>
      </c>
      <c r="Q1667">
        <v>465</v>
      </c>
      <c r="R1667">
        <v>295</v>
      </c>
      <c r="S1667">
        <v>45</v>
      </c>
      <c r="T1667">
        <v>20</v>
      </c>
      <c r="U1667">
        <v>155</v>
      </c>
      <c r="V1667">
        <v>2435</v>
      </c>
      <c r="W1667">
        <v>0</v>
      </c>
      <c r="X1667">
        <v>30</v>
      </c>
      <c r="Y1667">
        <v>20</v>
      </c>
    </row>
    <row r="1668" spans="2:25" hidden="1" x14ac:dyDescent="0.25">
      <c r="B1668" t="s">
        <v>2202</v>
      </c>
      <c r="C1668">
        <v>11450</v>
      </c>
      <c r="D1668" t="s">
        <v>1756</v>
      </c>
      <c r="E1668">
        <v>25</v>
      </c>
      <c r="F1668">
        <v>60</v>
      </c>
      <c r="G1668">
        <v>7540</v>
      </c>
      <c r="H1668">
        <v>40</v>
      </c>
      <c r="I1668">
        <v>3440</v>
      </c>
      <c r="J1668">
        <v>70</v>
      </c>
      <c r="K1668">
        <v>1375</v>
      </c>
      <c r="L1668">
        <v>4740</v>
      </c>
      <c r="M1668">
        <v>1375</v>
      </c>
      <c r="N1668">
        <v>2085</v>
      </c>
      <c r="O1668">
        <v>7055</v>
      </c>
      <c r="P1668">
        <v>5485</v>
      </c>
      <c r="Q1668">
        <v>4955</v>
      </c>
      <c r="R1668">
        <v>2080</v>
      </c>
      <c r="S1668">
        <v>275</v>
      </c>
      <c r="T1668">
        <v>325</v>
      </c>
      <c r="U1668">
        <v>1555</v>
      </c>
      <c r="V1668">
        <v>13755</v>
      </c>
      <c r="W1668">
        <v>25</v>
      </c>
      <c r="X1668">
        <v>225</v>
      </c>
      <c r="Y1668">
        <v>420</v>
      </c>
    </row>
    <row r="1669" spans="2:25" hidden="1" x14ac:dyDescent="0.25">
      <c r="B1669" t="s">
        <v>2202</v>
      </c>
      <c r="C1669">
        <v>11500</v>
      </c>
      <c r="D1669" t="s">
        <v>1757</v>
      </c>
      <c r="E1669">
        <v>55</v>
      </c>
      <c r="F1669">
        <v>185</v>
      </c>
      <c r="G1669">
        <v>15670</v>
      </c>
      <c r="H1669">
        <v>125</v>
      </c>
      <c r="I1669">
        <v>6960</v>
      </c>
      <c r="J1669">
        <v>105</v>
      </c>
      <c r="K1669">
        <v>3895</v>
      </c>
      <c r="L1669">
        <v>10385</v>
      </c>
      <c r="M1669">
        <v>1570</v>
      </c>
      <c r="N1669">
        <v>6650</v>
      </c>
      <c r="O1669">
        <v>13730</v>
      </c>
      <c r="P1669">
        <v>11060</v>
      </c>
      <c r="Q1669">
        <v>11405</v>
      </c>
      <c r="R1669">
        <v>6730</v>
      </c>
      <c r="S1669">
        <v>690</v>
      </c>
      <c r="T1669">
        <v>800</v>
      </c>
      <c r="U1669">
        <v>3410</v>
      </c>
      <c r="V1669">
        <v>33285</v>
      </c>
      <c r="W1669">
        <v>60</v>
      </c>
      <c r="X1669">
        <v>770</v>
      </c>
      <c r="Y1669">
        <v>1065</v>
      </c>
    </row>
    <row r="1670" spans="2:25" hidden="1" x14ac:dyDescent="0.25">
      <c r="B1670" t="s">
        <v>2202</v>
      </c>
      <c r="C1670">
        <v>11520</v>
      </c>
      <c r="D1670" t="s">
        <v>1758</v>
      </c>
      <c r="E1670">
        <v>5</v>
      </c>
      <c r="F1670">
        <v>5</v>
      </c>
      <c r="G1670">
        <v>6285</v>
      </c>
      <c r="H1670">
        <v>60</v>
      </c>
      <c r="I1670">
        <v>1220</v>
      </c>
      <c r="J1670">
        <v>10</v>
      </c>
      <c r="K1670">
        <v>380</v>
      </c>
      <c r="L1670">
        <v>1965</v>
      </c>
      <c r="M1670">
        <v>2825</v>
      </c>
      <c r="N1670">
        <v>1095</v>
      </c>
      <c r="O1670">
        <v>1740</v>
      </c>
      <c r="P1670">
        <v>1285</v>
      </c>
      <c r="Q1670">
        <v>1860</v>
      </c>
      <c r="R1670">
        <v>1065</v>
      </c>
      <c r="S1670">
        <v>190</v>
      </c>
      <c r="T1670">
        <v>45</v>
      </c>
      <c r="U1670">
        <v>260</v>
      </c>
      <c r="V1670">
        <v>8660</v>
      </c>
      <c r="W1670">
        <v>15</v>
      </c>
      <c r="X1670">
        <v>40</v>
      </c>
      <c r="Y1670">
        <v>335</v>
      </c>
    </row>
    <row r="1671" spans="2:25" hidden="1" x14ac:dyDescent="0.25">
      <c r="B1671" t="s">
        <v>2202</v>
      </c>
      <c r="C1671">
        <v>11570</v>
      </c>
      <c r="D1671" t="s">
        <v>1759</v>
      </c>
      <c r="E1671">
        <v>30</v>
      </c>
      <c r="F1671">
        <v>45</v>
      </c>
      <c r="G1671">
        <v>35875</v>
      </c>
      <c r="H1671">
        <v>295</v>
      </c>
      <c r="I1671">
        <v>14135</v>
      </c>
      <c r="J1671">
        <v>200</v>
      </c>
      <c r="K1671">
        <v>9285</v>
      </c>
      <c r="L1671">
        <v>21510</v>
      </c>
      <c r="M1671">
        <v>4650</v>
      </c>
      <c r="N1671">
        <v>11065</v>
      </c>
      <c r="O1671">
        <v>23800</v>
      </c>
      <c r="P1671">
        <v>18760</v>
      </c>
      <c r="Q1671">
        <v>23390</v>
      </c>
      <c r="R1671">
        <v>14165</v>
      </c>
      <c r="S1671">
        <v>1450</v>
      </c>
      <c r="T1671">
        <v>2255</v>
      </c>
      <c r="U1671">
        <v>4185</v>
      </c>
      <c r="V1671">
        <v>68495</v>
      </c>
      <c r="W1671">
        <v>315</v>
      </c>
      <c r="X1671">
        <v>955</v>
      </c>
      <c r="Y1671">
        <v>4030</v>
      </c>
    </row>
    <row r="1672" spans="2:25" hidden="1" x14ac:dyDescent="0.25">
      <c r="B1672" t="s">
        <v>2202</v>
      </c>
      <c r="C1672">
        <v>11600</v>
      </c>
      <c r="D1672" t="s">
        <v>1760</v>
      </c>
      <c r="E1672">
        <v>5</v>
      </c>
      <c r="F1672">
        <v>0</v>
      </c>
      <c r="G1672">
        <v>195</v>
      </c>
      <c r="H1672">
        <v>5</v>
      </c>
      <c r="I1672">
        <v>40</v>
      </c>
      <c r="J1672">
        <v>0</v>
      </c>
      <c r="K1672">
        <v>20</v>
      </c>
      <c r="L1672">
        <v>80</v>
      </c>
      <c r="M1672">
        <v>40</v>
      </c>
      <c r="N1672">
        <v>65</v>
      </c>
      <c r="O1672">
        <v>165</v>
      </c>
      <c r="P1672">
        <v>135</v>
      </c>
      <c r="Q1672">
        <v>100</v>
      </c>
      <c r="R1672">
        <v>55</v>
      </c>
      <c r="S1672">
        <v>10</v>
      </c>
      <c r="T1672">
        <v>5</v>
      </c>
      <c r="U1672">
        <v>50</v>
      </c>
      <c r="V1672">
        <v>365</v>
      </c>
      <c r="W1672">
        <v>0</v>
      </c>
      <c r="X1672">
        <v>10</v>
      </c>
      <c r="Y1672">
        <v>5</v>
      </c>
    </row>
    <row r="1673" spans="2:25" hidden="1" x14ac:dyDescent="0.25">
      <c r="B1673" t="s">
        <v>2202</v>
      </c>
      <c r="C1673">
        <v>11650</v>
      </c>
      <c r="D1673" t="s">
        <v>1761</v>
      </c>
      <c r="E1673">
        <v>140</v>
      </c>
      <c r="F1673">
        <v>255</v>
      </c>
      <c r="G1673">
        <v>47980</v>
      </c>
      <c r="H1673">
        <v>235</v>
      </c>
      <c r="I1673">
        <v>10810</v>
      </c>
      <c r="J1673">
        <v>145</v>
      </c>
      <c r="K1673">
        <v>4790</v>
      </c>
      <c r="L1673">
        <v>25815</v>
      </c>
      <c r="M1673">
        <v>8200</v>
      </c>
      <c r="N1673">
        <v>13435</v>
      </c>
      <c r="O1673">
        <v>18640</v>
      </c>
      <c r="P1673">
        <v>15015</v>
      </c>
      <c r="Q1673">
        <v>16160</v>
      </c>
      <c r="R1673">
        <v>11320</v>
      </c>
      <c r="S1673">
        <v>1380</v>
      </c>
      <c r="T1673">
        <v>525</v>
      </c>
      <c r="U1673">
        <v>5525</v>
      </c>
      <c r="V1673">
        <v>78590</v>
      </c>
      <c r="W1673">
        <v>50</v>
      </c>
      <c r="X1673">
        <v>1205</v>
      </c>
      <c r="Y1673">
        <v>970</v>
      </c>
    </row>
    <row r="1674" spans="2:25" hidden="1" x14ac:dyDescent="0.25">
      <c r="B1674" t="s">
        <v>2202</v>
      </c>
      <c r="C1674">
        <v>11700</v>
      </c>
      <c r="D1674" t="s">
        <v>1762</v>
      </c>
      <c r="E1674">
        <v>5</v>
      </c>
      <c r="F1674">
        <v>20</v>
      </c>
      <c r="G1674">
        <v>175</v>
      </c>
      <c r="H1674">
        <v>0</v>
      </c>
      <c r="I1674">
        <v>60</v>
      </c>
      <c r="J1674">
        <v>0</v>
      </c>
      <c r="K1674">
        <v>45</v>
      </c>
      <c r="L1674">
        <v>120</v>
      </c>
      <c r="M1674">
        <v>25</v>
      </c>
      <c r="N1674">
        <v>140</v>
      </c>
      <c r="O1674">
        <v>160</v>
      </c>
      <c r="P1674">
        <v>145</v>
      </c>
      <c r="Q1674">
        <v>195</v>
      </c>
      <c r="R1674">
        <v>190</v>
      </c>
      <c r="S1674">
        <v>5</v>
      </c>
      <c r="T1674">
        <v>5</v>
      </c>
      <c r="U1674">
        <v>85</v>
      </c>
      <c r="V1674">
        <v>525</v>
      </c>
      <c r="W1674">
        <v>0</v>
      </c>
      <c r="X1674">
        <v>30</v>
      </c>
      <c r="Y1674">
        <v>5</v>
      </c>
    </row>
    <row r="1675" spans="2:25" hidden="1" x14ac:dyDescent="0.25">
      <c r="B1675" t="s">
        <v>2202</v>
      </c>
      <c r="C1675">
        <v>11720</v>
      </c>
      <c r="D1675" t="s">
        <v>1763</v>
      </c>
      <c r="E1675">
        <v>20</v>
      </c>
      <c r="F1675">
        <v>85</v>
      </c>
      <c r="G1675">
        <v>7250</v>
      </c>
      <c r="H1675">
        <v>30</v>
      </c>
      <c r="I1675">
        <v>2620</v>
      </c>
      <c r="J1675">
        <v>40</v>
      </c>
      <c r="K1675">
        <v>1370</v>
      </c>
      <c r="L1675">
        <v>5400</v>
      </c>
      <c r="M1675">
        <v>825</v>
      </c>
      <c r="N1675">
        <v>3165</v>
      </c>
      <c r="O1675">
        <v>4780</v>
      </c>
      <c r="P1675">
        <v>3980</v>
      </c>
      <c r="Q1675">
        <v>3660</v>
      </c>
      <c r="R1675">
        <v>2615</v>
      </c>
      <c r="S1675">
        <v>315</v>
      </c>
      <c r="T1675">
        <v>145</v>
      </c>
      <c r="U1675">
        <v>1745</v>
      </c>
      <c r="V1675">
        <v>15090</v>
      </c>
      <c r="W1675">
        <v>5</v>
      </c>
      <c r="X1675">
        <v>385</v>
      </c>
      <c r="Y1675">
        <v>110</v>
      </c>
    </row>
    <row r="1676" spans="2:25" hidden="1" x14ac:dyDescent="0.25">
      <c r="B1676" t="s">
        <v>2202</v>
      </c>
      <c r="C1676">
        <v>11730</v>
      </c>
      <c r="D1676" t="s">
        <v>1764</v>
      </c>
      <c r="E1676">
        <v>25</v>
      </c>
      <c r="F1676">
        <v>90</v>
      </c>
      <c r="G1676">
        <v>9770</v>
      </c>
      <c r="H1676">
        <v>30</v>
      </c>
      <c r="I1676">
        <v>2405</v>
      </c>
      <c r="J1676">
        <v>20</v>
      </c>
      <c r="K1676">
        <v>1370</v>
      </c>
      <c r="L1676">
        <v>4965</v>
      </c>
      <c r="M1676">
        <v>1435</v>
      </c>
      <c r="N1676">
        <v>3300</v>
      </c>
      <c r="O1676">
        <v>3715</v>
      </c>
      <c r="P1676">
        <v>2935</v>
      </c>
      <c r="Q1676">
        <v>3090</v>
      </c>
      <c r="R1676">
        <v>2710</v>
      </c>
      <c r="S1676">
        <v>350</v>
      </c>
      <c r="T1676">
        <v>170</v>
      </c>
      <c r="U1676">
        <v>1170</v>
      </c>
      <c r="V1676">
        <v>17455</v>
      </c>
      <c r="W1676">
        <v>10</v>
      </c>
      <c r="X1676">
        <v>355</v>
      </c>
      <c r="Y1676">
        <v>75</v>
      </c>
    </row>
    <row r="1677" spans="2:25" hidden="1" x14ac:dyDescent="0.25">
      <c r="B1677" t="s">
        <v>2202</v>
      </c>
      <c r="C1677">
        <v>11750</v>
      </c>
      <c r="D1677" t="s">
        <v>1765</v>
      </c>
      <c r="E1677">
        <v>5</v>
      </c>
      <c r="F1677">
        <v>10</v>
      </c>
      <c r="G1677">
        <v>385</v>
      </c>
      <c r="H1677">
        <v>0</v>
      </c>
      <c r="I1677">
        <v>75</v>
      </c>
      <c r="J1677">
        <v>0</v>
      </c>
      <c r="K1677">
        <v>35</v>
      </c>
      <c r="L1677">
        <v>130</v>
      </c>
      <c r="M1677">
        <v>60</v>
      </c>
      <c r="N1677">
        <v>125</v>
      </c>
      <c r="O1677">
        <v>210</v>
      </c>
      <c r="P1677">
        <v>175</v>
      </c>
      <c r="Q1677">
        <v>160</v>
      </c>
      <c r="R1677">
        <v>135</v>
      </c>
      <c r="S1677">
        <v>10</v>
      </c>
      <c r="T1677">
        <v>5</v>
      </c>
      <c r="U1677">
        <v>80</v>
      </c>
      <c r="V1677">
        <v>700</v>
      </c>
      <c r="W1677">
        <v>0</v>
      </c>
      <c r="X1677">
        <v>15</v>
      </c>
      <c r="Y1677">
        <v>5</v>
      </c>
    </row>
    <row r="1678" spans="2:25" hidden="1" x14ac:dyDescent="0.25">
      <c r="B1678" t="s">
        <v>2202</v>
      </c>
      <c r="C1678">
        <v>11800</v>
      </c>
      <c r="D1678" t="s">
        <v>1766</v>
      </c>
      <c r="E1678">
        <v>30</v>
      </c>
      <c r="F1678">
        <v>140</v>
      </c>
      <c r="G1678">
        <v>11375</v>
      </c>
      <c r="H1678">
        <v>70</v>
      </c>
      <c r="I1678">
        <v>2470</v>
      </c>
      <c r="J1678">
        <v>35</v>
      </c>
      <c r="K1678">
        <v>1185</v>
      </c>
      <c r="L1678">
        <v>7700</v>
      </c>
      <c r="M1678">
        <v>2020</v>
      </c>
      <c r="N1678">
        <v>3450</v>
      </c>
      <c r="O1678">
        <v>5140</v>
      </c>
      <c r="P1678">
        <v>4010</v>
      </c>
      <c r="Q1678">
        <v>4320</v>
      </c>
      <c r="R1678">
        <v>3495</v>
      </c>
      <c r="S1678">
        <v>390</v>
      </c>
      <c r="T1678">
        <v>255</v>
      </c>
      <c r="U1678">
        <v>1390</v>
      </c>
      <c r="V1678">
        <v>19765</v>
      </c>
      <c r="W1678">
        <v>10</v>
      </c>
      <c r="X1678">
        <v>470</v>
      </c>
      <c r="Y1678">
        <v>215</v>
      </c>
    </row>
    <row r="1679" spans="2:25" hidden="1" x14ac:dyDescent="0.25">
      <c r="B1679" t="s">
        <v>2202</v>
      </c>
      <c r="C1679">
        <v>12000</v>
      </c>
      <c r="D1679" t="s">
        <v>1767</v>
      </c>
      <c r="E1679">
        <v>5</v>
      </c>
      <c r="F1679">
        <v>5</v>
      </c>
      <c r="G1679">
        <v>625</v>
      </c>
      <c r="H1679">
        <v>5</v>
      </c>
      <c r="I1679">
        <v>125</v>
      </c>
      <c r="J1679">
        <v>5</v>
      </c>
      <c r="K1679">
        <v>60</v>
      </c>
      <c r="L1679">
        <v>185</v>
      </c>
      <c r="M1679">
        <v>95</v>
      </c>
      <c r="N1679">
        <v>170</v>
      </c>
      <c r="O1679">
        <v>250</v>
      </c>
      <c r="P1679">
        <v>195</v>
      </c>
      <c r="Q1679">
        <v>155</v>
      </c>
      <c r="R1679">
        <v>120</v>
      </c>
      <c r="S1679">
        <v>20</v>
      </c>
      <c r="T1679">
        <v>10</v>
      </c>
      <c r="U1679">
        <v>75</v>
      </c>
      <c r="V1679">
        <v>1020</v>
      </c>
      <c r="W1679">
        <v>0</v>
      </c>
      <c r="X1679">
        <v>10</v>
      </c>
      <c r="Y1679">
        <v>5</v>
      </c>
    </row>
    <row r="1680" spans="2:25" hidden="1" x14ac:dyDescent="0.25">
      <c r="B1680" t="s">
        <v>2202</v>
      </c>
      <c r="C1680">
        <v>12150</v>
      </c>
      <c r="D1680" t="s">
        <v>1768</v>
      </c>
      <c r="E1680">
        <v>5</v>
      </c>
      <c r="F1680">
        <v>50</v>
      </c>
      <c r="G1680">
        <v>395</v>
      </c>
      <c r="H1680">
        <v>0</v>
      </c>
      <c r="I1680">
        <v>160</v>
      </c>
      <c r="J1680">
        <v>5</v>
      </c>
      <c r="K1680">
        <v>100</v>
      </c>
      <c r="L1680">
        <v>345</v>
      </c>
      <c r="M1680">
        <v>60</v>
      </c>
      <c r="N1680">
        <v>220</v>
      </c>
      <c r="O1680">
        <v>380</v>
      </c>
      <c r="P1680">
        <v>335</v>
      </c>
      <c r="Q1680">
        <v>375</v>
      </c>
      <c r="R1680">
        <v>290</v>
      </c>
      <c r="S1680">
        <v>10</v>
      </c>
      <c r="T1680">
        <v>15</v>
      </c>
      <c r="U1680">
        <v>175</v>
      </c>
      <c r="V1680">
        <v>1010</v>
      </c>
      <c r="W1680">
        <v>5</v>
      </c>
      <c r="X1680">
        <v>45</v>
      </c>
      <c r="Y1680">
        <v>5</v>
      </c>
    </row>
    <row r="1681" spans="2:25" hidden="1" x14ac:dyDescent="0.25">
      <c r="B1681" t="s">
        <v>2202</v>
      </c>
      <c r="C1681">
        <v>12160</v>
      </c>
      <c r="D1681" t="s">
        <v>1769</v>
      </c>
      <c r="E1681">
        <v>5</v>
      </c>
      <c r="F1681">
        <v>5</v>
      </c>
      <c r="G1681">
        <v>2035</v>
      </c>
      <c r="H1681">
        <v>5</v>
      </c>
      <c r="I1681">
        <v>385</v>
      </c>
      <c r="J1681">
        <v>5</v>
      </c>
      <c r="K1681">
        <v>190</v>
      </c>
      <c r="L1681">
        <v>545</v>
      </c>
      <c r="M1681">
        <v>330</v>
      </c>
      <c r="N1681">
        <v>550</v>
      </c>
      <c r="O1681">
        <v>585</v>
      </c>
      <c r="P1681">
        <v>450</v>
      </c>
      <c r="Q1681">
        <v>470</v>
      </c>
      <c r="R1681">
        <v>340</v>
      </c>
      <c r="S1681">
        <v>60</v>
      </c>
      <c r="T1681">
        <v>20</v>
      </c>
      <c r="U1681">
        <v>170</v>
      </c>
      <c r="V1681">
        <v>3180</v>
      </c>
      <c r="W1681">
        <v>5</v>
      </c>
      <c r="X1681">
        <v>40</v>
      </c>
      <c r="Y1681">
        <v>20</v>
      </c>
    </row>
    <row r="1682" spans="2:25" hidden="1" x14ac:dyDescent="0.25">
      <c r="B1682" t="s">
        <v>2202</v>
      </c>
      <c r="C1682">
        <v>12350</v>
      </c>
      <c r="D1682" t="s">
        <v>1770</v>
      </c>
      <c r="E1682">
        <v>5</v>
      </c>
      <c r="F1682">
        <v>20</v>
      </c>
      <c r="G1682">
        <v>2050</v>
      </c>
      <c r="H1682">
        <v>10</v>
      </c>
      <c r="I1682">
        <v>440</v>
      </c>
      <c r="J1682">
        <v>5</v>
      </c>
      <c r="K1682">
        <v>260</v>
      </c>
      <c r="L1682">
        <v>920</v>
      </c>
      <c r="M1682">
        <v>350</v>
      </c>
      <c r="N1682">
        <v>730</v>
      </c>
      <c r="O1682">
        <v>840</v>
      </c>
      <c r="P1682">
        <v>660</v>
      </c>
      <c r="Q1682">
        <v>715</v>
      </c>
      <c r="R1682">
        <v>580</v>
      </c>
      <c r="S1682">
        <v>55</v>
      </c>
      <c r="T1682">
        <v>30</v>
      </c>
      <c r="U1682">
        <v>295</v>
      </c>
      <c r="V1682">
        <v>3680</v>
      </c>
      <c r="W1682">
        <v>5</v>
      </c>
      <c r="X1682">
        <v>85</v>
      </c>
      <c r="Y1682">
        <v>25</v>
      </c>
    </row>
    <row r="1683" spans="2:25" hidden="1" x14ac:dyDescent="0.25">
      <c r="B1683" t="s">
        <v>2202</v>
      </c>
      <c r="C1683">
        <v>12380</v>
      </c>
      <c r="D1683" t="s">
        <v>1771</v>
      </c>
      <c r="E1683">
        <v>20</v>
      </c>
      <c r="F1683">
        <v>35</v>
      </c>
      <c r="G1683">
        <v>18935</v>
      </c>
      <c r="H1683">
        <v>185</v>
      </c>
      <c r="I1683">
        <v>8025</v>
      </c>
      <c r="J1683">
        <v>90</v>
      </c>
      <c r="K1683">
        <v>5655</v>
      </c>
      <c r="L1683">
        <v>13705</v>
      </c>
      <c r="M1683">
        <v>2170</v>
      </c>
      <c r="N1683">
        <v>7385</v>
      </c>
      <c r="O1683">
        <v>14810</v>
      </c>
      <c r="P1683">
        <v>11610</v>
      </c>
      <c r="Q1683">
        <v>15090</v>
      </c>
      <c r="R1683">
        <v>9435</v>
      </c>
      <c r="S1683">
        <v>805</v>
      </c>
      <c r="T1683">
        <v>1710</v>
      </c>
      <c r="U1683">
        <v>2395</v>
      </c>
      <c r="V1683">
        <v>39405</v>
      </c>
      <c r="W1683">
        <v>305</v>
      </c>
      <c r="X1683">
        <v>675</v>
      </c>
      <c r="Y1683">
        <v>2305</v>
      </c>
    </row>
    <row r="1684" spans="2:25" hidden="1" x14ac:dyDescent="0.25">
      <c r="B1684" t="s">
        <v>2202</v>
      </c>
      <c r="C1684">
        <v>12390</v>
      </c>
      <c r="D1684" t="s">
        <v>1772</v>
      </c>
      <c r="E1684">
        <v>65</v>
      </c>
      <c r="F1684">
        <v>290</v>
      </c>
      <c r="G1684">
        <v>5680</v>
      </c>
      <c r="H1684">
        <v>20</v>
      </c>
      <c r="I1684">
        <v>1440</v>
      </c>
      <c r="J1684">
        <v>20</v>
      </c>
      <c r="K1684">
        <v>720</v>
      </c>
      <c r="L1684">
        <v>3565</v>
      </c>
      <c r="M1684">
        <v>980</v>
      </c>
      <c r="N1684">
        <v>2200</v>
      </c>
      <c r="O1684">
        <v>3565</v>
      </c>
      <c r="P1684">
        <v>2970</v>
      </c>
      <c r="Q1684">
        <v>3130</v>
      </c>
      <c r="R1684">
        <v>2070</v>
      </c>
      <c r="S1684">
        <v>220</v>
      </c>
      <c r="T1684">
        <v>100</v>
      </c>
      <c r="U1684">
        <v>1380</v>
      </c>
      <c r="V1684">
        <v>10935</v>
      </c>
      <c r="W1684">
        <v>5</v>
      </c>
      <c r="X1684">
        <v>365</v>
      </c>
      <c r="Y1684">
        <v>90</v>
      </c>
    </row>
    <row r="1685" spans="2:25" hidden="1" x14ac:dyDescent="0.25">
      <c r="B1685" t="s">
        <v>2202</v>
      </c>
      <c r="C1685">
        <v>12700</v>
      </c>
      <c r="D1685" t="s">
        <v>1773</v>
      </c>
      <c r="E1685">
        <v>5</v>
      </c>
      <c r="F1685">
        <v>5</v>
      </c>
      <c r="G1685">
        <v>1135</v>
      </c>
      <c r="H1685">
        <v>5</v>
      </c>
      <c r="I1685">
        <v>285</v>
      </c>
      <c r="J1685">
        <v>5</v>
      </c>
      <c r="K1685">
        <v>145</v>
      </c>
      <c r="L1685">
        <v>430</v>
      </c>
      <c r="M1685">
        <v>310</v>
      </c>
      <c r="N1685">
        <v>355</v>
      </c>
      <c r="O1685">
        <v>470</v>
      </c>
      <c r="P1685">
        <v>370</v>
      </c>
      <c r="Q1685">
        <v>375</v>
      </c>
      <c r="R1685">
        <v>265</v>
      </c>
      <c r="S1685">
        <v>45</v>
      </c>
      <c r="T1685">
        <v>10</v>
      </c>
      <c r="U1685">
        <v>130</v>
      </c>
      <c r="V1685">
        <v>1945</v>
      </c>
      <c r="W1685">
        <v>5</v>
      </c>
      <c r="X1685">
        <v>25</v>
      </c>
      <c r="Y1685">
        <v>15</v>
      </c>
    </row>
    <row r="1686" spans="2:25" hidden="1" x14ac:dyDescent="0.25">
      <c r="B1686" t="s">
        <v>2202</v>
      </c>
      <c r="C1686">
        <v>12730</v>
      </c>
      <c r="D1686" t="s">
        <v>1774</v>
      </c>
      <c r="E1686">
        <v>5</v>
      </c>
      <c r="F1686">
        <v>10</v>
      </c>
      <c r="G1686">
        <v>1235</v>
      </c>
      <c r="H1686">
        <v>5</v>
      </c>
      <c r="I1686">
        <v>280</v>
      </c>
      <c r="J1686">
        <v>5</v>
      </c>
      <c r="K1686">
        <v>130</v>
      </c>
      <c r="L1686">
        <v>690</v>
      </c>
      <c r="M1686">
        <v>230</v>
      </c>
      <c r="N1686">
        <v>425</v>
      </c>
      <c r="O1686">
        <v>565</v>
      </c>
      <c r="P1686">
        <v>430</v>
      </c>
      <c r="Q1686">
        <v>415</v>
      </c>
      <c r="R1686">
        <v>300</v>
      </c>
      <c r="S1686">
        <v>35</v>
      </c>
      <c r="T1686">
        <v>15</v>
      </c>
      <c r="U1686">
        <v>155</v>
      </c>
      <c r="V1686">
        <v>2125</v>
      </c>
      <c r="W1686">
        <v>5</v>
      </c>
      <c r="X1686">
        <v>30</v>
      </c>
      <c r="Y1686">
        <v>10</v>
      </c>
    </row>
    <row r="1687" spans="2:25" hidden="1" x14ac:dyDescent="0.25">
      <c r="B1687" t="s">
        <v>2202</v>
      </c>
      <c r="C1687">
        <v>12750</v>
      </c>
      <c r="D1687" t="s">
        <v>1775</v>
      </c>
      <c r="E1687">
        <v>20</v>
      </c>
      <c r="F1687">
        <v>70</v>
      </c>
      <c r="G1687">
        <v>7940</v>
      </c>
      <c r="H1687">
        <v>20</v>
      </c>
      <c r="I1687">
        <v>1350</v>
      </c>
      <c r="J1687">
        <v>10</v>
      </c>
      <c r="K1687">
        <v>635</v>
      </c>
      <c r="L1687">
        <v>2945</v>
      </c>
      <c r="M1687">
        <v>1725</v>
      </c>
      <c r="N1687">
        <v>2150</v>
      </c>
      <c r="O1687">
        <v>2225</v>
      </c>
      <c r="P1687">
        <v>1710</v>
      </c>
      <c r="Q1687">
        <v>1950</v>
      </c>
      <c r="R1687">
        <v>1600</v>
      </c>
      <c r="S1687">
        <v>315</v>
      </c>
      <c r="T1687">
        <v>90</v>
      </c>
      <c r="U1687">
        <v>655</v>
      </c>
      <c r="V1687">
        <v>12445</v>
      </c>
      <c r="W1687">
        <v>5</v>
      </c>
      <c r="X1687">
        <v>170</v>
      </c>
      <c r="Y1687">
        <v>60</v>
      </c>
    </row>
    <row r="1688" spans="2:25" hidden="1" x14ac:dyDescent="0.25">
      <c r="B1688" t="s">
        <v>2202</v>
      </c>
      <c r="C1688">
        <v>12850</v>
      </c>
      <c r="D1688" t="s">
        <v>453</v>
      </c>
      <c r="E1688">
        <v>15</v>
      </c>
      <c r="F1688">
        <v>40</v>
      </c>
      <c r="G1688">
        <v>24025</v>
      </c>
      <c r="H1688">
        <v>145</v>
      </c>
      <c r="I1688">
        <v>15115</v>
      </c>
      <c r="J1688">
        <v>90</v>
      </c>
      <c r="K1688">
        <v>12640</v>
      </c>
      <c r="L1688">
        <v>20935</v>
      </c>
      <c r="M1688">
        <v>1620</v>
      </c>
      <c r="N1688">
        <v>8785</v>
      </c>
      <c r="O1688">
        <v>15760</v>
      </c>
      <c r="P1688">
        <v>12475</v>
      </c>
      <c r="Q1688">
        <v>15625</v>
      </c>
      <c r="R1688">
        <v>12830</v>
      </c>
      <c r="S1688">
        <v>935</v>
      </c>
      <c r="T1688">
        <v>1495</v>
      </c>
      <c r="U1688">
        <v>2690</v>
      </c>
      <c r="V1688">
        <v>56225</v>
      </c>
      <c r="W1688">
        <v>245</v>
      </c>
      <c r="X1688">
        <v>855</v>
      </c>
      <c r="Y1688">
        <v>2875</v>
      </c>
    </row>
    <row r="1689" spans="2:25" hidden="1" x14ac:dyDescent="0.25">
      <c r="B1689" t="s">
        <v>2202</v>
      </c>
      <c r="C1689">
        <v>12870</v>
      </c>
      <c r="D1689" t="s">
        <v>1776</v>
      </c>
      <c r="E1689">
        <v>5</v>
      </c>
      <c r="F1689">
        <v>5</v>
      </c>
      <c r="G1689">
        <v>2475</v>
      </c>
      <c r="H1689">
        <v>5</v>
      </c>
      <c r="I1689">
        <v>410</v>
      </c>
      <c r="J1689">
        <v>5</v>
      </c>
      <c r="K1689">
        <v>185</v>
      </c>
      <c r="L1689">
        <v>790</v>
      </c>
      <c r="M1689">
        <v>405</v>
      </c>
      <c r="N1689">
        <v>495</v>
      </c>
      <c r="O1689">
        <v>670</v>
      </c>
      <c r="P1689">
        <v>500</v>
      </c>
      <c r="Q1689">
        <v>560</v>
      </c>
      <c r="R1689">
        <v>430</v>
      </c>
      <c r="S1689">
        <v>130</v>
      </c>
      <c r="T1689">
        <v>20</v>
      </c>
      <c r="U1689">
        <v>170</v>
      </c>
      <c r="V1689">
        <v>3635</v>
      </c>
      <c r="W1689">
        <v>5</v>
      </c>
      <c r="X1689">
        <v>20</v>
      </c>
      <c r="Y1689">
        <v>15</v>
      </c>
    </row>
    <row r="1690" spans="2:25" hidden="1" x14ac:dyDescent="0.25">
      <c r="B1690" t="s">
        <v>2202</v>
      </c>
      <c r="C1690">
        <v>12900</v>
      </c>
      <c r="D1690" t="s">
        <v>1777</v>
      </c>
      <c r="E1690">
        <v>5</v>
      </c>
      <c r="F1690">
        <v>45</v>
      </c>
      <c r="G1690">
        <v>1240</v>
      </c>
      <c r="H1690">
        <v>5</v>
      </c>
      <c r="I1690">
        <v>250</v>
      </c>
      <c r="J1690">
        <v>5</v>
      </c>
      <c r="K1690">
        <v>120</v>
      </c>
      <c r="L1690">
        <v>525</v>
      </c>
      <c r="M1690">
        <v>230</v>
      </c>
      <c r="N1690">
        <v>375</v>
      </c>
      <c r="O1690">
        <v>595</v>
      </c>
      <c r="P1690">
        <v>465</v>
      </c>
      <c r="Q1690">
        <v>465</v>
      </c>
      <c r="R1690">
        <v>305</v>
      </c>
      <c r="S1690">
        <v>35</v>
      </c>
      <c r="T1690">
        <v>15</v>
      </c>
      <c r="U1690">
        <v>205</v>
      </c>
      <c r="V1690">
        <v>2120</v>
      </c>
      <c r="W1690">
        <v>0</v>
      </c>
      <c r="X1690">
        <v>50</v>
      </c>
      <c r="Y1690">
        <v>15</v>
      </c>
    </row>
    <row r="1691" spans="2:25" hidden="1" x14ac:dyDescent="0.25">
      <c r="B1691" t="s">
        <v>2202</v>
      </c>
      <c r="C1691">
        <v>12930</v>
      </c>
      <c r="D1691" t="s">
        <v>1778</v>
      </c>
      <c r="E1691">
        <v>15</v>
      </c>
      <c r="F1691">
        <v>20</v>
      </c>
      <c r="G1691">
        <v>13795</v>
      </c>
      <c r="H1691">
        <v>95</v>
      </c>
      <c r="I1691">
        <v>3145</v>
      </c>
      <c r="J1691">
        <v>35</v>
      </c>
      <c r="K1691">
        <v>1370</v>
      </c>
      <c r="L1691">
        <v>5115</v>
      </c>
      <c r="M1691">
        <v>4130</v>
      </c>
      <c r="N1691">
        <v>2680</v>
      </c>
      <c r="O1691">
        <v>5260</v>
      </c>
      <c r="P1691">
        <v>3800</v>
      </c>
      <c r="Q1691">
        <v>5055</v>
      </c>
      <c r="R1691">
        <v>3120</v>
      </c>
      <c r="S1691">
        <v>570</v>
      </c>
      <c r="T1691">
        <v>230</v>
      </c>
      <c r="U1691">
        <v>805</v>
      </c>
      <c r="V1691">
        <v>20640</v>
      </c>
      <c r="W1691">
        <v>100</v>
      </c>
      <c r="X1691">
        <v>170</v>
      </c>
      <c r="Y1691">
        <v>855</v>
      </c>
    </row>
    <row r="1692" spans="2:25" hidden="1" x14ac:dyDescent="0.25">
      <c r="B1692" t="s">
        <v>2202</v>
      </c>
      <c r="C1692">
        <v>12950</v>
      </c>
      <c r="D1692" t="s">
        <v>1779</v>
      </c>
      <c r="E1692">
        <v>5</v>
      </c>
      <c r="F1692">
        <v>15</v>
      </c>
      <c r="G1692">
        <v>610</v>
      </c>
      <c r="H1692">
        <v>5</v>
      </c>
      <c r="I1692">
        <v>130</v>
      </c>
      <c r="J1692">
        <v>5</v>
      </c>
      <c r="K1692">
        <v>75</v>
      </c>
      <c r="L1692">
        <v>340</v>
      </c>
      <c r="M1692">
        <v>80</v>
      </c>
      <c r="N1692">
        <v>225</v>
      </c>
      <c r="O1692">
        <v>315</v>
      </c>
      <c r="P1692">
        <v>270</v>
      </c>
      <c r="Q1692">
        <v>275</v>
      </c>
      <c r="R1692">
        <v>210</v>
      </c>
      <c r="S1692">
        <v>15</v>
      </c>
      <c r="T1692">
        <v>15</v>
      </c>
      <c r="U1692">
        <v>135</v>
      </c>
      <c r="V1692">
        <v>1155</v>
      </c>
      <c r="W1692">
        <v>0</v>
      </c>
      <c r="X1692">
        <v>35</v>
      </c>
      <c r="Y1692">
        <v>5</v>
      </c>
    </row>
    <row r="1693" spans="2:25" hidden="1" x14ac:dyDescent="0.25">
      <c r="B1693" t="s">
        <v>2202</v>
      </c>
      <c r="C1693">
        <v>13010</v>
      </c>
      <c r="D1693" t="s">
        <v>1780</v>
      </c>
      <c r="E1693">
        <v>5</v>
      </c>
      <c r="F1693">
        <v>15</v>
      </c>
      <c r="G1693">
        <v>1665</v>
      </c>
      <c r="H1693">
        <v>5</v>
      </c>
      <c r="I1693">
        <v>340</v>
      </c>
      <c r="J1693">
        <v>5</v>
      </c>
      <c r="K1693">
        <v>200</v>
      </c>
      <c r="L1693">
        <v>845</v>
      </c>
      <c r="M1693">
        <v>235</v>
      </c>
      <c r="N1693">
        <v>645</v>
      </c>
      <c r="O1693">
        <v>610</v>
      </c>
      <c r="P1693">
        <v>495</v>
      </c>
      <c r="Q1693">
        <v>625</v>
      </c>
      <c r="R1693">
        <v>550</v>
      </c>
      <c r="S1693">
        <v>70</v>
      </c>
      <c r="T1693">
        <v>40</v>
      </c>
      <c r="U1693">
        <v>210</v>
      </c>
      <c r="V1693">
        <v>3045</v>
      </c>
      <c r="W1693">
        <v>0</v>
      </c>
      <c r="X1693">
        <v>75</v>
      </c>
      <c r="Y1693">
        <v>10</v>
      </c>
    </row>
    <row r="1694" spans="2:25" hidden="1" x14ac:dyDescent="0.25">
      <c r="B1694" t="s">
        <v>2202</v>
      </c>
      <c r="C1694">
        <v>13310</v>
      </c>
      <c r="D1694" t="s">
        <v>1781</v>
      </c>
      <c r="E1694">
        <v>10</v>
      </c>
      <c r="F1694">
        <v>20</v>
      </c>
      <c r="G1694">
        <v>4195</v>
      </c>
      <c r="H1694">
        <v>15</v>
      </c>
      <c r="I1694">
        <v>930</v>
      </c>
      <c r="J1694">
        <v>20</v>
      </c>
      <c r="K1694">
        <v>445</v>
      </c>
      <c r="L1694">
        <v>2100</v>
      </c>
      <c r="M1694">
        <v>690</v>
      </c>
      <c r="N1694">
        <v>1355</v>
      </c>
      <c r="O1694">
        <v>1805</v>
      </c>
      <c r="P1694">
        <v>1455</v>
      </c>
      <c r="Q1694">
        <v>1395</v>
      </c>
      <c r="R1694">
        <v>1095</v>
      </c>
      <c r="S1694">
        <v>110</v>
      </c>
      <c r="T1694">
        <v>60</v>
      </c>
      <c r="U1694">
        <v>565</v>
      </c>
      <c r="V1694">
        <v>7235</v>
      </c>
      <c r="W1694">
        <v>5</v>
      </c>
      <c r="X1694">
        <v>110</v>
      </c>
      <c r="Y1694">
        <v>45</v>
      </c>
    </row>
    <row r="1695" spans="2:25" hidden="1" x14ac:dyDescent="0.25">
      <c r="B1695" t="s">
        <v>2202</v>
      </c>
      <c r="C1695">
        <v>13340</v>
      </c>
      <c r="D1695" t="s">
        <v>1782</v>
      </c>
      <c r="E1695">
        <v>5</v>
      </c>
      <c r="F1695">
        <v>5</v>
      </c>
      <c r="G1695">
        <v>1360</v>
      </c>
      <c r="H1695">
        <v>5</v>
      </c>
      <c r="I1695">
        <v>360</v>
      </c>
      <c r="J1695">
        <v>5</v>
      </c>
      <c r="K1695">
        <v>140</v>
      </c>
      <c r="L1695">
        <v>450</v>
      </c>
      <c r="M1695">
        <v>250</v>
      </c>
      <c r="N1695">
        <v>345</v>
      </c>
      <c r="O1695">
        <v>610</v>
      </c>
      <c r="P1695">
        <v>455</v>
      </c>
      <c r="Q1695">
        <v>435</v>
      </c>
      <c r="R1695">
        <v>250</v>
      </c>
      <c r="S1695">
        <v>60</v>
      </c>
      <c r="T1695">
        <v>20</v>
      </c>
      <c r="U1695">
        <v>130</v>
      </c>
      <c r="V1695">
        <v>2155</v>
      </c>
      <c r="W1695">
        <v>0</v>
      </c>
      <c r="X1695">
        <v>20</v>
      </c>
      <c r="Y1695">
        <v>20</v>
      </c>
    </row>
    <row r="1696" spans="2:25" hidden="1" x14ac:dyDescent="0.25">
      <c r="B1696" t="s">
        <v>2202</v>
      </c>
      <c r="C1696">
        <v>13450</v>
      </c>
      <c r="D1696" t="s">
        <v>1783</v>
      </c>
      <c r="E1696">
        <v>5</v>
      </c>
      <c r="F1696">
        <v>30</v>
      </c>
      <c r="G1696">
        <v>2350</v>
      </c>
      <c r="H1696">
        <v>5</v>
      </c>
      <c r="I1696">
        <v>640</v>
      </c>
      <c r="J1696">
        <v>10</v>
      </c>
      <c r="K1696">
        <v>275</v>
      </c>
      <c r="L1696">
        <v>1285</v>
      </c>
      <c r="M1696">
        <v>575</v>
      </c>
      <c r="N1696">
        <v>760</v>
      </c>
      <c r="O1696">
        <v>1505</v>
      </c>
      <c r="P1696">
        <v>1175</v>
      </c>
      <c r="Q1696">
        <v>985</v>
      </c>
      <c r="R1696">
        <v>675</v>
      </c>
      <c r="S1696">
        <v>55</v>
      </c>
      <c r="T1696">
        <v>50</v>
      </c>
      <c r="U1696">
        <v>410</v>
      </c>
      <c r="V1696">
        <v>4215</v>
      </c>
      <c r="W1696">
        <v>5</v>
      </c>
      <c r="X1696">
        <v>80</v>
      </c>
      <c r="Y1696">
        <v>55</v>
      </c>
    </row>
    <row r="1697" spans="2:25" hidden="1" x14ac:dyDescent="0.25">
      <c r="B1697" t="s">
        <v>2202</v>
      </c>
      <c r="C1697">
        <v>13550</v>
      </c>
      <c r="D1697" t="s">
        <v>1784</v>
      </c>
      <c r="E1697">
        <v>10</v>
      </c>
      <c r="F1697">
        <v>50</v>
      </c>
      <c r="G1697">
        <v>1460</v>
      </c>
      <c r="H1697">
        <v>5</v>
      </c>
      <c r="I1697">
        <v>330</v>
      </c>
      <c r="J1697">
        <v>5</v>
      </c>
      <c r="K1697">
        <v>170</v>
      </c>
      <c r="L1697">
        <v>905</v>
      </c>
      <c r="M1697">
        <v>180</v>
      </c>
      <c r="N1697">
        <v>475</v>
      </c>
      <c r="O1697">
        <v>795</v>
      </c>
      <c r="P1697">
        <v>655</v>
      </c>
      <c r="Q1697">
        <v>665</v>
      </c>
      <c r="R1697">
        <v>480</v>
      </c>
      <c r="S1697">
        <v>35</v>
      </c>
      <c r="T1697">
        <v>15</v>
      </c>
      <c r="U1697">
        <v>310</v>
      </c>
      <c r="V1697">
        <v>2645</v>
      </c>
      <c r="W1697">
        <v>0</v>
      </c>
      <c r="X1697">
        <v>80</v>
      </c>
      <c r="Y1697">
        <v>10</v>
      </c>
    </row>
    <row r="1698" spans="2:25" hidden="1" x14ac:dyDescent="0.25">
      <c r="B1698" t="s">
        <v>2202</v>
      </c>
      <c r="C1698">
        <v>13660</v>
      </c>
      <c r="D1698" t="s">
        <v>1785</v>
      </c>
      <c r="E1698">
        <v>5</v>
      </c>
      <c r="F1698">
        <v>5</v>
      </c>
      <c r="G1698">
        <v>860</v>
      </c>
      <c r="H1698">
        <v>5</v>
      </c>
      <c r="I1698">
        <v>215</v>
      </c>
      <c r="J1698">
        <v>5</v>
      </c>
      <c r="K1698">
        <v>115</v>
      </c>
      <c r="L1698">
        <v>275</v>
      </c>
      <c r="M1698">
        <v>100</v>
      </c>
      <c r="N1698">
        <v>285</v>
      </c>
      <c r="O1698">
        <v>310</v>
      </c>
      <c r="P1698">
        <v>235</v>
      </c>
      <c r="Q1698">
        <v>270</v>
      </c>
      <c r="R1698">
        <v>200</v>
      </c>
      <c r="S1698">
        <v>35</v>
      </c>
      <c r="T1698">
        <v>15</v>
      </c>
      <c r="U1698">
        <v>85</v>
      </c>
      <c r="V1698">
        <v>1490</v>
      </c>
      <c r="W1698">
        <v>0</v>
      </c>
      <c r="X1698">
        <v>20</v>
      </c>
      <c r="Y1698">
        <v>5</v>
      </c>
    </row>
    <row r="1699" spans="2:25" hidden="1" x14ac:dyDescent="0.25">
      <c r="B1699" t="s">
        <v>2202</v>
      </c>
      <c r="C1699">
        <v>13800</v>
      </c>
      <c r="D1699" t="s">
        <v>1786</v>
      </c>
      <c r="E1699">
        <v>20</v>
      </c>
      <c r="F1699">
        <v>40</v>
      </c>
      <c r="G1699">
        <v>5970</v>
      </c>
      <c r="H1699">
        <v>35</v>
      </c>
      <c r="I1699">
        <v>1550</v>
      </c>
      <c r="J1699">
        <v>30</v>
      </c>
      <c r="K1699">
        <v>650</v>
      </c>
      <c r="L1699">
        <v>3145</v>
      </c>
      <c r="M1699">
        <v>1485</v>
      </c>
      <c r="N1699">
        <v>1715</v>
      </c>
      <c r="O1699">
        <v>2945</v>
      </c>
      <c r="P1699">
        <v>2285</v>
      </c>
      <c r="Q1699">
        <v>2370</v>
      </c>
      <c r="R1699">
        <v>1560</v>
      </c>
      <c r="S1699">
        <v>190</v>
      </c>
      <c r="T1699">
        <v>70</v>
      </c>
      <c r="U1699">
        <v>770</v>
      </c>
      <c r="V1699">
        <v>10130</v>
      </c>
      <c r="W1699">
        <v>10</v>
      </c>
      <c r="X1699">
        <v>140</v>
      </c>
      <c r="Y1699">
        <v>170</v>
      </c>
    </row>
    <row r="1700" spans="2:25" hidden="1" x14ac:dyDescent="0.25">
      <c r="B1700" t="s">
        <v>2202</v>
      </c>
      <c r="C1700">
        <v>13850</v>
      </c>
      <c r="D1700" t="s">
        <v>1787</v>
      </c>
      <c r="E1700">
        <v>5</v>
      </c>
      <c r="F1700">
        <v>5</v>
      </c>
      <c r="G1700">
        <v>400</v>
      </c>
      <c r="H1700">
        <v>0</v>
      </c>
      <c r="I1700">
        <v>70</v>
      </c>
      <c r="J1700">
        <v>0</v>
      </c>
      <c r="K1700">
        <v>25</v>
      </c>
      <c r="L1700">
        <v>150</v>
      </c>
      <c r="M1700">
        <v>55</v>
      </c>
      <c r="N1700">
        <v>120</v>
      </c>
      <c r="O1700">
        <v>150</v>
      </c>
      <c r="P1700">
        <v>115</v>
      </c>
      <c r="Q1700">
        <v>115</v>
      </c>
      <c r="R1700">
        <v>90</v>
      </c>
      <c r="S1700">
        <v>15</v>
      </c>
      <c r="T1700">
        <v>10</v>
      </c>
      <c r="U1700">
        <v>45</v>
      </c>
      <c r="V1700">
        <v>645</v>
      </c>
      <c r="W1700">
        <v>0</v>
      </c>
      <c r="X1700">
        <v>10</v>
      </c>
      <c r="Y1700">
        <v>5</v>
      </c>
    </row>
    <row r="1701" spans="2:25" hidden="1" x14ac:dyDescent="0.25">
      <c r="B1701" t="s">
        <v>2202</v>
      </c>
      <c r="C1701">
        <v>13910</v>
      </c>
      <c r="D1701" t="s">
        <v>1788</v>
      </c>
      <c r="E1701">
        <v>5</v>
      </c>
      <c r="F1701">
        <v>15</v>
      </c>
      <c r="G1701">
        <v>2835</v>
      </c>
      <c r="H1701">
        <v>5</v>
      </c>
      <c r="I1701">
        <v>560</v>
      </c>
      <c r="J1701">
        <v>10</v>
      </c>
      <c r="K1701">
        <v>310</v>
      </c>
      <c r="L1701">
        <v>1290</v>
      </c>
      <c r="M1701">
        <v>445</v>
      </c>
      <c r="N1701">
        <v>920</v>
      </c>
      <c r="O1701">
        <v>1220</v>
      </c>
      <c r="P1701">
        <v>930</v>
      </c>
      <c r="Q1701">
        <v>900</v>
      </c>
      <c r="R1701">
        <v>700</v>
      </c>
      <c r="S1701">
        <v>90</v>
      </c>
      <c r="T1701">
        <v>60</v>
      </c>
      <c r="U1701">
        <v>330</v>
      </c>
      <c r="V1701">
        <v>4845</v>
      </c>
      <c r="W1701">
        <v>5</v>
      </c>
      <c r="X1701">
        <v>60</v>
      </c>
      <c r="Y1701">
        <v>40</v>
      </c>
    </row>
    <row r="1702" spans="2:25" hidden="1" x14ac:dyDescent="0.25">
      <c r="B1702" t="s">
        <v>2202</v>
      </c>
      <c r="C1702">
        <v>14000</v>
      </c>
      <c r="D1702" t="s">
        <v>1789</v>
      </c>
      <c r="E1702">
        <v>10</v>
      </c>
      <c r="F1702">
        <v>30</v>
      </c>
      <c r="G1702">
        <v>10920</v>
      </c>
      <c r="H1702">
        <v>65</v>
      </c>
      <c r="I1702">
        <v>1775</v>
      </c>
      <c r="J1702">
        <v>25</v>
      </c>
      <c r="K1702">
        <v>505</v>
      </c>
      <c r="L1702">
        <v>3970</v>
      </c>
      <c r="M1702">
        <v>5675</v>
      </c>
      <c r="N1702">
        <v>2115</v>
      </c>
      <c r="O1702">
        <v>3520</v>
      </c>
      <c r="P1702">
        <v>2415</v>
      </c>
      <c r="Q1702">
        <v>3515</v>
      </c>
      <c r="R1702">
        <v>1700</v>
      </c>
      <c r="S1702">
        <v>445</v>
      </c>
      <c r="T1702">
        <v>80</v>
      </c>
      <c r="U1702">
        <v>420</v>
      </c>
      <c r="V1702">
        <v>15225</v>
      </c>
      <c r="W1702">
        <v>75</v>
      </c>
      <c r="X1702">
        <v>105</v>
      </c>
      <c r="Y1702">
        <v>580</v>
      </c>
    </row>
    <row r="1703" spans="2:25" hidden="1" x14ac:dyDescent="0.25">
      <c r="B1703" t="s">
        <v>2202</v>
      </c>
      <c r="C1703">
        <v>14100</v>
      </c>
      <c r="D1703" t="s">
        <v>1790</v>
      </c>
      <c r="E1703">
        <v>20</v>
      </c>
      <c r="F1703">
        <v>15</v>
      </c>
      <c r="G1703">
        <v>940</v>
      </c>
      <c r="H1703">
        <v>10</v>
      </c>
      <c r="I1703">
        <v>110</v>
      </c>
      <c r="J1703">
        <v>5</v>
      </c>
      <c r="K1703">
        <v>35</v>
      </c>
      <c r="L1703">
        <v>520</v>
      </c>
      <c r="M1703">
        <v>500</v>
      </c>
      <c r="N1703">
        <v>230</v>
      </c>
      <c r="O1703">
        <v>165</v>
      </c>
      <c r="P1703">
        <v>135</v>
      </c>
      <c r="Q1703">
        <v>220</v>
      </c>
      <c r="R1703">
        <v>140</v>
      </c>
      <c r="S1703">
        <v>20</v>
      </c>
      <c r="T1703">
        <v>5</v>
      </c>
      <c r="U1703">
        <v>35</v>
      </c>
      <c r="V1703">
        <v>1335</v>
      </c>
      <c r="W1703">
        <v>5</v>
      </c>
      <c r="X1703">
        <v>5</v>
      </c>
      <c r="Y1703">
        <v>30</v>
      </c>
    </row>
    <row r="1704" spans="2:25" hidden="1" x14ac:dyDescent="0.25">
      <c r="B1704" t="s">
        <v>2202</v>
      </c>
      <c r="C1704">
        <v>14170</v>
      </c>
      <c r="D1704" t="s">
        <v>1791</v>
      </c>
      <c r="E1704">
        <v>55</v>
      </c>
      <c r="F1704">
        <v>60</v>
      </c>
      <c r="G1704">
        <v>12365</v>
      </c>
      <c r="H1704">
        <v>285</v>
      </c>
      <c r="I1704">
        <v>2460</v>
      </c>
      <c r="J1704">
        <v>15</v>
      </c>
      <c r="K1704">
        <v>1110</v>
      </c>
      <c r="L1704">
        <v>7300</v>
      </c>
      <c r="M1704">
        <v>3445</v>
      </c>
      <c r="N1704">
        <v>3895</v>
      </c>
      <c r="O1704">
        <v>3225</v>
      </c>
      <c r="P1704">
        <v>2510</v>
      </c>
      <c r="Q1704">
        <v>5600</v>
      </c>
      <c r="R1704">
        <v>4405</v>
      </c>
      <c r="S1704">
        <v>475</v>
      </c>
      <c r="T1704">
        <v>75</v>
      </c>
      <c r="U1704">
        <v>600</v>
      </c>
      <c r="V1704">
        <v>20285</v>
      </c>
      <c r="W1704">
        <v>45</v>
      </c>
      <c r="X1704">
        <v>210</v>
      </c>
      <c r="Y1704">
        <v>1155</v>
      </c>
    </row>
    <row r="1705" spans="2:25" hidden="1" x14ac:dyDescent="0.25">
      <c r="B1705" t="s">
        <v>2202</v>
      </c>
      <c r="C1705">
        <v>14220</v>
      </c>
      <c r="D1705" t="s">
        <v>1792</v>
      </c>
      <c r="E1705">
        <v>15</v>
      </c>
      <c r="F1705">
        <v>60</v>
      </c>
      <c r="G1705">
        <v>2570</v>
      </c>
      <c r="H1705">
        <v>5</v>
      </c>
      <c r="I1705">
        <v>630</v>
      </c>
      <c r="J1705">
        <v>10</v>
      </c>
      <c r="K1705">
        <v>370</v>
      </c>
      <c r="L1705">
        <v>1485</v>
      </c>
      <c r="M1705">
        <v>355</v>
      </c>
      <c r="N1705">
        <v>1010</v>
      </c>
      <c r="O1705">
        <v>1485</v>
      </c>
      <c r="P1705">
        <v>1210</v>
      </c>
      <c r="Q1705">
        <v>1255</v>
      </c>
      <c r="R1705">
        <v>865</v>
      </c>
      <c r="S1705">
        <v>105</v>
      </c>
      <c r="T1705">
        <v>55</v>
      </c>
      <c r="U1705">
        <v>515</v>
      </c>
      <c r="V1705">
        <v>4935</v>
      </c>
      <c r="W1705">
        <v>0</v>
      </c>
      <c r="X1705">
        <v>155</v>
      </c>
      <c r="Y1705">
        <v>25</v>
      </c>
    </row>
    <row r="1706" spans="2:25" hidden="1" x14ac:dyDescent="0.25">
      <c r="B1706" t="s">
        <v>2202</v>
      </c>
      <c r="C1706">
        <v>14300</v>
      </c>
      <c r="D1706" t="s">
        <v>1793</v>
      </c>
      <c r="E1706">
        <v>5</v>
      </c>
      <c r="F1706">
        <v>5</v>
      </c>
      <c r="G1706">
        <v>705</v>
      </c>
      <c r="H1706">
        <v>5</v>
      </c>
      <c r="I1706">
        <v>215</v>
      </c>
      <c r="J1706">
        <v>5</v>
      </c>
      <c r="K1706">
        <v>110</v>
      </c>
      <c r="L1706">
        <v>310</v>
      </c>
      <c r="M1706">
        <v>115</v>
      </c>
      <c r="N1706">
        <v>245</v>
      </c>
      <c r="O1706">
        <v>300</v>
      </c>
      <c r="P1706">
        <v>240</v>
      </c>
      <c r="Q1706">
        <v>240</v>
      </c>
      <c r="R1706">
        <v>175</v>
      </c>
      <c r="S1706">
        <v>25</v>
      </c>
      <c r="T1706">
        <v>15</v>
      </c>
      <c r="U1706">
        <v>100</v>
      </c>
      <c r="V1706">
        <v>1255</v>
      </c>
      <c r="W1706">
        <v>0</v>
      </c>
      <c r="X1706">
        <v>20</v>
      </c>
      <c r="Y1706">
        <v>10</v>
      </c>
    </row>
    <row r="1707" spans="2:25" hidden="1" x14ac:dyDescent="0.25">
      <c r="B1707" t="s">
        <v>2202</v>
      </c>
      <c r="C1707">
        <v>14350</v>
      </c>
      <c r="D1707" t="s">
        <v>1794</v>
      </c>
      <c r="E1707">
        <v>30</v>
      </c>
      <c r="F1707">
        <v>140</v>
      </c>
      <c r="G1707">
        <v>5415</v>
      </c>
      <c r="H1707">
        <v>15</v>
      </c>
      <c r="I1707">
        <v>1700</v>
      </c>
      <c r="J1707">
        <v>5</v>
      </c>
      <c r="K1707">
        <v>990</v>
      </c>
      <c r="L1707">
        <v>3205</v>
      </c>
      <c r="M1707">
        <v>785</v>
      </c>
      <c r="N1707">
        <v>2290</v>
      </c>
      <c r="O1707">
        <v>2400</v>
      </c>
      <c r="P1707">
        <v>1975</v>
      </c>
      <c r="Q1707">
        <v>2250</v>
      </c>
      <c r="R1707">
        <v>1710</v>
      </c>
      <c r="S1707">
        <v>210</v>
      </c>
      <c r="T1707">
        <v>105</v>
      </c>
      <c r="U1707">
        <v>850</v>
      </c>
      <c r="V1707">
        <v>10655</v>
      </c>
      <c r="W1707">
        <v>5</v>
      </c>
      <c r="X1707">
        <v>300</v>
      </c>
      <c r="Y1707">
        <v>55</v>
      </c>
    </row>
    <row r="1708" spans="2:25" hidden="1" x14ac:dyDescent="0.25">
      <c r="B1708" t="s">
        <v>2202</v>
      </c>
      <c r="C1708">
        <v>14400</v>
      </c>
      <c r="D1708" t="s">
        <v>1795</v>
      </c>
      <c r="E1708">
        <v>5</v>
      </c>
      <c r="F1708">
        <v>5</v>
      </c>
      <c r="G1708">
        <v>3015</v>
      </c>
      <c r="H1708">
        <v>25</v>
      </c>
      <c r="I1708">
        <v>455</v>
      </c>
      <c r="J1708">
        <v>5</v>
      </c>
      <c r="K1708">
        <v>125</v>
      </c>
      <c r="L1708">
        <v>685</v>
      </c>
      <c r="M1708">
        <v>1285</v>
      </c>
      <c r="N1708">
        <v>345</v>
      </c>
      <c r="O1708">
        <v>585</v>
      </c>
      <c r="P1708">
        <v>450</v>
      </c>
      <c r="Q1708">
        <v>620</v>
      </c>
      <c r="R1708">
        <v>330</v>
      </c>
      <c r="S1708">
        <v>95</v>
      </c>
      <c r="T1708">
        <v>20</v>
      </c>
      <c r="U1708">
        <v>125</v>
      </c>
      <c r="V1708">
        <v>3865</v>
      </c>
      <c r="W1708">
        <v>0</v>
      </c>
      <c r="X1708">
        <v>30</v>
      </c>
      <c r="Y1708">
        <v>60</v>
      </c>
    </row>
    <row r="1709" spans="2:25" hidden="1" x14ac:dyDescent="0.25">
      <c r="B1709" t="s">
        <v>2202</v>
      </c>
      <c r="C1709">
        <v>14500</v>
      </c>
      <c r="D1709" t="s">
        <v>1796</v>
      </c>
      <c r="E1709">
        <v>5</v>
      </c>
      <c r="F1709">
        <v>35</v>
      </c>
      <c r="G1709">
        <v>5880</v>
      </c>
      <c r="H1709">
        <v>55</v>
      </c>
      <c r="I1709">
        <v>915</v>
      </c>
      <c r="J1709">
        <v>10</v>
      </c>
      <c r="K1709">
        <v>190</v>
      </c>
      <c r="L1709">
        <v>1555</v>
      </c>
      <c r="M1709">
        <v>5555</v>
      </c>
      <c r="N1709">
        <v>800</v>
      </c>
      <c r="O1709">
        <v>2115</v>
      </c>
      <c r="P1709">
        <v>1435</v>
      </c>
      <c r="Q1709">
        <v>2185</v>
      </c>
      <c r="R1709">
        <v>795</v>
      </c>
      <c r="S1709">
        <v>195</v>
      </c>
      <c r="T1709">
        <v>35</v>
      </c>
      <c r="U1709">
        <v>170</v>
      </c>
      <c r="V1709">
        <v>7640</v>
      </c>
      <c r="W1709">
        <v>40</v>
      </c>
      <c r="X1709">
        <v>25</v>
      </c>
      <c r="Y1709">
        <v>465</v>
      </c>
    </row>
    <row r="1710" spans="2:25" hidden="1" x14ac:dyDescent="0.25">
      <c r="B1710" t="s">
        <v>2202</v>
      </c>
      <c r="C1710">
        <v>14550</v>
      </c>
      <c r="D1710" t="s">
        <v>1797</v>
      </c>
      <c r="E1710">
        <v>5</v>
      </c>
      <c r="F1710">
        <v>25</v>
      </c>
      <c r="G1710">
        <v>1570</v>
      </c>
      <c r="H1710">
        <v>5</v>
      </c>
      <c r="I1710">
        <v>355</v>
      </c>
      <c r="J1710">
        <v>5</v>
      </c>
      <c r="K1710">
        <v>240</v>
      </c>
      <c r="L1710">
        <v>720</v>
      </c>
      <c r="M1710">
        <v>225</v>
      </c>
      <c r="N1710">
        <v>725</v>
      </c>
      <c r="O1710">
        <v>725</v>
      </c>
      <c r="P1710">
        <v>555</v>
      </c>
      <c r="Q1710">
        <v>630</v>
      </c>
      <c r="R1710">
        <v>630</v>
      </c>
      <c r="S1710">
        <v>60</v>
      </c>
      <c r="T1710">
        <v>40</v>
      </c>
      <c r="U1710">
        <v>220</v>
      </c>
      <c r="V1710">
        <v>3165</v>
      </c>
      <c r="W1710">
        <v>5</v>
      </c>
      <c r="X1710">
        <v>45</v>
      </c>
      <c r="Y1710">
        <v>10</v>
      </c>
    </row>
    <row r="1711" spans="2:25" hidden="1" x14ac:dyDescent="0.25">
      <c r="B1711" t="s">
        <v>2202</v>
      </c>
      <c r="C1711">
        <v>14600</v>
      </c>
      <c r="D1711" t="s">
        <v>1798</v>
      </c>
      <c r="E1711">
        <v>5</v>
      </c>
      <c r="F1711">
        <v>50</v>
      </c>
      <c r="G1711">
        <v>695</v>
      </c>
      <c r="H1711">
        <v>5</v>
      </c>
      <c r="I1711">
        <v>170</v>
      </c>
      <c r="J1711">
        <v>5</v>
      </c>
      <c r="K1711">
        <v>95</v>
      </c>
      <c r="L1711">
        <v>300</v>
      </c>
      <c r="M1711">
        <v>100</v>
      </c>
      <c r="N1711">
        <v>265</v>
      </c>
      <c r="O1711">
        <v>415</v>
      </c>
      <c r="P1711">
        <v>335</v>
      </c>
      <c r="Q1711">
        <v>410</v>
      </c>
      <c r="R1711">
        <v>300</v>
      </c>
      <c r="S1711">
        <v>20</v>
      </c>
      <c r="T1711">
        <v>5</v>
      </c>
      <c r="U1711">
        <v>145</v>
      </c>
      <c r="V1711">
        <v>1325</v>
      </c>
      <c r="W1711">
        <v>0</v>
      </c>
      <c r="X1711">
        <v>50</v>
      </c>
      <c r="Y1711">
        <v>5</v>
      </c>
    </row>
    <row r="1712" spans="2:25" hidden="1" x14ac:dyDescent="0.25">
      <c r="B1712" t="s">
        <v>2202</v>
      </c>
      <c r="C1712">
        <v>14650</v>
      </c>
      <c r="D1712" t="s">
        <v>1799</v>
      </c>
      <c r="E1712">
        <v>85</v>
      </c>
      <c r="F1712">
        <v>195</v>
      </c>
      <c r="G1712">
        <v>29345</v>
      </c>
      <c r="H1712">
        <v>125</v>
      </c>
      <c r="I1712">
        <v>6440</v>
      </c>
      <c r="J1712">
        <v>70</v>
      </c>
      <c r="K1712">
        <v>2805</v>
      </c>
      <c r="L1712">
        <v>11775</v>
      </c>
      <c r="M1712">
        <v>5775</v>
      </c>
      <c r="N1712">
        <v>8585</v>
      </c>
      <c r="O1712">
        <v>10185</v>
      </c>
      <c r="P1712">
        <v>8225</v>
      </c>
      <c r="Q1712">
        <v>8950</v>
      </c>
      <c r="R1712">
        <v>5815</v>
      </c>
      <c r="S1712">
        <v>970</v>
      </c>
      <c r="T1712">
        <v>245</v>
      </c>
      <c r="U1712">
        <v>2930</v>
      </c>
      <c r="V1712">
        <v>47420</v>
      </c>
      <c r="W1712">
        <v>10</v>
      </c>
      <c r="X1712">
        <v>780</v>
      </c>
      <c r="Y1712">
        <v>645</v>
      </c>
    </row>
    <row r="1713" spans="2:25" hidden="1" x14ac:dyDescent="0.25">
      <c r="B1713" t="s">
        <v>2202</v>
      </c>
      <c r="C1713">
        <v>14700</v>
      </c>
      <c r="D1713" t="s">
        <v>1800</v>
      </c>
      <c r="E1713">
        <v>5</v>
      </c>
      <c r="F1713">
        <v>10</v>
      </c>
      <c r="G1713">
        <v>1640</v>
      </c>
      <c r="H1713">
        <v>35</v>
      </c>
      <c r="I1713">
        <v>240</v>
      </c>
      <c r="J1713">
        <v>5</v>
      </c>
      <c r="K1713">
        <v>65</v>
      </c>
      <c r="L1713">
        <v>860</v>
      </c>
      <c r="M1713">
        <v>1125</v>
      </c>
      <c r="N1713">
        <v>310</v>
      </c>
      <c r="O1713">
        <v>645</v>
      </c>
      <c r="P1713">
        <v>500</v>
      </c>
      <c r="Q1713">
        <v>655</v>
      </c>
      <c r="R1713">
        <v>355</v>
      </c>
      <c r="S1713">
        <v>55</v>
      </c>
      <c r="T1713">
        <v>10</v>
      </c>
      <c r="U1713">
        <v>80</v>
      </c>
      <c r="V1713">
        <v>2310</v>
      </c>
      <c r="W1713">
        <v>15</v>
      </c>
      <c r="X1713">
        <v>10</v>
      </c>
      <c r="Y1713">
        <v>120</v>
      </c>
    </row>
    <row r="1714" spans="2:25" hidden="1" x14ac:dyDescent="0.25">
      <c r="B1714" t="s">
        <v>2202</v>
      </c>
      <c r="C1714">
        <v>14750</v>
      </c>
      <c r="D1714" t="s">
        <v>1801</v>
      </c>
      <c r="E1714">
        <v>5</v>
      </c>
      <c r="F1714">
        <v>15</v>
      </c>
      <c r="G1714">
        <v>1350</v>
      </c>
      <c r="H1714">
        <v>5</v>
      </c>
      <c r="I1714">
        <v>350</v>
      </c>
      <c r="J1714">
        <v>5</v>
      </c>
      <c r="K1714">
        <v>170</v>
      </c>
      <c r="L1714">
        <v>615</v>
      </c>
      <c r="M1714">
        <v>225</v>
      </c>
      <c r="N1714">
        <v>420</v>
      </c>
      <c r="O1714">
        <v>745</v>
      </c>
      <c r="P1714">
        <v>610</v>
      </c>
      <c r="Q1714">
        <v>570</v>
      </c>
      <c r="R1714">
        <v>395</v>
      </c>
      <c r="S1714">
        <v>55</v>
      </c>
      <c r="T1714">
        <v>25</v>
      </c>
      <c r="U1714">
        <v>275</v>
      </c>
      <c r="V1714">
        <v>2455</v>
      </c>
      <c r="W1714">
        <v>5</v>
      </c>
      <c r="X1714">
        <v>70</v>
      </c>
      <c r="Y1714">
        <v>30</v>
      </c>
    </row>
    <row r="1715" spans="2:25" hidden="1" x14ac:dyDescent="0.25">
      <c r="B1715" t="s">
        <v>2202</v>
      </c>
      <c r="C1715">
        <v>14850</v>
      </c>
      <c r="D1715" t="s">
        <v>1802</v>
      </c>
      <c r="E1715">
        <v>25</v>
      </c>
      <c r="F1715">
        <v>65</v>
      </c>
      <c r="G1715">
        <v>5685</v>
      </c>
      <c r="H1715">
        <v>50</v>
      </c>
      <c r="I1715">
        <v>1260</v>
      </c>
      <c r="J1715">
        <v>20</v>
      </c>
      <c r="K1715">
        <v>605</v>
      </c>
      <c r="L1715">
        <v>3540</v>
      </c>
      <c r="M1715">
        <v>950</v>
      </c>
      <c r="N1715">
        <v>2640</v>
      </c>
      <c r="O1715">
        <v>2995</v>
      </c>
      <c r="P1715">
        <v>2355</v>
      </c>
      <c r="Q1715">
        <v>2605</v>
      </c>
      <c r="R1715">
        <v>2175</v>
      </c>
      <c r="S1715">
        <v>225</v>
      </c>
      <c r="T1715">
        <v>100</v>
      </c>
      <c r="U1715">
        <v>875</v>
      </c>
      <c r="V1715">
        <v>11235</v>
      </c>
      <c r="W1715">
        <v>5</v>
      </c>
      <c r="X1715">
        <v>260</v>
      </c>
      <c r="Y1715">
        <v>115</v>
      </c>
    </row>
    <row r="1716" spans="2:25" hidden="1" x14ac:dyDescent="0.25">
      <c r="B1716" t="s">
        <v>2202</v>
      </c>
      <c r="C1716">
        <v>14870</v>
      </c>
      <c r="D1716" t="s">
        <v>1803</v>
      </c>
      <c r="E1716">
        <v>5</v>
      </c>
      <c r="F1716">
        <v>25</v>
      </c>
      <c r="G1716">
        <v>3340</v>
      </c>
      <c r="H1716">
        <v>5</v>
      </c>
      <c r="I1716">
        <v>740</v>
      </c>
      <c r="J1716">
        <v>5</v>
      </c>
      <c r="K1716">
        <v>405</v>
      </c>
      <c r="L1716">
        <v>1285</v>
      </c>
      <c r="M1716">
        <v>415</v>
      </c>
      <c r="N1716">
        <v>1195</v>
      </c>
      <c r="O1716">
        <v>1100</v>
      </c>
      <c r="P1716">
        <v>895</v>
      </c>
      <c r="Q1716">
        <v>1075</v>
      </c>
      <c r="R1716">
        <v>905</v>
      </c>
      <c r="S1716">
        <v>115</v>
      </c>
      <c r="T1716">
        <v>40</v>
      </c>
      <c r="U1716">
        <v>325</v>
      </c>
      <c r="V1716">
        <v>5815</v>
      </c>
      <c r="W1716">
        <v>5</v>
      </c>
      <c r="X1716">
        <v>85</v>
      </c>
      <c r="Y1716">
        <v>30</v>
      </c>
    </row>
    <row r="1717" spans="2:25" hidden="1" x14ac:dyDescent="0.25">
      <c r="B1717" t="s">
        <v>2202</v>
      </c>
      <c r="C1717">
        <v>14900</v>
      </c>
      <c r="D1717" t="s">
        <v>1804</v>
      </c>
      <c r="E1717">
        <v>30</v>
      </c>
      <c r="F1717">
        <v>105</v>
      </c>
      <c r="G1717">
        <v>18000</v>
      </c>
      <c r="H1717">
        <v>170</v>
      </c>
      <c r="I1717">
        <v>11085</v>
      </c>
      <c r="J1717">
        <v>130</v>
      </c>
      <c r="K1717">
        <v>7990</v>
      </c>
      <c r="L1717">
        <v>15720</v>
      </c>
      <c r="M1717">
        <v>1770</v>
      </c>
      <c r="N1717">
        <v>8140</v>
      </c>
      <c r="O1717">
        <v>17290</v>
      </c>
      <c r="P1717">
        <v>13710</v>
      </c>
      <c r="Q1717">
        <v>15265</v>
      </c>
      <c r="R1717">
        <v>9660</v>
      </c>
      <c r="S1717">
        <v>880</v>
      </c>
      <c r="T1717">
        <v>1495</v>
      </c>
      <c r="U1717">
        <v>3510</v>
      </c>
      <c r="V1717">
        <v>43160</v>
      </c>
      <c r="W1717">
        <v>180</v>
      </c>
      <c r="X1717">
        <v>855</v>
      </c>
      <c r="Y1717">
        <v>2265</v>
      </c>
    </row>
    <row r="1718" spans="2:25" hidden="1" x14ac:dyDescent="0.25">
      <c r="B1718" t="s">
        <v>2202</v>
      </c>
      <c r="C1718">
        <v>14920</v>
      </c>
      <c r="D1718" t="s">
        <v>1805</v>
      </c>
      <c r="E1718">
        <v>5</v>
      </c>
      <c r="F1718">
        <v>30</v>
      </c>
      <c r="G1718">
        <v>1190</v>
      </c>
      <c r="H1718">
        <v>5</v>
      </c>
      <c r="I1718">
        <v>275</v>
      </c>
      <c r="J1718">
        <v>5</v>
      </c>
      <c r="K1718">
        <v>150</v>
      </c>
      <c r="L1718">
        <v>570</v>
      </c>
      <c r="M1718">
        <v>130</v>
      </c>
      <c r="N1718">
        <v>395</v>
      </c>
      <c r="O1718">
        <v>500</v>
      </c>
      <c r="P1718">
        <v>400</v>
      </c>
      <c r="Q1718">
        <v>445</v>
      </c>
      <c r="R1718">
        <v>395</v>
      </c>
      <c r="S1718">
        <v>20</v>
      </c>
      <c r="T1718">
        <v>20</v>
      </c>
      <c r="U1718">
        <v>175</v>
      </c>
      <c r="V1718">
        <v>2115</v>
      </c>
      <c r="W1718">
        <v>0</v>
      </c>
      <c r="X1718">
        <v>45</v>
      </c>
      <c r="Y1718">
        <v>5</v>
      </c>
    </row>
    <row r="1719" spans="2:25" hidden="1" x14ac:dyDescent="0.25">
      <c r="B1719" t="s">
        <v>2202</v>
      </c>
      <c r="C1719">
        <v>14950</v>
      </c>
      <c r="D1719" t="s">
        <v>1806</v>
      </c>
      <c r="E1719">
        <v>0</v>
      </c>
      <c r="F1719">
        <v>5</v>
      </c>
      <c r="G1719">
        <v>410</v>
      </c>
      <c r="H1719">
        <v>5</v>
      </c>
      <c r="I1719">
        <v>100</v>
      </c>
      <c r="J1719">
        <v>5</v>
      </c>
      <c r="K1719">
        <v>55</v>
      </c>
      <c r="L1719">
        <v>140</v>
      </c>
      <c r="M1719">
        <v>95</v>
      </c>
      <c r="N1719">
        <v>140</v>
      </c>
      <c r="O1719">
        <v>185</v>
      </c>
      <c r="P1719">
        <v>130</v>
      </c>
      <c r="Q1719">
        <v>115</v>
      </c>
      <c r="R1719">
        <v>75</v>
      </c>
      <c r="S1719">
        <v>10</v>
      </c>
      <c r="T1719">
        <v>5</v>
      </c>
      <c r="U1719">
        <v>45</v>
      </c>
      <c r="V1719">
        <v>705</v>
      </c>
      <c r="W1719">
        <v>0</v>
      </c>
      <c r="X1719">
        <v>10</v>
      </c>
      <c r="Y1719">
        <v>5</v>
      </c>
    </row>
    <row r="1720" spans="2:25" hidden="1" x14ac:dyDescent="0.25">
      <c r="B1720" t="s">
        <v>2202</v>
      </c>
      <c r="C1720">
        <v>15050</v>
      </c>
      <c r="D1720" t="s">
        <v>1807</v>
      </c>
      <c r="E1720">
        <v>40</v>
      </c>
      <c r="F1720">
        <v>100</v>
      </c>
      <c r="G1720">
        <v>9580</v>
      </c>
      <c r="H1720">
        <v>50</v>
      </c>
      <c r="I1720">
        <v>2965</v>
      </c>
      <c r="J1720">
        <v>50</v>
      </c>
      <c r="K1720">
        <v>1280</v>
      </c>
      <c r="L1720">
        <v>6805</v>
      </c>
      <c r="M1720">
        <v>1285</v>
      </c>
      <c r="N1720">
        <v>3775</v>
      </c>
      <c r="O1720">
        <v>5725</v>
      </c>
      <c r="P1720">
        <v>4625</v>
      </c>
      <c r="Q1720">
        <v>4565</v>
      </c>
      <c r="R1720">
        <v>2570</v>
      </c>
      <c r="S1720">
        <v>440</v>
      </c>
      <c r="T1720">
        <v>170</v>
      </c>
      <c r="U1720">
        <v>1725</v>
      </c>
      <c r="V1720">
        <v>17885</v>
      </c>
      <c r="W1720">
        <v>10</v>
      </c>
      <c r="X1720">
        <v>425</v>
      </c>
      <c r="Y1720">
        <v>205</v>
      </c>
    </row>
    <row r="1721" spans="2:25" hidden="1" x14ac:dyDescent="0.25">
      <c r="B1721" t="s">
        <v>2202</v>
      </c>
      <c r="C1721">
        <v>15240</v>
      </c>
      <c r="D1721" t="s">
        <v>1808</v>
      </c>
      <c r="E1721">
        <v>40</v>
      </c>
      <c r="F1721">
        <v>180</v>
      </c>
      <c r="G1721">
        <v>20660</v>
      </c>
      <c r="H1721">
        <v>25</v>
      </c>
      <c r="I1721">
        <v>4140</v>
      </c>
      <c r="J1721">
        <v>35</v>
      </c>
      <c r="K1721">
        <v>2225</v>
      </c>
      <c r="L1721">
        <v>9250</v>
      </c>
      <c r="M1721">
        <v>3395</v>
      </c>
      <c r="N1721">
        <v>5610</v>
      </c>
      <c r="O1721">
        <v>6000</v>
      </c>
      <c r="P1721">
        <v>4685</v>
      </c>
      <c r="Q1721">
        <v>5260</v>
      </c>
      <c r="R1721">
        <v>4525</v>
      </c>
      <c r="S1721">
        <v>610</v>
      </c>
      <c r="T1721">
        <v>230</v>
      </c>
      <c r="U1721">
        <v>1870</v>
      </c>
      <c r="V1721">
        <v>33380</v>
      </c>
      <c r="W1721">
        <v>5</v>
      </c>
      <c r="X1721">
        <v>505</v>
      </c>
      <c r="Y1721">
        <v>150</v>
      </c>
    </row>
    <row r="1722" spans="2:25" hidden="1" x14ac:dyDescent="0.25">
      <c r="B1722" t="s">
        <v>2202</v>
      </c>
      <c r="C1722">
        <v>15270</v>
      </c>
      <c r="D1722" t="s">
        <v>1809</v>
      </c>
      <c r="E1722">
        <v>5</v>
      </c>
      <c r="F1722">
        <v>20</v>
      </c>
      <c r="G1722">
        <v>3180</v>
      </c>
      <c r="H1722">
        <v>5</v>
      </c>
      <c r="I1722">
        <v>710</v>
      </c>
      <c r="J1722">
        <v>10</v>
      </c>
      <c r="K1722">
        <v>385</v>
      </c>
      <c r="L1722">
        <v>1550</v>
      </c>
      <c r="M1722">
        <v>540</v>
      </c>
      <c r="N1722">
        <v>1005</v>
      </c>
      <c r="O1722">
        <v>1375</v>
      </c>
      <c r="P1722">
        <v>1120</v>
      </c>
      <c r="Q1722">
        <v>1145</v>
      </c>
      <c r="R1722">
        <v>770</v>
      </c>
      <c r="S1722">
        <v>135</v>
      </c>
      <c r="T1722">
        <v>45</v>
      </c>
      <c r="U1722">
        <v>460</v>
      </c>
      <c r="V1722">
        <v>5550</v>
      </c>
      <c r="W1722">
        <v>0</v>
      </c>
      <c r="X1722">
        <v>80</v>
      </c>
      <c r="Y1722">
        <v>25</v>
      </c>
    </row>
    <row r="1723" spans="2:25" hidden="1" x14ac:dyDescent="0.25">
      <c r="B1723" t="s">
        <v>2202</v>
      </c>
      <c r="C1723">
        <v>15300</v>
      </c>
      <c r="D1723" t="s">
        <v>1810</v>
      </c>
      <c r="E1723">
        <v>20</v>
      </c>
      <c r="F1723">
        <v>105</v>
      </c>
      <c r="G1723">
        <v>1040</v>
      </c>
      <c r="H1723">
        <v>5</v>
      </c>
      <c r="I1723">
        <v>385</v>
      </c>
      <c r="J1723">
        <v>5</v>
      </c>
      <c r="K1723">
        <v>265</v>
      </c>
      <c r="L1723">
        <v>1150</v>
      </c>
      <c r="M1723">
        <v>115</v>
      </c>
      <c r="N1723">
        <v>585</v>
      </c>
      <c r="O1723">
        <v>970</v>
      </c>
      <c r="P1723">
        <v>855</v>
      </c>
      <c r="Q1723">
        <v>1050</v>
      </c>
      <c r="R1723">
        <v>780</v>
      </c>
      <c r="S1723">
        <v>30</v>
      </c>
      <c r="T1723">
        <v>20</v>
      </c>
      <c r="U1723">
        <v>480</v>
      </c>
      <c r="V1723">
        <v>2635</v>
      </c>
      <c r="W1723">
        <v>0</v>
      </c>
      <c r="X1723">
        <v>155</v>
      </c>
      <c r="Y1723">
        <v>15</v>
      </c>
    </row>
    <row r="1724" spans="2:25" hidden="1" x14ac:dyDescent="0.25">
      <c r="B1724" t="s">
        <v>2202</v>
      </c>
      <c r="C1724">
        <v>15350</v>
      </c>
      <c r="D1724" t="s">
        <v>1811</v>
      </c>
      <c r="E1724">
        <v>0</v>
      </c>
      <c r="F1724">
        <v>5</v>
      </c>
      <c r="G1724">
        <v>1220</v>
      </c>
      <c r="H1724">
        <v>10</v>
      </c>
      <c r="I1724">
        <v>105</v>
      </c>
      <c r="J1724">
        <v>5</v>
      </c>
      <c r="K1724">
        <v>30</v>
      </c>
      <c r="L1724">
        <v>520</v>
      </c>
      <c r="M1724">
        <v>1110</v>
      </c>
      <c r="N1724">
        <v>190</v>
      </c>
      <c r="O1724">
        <v>295</v>
      </c>
      <c r="P1724">
        <v>225</v>
      </c>
      <c r="Q1724">
        <v>340</v>
      </c>
      <c r="R1724">
        <v>195</v>
      </c>
      <c r="S1724">
        <v>25</v>
      </c>
      <c r="T1724">
        <v>5</v>
      </c>
      <c r="U1724">
        <v>45</v>
      </c>
      <c r="V1724">
        <v>1610</v>
      </c>
      <c r="W1724">
        <v>5</v>
      </c>
      <c r="X1724">
        <v>5</v>
      </c>
      <c r="Y1724">
        <v>65</v>
      </c>
    </row>
    <row r="1725" spans="2:25" hidden="1" x14ac:dyDescent="0.25">
      <c r="B1725" t="s">
        <v>2202</v>
      </c>
      <c r="C1725">
        <v>15520</v>
      </c>
      <c r="D1725" t="s">
        <v>1812</v>
      </c>
      <c r="E1725">
        <v>0</v>
      </c>
      <c r="F1725">
        <v>15</v>
      </c>
      <c r="G1725">
        <v>2355</v>
      </c>
      <c r="H1725">
        <v>5</v>
      </c>
      <c r="I1725">
        <v>390</v>
      </c>
      <c r="J1725">
        <v>0</v>
      </c>
      <c r="K1725">
        <v>145</v>
      </c>
      <c r="L1725">
        <v>715</v>
      </c>
      <c r="M1725">
        <v>390</v>
      </c>
      <c r="N1725">
        <v>355</v>
      </c>
      <c r="O1725">
        <v>585</v>
      </c>
      <c r="P1725">
        <v>420</v>
      </c>
      <c r="Q1725">
        <v>505</v>
      </c>
      <c r="R1725">
        <v>305</v>
      </c>
      <c r="S1725">
        <v>150</v>
      </c>
      <c r="T1725">
        <v>10</v>
      </c>
      <c r="U1725">
        <v>160</v>
      </c>
      <c r="V1725">
        <v>3245</v>
      </c>
      <c r="W1725">
        <v>0</v>
      </c>
      <c r="X1725">
        <v>20</v>
      </c>
      <c r="Y1725">
        <v>15</v>
      </c>
    </row>
    <row r="1726" spans="2:25" hidden="1" x14ac:dyDescent="0.25">
      <c r="B1726" t="s">
        <v>2202</v>
      </c>
      <c r="C1726">
        <v>15560</v>
      </c>
      <c r="D1726" t="s">
        <v>1813</v>
      </c>
      <c r="E1726">
        <v>5</v>
      </c>
      <c r="F1726">
        <v>5</v>
      </c>
      <c r="G1726">
        <v>385</v>
      </c>
      <c r="H1726">
        <v>5</v>
      </c>
      <c r="I1726">
        <v>95</v>
      </c>
      <c r="J1726">
        <v>5</v>
      </c>
      <c r="K1726">
        <v>45</v>
      </c>
      <c r="L1726">
        <v>170</v>
      </c>
      <c r="M1726">
        <v>65</v>
      </c>
      <c r="N1726">
        <v>160</v>
      </c>
      <c r="O1726">
        <v>215</v>
      </c>
      <c r="P1726">
        <v>170</v>
      </c>
      <c r="Q1726">
        <v>170</v>
      </c>
      <c r="R1726">
        <v>100</v>
      </c>
      <c r="S1726">
        <v>15</v>
      </c>
      <c r="T1726">
        <v>10</v>
      </c>
      <c r="U1726">
        <v>60</v>
      </c>
      <c r="V1726">
        <v>705</v>
      </c>
      <c r="W1726">
        <v>0</v>
      </c>
      <c r="X1726">
        <v>10</v>
      </c>
      <c r="Y1726">
        <v>10</v>
      </c>
    </row>
    <row r="1727" spans="2:25" hidden="1" x14ac:dyDescent="0.25">
      <c r="B1727" t="s">
        <v>2202</v>
      </c>
      <c r="C1727">
        <v>15650</v>
      </c>
      <c r="D1727" t="s">
        <v>1814</v>
      </c>
      <c r="E1727">
        <v>5</v>
      </c>
      <c r="F1727">
        <v>25</v>
      </c>
      <c r="G1727">
        <v>1590</v>
      </c>
      <c r="H1727">
        <v>5</v>
      </c>
      <c r="I1727">
        <v>445</v>
      </c>
      <c r="J1727">
        <v>5</v>
      </c>
      <c r="K1727">
        <v>245</v>
      </c>
      <c r="L1727">
        <v>1310</v>
      </c>
      <c r="M1727">
        <v>235</v>
      </c>
      <c r="N1727">
        <v>725</v>
      </c>
      <c r="O1727">
        <v>1000</v>
      </c>
      <c r="P1727">
        <v>860</v>
      </c>
      <c r="Q1727">
        <v>980</v>
      </c>
      <c r="R1727">
        <v>735</v>
      </c>
      <c r="S1727">
        <v>80</v>
      </c>
      <c r="T1727">
        <v>35</v>
      </c>
      <c r="U1727">
        <v>375</v>
      </c>
      <c r="V1727">
        <v>3315</v>
      </c>
      <c r="W1727">
        <v>5</v>
      </c>
      <c r="X1727">
        <v>135</v>
      </c>
      <c r="Y1727">
        <v>15</v>
      </c>
    </row>
    <row r="1728" spans="2:25" hidden="1" x14ac:dyDescent="0.25">
      <c r="B1728" t="s">
        <v>2202</v>
      </c>
      <c r="C1728">
        <v>15700</v>
      </c>
      <c r="D1728" t="s">
        <v>1815</v>
      </c>
      <c r="E1728">
        <v>15</v>
      </c>
      <c r="F1728">
        <v>70</v>
      </c>
      <c r="G1728">
        <v>4180</v>
      </c>
      <c r="H1728">
        <v>20</v>
      </c>
      <c r="I1728">
        <v>995</v>
      </c>
      <c r="J1728">
        <v>10</v>
      </c>
      <c r="K1728">
        <v>555</v>
      </c>
      <c r="L1728">
        <v>2495</v>
      </c>
      <c r="M1728">
        <v>560</v>
      </c>
      <c r="N1728">
        <v>1285</v>
      </c>
      <c r="O1728">
        <v>1480</v>
      </c>
      <c r="P1728">
        <v>1185</v>
      </c>
      <c r="Q1728">
        <v>1360</v>
      </c>
      <c r="R1728">
        <v>1285</v>
      </c>
      <c r="S1728">
        <v>150</v>
      </c>
      <c r="T1728">
        <v>65</v>
      </c>
      <c r="U1728">
        <v>460</v>
      </c>
      <c r="V1728">
        <v>7380</v>
      </c>
      <c r="W1728">
        <v>5</v>
      </c>
      <c r="X1728">
        <v>150</v>
      </c>
      <c r="Y1728">
        <v>30</v>
      </c>
    </row>
    <row r="1729" spans="2:25" hidden="1" x14ac:dyDescent="0.25">
      <c r="B1729" t="s">
        <v>2202</v>
      </c>
      <c r="C1729">
        <v>15750</v>
      </c>
      <c r="D1729" t="s">
        <v>1816</v>
      </c>
      <c r="E1729">
        <v>10</v>
      </c>
      <c r="F1729">
        <v>60</v>
      </c>
      <c r="G1729">
        <v>1440</v>
      </c>
      <c r="H1729">
        <v>5</v>
      </c>
      <c r="I1729">
        <v>355</v>
      </c>
      <c r="J1729">
        <v>10</v>
      </c>
      <c r="K1729">
        <v>170</v>
      </c>
      <c r="L1729">
        <v>940</v>
      </c>
      <c r="M1729">
        <v>205</v>
      </c>
      <c r="N1729">
        <v>525</v>
      </c>
      <c r="O1729">
        <v>820</v>
      </c>
      <c r="P1729">
        <v>690</v>
      </c>
      <c r="Q1729">
        <v>710</v>
      </c>
      <c r="R1729">
        <v>540</v>
      </c>
      <c r="S1729">
        <v>40</v>
      </c>
      <c r="T1729">
        <v>25</v>
      </c>
      <c r="U1729">
        <v>330</v>
      </c>
      <c r="V1729">
        <v>2750</v>
      </c>
      <c r="W1729">
        <v>0</v>
      </c>
      <c r="X1729">
        <v>90</v>
      </c>
      <c r="Y1729">
        <v>15</v>
      </c>
    </row>
    <row r="1730" spans="2:25" hidden="1" x14ac:dyDescent="0.25">
      <c r="B1730" t="s">
        <v>2202</v>
      </c>
      <c r="C1730">
        <v>15800</v>
      </c>
      <c r="D1730" t="s">
        <v>1817</v>
      </c>
      <c r="E1730">
        <v>5</v>
      </c>
      <c r="F1730">
        <v>15</v>
      </c>
      <c r="G1730">
        <v>815</v>
      </c>
      <c r="H1730">
        <v>5</v>
      </c>
      <c r="I1730">
        <v>220</v>
      </c>
      <c r="J1730">
        <v>5</v>
      </c>
      <c r="K1730">
        <v>120</v>
      </c>
      <c r="L1730">
        <v>425</v>
      </c>
      <c r="M1730">
        <v>125</v>
      </c>
      <c r="N1730">
        <v>285</v>
      </c>
      <c r="O1730">
        <v>425</v>
      </c>
      <c r="P1730">
        <v>355</v>
      </c>
      <c r="Q1730">
        <v>315</v>
      </c>
      <c r="R1730">
        <v>245</v>
      </c>
      <c r="S1730">
        <v>20</v>
      </c>
      <c r="T1730">
        <v>10</v>
      </c>
      <c r="U1730">
        <v>175</v>
      </c>
      <c r="V1730">
        <v>1535</v>
      </c>
      <c r="W1730">
        <v>0</v>
      </c>
      <c r="X1730">
        <v>35</v>
      </c>
      <c r="Y1730">
        <v>5</v>
      </c>
    </row>
    <row r="1731" spans="2:25" hidden="1" x14ac:dyDescent="0.25">
      <c r="B1731" t="s">
        <v>2202</v>
      </c>
      <c r="C1731">
        <v>15850</v>
      </c>
      <c r="D1731" t="s">
        <v>1818</v>
      </c>
      <c r="E1731">
        <v>10</v>
      </c>
      <c r="F1731">
        <v>55</v>
      </c>
      <c r="G1731">
        <v>815</v>
      </c>
      <c r="H1731">
        <v>5</v>
      </c>
      <c r="I1731">
        <v>145</v>
      </c>
      <c r="J1731">
        <v>5</v>
      </c>
      <c r="K1731">
        <v>80</v>
      </c>
      <c r="L1731">
        <v>435</v>
      </c>
      <c r="M1731">
        <v>145</v>
      </c>
      <c r="N1731">
        <v>225</v>
      </c>
      <c r="O1731">
        <v>455</v>
      </c>
      <c r="P1731">
        <v>375</v>
      </c>
      <c r="Q1731">
        <v>400</v>
      </c>
      <c r="R1731">
        <v>260</v>
      </c>
      <c r="S1731">
        <v>35</v>
      </c>
      <c r="T1731">
        <v>10</v>
      </c>
      <c r="U1731">
        <v>145</v>
      </c>
      <c r="V1731">
        <v>1395</v>
      </c>
      <c r="W1731">
        <v>5</v>
      </c>
      <c r="X1731">
        <v>45</v>
      </c>
      <c r="Y1731">
        <v>10</v>
      </c>
    </row>
    <row r="1732" spans="2:25" hidden="1" x14ac:dyDescent="0.25">
      <c r="B1732" t="s">
        <v>2202</v>
      </c>
      <c r="C1732">
        <v>15900</v>
      </c>
      <c r="D1732" t="s">
        <v>1819</v>
      </c>
      <c r="E1732">
        <v>145</v>
      </c>
      <c r="F1732">
        <v>160</v>
      </c>
      <c r="G1732">
        <v>16330</v>
      </c>
      <c r="H1732">
        <v>240</v>
      </c>
      <c r="I1732">
        <v>3670</v>
      </c>
      <c r="J1732">
        <v>40</v>
      </c>
      <c r="K1732">
        <v>1600</v>
      </c>
      <c r="L1732">
        <v>10505</v>
      </c>
      <c r="M1732">
        <v>3315</v>
      </c>
      <c r="N1732">
        <v>7385</v>
      </c>
      <c r="O1732">
        <v>6345</v>
      </c>
      <c r="P1732">
        <v>5205</v>
      </c>
      <c r="Q1732">
        <v>8815</v>
      </c>
      <c r="R1732">
        <v>5700</v>
      </c>
      <c r="S1732">
        <v>660</v>
      </c>
      <c r="T1732">
        <v>240</v>
      </c>
      <c r="U1732">
        <v>1735</v>
      </c>
      <c r="V1732">
        <v>30265</v>
      </c>
      <c r="W1732">
        <v>20</v>
      </c>
      <c r="X1732">
        <v>760</v>
      </c>
      <c r="Y1732">
        <v>1915</v>
      </c>
    </row>
    <row r="1733" spans="2:25" hidden="1" x14ac:dyDescent="0.25">
      <c r="B1733" t="s">
        <v>2202</v>
      </c>
      <c r="C1733">
        <v>15950</v>
      </c>
      <c r="D1733" t="s">
        <v>1820</v>
      </c>
      <c r="E1733">
        <v>5</v>
      </c>
      <c r="F1733">
        <v>15</v>
      </c>
      <c r="G1733">
        <v>2990</v>
      </c>
      <c r="H1733">
        <v>45</v>
      </c>
      <c r="I1733">
        <v>285</v>
      </c>
      <c r="J1733">
        <v>5</v>
      </c>
      <c r="K1733">
        <v>90</v>
      </c>
      <c r="L1733">
        <v>1940</v>
      </c>
      <c r="M1733">
        <v>2170</v>
      </c>
      <c r="N1733">
        <v>615</v>
      </c>
      <c r="O1733">
        <v>775</v>
      </c>
      <c r="P1733">
        <v>600</v>
      </c>
      <c r="Q1733">
        <v>1020</v>
      </c>
      <c r="R1733">
        <v>725</v>
      </c>
      <c r="S1733">
        <v>80</v>
      </c>
      <c r="T1733">
        <v>10</v>
      </c>
      <c r="U1733">
        <v>115</v>
      </c>
      <c r="V1733">
        <v>4180</v>
      </c>
      <c r="W1733">
        <v>15</v>
      </c>
      <c r="X1733">
        <v>25</v>
      </c>
      <c r="Y1733">
        <v>200</v>
      </c>
    </row>
    <row r="1734" spans="2:25" hidden="1" x14ac:dyDescent="0.25">
      <c r="B1734" t="s">
        <v>2202</v>
      </c>
      <c r="C1734">
        <v>15990</v>
      </c>
      <c r="D1734" t="s">
        <v>1821</v>
      </c>
      <c r="E1734">
        <v>10</v>
      </c>
      <c r="F1734">
        <v>20</v>
      </c>
      <c r="G1734">
        <v>17745</v>
      </c>
      <c r="H1734">
        <v>125</v>
      </c>
      <c r="I1734">
        <v>2390</v>
      </c>
      <c r="J1734">
        <v>45</v>
      </c>
      <c r="K1734">
        <v>645</v>
      </c>
      <c r="L1734">
        <v>5900</v>
      </c>
      <c r="M1734">
        <v>9885</v>
      </c>
      <c r="N1734">
        <v>3005</v>
      </c>
      <c r="O1734">
        <v>4800</v>
      </c>
      <c r="P1734">
        <v>3620</v>
      </c>
      <c r="Q1734">
        <v>4360</v>
      </c>
      <c r="R1734">
        <v>2540</v>
      </c>
      <c r="S1734">
        <v>400</v>
      </c>
      <c r="T1734">
        <v>100</v>
      </c>
      <c r="U1734">
        <v>770</v>
      </c>
      <c r="V1734">
        <v>24075</v>
      </c>
      <c r="W1734">
        <v>20</v>
      </c>
      <c r="X1734">
        <v>125</v>
      </c>
      <c r="Y1734">
        <v>580</v>
      </c>
    </row>
    <row r="1735" spans="2:25" hidden="1" x14ac:dyDescent="0.25">
      <c r="B1735" t="s">
        <v>2202</v>
      </c>
      <c r="C1735">
        <v>16100</v>
      </c>
      <c r="D1735" t="s">
        <v>1822</v>
      </c>
      <c r="E1735">
        <v>5</v>
      </c>
      <c r="F1735">
        <v>5</v>
      </c>
      <c r="G1735">
        <v>665</v>
      </c>
      <c r="H1735">
        <v>5</v>
      </c>
      <c r="I1735">
        <v>150</v>
      </c>
      <c r="J1735">
        <v>5</v>
      </c>
      <c r="K1735">
        <v>70</v>
      </c>
      <c r="L1735">
        <v>225</v>
      </c>
      <c r="M1735">
        <v>160</v>
      </c>
      <c r="N1735">
        <v>200</v>
      </c>
      <c r="O1735">
        <v>270</v>
      </c>
      <c r="P1735">
        <v>220</v>
      </c>
      <c r="Q1735">
        <v>185</v>
      </c>
      <c r="R1735">
        <v>135</v>
      </c>
      <c r="S1735">
        <v>20</v>
      </c>
      <c r="T1735">
        <v>5</v>
      </c>
      <c r="U1735">
        <v>70</v>
      </c>
      <c r="V1735">
        <v>1100</v>
      </c>
      <c r="W1735">
        <v>0</v>
      </c>
      <c r="X1735">
        <v>5</v>
      </c>
      <c r="Y1735">
        <v>5</v>
      </c>
    </row>
    <row r="1736" spans="2:25" hidden="1" x14ac:dyDescent="0.25">
      <c r="B1736" t="s">
        <v>2202</v>
      </c>
      <c r="C1736">
        <v>16150</v>
      </c>
      <c r="D1736" t="s">
        <v>1823</v>
      </c>
      <c r="E1736">
        <v>35</v>
      </c>
      <c r="F1736">
        <v>95</v>
      </c>
      <c r="G1736">
        <v>4635</v>
      </c>
      <c r="H1736">
        <v>40</v>
      </c>
      <c r="I1736">
        <v>1005</v>
      </c>
      <c r="J1736">
        <v>30</v>
      </c>
      <c r="K1736">
        <v>445</v>
      </c>
      <c r="L1736">
        <v>2740</v>
      </c>
      <c r="M1736">
        <v>955</v>
      </c>
      <c r="N1736">
        <v>1915</v>
      </c>
      <c r="O1736">
        <v>2405</v>
      </c>
      <c r="P1736">
        <v>2000</v>
      </c>
      <c r="Q1736">
        <v>2050</v>
      </c>
      <c r="R1736">
        <v>1210</v>
      </c>
      <c r="S1736">
        <v>140</v>
      </c>
      <c r="T1736">
        <v>70</v>
      </c>
      <c r="U1736">
        <v>830</v>
      </c>
      <c r="V1736">
        <v>8510</v>
      </c>
      <c r="W1736">
        <v>5</v>
      </c>
      <c r="X1736">
        <v>195</v>
      </c>
      <c r="Y1736">
        <v>195</v>
      </c>
    </row>
    <row r="1737" spans="2:25" hidden="1" x14ac:dyDescent="0.25">
      <c r="B1737" t="s">
        <v>2202</v>
      </c>
      <c r="C1737">
        <v>16200</v>
      </c>
      <c r="D1737" t="s">
        <v>1824</v>
      </c>
      <c r="E1737">
        <v>5</v>
      </c>
      <c r="F1737">
        <v>30</v>
      </c>
      <c r="G1737">
        <v>1865</v>
      </c>
      <c r="H1737">
        <v>5</v>
      </c>
      <c r="I1737">
        <v>495</v>
      </c>
      <c r="J1737">
        <v>10</v>
      </c>
      <c r="K1737">
        <v>235</v>
      </c>
      <c r="L1737">
        <v>910</v>
      </c>
      <c r="M1737">
        <v>330</v>
      </c>
      <c r="N1737">
        <v>665</v>
      </c>
      <c r="O1737">
        <v>970</v>
      </c>
      <c r="P1737">
        <v>770</v>
      </c>
      <c r="Q1737">
        <v>830</v>
      </c>
      <c r="R1737">
        <v>585</v>
      </c>
      <c r="S1737">
        <v>60</v>
      </c>
      <c r="T1737">
        <v>40</v>
      </c>
      <c r="U1737">
        <v>350</v>
      </c>
      <c r="V1737">
        <v>3425</v>
      </c>
      <c r="W1737">
        <v>5</v>
      </c>
      <c r="X1737">
        <v>70</v>
      </c>
      <c r="Y1737">
        <v>25</v>
      </c>
    </row>
    <row r="1738" spans="2:25" hidden="1" x14ac:dyDescent="0.25">
      <c r="B1738" t="s">
        <v>2202</v>
      </c>
      <c r="C1738">
        <v>16260</v>
      </c>
      <c r="D1738" t="s">
        <v>1825</v>
      </c>
      <c r="E1738">
        <v>35</v>
      </c>
      <c r="F1738">
        <v>35</v>
      </c>
      <c r="G1738">
        <v>16250</v>
      </c>
      <c r="H1738">
        <v>190</v>
      </c>
      <c r="I1738">
        <v>3780</v>
      </c>
      <c r="J1738">
        <v>40</v>
      </c>
      <c r="K1738">
        <v>1910</v>
      </c>
      <c r="L1738">
        <v>8960</v>
      </c>
      <c r="M1738">
        <v>5200</v>
      </c>
      <c r="N1738">
        <v>4555</v>
      </c>
      <c r="O1738">
        <v>9600</v>
      </c>
      <c r="P1738">
        <v>6950</v>
      </c>
      <c r="Q1738">
        <v>9205</v>
      </c>
      <c r="R1738">
        <v>5525</v>
      </c>
      <c r="S1738">
        <v>880</v>
      </c>
      <c r="T1738">
        <v>380</v>
      </c>
      <c r="U1738">
        <v>1300</v>
      </c>
      <c r="V1738">
        <v>27195</v>
      </c>
      <c r="W1738">
        <v>195</v>
      </c>
      <c r="X1738">
        <v>285</v>
      </c>
      <c r="Y1738">
        <v>1570</v>
      </c>
    </row>
    <row r="1739" spans="2:25" hidden="1" x14ac:dyDescent="0.25">
      <c r="B1739" t="s">
        <v>2202</v>
      </c>
      <c r="C1739">
        <v>16350</v>
      </c>
      <c r="D1739" t="s">
        <v>1826</v>
      </c>
      <c r="E1739">
        <v>75</v>
      </c>
      <c r="F1739">
        <v>190</v>
      </c>
      <c r="G1739">
        <v>17985</v>
      </c>
      <c r="H1739">
        <v>135</v>
      </c>
      <c r="I1739">
        <v>6210</v>
      </c>
      <c r="J1739">
        <v>145</v>
      </c>
      <c r="K1739">
        <v>2845</v>
      </c>
      <c r="L1739">
        <v>12535</v>
      </c>
      <c r="M1739">
        <v>2375</v>
      </c>
      <c r="N1739">
        <v>6650</v>
      </c>
      <c r="O1739">
        <v>13200</v>
      </c>
      <c r="P1739">
        <v>10795</v>
      </c>
      <c r="Q1739">
        <v>10815</v>
      </c>
      <c r="R1739">
        <v>6670</v>
      </c>
      <c r="S1739">
        <v>730</v>
      </c>
      <c r="T1739">
        <v>465</v>
      </c>
      <c r="U1739">
        <v>3845</v>
      </c>
      <c r="V1739">
        <v>34825</v>
      </c>
      <c r="W1739">
        <v>40</v>
      </c>
      <c r="X1739">
        <v>780</v>
      </c>
      <c r="Y1739">
        <v>780</v>
      </c>
    </row>
    <row r="1740" spans="2:25" hidden="1" x14ac:dyDescent="0.25">
      <c r="B1740" t="s">
        <v>2202</v>
      </c>
      <c r="C1740">
        <v>16380</v>
      </c>
      <c r="D1740" t="s">
        <v>1827</v>
      </c>
      <c r="E1740">
        <v>60</v>
      </c>
      <c r="F1740">
        <v>145</v>
      </c>
      <c r="G1740">
        <v>16440</v>
      </c>
      <c r="H1740">
        <v>55</v>
      </c>
      <c r="I1740">
        <v>3395</v>
      </c>
      <c r="J1740">
        <v>15</v>
      </c>
      <c r="K1740">
        <v>1475</v>
      </c>
      <c r="L1740">
        <v>8355</v>
      </c>
      <c r="M1740">
        <v>3020</v>
      </c>
      <c r="N1740">
        <v>3825</v>
      </c>
      <c r="O1740">
        <v>4725</v>
      </c>
      <c r="P1740">
        <v>3635</v>
      </c>
      <c r="Q1740">
        <v>4485</v>
      </c>
      <c r="R1740">
        <v>2860</v>
      </c>
      <c r="S1740">
        <v>470</v>
      </c>
      <c r="T1740">
        <v>155</v>
      </c>
      <c r="U1740">
        <v>1200</v>
      </c>
      <c r="V1740">
        <v>24895</v>
      </c>
      <c r="W1740">
        <v>5</v>
      </c>
      <c r="X1740">
        <v>335</v>
      </c>
      <c r="Y1740">
        <v>400</v>
      </c>
    </row>
    <row r="1741" spans="2:25" hidden="1" x14ac:dyDescent="0.25">
      <c r="B1741" t="s">
        <v>2202</v>
      </c>
      <c r="C1741">
        <v>16400</v>
      </c>
      <c r="D1741" t="s">
        <v>1828</v>
      </c>
      <c r="E1741">
        <v>30</v>
      </c>
      <c r="F1741">
        <v>75</v>
      </c>
      <c r="G1741">
        <v>12460</v>
      </c>
      <c r="H1741">
        <v>35</v>
      </c>
      <c r="I1741">
        <v>2875</v>
      </c>
      <c r="J1741">
        <v>35</v>
      </c>
      <c r="K1741">
        <v>1315</v>
      </c>
      <c r="L1741">
        <v>7330</v>
      </c>
      <c r="M1741">
        <v>2420</v>
      </c>
      <c r="N1741">
        <v>3055</v>
      </c>
      <c r="O1741">
        <v>4120</v>
      </c>
      <c r="P1741">
        <v>3255</v>
      </c>
      <c r="Q1741">
        <v>3790</v>
      </c>
      <c r="R1741">
        <v>2585</v>
      </c>
      <c r="S1741">
        <v>415</v>
      </c>
      <c r="T1741">
        <v>140</v>
      </c>
      <c r="U1741">
        <v>1250</v>
      </c>
      <c r="V1741">
        <v>19755</v>
      </c>
      <c r="W1741">
        <v>5</v>
      </c>
      <c r="X1741">
        <v>380</v>
      </c>
      <c r="Y1741">
        <v>150</v>
      </c>
    </row>
    <row r="1742" spans="2:25" hidden="1" x14ac:dyDescent="0.25">
      <c r="B1742" t="s">
        <v>2202</v>
      </c>
      <c r="C1742">
        <v>16490</v>
      </c>
      <c r="D1742" t="s">
        <v>1829</v>
      </c>
      <c r="E1742">
        <v>15</v>
      </c>
      <c r="F1742">
        <v>25</v>
      </c>
      <c r="G1742">
        <v>4065</v>
      </c>
      <c r="H1742">
        <v>20</v>
      </c>
      <c r="I1742">
        <v>965</v>
      </c>
      <c r="J1742">
        <v>10</v>
      </c>
      <c r="K1742">
        <v>315</v>
      </c>
      <c r="L1742">
        <v>1830</v>
      </c>
      <c r="M1742">
        <v>1175</v>
      </c>
      <c r="N1742">
        <v>1330</v>
      </c>
      <c r="O1742">
        <v>2040</v>
      </c>
      <c r="P1742">
        <v>1625</v>
      </c>
      <c r="Q1742">
        <v>1555</v>
      </c>
      <c r="R1742">
        <v>1025</v>
      </c>
      <c r="S1742">
        <v>130</v>
      </c>
      <c r="T1742">
        <v>50</v>
      </c>
      <c r="U1742">
        <v>510</v>
      </c>
      <c r="V1742">
        <v>6820</v>
      </c>
      <c r="W1742">
        <v>5</v>
      </c>
      <c r="X1742">
        <v>110</v>
      </c>
      <c r="Y1742">
        <v>65</v>
      </c>
    </row>
    <row r="1743" spans="2:25" hidden="1" x14ac:dyDescent="0.25">
      <c r="B1743" t="s">
        <v>2202</v>
      </c>
      <c r="C1743">
        <v>16550</v>
      </c>
      <c r="D1743" t="s">
        <v>1830</v>
      </c>
      <c r="E1743">
        <v>70</v>
      </c>
      <c r="F1743">
        <v>60</v>
      </c>
      <c r="G1743">
        <v>9005</v>
      </c>
      <c r="H1743">
        <v>100</v>
      </c>
      <c r="I1743">
        <v>1755</v>
      </c>
      <c r="J1743">
        <v>20</v>
      </c>
      <c r="K1743">
        <v>725</v>
      </c>
      <c r="L1743">
        <v>3570</v>
      </c>
      <c r="M1743">
        <v>3470</v>
      </c>
      <c r="N1743">
        <v>2760</v>
      </c>
      <c r="O1743">
        <v>2455</v>
      </c>
      <c r="P1743">
        <v>1945</v>
      </c>
      <c r="Q1743">
        <v>3435</v>
      </c>
      <c r="R1743">
        <v>2230</v>
      </c>
      <c r="S1743">
        <v>300</v>
      </c>
      <c r="T1743">
        <v>55</v>
      </c>
      <c r="U1743">
        <v>565</v>
      </c>
      <c r="V1743">
        <v>14250</v>
      </c>
      <c r="W1743">
        <v>50</v>
      </c>
      <c r="X1743">
        <v>130</v>
      </c>
      <c r="Y1743">
        <v>770</v>
      </c>
    </row>
    <row r="1744" spans="2:25" hidden="1" x14ac:dyDescent="0.25">
      <c r="B1744" t="s">
        <v>2202</v>
      </c>
      <c r="C1744">
        <v>16610</v>
      </c>
      <c r="D1744" t="s">
        <v>1831</v>
      </c>
      <c r="E1744">
        <v>15</v>
      </c>
      <c r="F1744">
        <v>60</v>
      </c>
      <c r="G1744">
        <v>4060</v>
      </c>
      <c r="H1744">
        <v>10</v>
      </c>
      <c r="I1744">
        <v>1095</v>
      </c>
      <c r="J1744">
        <v>15</v>
      </c>
      <c r="K1744">
        <v>590</v>
      </c>
      <c r="L1744">
        <v>2210</v>
      </c>
      <c r="M1744">
        <v>520</v>
      </c>
      <c r="N1744">
        <v>1480</v>
      </c>
      <c r="O1744">
        <v>1855</v>
      </c>
      <c r="P1744">
        <v>1440</v>
      </c>
      <c r="Q1744">
        <v>1485</v>
      </c>
      <c r="R1744">
        <v>1035</v>
      </c>
      <c r="S1744">
        <v>140</v>
      </c>
      <c r="T1744">
        <v>60</v>
      </c>
      <c r="U1744">
        <v>580</v>
      </c>
      <c r="V1744">
        <v>7350</v>
      </c>
      <c r="W1744">
        <v>5</v>
      </c>
      <c r="X1744">
        <v>170</v>
      </c>
      <c r="Y1744">
        <v>30</v>
      </c>
    </row>
    <row r="1745" spans="2:25" hidden="1" x14ac:dyDescent="0.25">
      <c r="B1745" t="s">
        <v>2202</v>
      </c>
      <c r="C1745">
        <v>16700</v>
      </c>
      <c r="D1745" t="s">
        <v>1832</v>
      </c>
      <c r="E1745">
        <v>30</v>
      </c>
      <c r="F1745">
        <v>10</v>
      </c>
      <c r="G1745">
        <v>9190</v>
      </c>
      <c r="H1745">
        <v>110</v>
      </c>
      <c r="I1745">
        <v>1715</v>
      </c>
      <c r="J1745">
        <v>20</v>
      </c>
      <c r="K1745">
        <v>695</v>
      </c>
      <c r="L1745">
        <v>5360</v>
      </c>
      <c r="M1745">
        <v>3410</v>
      </c>
      <c r="N1745">
        <v>2215</v>
      </c>
      <c r="O1745">
        <v>3410</v>
      </c>
      <c r="P1745">
        <v>2450</v>
      </c>
      <c r="Q1745">
        <v>3815</v>
      </c>
      <c r="R1745">
        <v>2075</v>
      </c>
      <c r="S1745">
        <v>420</v>
      </c>
      <c r="T1745">
        <v>120</v>
      </c>
      <c r="U1745">
        <v>385</v>
      </c>
      <c r="V1745">
        <v>13780</v>
      </c>
      <c r="W1745">
        <v>85</v>
      </c>
      <c r="X1745">
        <v>75</v>
      </c>
      <c r="Y1745">
        <v>830</v>
      </c>
    </row>
    <row r="1746" spans="2:25" hidden="1" x14ac:dyDescent="0.25">
      <c r="B1746" t="s">
        <v>2202</v>
      </c>
      <c r="C1746">
        <v>16900</v>
      </c>
      <c r="D1746" t="s">
        <v>1833</v>
      </c>
      <c r="E1746">
        <v>30</v>
      </c>
      <c r="F1746">
        <v>90</v>
      </c>
      <c r="G1746">
        <v>9635</v>
      </c>
      <c r="H1746">
        <v>45</v>
      </c>
      <c r="I1746">
        <v>2965</v>
      </c>
      <c r="J1746">
        <v>30</v>
      </c>
      <c r="K1746">
        <v>1350</v>
      </c>
      <c r="L1746">
        <v>4145</v>
      </c>
      <c r="M1746">
        <v>1310</v>
      </c>
      <c r="N1746">
        <v>3160</v>
      </c>
      <c r="O1746">
        <v>4415</v>
      </c>
      <c r="P1746">
        <v>3590</v>
      </c>
      <c r="Q1746">
        <v>3630</v>
      </c>
      <c r="R1746">
        <v>2460</v>
      </c>
      <c r="S1746">
        <v>410</v>
      </c>
      <c r="T1746">
        <v>130</v>
      </c>
      <c r="U1746">
        <v>1325</v>
      </c>
      <c r="V1746">
        <v>17090</v>
      </c>
      <c r="W1746">
        <v>5</v>
      </c>
      <c r="X1746">
        <v>350</v>
      </c>
      <c r="Y1746">
        <v>190</v>
      </c>
    </row>
    <row r="1747" spans="2:25" hidden="1" x14ac:dyDescent="0.25">
      <c r="B1747" t="s">
        <v>2202</v>
      </c>
      <c r="C1747">
        <v>16950</v>
      </c>
      <c r="D1747" t="s">
        <v>1834</v>
      </c>
      <c r="E1747">
        <v>35</v>
      </c>
      <c r="F1747">
        <v>180</v>
      </c>
      <c r="G1747">
        <v>18450</v>
      </c>
      <c r="H1747">
        <v>60</v>
      </c>
      <c r="I1747">
        <v>3970</v>
      </c>
      <c r="J1747">
        <v>30</v>
      </c>
      <c r="K1747">
        <v>2055</v>
      </c>
      <c r="L1747">
        <v>8910</v>
      </c>
      <c r="M1747">
        <v>3580</v>
      </c>
      <c r="N1747">
        <v>5130</v>
      </c>
      <c r="O1747">
        <v>6105</v>
      </c>
      <c r="P1747">
        <v>4830</v>
      </c>
      <c r="Q1747">
        <v>5015</v>
      </c>
      <c r="R1747">
        <v>3685</v>
      </c>
      <c r="S1747">
        <v>595</v>
      </c>
      <c r="T1747">
        <v>210</v>
      </c>
      <c r="U1747">
        <v>1850</v>
      </c>
      <c r="V1747">
        <v>29975</v>
      </c>
      <c r="W1747">
        <v>5</v>
      </c>
      <c r="X1747">
        <v>440</v>
      </c>
      <c r="Y1747">
        <v>215</v>
      </c>
    </row>
    <row r="1748" spans="2:25" hidden="1" x14ac:dyDescent="0.25">
      <c r="B1748" t="s">
        <v>2202</v>
      </c>
      <c r="C1748">
        <v>17000</v>
      </c>
      <c r="D1748" t="s">
        <v>1835</v>
      </c>
      <c r="E1748">
        <v>5</v>
      </c>
      <c r="F1748">
        <v>30</v>
      </c>
      <c r="G1748">
        <v>1955</v>
      </c>
      <c r="H1748">
        <v>5</v>
      </c>
      <c r="I1748">
        <v>620</v>
      </c>
      <c r="J1748">
        <v>15</v>
      </c>
      <c r="K1748">
        <v>290</v>
      </c>
      <c r="L1748">
        <v>1265</v>
      </c>
      <c r="M1748">
        <v>490</v>
      </c>
      <c r="N1748">
        <v>815</v>
      </c>
      <c r="O1748">
        <v>1160</v>
      </c>
      <c r="P1748">
        <v>955</v>
      </c>
      <c r="Q1748">
        <v>995</v>
      </c>
      <c r="R1748">
        <v>655</v>
      </c>
      <c r="S1748">
        <v>90</v>
      </c>
      <c r="T1748">
        <v>35</v>
      </c>
      <c r="U1748">
        <v>380</v>
      </c>
      <c r="V1748">
        <v>3815</v>
      </c>
      <c r="W1748">
        <v>5</v>
      </c>
      <c r="X1748">
        <v>80</v>
      </c>
      <c r="Y1748">
        <v>25</v>
      </c>
    </row>
    <row r="1749" spans="2:25" hidden="1" x14ac:dyDescent="0.25">
      <c r="B1749" t="s">
        <v>2202</v>
      </c>
      <c r="C1749">
        <v>17040</v>
      </c>
      <c r="D1749" t="s">
        <v>1836</v>
      </c>
      <c r="E1749">
        <v>5</v>
      </c>
      <c r="F1749">
        <v>5</v>
      </c>
      <c r="G1749">
        <v>2205</v>
      </c>
      <c r="H1749">
        <v>10</v>
      </c>
      <c r="I1749">
        <v>380</v>
      </c>
      <c r="J1749">
        <v>5</v>
      </c>
      <c r="K1749">
        <v>160</v>
      </c>
      <c r="L1749">
        <v>900</v>
      </c>
      <c r="M1749">
        <v>595</v>
      </c>
      <c r="N1749">
        <v>605</v>
      </c>
      <c r="O1749">
        <v>860</v>
      </c>
      <c r="P1749">
        <v>620</v>
      </c>
      <c r="Q1749">
        <v>685</v>
      </c>
      <c r="R1749">
        <v>485</v>
      </c>
      <c r="S1749">
        <v>105</v>
      </c>
      <c r="T1749">
        <v>35</v>
      </c>
      <c r="U1749">
        <v>190</v>
      </c>
      <c r="V1749">
        <v>3475</v>
      </c>
      <c r="W1749">
        <v>5</v>
      </c>
      <c r="X1749">
        <v>45</v>
      </c>
      <c r="Y1749">
        <v>30</v>
      </c>
    </row>
    <row r="1750" spans="2:25" hidden="1" x14ac:dyDescent="0.25">
      <c r="B1750" t="s">
        <v>2202</v>
      </c>
      <c r="C1750">
        <v>17080</v>
      </c>
      <c r="D1750" t="s">
        <v>1837</v>
      </c>
      <c r="E1750">
        <v>5</v>
      </c>
      <c r="F1750">
        <v>20</v>
      </c>
      <c r="G1750">
        <v>2090</v>
      </c>
      <c r="H1750">
        <v>5</v>
      </c>
      <c r="I1750">
        <v>405</v>
      </c>
      <c r="J1750">
        <v>10</v>
      </c>
      <c r="K1750">
        <v>200</v>
      </c>
      <c r="L1750">
        <v>715</v>
      </c>
      <c r="M1750">
        <v>375</v>
      </c>
      <c r="N1750">
        <v>565</v>
      </c>
      <c r="O1750">
        <v>815</v>
      </c>
      <c r="P1750">
        <v>640</v>
      </c>
      <c r="Q1750">
        <v>665</v>
      </c>
      <c r="R1750">
        <v>465</v>
      </c>
      <c r="S1750">
        <v>70</v>
      </c>
      <c r="T1750">
        <v>30</v>
      </c>
      <c r="U1750">
        <v>240</v>
      </c>
      <c r="V1750">
        <v>3375</v>
      </c>
      <c r="W1750">
        <v>0</v>
      </c>
      <c r="X1750">
        <v>60</v>
      </c>
      <c r="Y1750">
        <v>10</v>
      </c>
    </row>
    <row r="1751" spans="2:25" hidden="1" x14ac:dyDescent="0.25">
      <c r="B1751" t="s">
        <v>2202</v>
      </c>
      <c r="C1751">
        <v>17100</v>
      </c>
      <c r="D1751" t="s">
        <v>1838</v>
      </c>
      <c r="E1751">
        <v>5</v>
      </c>
      <c r="F1751">
        <v>5</v>
      </c>
      <c r="G1751">
        <v>2500</v>
      </c>
      <c r="H1751">
        <v>35</v>
      </c>
      <c r="I1751">
        <v>625</v>
      </c>
      <c r="J1751">
        <v>10</v>
      </c>
      <c r="K1751">
        <v>290</v>
      </c>
      <c r="L1751">
        <v>1405</v>
      </c>
      <c r="M1751">
        <v>715</v>
      </c>
      <c r="N1751">
        <v>650</v>
      </c>
      <c r="O1751">
        <v>1325</v>
      </c>
      <c r="P1751">
        <v>940</v>
      </c>
      <c r="Q1751">
        <v>1375</v>
      </c>
      <c r="R1751">
        <v>820</v>
      </c>
      <c r="S1751">
        <v>115</v>
      </c>
      <c r="T1751">
        <v>60</v>
      </c>
      <c r="U1751">
        <v>170</v>
      </c>
      <c r="V1751">
        <v>4055</v>
      </c>
      <c r="W1751">
        <v>15</v>
      </c>
      <c r="X1751">
        <v>35</v>
      </c>
      <c r="Y1751">
        <v>315</v>
      </c>
    </row>
    <row r="1752" spans="2:25" hidden="1" x14ac:dyDescent="0.25">
      <c r="B1752" t="s">
        <v>2202</v>
      </c>
      <c r="C1752">
        <v>17150</v>
      </c>
      <c r="D1752" t="s">
        <v>1839</v>
      </c>
      <c r="E1752">
        <v>25</v>
      </c>
      <c r="F1752">
        <v>45</v>
      </c>
      <c r="G1752">
        <v>20195</v>
      </c>
      <c r="H1752">
        <v>105</v>
      </c>
      <c r="I1752">
        <v>3475</v>
      </c>
      <c r="J1752">
        <v>75</v>
      </c>
      <c r="K1752">
        <v>980</v>
      </c>
      <c r="L1752">
        <v>5070</v>
      </c>
      <c r="M1752">
        <v>8530</v>
      </c>
      <c r="N1752">
        <v>3530</v>
      </c>
      <c r="O1752">
        <v>5620</v>
      </c>
      <c r="P1752">
        <v>4355</v>
      </c>
      <c r="Q1752">
        <v>5115</v>
      </c>
      <c r="R1752">
        <v>2895</v>
      </c>
      <c r="S1752">
        <v>525</v>
      </c>
      <c r="T1752">
        <v>95</v>
      </c>
      <c r="U1752">
        <v>1100</v>
      </c>
      <c r="V1752">
        <v>28115</v>
      </c>
      <c r="W1752">
        <v>65</v>
      </c>
      <c r="X1752">
        <v>215</v>
      </c>
      <c r="Y1752">
        <v>555</v>
      </c>
    </row>
    <row r="1753" spans="2:25" hidden="1" x14ac:dyDescent="0.25">
      <c r="B1753" t="s">
        <v>2202</v>
      </c>
      <c r="C1753">
        <v>17200</v>
      </c>
      <c r="D1753" t="s">
        <v>1840</v>
      </c>
      <c r="E1753">
        <v>125</v>
      </c>
      <c r="F1753">
        <v>115</v>
      </c>
      <c r="G1753">
        <v>8970</v>
      </c>
      <c r="H1753">
        <v>315</v>
      </c>
      <c r="I1753">
        <v>1595</v>
      </c>
      <c r="J1753">
        <v>10</v>
      </c>
      <c r="K1753">
        <v>915</v>
      </c>
      <c r="L1753">
        <v>6750</v>
      </c>
      <c r="M1753">
        <v>2295</v>
      </c>
      <c r="N1753">
        <v>5155</v>
      </c>
      <c r="O1753">
        <v>2710</v>
      </c>
      <c r="P1753">
        <v>2260</v>
      </c>
      <c r="Q1753">
        <v>6290</v>
      </c>
      <c r="R1753">
        <v>5700</v>
      </c>
      <c r="S1753">
        <v>505</v>
      </c>
      <c r="T1753">
        <v>80</v>
      </c>
      <c r="U1753">
        <v>705</v>
      </c>
      <c r="V1753">
        <v>18530</v>
      </c>
      <c r="W1753">
        <v>90</v>
      </c>
      <c r="X1753">
        <v>245</v>
      </c>
      <c r="Y1753">
        <v>1375</v>
      </c>
    </row>
    <row r="1754" spans="2:25" hidden="1" x14ac:dyDescent="0.25">
      <c r="B1754" t="s">
        <v>2202</v>
      </c>
      <c r="C1754">
        <v>17310</v>
      </c>
      <c r="D1754" t="s">
        <v>1841</v>
      </c>
      <c r="E1754">
        <v>55</v>
      </c>
      <c r="F1754">
        <v>235</v>
      </c>
      <c r="G1754">
        <v>7990</v>
      </c>
      <c r="H1754">
        <v>25</v>
      </c>
      <c r="I1754">
        <v>1895</v>
      </c>
      <c r="J1754">
        <v>25</v>
      </c>
      <c r="K1754">
        <v>930</v>
      </c>
      <c r="L1754">
        <v>5440</v>
      </c>
      <c r="M1754">
        <v>1225</v>
      </c>
      <c r="N1754">
        <v>2685</v>
      </c>
      <c r="O1754">
        <v>4350</v>
      </c>
      <c r="P1754">
        <v>3560</v>
      </c>
      <c r="Q1754">
        <v>3710</v>
      </c>
      <c r="R1754">
        <v>2470</v>
      </c>
      <c r="S1754">
        <v>255</v>
      </c>
      <c r="T1754">
        <v>140</v>
      </c>
      <c r="U1754">
        <v>1580</v>
      </c>
      <c r="V1754">
        <v>14465</v>
      </c>
      <c r="W1754">
        <v>5</v>
      </c>
      <c r="X1754">
        <v>465</v>
      </c>
      <c r="Y1754">
        <v>115</v>
      </c>
    </row>
    <row r="1755" spans="2:25" hidden="1" x14ac:dyDescent="0.25">
      <c r="B1755" t="s">
        <v>2202</v>
      </c>
      <c r="C1755">
        <v>17350</v>
      </c>
      <c r="D1755" t="s">
        <v>1842</v>
      </c>
      <c r="E1755">
        <v>5</v>
      </c>
      <c r="F1755">
        <v>5</v>
      </c>
      <c r="G1755">
        <v>955</v>
      </c>
      <c r="H1755">
        <v>0</v>
      </c>
      <c r="I1755">
        <v>175</v>
      </c>
      <c r="J1755">
        <v>0</v>
      </c>
      <c r="K1755">
        <v>95</v>
      </c>
      <c r="L1755">
        <v>305</v>
      </c>
      <c r="M1755">
        <v>205</v>
      </c>
      <c r="N1755">
        <v>225</v>
      </c>
      <c r="O1755">
        <v>330</v>
      </c>
      <c r="P1755">
        <v>240</v>
      </c>
      <c r="Q1755">
        <v>245</v>
      </c>
      <c r="R1755">
        <v>185</v>
      </c>
      <c r="S1755">
        <v>35</v>
      </c>
      <c r="T1755">
        <v>10</v>
      </c>
      <c r="U1755">
        <v>80</v>
      </c>
      <c r="V1755">
        <v>1500</v>
      </c>
      <c r="W1755">
        <v>0</v>
      </c>
      <c r="X1755">
        <v>20</v>
      </c>
      <c r="Y1755">
        <v>10</v>
      </c>
    </row>
    <row r="1756" spans="2:25" hidden="1" x14ac:dyDescent="0.25">
      <c r="B1756" t="s">
        <v>2202</v>
      </c>
      <c r="C1756">
        <v>17400</v>
      </c>
      <c r="D1756" t="s">
        <v>1843</v>
      </c>
      <c r="E1756">
        <v>5</v>
      </c>
      <c r="F1756">
        <v>35</v>
      </c>
      <c r="G1756">
        <v>1435</v>
      </c>
      <c r="H1756">
        <v>5</v>
      </c>
      <c r="I1756">
        <v>240</v>
      </c>
      <c r="J1756">
        <v>5</v>
      </c>
      <c r="K1756">
        <v>155</v>
      </c>
      <c r="L1756">
        <v>510</v>
      </c>
      <c r="M1756">
        <v>170</v>
      </c>
      <c r="N1756">
        <v>485</v>
      </c>
      <c r="O1756">
        <v>460</v>
      </c>
      <c r="P1756">
        <v>370</v>
      </c>
      <c r="Q1756">
        <v>510</v>
      </c>
      <c r="R1756">
        <v>510</v>
      </c>
      <c r="S1756">
        <v>50</v>
      </c>
      <c r="T1756">
        <v>25</v>
      </c>
      <c r="U1756">
        <v>160</v>
      </c>
      <c r="V1756">
        <v>2555</v>
      </c>
      <c r="W1756">
        <v>0</v>
      </c>
      <c r="X1756">
        <v>50</v>
      </c>
      <c r="Y1756">
        <v>10</v>
      </c>
    </row>
    <row r="1757" spans="2:25" hidden="1" x14ac:dyDescent="0.25">
      <c r="B1757" t="s">
        <v>2202</v>
      </c>
      <c r="C1757">
        <v>17420</v>
      </c>
      <c r="D1757" t="s">
        <v>1844</v>
      </c>
      <c r="E1757">
        <v>5</v>
      </c>
      <c r="F1757">
        <v>15</v>
      </c>
      <c r="G1757">
        <v>11820</v>
      </c>
      <c r="H1757">
        <v>95</v>
      </c>
      <c r="I1757">
        <v>2540</v>
      </c>
      <c r="J1757">
        <v>40</v>
      </c>
      <c r="K1757">
        <v>770</v>
      </c>
      <c r="L1757">
        <v>3630</v>
      </c>
      <c r="M1757">
        <v>5890</v>
      </c>
      <c r="N1757">
        <v>1845</v>
      </c>
      <c r="O1757">
        <v>5240</v>
      </c>
      <c r="P1757">
        <v>3540</v>
      </c>
      <c r="Q1757">
        <v>4650</v>
      </c>
      <c r="R1757">
        <v>1965</v>
      </c>
      <c r="S1757">
        <v>460</v>
      </c>
      <c r="T1757">
        <v>135</v>
      </c>
      <c r="U1757">
        <v>625</v>
      </c>
      <c r="V1757">
        <v>16285</v>
      </c>
      <c r="W1757">
        <v>70</v>
      </c>
      <c r="X1757">
        <v>115</v>
      </c>
      <c r="Y1757">
        <v>725</v>
      </c>
    </row>
    <row r="1758" spans="2:25" hidden="1" x14ac:dyDescent="0.25">
      <c r="B1758" t="s">
        <v>2202</v>
      </c>
      <c r="C1758">
        <v>17550</v>
      </c>
      <c r="D1758" t="s">
        <v>1845</v>
      </c>
      <c r="E1758">
        <v>40</v>
      </c>
      <c r="F1758">
        <v>100</v>
      </c>
      <c r="G1758">
        <v>16200</v>
      </c>
      <c r="H1758">
        <v>100</v>
      </c>
      <c r="I1758">
        <v>3145</v>
      </c>
      <c r="J1758">
        <v>30</v>
      </c>
      <c r="K1758">
        <v>1395</v>
      </c>
      <c r="L1758">
        <v>8255</v>
      </c>
      <c r="M1758">
        <v>2655</v>
      </c>
      <c r="N1758">
        <v>4300</v>
      </c>
      <c r="O1758">
        <v>5495</v>
      </c>
      <c r="P1758">
        <v>4215</v>
      </c>
      <c r="Q1758">
        <v>4550</v>
      </c>
      <c r="R1758">
        <v>3540</v>
      </c>
      <c r="S1758">
        <v>520</v>
      </c>
      <c r="T1758">
        <v>195</v>
      </c>
      <c r="U1758">
        <v>1370</v>
      </c>
      <c r="V1758">
        <v>25550</v>
      </c>
      <c r="W1758">
        <v>5</v>
      </c>
      <c r="X1758">
        <v>290</v>
      </c>
      <c r="Y1758">
        <v>235</v>
      </c>
    </row>
    <row r="1759" spans="2:25" hidden="1" x14ac:dyDescent="0.25">
      <c r="B1759" t="s">
        <v>2202</v>
      </c>
      <c r="C1759">
        <v>17620</v>
      </c>
      <c r="D1759" t="s">
        <v>1846</v>
      </c>
      <c r="E1759">
        <v>5</v>
      </c>
      <c r="F1759">
        <v>10</v>
      </c>
      <c r="G1759">
        <v>1765</v>
      </c>
      <c r="H1759">
        <v>5</v>
      </c>
      <c r="I1759">
        <v>300</v>
      </c>
      <c r="J1759">
        <v>10</v>
      </c>
      <c r="K1759">
        <v>160</v>
      </c>
      <c r="L1759">
        <v>715</v>
      </c>
      <c r="M1759">
        <v>280</v>
      </c>
      <c r="N1759">
        <v>460</v>
      </c>
      <c r="O1759">
        <v>670</v>
      </c>
      <c r="P1759">
        <v>545</v>
      </c>
      <c r="Q1759">
        <v>540</v>
      </c>
      <c r="R1759">
        <v>390</v>
      </c>
      <c r="S1759">
        <v>50</v>
      </c>
      <c r="T1759">
        <v>25</v>
      </c>
      <c r="U1759">
        <v>200</v>
      </c>
      <c r="V1759">
        <v>2820</v>
      </c>
      <c r="W1759">
        <v>5</v>
      </c>
      <c r="X1759">
        <v>35</v>
      </c>
      <c r="Y1759">
        <v>15</v>
      </c>
    </row>
    <row r="1760" spans="2:25" hidden="1" x14ac:dyDescent="0.25">
      <c r="B1760" t="s">
        <v>2202</v>
      </c>
      <c r="C1760">
        <v>17640</v>
      </c>
      <c r="D1760" t="s">
        <v>1847</v>
      </c>
      <c r="E1760">
        <v>0</v>
      </c>
      <c r="F1760">
        <v>5</v>
      </c>
      <c r="G1760">
        <v>965</v>
      </c>
      <c r="H1760">
        <v>5</v>
      </c>
      <c r="I1760">
        <v>180</v>
      </c>
      <c r="J1760">
        <v>5</v>
      </c>
      <c r="K1760">
        <v>85</v>
      </c>
      <c r="L1760">
        <v>255</v>
      </c>
      <c r="M1760">
        <v>285</v>
      </c>
      <c r="N1760">
        <v>240</v>
      </c>
      <c r="O1760">
        <v>375</v>
      </c>
      <c r="P1760">
        <v>260</v>
      </c>
      <c r="Q1760">
        <v>295</v>
      </c>
      <c r="R1760">
        <v>200</v>
      </c>
      <c r="S1760">
        <v>40</v>
      </c>
      <c r="T1760">
        <v>25</v>
      </c>
      <c r="U1760">
        <v>75</v>
      </c>
      <c r="V1760">
        <v>1510</v>
      </c>
      <c r="W1760">
        <v>5</v>
      </c>
      <c r="X1760">
        <v>15</v>
      </c>
      <c r="Y1760">
        <v>15</v>
      </c>
    </row>
    <row r="1761" spans="2:25" hidden="1" x14ac:dyDescent="0.25">
      <c r="B1761" t="s">
        <v>2202</v>
      </c>
      <c r="C1761">
        <v>17650</v>
      </c>
      <c r="D1761" t="s">
        <v>1848</v>
      </c>
      <c r="E1761">
        <v>5</v>
      </c>
      <c r="F1761">
        <v>5</v>
      </c>
      <c r="G1761">
        <v>830</v>
      </c>
      <c r="H1761">
        <v>5</v>
      </c>
      <c r="I1761">
        <v>195</v>
      </c>
      <c r="J1761">
        <v>5</v>
      </c>
      <c r="K1761">
        <v>110</v>
      </c>
      <c r="L1761">
        <v>320</v>
      </c>
      <c r="M1761">
        <v>125</v>
      </c>
      <c r="N1761">
        <v>215</v>
      </c>
      <c r="O1761">
        <v>365</v>
      </c>
      <c r="P1761">
        <v>275</v>
      </c>
      <c r="Q1761">
        <v>310</v>
      </c>
      <c r="R1761">
        <v>205</v>
      </c>
      <c r="S1761">
        <v>35</v>
      </c>
      <c r="T1761">
        <v>20</v>
      </c>
      <c r="U1761">
        <v>95</v>
      </c>
      <c r="V1761">
        <v>1390</v>
      </c>
      <c r="W1761">
        <v>0</v>
      </c>
      <c r="X1761">
        <v>25</v>
      </c>
      <c r="Y1761">
        <v>10</v>
      </c>
    </row>
    <row r="1762" spans="2:25" hidden="1" x14ac:dyDescent="0.25">
      <c r="B1762" t="s">
        <v>2202</v>
      </c>
      <c r="C1762">
        <v>17750</v>
      </c>
      <c r="D1762" t="s">
        <v>1849</v>
      </c>
      <c r="E1762">
        <v>45</v>
      </c>
      <c r="F1762">
        <v>100</v>
      </c>
      <c r="G1762">
        <v>6435</v>
      </c>
      <c r="H1762">
        <v>60</v>
      </c>
      <c r="I1762">
        <v>1740</v>
      </c>
      <c r="J1762">
        <v>30</v>
      </c>
      <c r="K1762">
        <v>765</v>
      </c>
      <c r="L1762">
        <v>4180</v>
      </c>
      <c r="M1762">
        <v>1430</v>
      </c>
      <c r="N1762">
        <v>2350</v>
      </c>
      <c r="O1762">
        <v>3925</v>
      </c>
      <c r="P1762">
        <v>3135</v>
      </c>
      <c r="Q1762">
        <v>3905</v>
      </c>
      <c r="R1762">
        <v>2185</v>
      </c>
      <c r="S1762">
        <v>270</v>
      </c>
      <c r="T1762">
        <v>180</v>
      </c>
      <c r="U1762">
        <v>1140</v>
      </c>
      <c r="V1762">
        <v>11785</v>
      </c>
      <c r="W1762">
        <v>5</v>
      </c>
      <c r="X1762">
        <v>320</v>
      </c>
      <c r="Y1762">
        <v>580</v>
      </c>
    </row>
    <row r="1763" spans="2:25" hidden="1" x14ac:dyDescent="0.25">
      <c r="B1763" t="s">
        <v>2202</v>
      </c>
      <c r="C1763">
        <v>17850</v>
      </c>
      <c r="D1763" t="s">
        <v>1850</v>
      </c>
      <c r="E1763">
        <v>5</v>
      </c>
      <c r="F1763">
        <v>5</v>
      </c>
      <c r="G1763">
        <v>405</v>
      </c>
      <c r="H1763">
        <v>5</v>
      </c>
      <c r="I1763">
        <v>65</v>
      </c>
      <c r="J1763">
        <v>0</v>
      </c>
      <c r="K1763">
        <v>40</v>
      </c>
      <c r="L1763">
        <v>145</v>
      </c>
      <c r="M1763">
        <v>120</v>
      </c>
      <c r="N1763">
        <v>95</v>
      </c>
      <c r="O1763">
        <v>170</v>
      </c>
      <c r="P1763">
        <v>120</v>
      </c>
      <c r="Q1763">
        <v>140</v>
      </c>
      <c r="R1763">
        <v>110</v>
      </c>
      <c r="S1763">
        <v>10</v>
      </c>
      <c r="T1763">
        <v>5</v>
      </c>
      <c r="U1763">
        <v>40</v>
      </c>
      <c r="V1763">
        <v>645</v>
      </c>
      <c r="W1763">
        <v>0</v>
      </c>
      <c r="X1763">
        <v>15</v>
      </c>
      <c r="Y1763">
        <v>5</v>
      </c>
    </row>
    <row r="1764" spans="2:25" hidden="1" x14ac:dyDescent="0.25">
      <c r="B1764" t="s">
        <v>2202</v>
      </c>
      <c r="C1764">
        <v>17900</v>
      </c>
      <c r="D1764" t="s">
        <v>1851</v>
      </c>
      <c r="E1764">
        <v>10</v>
      </c>
      <c r="F1764">
        <v>70</v>
      </c>
      <c r="G1764">
        <v>845</v>
      </c>
      <c r="H1764">
        <v>0</v>
      </c>
      <c r="I1764">
        <v>285</v>
      </c>
      <c r="J1764">
        <v>5</v>
      </c>
      <c r="K1764">
        <v>220</v>
      </c>
      <c r="L1764">
        <v>565</v>
      </c>
      <c r="M1764">
        <v>30</v>
      </c>
      <c r="N1764">
        <v>500</v>
      </c>
      <c r="O1764">
        <v>565</v>
      </c>
      <c r="P1764">
        <v>525</v>
      </c>
      <c r="Q1764">
        <v>680</v>
      </c>
      <c r="R1764">
        <v>610</v>
      </c>
      <c r="S1764">
        <v>25</v>
      </c>
      <c r="T1764">
        <v>10</v>
      </c>
      <c r="U1764">
        <v>280</v>
      </c>
      <c r="V1764">
        <v>2115</v>
      </c>
      <c r="W1764">
        <v>0</v>
      </c>
      <c r="X1764">
        <v>110</v>
      </c>
      <c r="Y1764">
        <v>5</v>
      </c>
    </row>
    <row r="1765" spans="2:25" hidden="1" x14ac:dyDescent="0.25">
      <c r="B1765" t="s">
        <v>2202</v>
      </c>
      <c r="C1765">
        <v>17950</v>
      </c>
      <c r="D1765" t="s">
        <v>1852</v>
      </c>
      <c r="E1765">
        <v>5</v>
      </c>
      <c r="F1765">
        <v>5</v>
      </c>
      <c r="G1765">
        <v>310</v>
      </c>
      <c r="H1765">
        <v>5</v>
      </c>
      <c r="I1765">
        <v>60</v>
      </c>
      <c r="J1765">
        <v>0</v>
      </c>
      <c r="K1765">
        <v>35</v>
      </c>
      <c r="L1765">
        <v>160</v>
      </c>
      <c r="M1765">
        <v>50</v>
      </c>
      <c r="N1765">
        <v>90</v>
      </c>
      <c r="O1765">
        <v>180</v>
      </c>
      <c r="P1765">
        <v>150</v>
      </c>
      <c r="Q1765">
        <v>185</v>
      </c>
      <c r="R1765">
        <v>160</v>
      </c>
      <c r="S1765">
        <v>10</v>
      </c>
      <c r="T1765">
        <v>5</v>
      </c>
      <c r="U1765">
        <v>70</v>
      </c>
      <c r="V1765">
        <v>565</v>
      </c>
      <c r="W1765">
        <v>0</v>
      </c>
      <c r="X1765">
        <v>15</v>
      </c>
      <c r="Y1765">
        <v>5</v>
      </c>
    </row>
    <row r="1766" spans="2:25" hidden="1" x14ac:dyDescent="0.25">
      <c r="B1766" t="s">
        <v>2202</v>
      </c>
      <c r="C1766">
        <v>18020</v>
      </c>
      <c r="D1766" t="s">
        <v>1853</v>
      </c>
      <c r="E1766">
        <v>10</v>
      </c>
      <c r="F1766">
        <v>25</v>
      </c>
      <c r="G1766">
        <v>1520</v>
      </c>
      <c r="H1766">
        <v>5</v>
      </c>
      <c r="I1766">
        <v>325</v>
      </c>
      <c r="J1766">
        <v>5</v>
      </c>
      <c r="K1766">
        <v>210</v>
      </c>
      <c r="L1766">
        <v>595</v>
      </c>
      <c r="M1766">
        <v>175</v>
      </c>
      <c r="N1766">
        <v>570</v>
      </c>
      <c r="O1766">
        <v>630</v>
      </c>
      <c r="P1766">
        <v>505</v>
      </c>
      <c r="Q1766">
        <v>620</v>
      </c>
      <c r="R1766">
        <v>515</v>
      </c>
      <c r="S1766">
        <v>45</v>
      </c>
      <c r="T1766">
        <v>30</v>
      </c>
      <c r="U1766">
        <v>215</v>
      </c>
      <c r="V1766">
        <v>2785</v>
      </c>
      <c r="W1766">
        <v>0</v>
      </c>
      <c r="X1766">
        <v>50</v>
      </c>
      <c r="Y1766">
        <v>10</v>
      </c>
    </row>
    <row r="1767" spans="2:25" hidden="1" x14ac:dyDescent="0.25">
      <c r="B1767" t="s">
        <v>2202</v>
      </c>
      <c r="C1767">
        <v>18050</v>
      </c>
      <c r="D1767" t="s">
        <v>1854</v>
      </c>
      <c r="E1767">
        <v>5</v>
      </c>
      <c r="F1767">
        <v>15</v>
      </c>
      <c r="G1767">
        <v>3005</v>
      </c>
      <c r="H1767">
        <v>45</v>
      </c>
      <c r="I1767">
        <v>440</v>
      </c>
      <c r="J1767">
        <v>5</v>
      </c>
      <c r="K1767">
        <v>135</v>
      </c>
      <c r="L1767">
        <v>1390</v>
      </c>
      <c r="M1767">
        <v>1360</v>
      </c>
      <c r="N1767">
        <v>750</v>
      </c>
      <c r="O1767">
        <v>895</v>
      </c>
      <c r="P1767">
        <v>690</v>
      </c>
      <c r="Q1767">
        <v>1175</v>
      </c>
      <c r="R1767">
        <v>840</v>
      </c>
      <c r="S1767">
        <v>90</v>
      </c>
      <c r="T1767">
        <v>20</v>
      </c>
      <c r="U1767">
        <v>135</v>
      </c>
      <c r="V1767">
        <v>4410</v>
      </c>
      <c r="W1767">
        <v>10</v>
      </c>
      <c r="X1767">
        <v>30</v>
      </c>
      <c r="Y1767">
        <v>155</v>
      </c>
    </row>
    <row r="1768" spans="2:25" hidden="1" x14ac:dyDescent="0.25">
      <c r="B1768" t="s">
        <v>2202</v>
      </c>
      <c r="C1768">
        <v>18100</v>
      </c>
      <c r="D1768" t="s">
        <v>1855</v>
      </c>
      <c r="E1768">
        <v>0</v>
      </c>
      <c r="F1768">
        <v>5</v>
      </c>
      <c r="G1768">
        <v>590</v>
      </c>
      <c r="H1768">
        <v>5</v>
      </c>
      <c r="I1768">
        <v>140</v>
      </c>
      <c r="J1768">
        <v>5</v>
      </c>
      <c r="K1768">
        <v>75</v>
      </c>
      <c r="L1768">
        <v>165</v>
      </c>
      <c r="M1768">
        <v>145</v>
      </c>
      <c r="N1768">
        <v>190</v>
      </c>
      <c r="O1768">
        <v>190</v>
      </c>
      <c r="P1768">
        <v>145</v>
      </c>
      <c r="Q1768">
        <v>155</v>
      </c>
      <c r="R1768">
        <v>135</v>
      </c>
      <c r="S1768">
        <v>15</v>
      </c>
      <c r="T1768">
        <v>15</v>
      </c>
      <c r="U1768">
        <v>40</v>
      </c>
      <c r="V1768">
        <v>995</v>
      </c>
      <c r="W1768">
        <v>0</v>
      </c>
      <c r="X1768">
        <v>10</v>
      </c>
      <c r="Y1768">
        <v>5</v>
      </c>
    </row>
    <row r="1769" spans="2:25" hidden="1" x14ac:dyDescent="0.25">
      <c r="B1769" t="s">
        <v>2202</v>
      </c>
      <c r="C1769">
        <v>18200</v>
      </c>
      <c r="D1769" t="s">
        <v>1856</v>
      </c>
      <c r="E1769">
        <v>5</v>
      </c>
      <c r="F1769">
        <v>40</v>
      </c>
      <c r="G1769">
        <v>895</v>
      </c>
      <c r="H1769">
        <v>5</v>
      </c>
      <c r="I1769">
        <v>240</v>
      </c>
      <c r="J1769">
        <v>5</v>
      </c>
      <c r="K1769">
        <v>125</v>
      </c>
      <c r="L1769">
        <v>445</v>
      </c>
      <c r="M1769">
        <v>120</v>
      </c>
      <c r="N1769">
        <v>295</v>
      </c>
      <c r="O1769">
        <v>465</v>
      </c>
      <c r="P1769">
        <v>350</v>
      </c>
      <c r="Q1769">
        <v>440</v>
      </c>
      <c r="R1769">
        <v>320</v>
      </c>
      <c r="S1769">
        <v>50</v>
      </c>
      <c r="T1769">
        <v>15</v>
      </c>
      <c r="U1769">
        <v>145</v>
      </c>
      <c r="V1769">
        <v>1620</v>
      </c>
      <c r="W1769">
        <v>0</v>
      </c>
      <c r="X1769">
        <v>35</v>
      </c>
      <c r="Y1769">
        <v>15</v>
      </c>
    </row>
    <row r="1770" spans="2:25" hidden="1" x14ac:dyDescent="0.25">
      <c r="B1770" t="s">
        <v>2202</v>
      </c>
      <c r="C1770">
        <v>18250</v>
      </c>
      <c r="D1770" t="s">
        <v>1857</v>
      </c>
      <c r="E1770">
        <v>0</v>
      </c>
      <c r="F1770">
        <v>5</v>
      </c>
      <c r="G1770">
        <v>3765</v>
      </c>
      <c r="H1770">
        <v>40</v>
      </c>
      <c r="I1770">
        <v>555</v>
      </c>
      <c r="J1770">
        <v>5</v>
      </c>
      <c r="K1770">
        <v>175</v>
      </c>
      <c r="L1770">
        <v>1755</v>
      </c>
      <c r="M1770">
        <v>2395</v>
      </c>
      <c r="N1770">
        <v>655</v>
      </c>
      <c r="O1770">
        <v>1380</v>
      </c>
      <c r="P1770">
        <v>995</v>
      </c>
      <c r="Q1770">
        <v>1405</v>
      </c>
      <c r="R1770">
        <v>720</v>
      </c>
      <c r="S1770">
        <v>150</v>
      </c>
      <c r="T1770">
        <v>35</v>
      </c>
      <c r="U1770">
        <v>140</v>
      </c>
      <c r="V1770">
        <v>5190</v>
      </c>
      <c r="W1770">
        <v>15</v>
      </c>
      <c r="X1770">
        <v>30</v>
      </c>
      <c r="Y1770">
        <v>285</v>
      </c>
    </row>
    <row r="1771" spans="2:25" hidden="1" x14ac:dyDescent="0.25">
      <c r="B1771" t="s">
        <v>2202</v>
      </c>
      <c r="C1771">
        <v>18350</v>
      </c>
      <c r="D1771" t="s">
        <v>1858</v>
      </c>
      <c r="E1771">
        <v>5</v>
      </c>
      <c r="F1771">
        <v>15</v>
      </c>
      <c r="G1771">
        <v>6810</v>
      </c>
      <c r="H1771">
        <v>25</v>
      </c>
      <c r="I1771">
        <v>1080</v>
      </c>
      <c r="J1771">
        <v>10</v>
      </c>
      <c r="K1771">
        <v>390</v>
      </c>
      <c r="L1771">
        <v>2145</v>
      </c>
      <c r="M1771">
        <v>2445</v>
      </c>
      <c r="N1771">
        <v>1395</v>
      </c>
      <c r="O1771">
        <v>1800</v>
      </c>
      <c r="P1771">
        <v>1345</v>
      </c>
      <c r="Q1771">
        <v>1355</v>
      </c>
      <c r="R1771">
        <v>785</v>
      </c>
      <c r="S1771">
        <v>175</v>
      </c>
      <c r="T1771">
        <v>50</v>
      </c>
      <c r="U1771">
        <v>390</v>
      </c>
      <c r="V1771">
        <v>9585</v>
      </c>
      <c r="W1771">
        <v>5</v>
      </c>
      <c r="X1771">
        <v>60</v>
      </c>
      <c r="Y1771">
        <v>75</v>
      </c>
    </row>
    <row r="1772" spans="2:25" hidden="1" x14ac:dyDescent="0.25">
      <c r="B1772" t="s">
        <v>2202</v>
      </c>
      <c r="C1772">
        <v>18400</v>
      </c>
      <c r="D1772" t="s">
        <v>1859</v>
      </c>
      <c r="E1772">
        <v>5</v>
      </c>
      <c r="F1772">
        <v>25</v>
      </c>
      <c r="G1772">
        <v>4700</v>
      </c>
      <c r="H1772">
        <v>20</v>
      </c>
      <c r="I1772">
        <v>1500</v>
      </c>
      <c r="J1772">
        <v>25</v>
      </c>
      <c r="K1772">
        <v>555</v>
      </c>
      <c r="L1772">
        <v>1910</v>
      </c>
      <c r="M1772">
        <v>990</v>
      </c>
      <c r="N1772">
        <v>1075</v>
      </c>
      <c r="O1772">
        <v>2560</v>
      </c>
      <c r="P1772">
        <v>1975</v>
      </c>
      <c r="Q1772">
        <v>1940</v>
      </c>
      <c r="R1772">
        <v>900</v>
      </c>
      <c r="S1772">
        <v>135</v>
      </c>
      <c r="T1772">
        <v>70</v>
      </c>
      <c r="U1772">
        <v>675</v>
      </c>
      <c r="V1772">
        <v>7610</v>
      </c>
      <c r="W1772">
        <v>0</v>
      </c>
      <c r="X1772">
        <v>100</v>
      </c>
      <c r="Y1772">
        <v>110</v>
      </c>
    </row>
    <row r="1773" spans="2:25" hidden="1" x14ac:dyDescent="0.25">
      <c r="B1773" t="s">
        <v>2202</v>
      </c>
      <c r="C1773">
        <v>18450</v>
      </c>
      <c r="D1773" t="s">
        <v>1860</v>
      </c>
      <c r="E1773">
        <v>140</v>
      </c>
      <c r="F1773">
        <v>175</v>
      </c>
      <c r="G1773">
        <v>24415</v>
      </c>
      <c r="H1773">
        <v>255</v>
      </c>
      <c r="I1773">
        <v>6465</v>
      </c>
      <c r="J1773">
        <v>75</v>
      </c>
      <c r="K1773">
        <v>2895</v>
      </c>
      <c r="L1773">
        <v>11510</v>
      </c>
      <c r="M1773">
        <v>5175</v>
      </c>
      <c r="N1773">
        <v>8580</v>
      </c>
      <c r="O1773">
        <v>8995</v>
      </c>
      <c r="P1773">
        <v>7265</v>
      </c>
      <c r="Q1773">
        <v>10450</v>
      </c>
      <c r="R1773">
        <v>7100</v>
      </c>
      <c r="S1773">
        <v>1060</v>
      </c>
      <c r="T1773">
        <v>320</v>
      </c>
      <c r="U1773">
        <v>2500</v>
      </c>
      <c r="V1773">
        <v>42790</v>
      </c>
      <c r="W1773">
        <v>15</v>
      </c>
      <c r="X1773">
        <v>710</v>
      </c>
      <c r="Y1773">
        <v>1820</v>
      </c>
    </row>
    <row r="1774" spans="2:25" hidden="1" x14ac:dyDescent="0.25">
      <c r="B1774" t="s">
        <v>2202</v>
      </c>
      <c r="C1774">
        <v>18500</v>
      </c>
      <c r="D1774" t="s">
        <v>1861</v>
      </c>
      <c r="E1774">
        <v>5</v>
      </c>
      <c r="F1774">
        <v>20</v>
      </c>
      <c r="G1774">
        <v>1895</v>
      </c>
      <c r="H1774">
        <v>30</v>
      </c>
      <c r="I1774">
        <v>240</v>
      </c>
      <c r="J1774">
        <v>5</v>
      </c>
      <c r="K1774">
        <v>70</v>
      </c>
      <c r="L1774">
        <v>895</v>
      </c>
      <c r="M1774">
        <v>1385</v>
      </c>
      <c r="N1774">
        <v>320</v>
      </c>
      <c r="O1774">
        <v>515</v>
      </c>
      <c r="P1774">
        <v>415</v>
      </c>
      <c r="Q1774">
        <v>790</v>
      </c>
      <c r="R1774">
        <v>485</v>
      </c>
      <c r="S1774">
        <v>40</v>
      </c>
      <c r="T1774">
        <v>15</v>
      </c>
      <c r="U1774">
        <v>75</v>
      </c>
      <c r="V1774">
        <v>2600</v>
      </c>
      <c r="W1774">
        <v>15</v>
      </c>
      <c r="X1774">
        <v>20</v>
      </c>
      <c r="Y1774">
        <v>160</v>
      </c>
    </row>
    <row r="1775" spans="2:25" hidden="1" x14ac:dyDescent="0.25">
      <c r="B1775" t="s">
        <v>2202</v>
      </c>
      <c r="C1775">
        <v>18710</v>
      </c>
      <c r="D1775" t="s">
        <v>1862</v>
      </c>
      <c r="E1775">
        <v>5</v>
      </c>
      <c r="F1775">
        <v>5</v>
      </c>
      <c r="G1775">
        <v>1345</v>
      </c>
      <c r="H1775">
        <v>5</v>
      </c>
      <c r="I1775">
        <v>300</v>
      </c>
      <c r="J1775">
        <v>5</v>
      </c>
      <c r="K1775">
        <v>100</v>
      </c>
      <c r="L1775">
        <v>480</v>
      </c>
      <c r="M1775">
        <v>455</v>
      </c>
      <c r="N1775">
        <v>315</v>
      </c>
      <c r="O1775">
        <v>570</v>
      </c>
      <c r="P1775">
        <v>420</v>
      </c>
      <c r="Q1775">
        <v>435</v>
      </c>
      <c r="R1775">
        <v>235</v>
      </c>
      <c r="S1775">
        <v>45</v>
      </c>
      <c r="T1775">
        <v>15</v>
      </c>
      <c r="U1775">
        <v>105</v>
      </c>
      <c r="V1775">
        <v>2040</v>
      </c>
      <c r="W1775">
        <v>5</v>
      </c>
      <c r="X1775">
        <v>30</v>
      </c>
      <c r="Y1775">
        <v>25</v>
      </c>
    </row>
    <row r="1776" spans="2:25" hidden="1" x14ac:dyDescent="0.25">
      <c r="B1776" t="s">
        <v>2202</v>
      </c>
      <c r="C1776">
        <v>19399</v>
      </c>
      <c r="D1776" t="s">
        <v>1863</v>
      </c>
      <c r="E1776">
        <v>0</v>
      </c>
      <c r="F1776">
        <v>5</v>
      </c>
      <c r="G1776">
        <v>60</v>
      </c>
      <c r="H1776">
        <v>0</v>
      </c>
      <c r="I1776">
        <v>10</v>
      </c>
      <c r="J1776">
        <v>0</v>
      </c>
      <c r="K1776">
        <v>5</v>
      </c>
      <c r="L1776">
        <v>20</v>
      </c>
      <c r="M1776">
        <v>20</v>
      </c>
      <c r="N1776">
        <v>15</v>
      </c>
      <c r="O1776">
        <v>50</v>
      </c>
      <c r="P1776">
        <v>35</v>
      </c>
      <c r="Q1776">
        <v>35</v>
      </c>
      <c r="R1776">
        <v>20</v>
      </c>
      <c r="S1776">
        <v>5</v>
      </c>
      <c r="T1776">
        <v>0</v>
      </c>
      <c r="U1776">
        <v>10</v>
      </c>
      <c r="V1776">
        <v>90</v>
      </c>
      <c r="W1776">
        <v>0</v>
      </c>
      <c r="X1776">
        <v>5</v>
      </c>
      <c r="Y1776">
        <v>0</v>
      </c>
    </row>
    <row r="1777" spans="2:25" hidden="1" x14ac:dyDescent="0.25">
      <c r="B1777" t="s">
        <v>2202</v>
      </c>
      <c r="C1777">
        <v>20110</v>
      </c>
      <c r="D1777" t="s">
        <v>1656</v>
      </c>
      <c r="E1777">
        <v>0</v>
      </c>
      <c r="F1777">
        <v>5</v>
      </c>
      <c r="G1777">
        <v>1890</v>
      </c>
      <c r="H1777">
        <v>5</v>
      </c>
      <c r="I1777">
        <v>280</v>
      </c>
      <c r="J1777">
        <v>0</v>
      </c>
      <c r="K1777">
        <v>115</v>
      </c>
      <c r="L1777">
        <v>490</v>
      </c>
      <c r="M1777">
        <v>455</v>
      </c>
      <c r="N1777">
        <v>340</v>
      </c>
      <c r="O1777">
        <v>570</v>
      </c>
      <c r="P1777">
        <v>370</v>
      </c>
      <c r="Q1777">
        <v>535</v>
      </c>
      <c r="R1777">
        <v>260</v>
      </c>
      <c r="S1777">
        <v>160</v>
      </c>
      <c r="T1777">
        <v>15</v>
      </c>
      <c r="U1777">
        <v>80</v>
      </c>
      <c r="V1777">
        <v>2610</v>
      </c>
      <c r="W1777">
        <v>0</v>
      </c>
      <c r="X1777">
        <v>15</v>
      </c>
      <c r="Y1777">
        <v>20</v>
      </c>
    </row>
    <row r="1778" spans="2:25" hidden="1" x14ac:dyDescent="0.25">
      <c r="B1778" t="s">
        <v>2202</v>
      </c>
      <c r="C1778">
        <v>20260</v>
      </c>
      <c r="D1778" t="s">
        <v>1020</v>
      </c>
      <c r="E1778">
        <v>5</v>
      </c>
      <c r="F1778">
        <v>0</v>
      </c>
      <c r="G1778">
        <v>1675</v>
      </c>
      <c r="H1778">
        <v>5</v>
      </c>
      <c r="I1778">
        <v>365</v>
      </c>
      <c r="J1778">
        <v>5</v>
      </c>
      <c r="K1778">
        <v>180</v>
      </c>
      <c r="L1778">
        <v>655</v>
      </c>
      <c r="M1778">
        <v>300</v>
      </c>
      <c r="N1778">
        <v>660</v>
      </c>
      <c r="O1778">
        <v>660</v>
      </c>
      <c r="P1778">
        <v>525</v>
      </c>
      <c r="Q1778">
        <v>770</v>
      </c>
      <c r="R1778">
        <v>565</v>
      </c>
      <c r="S1778">
        <v>215</v>
      </c>
      <c r="T1778">
        <v>25</v>
      </c>
      <c r="U1778">
        <v>185</v>
      </c>
      <c r="V1778">
        <v>3065</v>
      </c>
      <c r="W1778">
        <v>0</v>
      </c>
      <c r="X1778">
        <v>65</v>
      </c>
      <c r="Y1778">
        <v>15</v>
      </c>
    </row>
    <row r="1779" spans="2:25" hidden="1" x14ac:dyDescent="0.25">
      <c r="B1779" t="s">
        <v>2202</v>
      </c>
      <c r="C1779">
        <v>20570</v>
      </c>
      <c r="D1779" t="s">
        <v>998</v>
      </c>
      <c r="E1779">
        <v>15</v>
      </c>
      <c r="F1779">
        <v>25</v>
      </c>
      <c r="G1779">
        <v>13420</v>
      </c>
      <c r="H1779">
        <v>115</v>
      </c>
      <c r="I1779">
        <v>3615</v>
      </c>
      <c r="J1779">
        <v>45</v>
      </c>
      <c r="K1779">
        <v>1740</v>
      </c>
      <c r="L1779">
        <v>8695</v>
      </c>
      <c r="M1779">
        <v>2260</v>
      </c>
      <c r="N1779">
        <v>5715</v>
      </c>
      <c r="O1779">
        <v>7065</v>
      </c>
      <c r="P1779">
        <v>5590</v>
      </c>
      <c r="Q1779">
        <v>7155</v>
      </c>
      <c r="R1779">
        <v>4260</v>
      </c>
      <c r="S1779">
        <v>1555</v>
      </c>
      <c r="T1779">
        <v>240</v>
      </c>
      <c r="U1779">
        <v>2055</v>
      </c>
      <c r="V1779">
        <v>25550</v>
      </c>
      <c r="W1779">
        <v>10</v>
      </c>
      <c r="X1779">
        <v>495</v>
      </c>
      <c r="Y1779">
        <v>555</v>
      </c>
    </row>
    <row r="1780" spans="2:25" hidden="1" x14ac:dyDescent="0.25">
      <c r="B1780" t="s">
        <v>2202</v>
      </c>
      <c r="C1780">
        <v>20660</v>
      </c>
      <c r="D1780" t="s">
        <v>795</v>
      </c>
      <c r="E1780">
        <v>15</v>
      </c>
      <c r="F1780">
        <v>20</v>
      </c>
      <c r="G1780">
        <v>11240</v>
      </c>
      <c r="H1780">
        <v>125</v>
      </c>
      <c r="I1780">
        <v>2725</v>
      </c>
      <c r="J1780">
        <v>30</v>
      </c>
      <c r="K1780">
        <v>870</v>
      </c>
      <c r="L1780">
        <v>4075</v>
      </c>
      <c r="M1780">
        <v>4110</v>
      </c>
      <c r="N1780">
        <v>3250</v>
      </c>
      <c r="O1780">
        <v>3770</v>
      </c>
      <c r="P1780">
        <v>2895</v>
      </c>
      <c r="Q1780">
        <v>5355</v>
      </c>
      <c r="R1780">
        <v>2760</v>
      </c>
      <c r="S1780">
        <v>1385</v>
      </c>
      <c r="T1780">
        <v>110</v>
      </c>
      <c r="U1780">
        <v>715</v>
      </c>
      <c r="V1780">
        <v>17840</v>
      </c>
      <c r="W1780">
        <v>25</v>
      </c>
      <c r="X1780">
        <v>175</v>
      </c>
      <c r="Y1780">
        <v>710</v>
      </c>
    </row>
    <row r="1781" spans="2:25" hidden="1" x14ac:dyDescent="0.25">
      <c r="B1781" t="s">
        <v>2202</v>
      </c>
      <c r="C1781">
        <v>20740</v>
      </c>
      <c r="D1781" t="s">
        <v>1657</v>
      </c>
      <c r="E1781">
        <v>5</v>
      </c>
      <c r="F1781">
        <v>5</v>
      </c>
      <c r="G1781">
        <v>7145</v>
      </c>
      <c r="H1781">
        <v>25</v>
      </c>
      <c r="I1781">
        <v>1260</v>
      </c>
      <c r="J1781">
        <v>10</v>
      </c>
      <c r="K1781">
        <v>600</v>
      </c>
      <c r="L1781">
        <v>2595</v>
      </c>
      <c r="M1781">
        <v>1485</v>
      </c>
      <c r="N1781">
        <v>1660</v>
      </c>
      <c r="O1781">
        <v>2170</v>
      </c>
      <c r="P1781">
        <v>1645</v>
      </c>
      <c r="Q1781">
        <v>2165</v>
      </c>
      <c r="R1781">
        <v>1420</v>
      </c>
      <c r="S1781">
        <v>795</v>
      </c>
      <c r="T1781">
        <v>95</v>
      </c>
      <c r="U1781">
        <v>505</v>
      </c>
      <c r="V1781">
        <v>11005</v>
      </c>
      <c r="W1781">
        <v>5</v>
      </c>
      <c r="X1781">
        <v>95</v>
      </c>
      <c r="Y1781">
        <v>50</v>
      </c>
    </row>
    <row r="1782" spans="2:25" hidden="1" x14ac:dyDescent="0.25">
      <c r="B1782" t="s">
        <v>2202</v>
      </c>
      <c r="C1782">
        <v>20830</v>
      </c>
      <c r="D1782" t="s">
        <v>1658</v>
      </c>
      <c r="E1782">
        <v>5</v>
      </c>
      <c r="F1782">
        <v>10</v>
      </c>
      <c r="G1782">
        <v>7395</v>
      </c>
      <c r="H1782">
        <v>30</v>
      </c>
      <c r="I1782">
        <v>1665</v>
      </c>
      <c r="J1782">
        <v>20</v>
      </c>
      <c r="K1782">
        <v>665</v>
      </c>
      <c r="L1782">
        <v>2900</v>
      </c>
      <c r="M1782">
        <v>1435</v>
      </c>
      <c r="N1782">
        <v>1945</v>
      </c>
      <c r="O1782">
        <v>3440</v>
      </c>
      <c r="P1782">
        <v>2640</v>
      </c>
      <c r="Q1782">
        <v>3100</v>
      </c>
      <c r="R1782">
        <v>1640</v>
      </c>
      <c r="S1782">
        <v>930</v>
      </c>
      <c r="T1782">
        <v>70</v>
      </c>
      <c r="U1782">
        <v>850</v>
      </c>
      <c r="V1782">
        <v>12025</v>
      </c>
      <c r="W1782">
        <v>5</v>
      </c>
      <c r="X1782">
        <v>145</v>
      </c>
      <c r="Y1782">
        <v>155</v>
      </c>
    </row>
    <row r="1783" spans="2:25" hidden="1" x14ac:dyDescent="0.25">
      <c r="B1783" t="s">
        <v>2202</v>
      </c>
      <c r="C1783">
        <v>20910</v>
      </c>
      <c r="D1783" t="s">
        <v>1864</v>
      </c>
      <c r="E1783">
        <v>5</v>
      </c>
      <c r="F1783">
        <v>5</v>
      </c>
      <c r="G1783">
        <v>6595</v>
      </c>
      <c r="H1783">
        <v>50</v>
      </c>
      <c r="I1783">
        <v>1060</v>
      </c>
      <c r="J1783">
        <v>5</v>
      </c>
      <c r="K1783">
        <v>295</v>
      </c>
      <c r="L1783">
        <v>1740</v>
      </c>
      <c r="M1783">
        <v>4245</v>
      </c>
      <c r="N1783">
        <v>1440</v>
      </c>
      <c r="O1783">
        <v>1425</v>
      </c>
      <c r="P1783">
        <v>1125</v>
      </c>
      <c r="Q1783">
        <v>2270</v>
      </c>
      <c r="R1783">
        <v>1080</v>
      </c>
      <c r="S1783">
        <v>630</v>
      </c>
      <c r="T1783">
        <v>15</v>
      </c>
      <c r="U1783">
        <v>265</v>
      </c>
      <c r="V1783">
        <v>9405</v>
      </c>
      <c r="W1783">
        <v>20</v>
      </c>
      <c r="X1783">
        <v>65</v>
      </c>
      <c r="Y1783">
        <v>355</v>
      </c>
    </row>
    <row r="1784" spans="2:25" hidden="1" x14ac:dyDescent="0.25">
      <c r="B1784" t="s">
        <v>2202</v>
      </c>
      <c r="C1784">
        <v>21010</v>
      </c>
      <c r="D1784" t="s">
        <v>1067</v>
      </c>
      <c r="E1784">
        <v>5</v>
      </c>
      <c r="F1784">
        <v>5</v>
      </c>
      <c r="G1784">
        <v>2570</v>
      </c>
      <c r="H1784">
        <v>5</v>
      </c>
      <c r="I1784">
        <v>500</v>
      </c>
      <c r="J1784">
        <v>10</v>
      </c>
      <c r="K1784">
        <v>240</v>
      </c>
      <c r="L1784">
        <v>885</v>
      </c>
      <c r="M1784">
        <v>435</v>
      </c>
      <c r="N1784">
        <v>765</v>
      </c>
      <c r="O1784">
        <v>810</v>
      </c>
      <c r="P1784">
        <v>615</v>
      </c>
      <c r="Q1784">
        <v>800</v>
      </c>
      <c r="R1784">
        <v>535</v>
      </c>
      <c r="S1784">
        <v>190</v>
      </c>
      <c r="T1784">
        <v>20</v>
      </c>
      <c r="U1784">
        <v>225</v>
      </c>
      <c r="V1784">
        <v>4165</v>
      </c>
      <c r="W1784">
        <v>5</v>
      </c>
      <c r="X1784">
        <v>60</v>
      </c>
      <c r="Y1784">
        <v>15</v>
      </c>
    </row>
    <row r="1785" spans="2:25" hidden="1" x14ac:dyDescent="0.25">
      <c r="B1785" t="s">
        <v>2202</v>
      </c>
      <c r="C1785">
        <v>21110</v>
      </c>
      <c r="D1785" t="s">
        <v>797</v>
      </c>
      <c r="E1785">
        <v>15</v>
      </c>
      <c r="F1785">
        <v>15</v>
      </c>
      <c r="G1785">
        <v>8310</v>
      </c>
      <c r="H1785">
        <v>180</v>
      </c>
      <c r="I1785">
        <v>1545</v>
      </c>
      <c r="J1785">
        <v>10</v>
      </c>
      <c r="K1785">
        <v>355</v>
      </c>
      <c r="L1785">
        <v>3540</v>
      </c>
      <c r="M1785">
        <v>6215</v>
      </c>
      <c r="N1785">
        <v>1980</v>
      </c>
      <c r="O1785">
        <v>2580</v>
      </c>
      <c r="P1785">
        <v>1835</v>
      </c>
      <c r="Q1785">
        <v>4910</v>
      </c>
      <c r="R1785">
        <v>1825</v>
      </c>
      <c r="S1785">
        <v>1160</v>
      </c>
      <c r="T1785">
        <v>50</v>
      </c>
      <c r="U1785">
        <v>300</v>
      </c>
      <c r="V1785">
        <v>12080</v>
      </c>
      <c r="W1785">
        <v>25</v>
      </c>
      <c r="X1785">
        <v>90</v>
      </c>
      <c r="Y1785">
        <v>1255</v>
      </c>
    </row>
    <row r="1786" spans="2:25" hidden="1" x14ac:dyDescent="0.25">
      <c r="B1786" t="s">
        <v>2202</v>
      </c>
      <c r="C1786">
        <v>21180</v>
      </c>
      <c r="D1786" t="s">
        <v>798</v>
      </c>
      <c r="E1786">
        <v>15</v>
      </c>
      <c r="F1786">
        <v>15</v>
      </c>
      <c r="G1786">
        <v>21300</v>
      </c>
      <c r="H1786">
        <v>190</v>
      </c>
      <c r="I1786">
        <v>8030</v>
      </c>
      <c r="J1786">
        <v>70</v>
      </c>
      <c r="K1786">
        <v>4065</v>
      </c>
      <c r="L1786">
        <v>10190</v>
      </c>
      <c r="M1786">
        <v>2065</v>
      </c>
      <c r="N1786">
        <v>6315</v>
      </c>
      <c r="O1786">
        <v>11825</v>
      </c>
      <c r="P1786">
        <v>9370</v>
      </c>
      <c r="Q1786">
        <v>14215</v>
      </c>
      <c r="R1786">
        <v>9190</v>
      </c>
      <c r="S1786">
        <v>2520</v>
      </c>
      <c r="T1786">
        <v>690</v>
      </c>
      <c r="U1786">
        <v>2365</v>
      </c>
      <c r="V1786">
        <v>39215</v>
      </c>
      <c r="W1786">
        <v>140</v>
      </c>
      <c r="X1786">
        <v>495</v>
      </c>
      <c r="Y1786">
        <v>1740</v>
      </c>
    </row>
    <row r="1787" spans="2:25" hidden="1" x14ac:dyDescent="0.25">
      <c r="B1787" t="s">
        <v>2202</v>
      </c>
      <c r="C1787">
        <v>21270</v>
      </c>
      <c r="D1787" t="s">
        <v>1110</v>
      </c>
      <c r="E1787">
        <v>0</v>
      </c>
      <c r="F1787">
        <v>5</v>
      </c>
      <c r="G1787">
        <v>965</v>
      </c>
      <c r="H1787">
        <v>5</v>
      </c>
      <c r="I1787">
        <v>205</v>
      </c>
      <c r="J1787">
        <v>5</v>
      </c>
      <c r="K1787">
        <v>125</v>
      </c>
      <c r="L1787">
        <v>215</v>
      </c>
      <c r="M1787">
        <v>170</v>
      </c>
      <c r="N1787">
        <v>360</v>
      </c>
      <c r="O1787">
        <v>280</v>
      </c>
      <c r="P1787">
        <v>200</v>
      </c>
      <c r="Q1787">
        <v>280</v>
      </c>
      <c r="R1787">
        <v>230</v>
      </c>
      <c r="S1787">
        <v>60</v>
      </c>
      <c r="T1787">
        <v>10</v>
      </c>
      <c r="U1787">
        <v>65</v>
      </c>
      <c r="V1787">
        <v>1665</v>
      </c>
      <c r="W1787">
        <v>0</v>
      </c>
      <c r="X1787">
        <v>15</v>
      </c>
      <c r="Y1787">
        <v>5</v>
      </c>
    </row>
    <row r="1788" spans="2:25" hidden="1" x14ac:dyDescent="0.25">
      <c r="B1788" t="s">
        <v>2202</v>
      </c>
      <c r="C1788">
        <v>21370</v>
      </c>
      <c r="D1788" t="s">
        <v>1659</v>
      </c>
      <c r="E1788">
        <v>5</v>
      </c>
      <c r="F1788">
        <v>20</v>
      </c>
      <c r="G1788">
        <v>5910</v>
      </c>
      <c r="H1788">
        <v>10</v>
      </c>
      <c r="I1788">
        <v>1370</v>
      </c>
      <c r="J1788">
        <v>15</v>
      </c>
      <c r="K1788">
        <v>590</v>
      </c>
      <c r="L1788">
        <v>2070</v>
      </c>
      <c r="M1788">
        <v>965</v>
      </c>
      <c r="N1788">
        <v>1720</v>
      </c>
      <c r="O1788">
        <v>2255</v>
      </c>
      <c r="P1788">
        <v>1730</v>
      </c>
      <c r="Q1788">
        <v>1980</v>
      </c>
      <c r="R1788">
        <v>1295</v>
      </c>
      <c r="S1788">
        <v>475</v>
      </c>
      <c r="T1788">
        <v>85</v>
      </c>
      <c r="U1788">
        <v>600</v>
      </c>
      <c r="V1788">
        <v>9750</v>
      </c>
      <c r="W1788">
        <v>5</v>
      </c>
      <c r="X1788">
        <v>105</v>
      </c>
      <c r="Y1788">
        <v>60</v>
      </c>
    </row>
    <row r="1789" spans="2:25" hidden="1" x14ac:dyDescent="0.25">
      <c r="B1789" t="s">
        <v>2202</v>
      </c>
      <c r="C1789">
        <v>21450</v>
      </c>
      <c r="D1789" t="s">
        <v>799</v>
      </c>
      <c r="E1789">
        <v>5</v>
      </c>
      <c r="F1789">
        <v>20</v>
      </c>
      <c r="G1789">
        <v>9475</v>
      </c>
      <c r="H1789">
        <v>70</v>
      </c>
      <c r="I1789">
        <v>2925</v>
      </c>
      <c r="J1789">
        <v>65</v>
      </c>
      <c r="K1789">
        <v>1130</v>
      </c>
      <c r="L1789">
        <v>5280</v>
      </c>
      <c r="M1789">
        <v>1335</v>
      </c>
      <c r="N1789">
        <v>2805</v>
      </c>
      <c r="O1789">
        <v>7845</v>
      </c>
      <c r="P1789">
        <v>5935</v>
      </c>
      <c r="Q1789">
        <v>6145</v>
      </c>
      <c r="R1789">
        <v>2810</v>
      </c>
      <c r="S1789">
        <v>1115</v>
      </c>
      <c r="T1789">
        <v>330</v>
      </c>
      <c r="U1789">
        <v>1660</v>
      </c>
      <c r="V1789">
        <v>16695</v>
      </c>
      <c r="W1789">
        <v>40</v>
      </c>
      <c r="X1789">
        <v>280</v>
      </c>
      <c r="Y1789">
        <v>415</v>
      </c>
    </row>
    <row r="1790" spans="2:25" hidden="1" x14ac:dyDescent="0.25">
      <c r="B1790" t="s">
        <v>2202</v>
      </c>
      <c r="C1790">
        <v>21610</v>
      </c>
      <c r="D1790" t="s">
        <v>800</v>
      </c>
      <c r="E1790">
        <v>20</v>
      </c>
      <c r="F1790">
        <v>25</v>
      </c>
      <c r="G1790">
        <v>25590</v>
      </c>
      <c r="H1790">
        <v>240</v>
      </c>
      <c r="I1790">
        <v>9855</v>
      </c>
      <c r="J1790">
        <v>135</v>
      </c>
      <c r="K1790">
        <v>4680</v>
      </c>
      <c r="L1790">
        <v>16310</v>
      </c>
      <c r="M1790">
        <v>2820</v>
      </c>
      <c r="N1790">
        <v>9615</v>
      </c>
      <c r="O1790">
        <v>26780</v>
      </c>
      <c r="P1790">
        <v>19920</v>
      </c>
      <c r="Q1790">
        <v>23835</v>
      </c>
      <c r="R1790">
        <v>11350</v>
      </c>
      <c r="S1790">
        <v>3565</v>
      </c>
      <c r="T1790">
        <v>1835</v>
      </c>
      <c r="U1790">
        <v>4270</v>
      </c>
      <c r="V1790">
        <v>50060</v>
      </c>
      <c r="W1790">
        <v>215</v>
      </c>
      <c r="X1790">
        <v>1130</v>
      </c>
      <c r="Y1790">
        <v>2405</v>
      </c>
    </row>
    <row r="1791" spans="2:25" hidden="1" x14ac:dyDescent="0.25">
      <c r="B1791" t="s">
        <v>2202</v>
      </c>
      <c r="C1791">
        <v>21670</v>
      </c>
      <c r="D1791" t="s">
        <v>1660</v>
      </c>
      <c r="E1791">
        <v>5</v>
      </c>
      <c r="F1791">
        <v>5</v>
      </c>
      <c r="G1791">
        <v>2985</v>
      </c>
      <c r="H1791">
        <v>10</v>
      </c>
      <c r="I1791">
        <v>650</v>
      </c>
      <c r="J1791">
        <v>5</v>
      </c>
      <c r="K1791">
        <v>390</v>
      </c>
      <c r="L1791">
        <v>1060</v>
      </c>
      <c r="M1791">
        <v>225</v>
      </c>
      <c r="N1791">
        <v>1065</v>
      </c>
      <c r="O1791">
        <v>900</v>
      </c>
      <c r="P1791">
        <v>735</v>
      </c>
      <c r="Q1791">
        <v>1050</v>
      </c>
      <c r="R1791">
        <v>840</v>
      </c>
      <c r="S1791">
        <v>305</v>
      </c>
      <c r="T1791">
        <v>45</v>
      </c>
      <c r="U1791">
        <v>275</v>
      </c>
      <c r="V1791">
        <v>5285</v>
      </c>
      <c r="W1791">
        <v>5</v>
      </c>
      <c r="X1791">
        <v>80</v>
      </c>
      <c r="Y1791">
        <v>25</v>
      </c>
    </row>
    <row r="1792" spans="2:25" hidden="1" x14ac:dyDescent="0.25">
      <c r="B1792" t="s">
        <v>2202</v>
      </c>
      <c r="C1792">
        <v>21750</v>
      </c>
      <c r="D1792" t="s">
        <v>1865</v>
      </c>
      <c r="E1792">
        <v>5</v>
      </c>
      <c r="F1792">
        <v>0</v>
      </c>
      <c r="G1792">
        <v>2895</v>
      </c>
      <c r="H1792">
        <v>15</v>
      </c>
      <c r="I1792">
        <v>565</v>
      </c>
      <c r="J1792">
        <v>5</v>
      </c>
      <c r="K1792">
        <v>245</v>
      </c>
      <c r="L1792">
        <v>995</v>
      </c>
      <c r="M1792">
        <v>690</v>
      </c>
      <c r="N1792">
        <v>975</v>
      </c>
      <c r="O1792">
        <v>1165</v>
      </c>
      <c r="P1792">
        <v>870</v>
      </c>
      <c r="Q1792">
        <v>1155</v>
      </c>
      <c r="R1792">
        <v>660</v>
      </c>
      <c r="S1792">
        <v>345</v>
      </c>
      <c r="T1792">
        <v>40</v>
      </c>
      <c r="U1792">
        <v>270</v>
      </c>
      <c r="V1792">
        <v>4840</v>
      </c>
      <c r="W1792">
        <v>5</v>
      </c>
      <c r="X1792">
        <v>45</v>
      </c>
      <c r="Y1792">
        <v>55</v>
      </c>
    </row>
    <row r="1793" spans="2:25" hidden="1" x14ac:dyDescent="0.25">
      <c r="B1793" t="s">
        <v>2202</v>
      </c>
      <c r="C1793">
        <v>21830</v>
      </c>
      <c r="D1793" t="s">
        <v>1662</v>
      </c>
      <c r="E1793">
        <v>0</v>
      </c>
      <c r="F1793">
        <v>5</v>
      </c>
      <c r="G1793">
        <v>2195</v>
      </c>
      <c r="H1793">
        <v>5</v>
      </c>
      <c r="I1793">
        <v>445</v>
      </c>
      <c r="J1793">
        <v>5</v>
      </c>
      <c r="K1793">
        <v>195</v>
      </c>
      <c r="L1793">
        <v>655</v>
      </c>
      <c r="M1793">
        <v>455</v>
      </c>
      <c r="N1793">
        <v>695</v>
      </c>
      <c r="O1793">
        <v>795</v>
      </c>
      <c r="P1793">
        <v>580</v>
      </c>
      <c r="Q1793">
        <v>770</v>
      </c>
      <c r="R1793">
        <v>495</v>
      </c>
      <c r="S1793">
        <v>235</v>
      </c>
      <c r="T1793">
        <v>35</v>
      </c>
      <c r="U1793">
        <v>180</v>
      </c>
      <c r="V1793">
        <v>3660</v>
      </c>
      <c r="W1793">
        <v>0</v>
      </c>
      <c r="X1793">
        <v>20</v>
      </c>
      <c r="Y1793">
        <v>20</v>
      </c>
    </row>
    <row r="1794" spans="2:25" hidden="1" x14ac:dyDescent="0.25">
      <c r="B1794" t="s">
        <v>2202</v>
      </c>
      <c r="C1794">
        <v>21890</v>
      </c>
      <c r="D1794" t="s">
        <v>26</v>
      </c>
      <c r="E1794">
        <v>45</v>
      </c>
      <c r="F1794">
        <v>30</v>
      </c>
      <c r="G1794">
        <v>13190</v>
      </c>
      <c r="H1794">
        <v>360</v>
      </c>
      <c r="I1794">
        <v>3845</v>
      </c>
      <c r="J1794">
        <v>40</v>
      </c>
      <c r="K1794">
        <v>1515</v>
      </c>
      <c r="L1794">
        <v>6795</v>
      </c>
      <c r="M1794">
        <v>2105</v>
      </c>
      <c r="N1794">
        <v>4930</v>
      </c>
      <c r="O1794">
        <v>4415</v>
      </c>
      <c r="P1794">
        <v>3410</v>
      </c>
      <c r="Q1794">
        <v>7715</v>
      </c>
      <c r="R1794">
        <v>5160</v>
      </c>
      <c r="S1794">
        <v>1540</v>
      </c>
      <c r="T1794">
        <v>185</v>
      </c>
      <c r="U1794">
        <v>860</v>
      </c>
      <c r="V1794">
        <v>23175</v>
      </c>
      <c r="W1794">
        <v>30</v>
      </c>
      <c r="X1794">
        <v>270</v>
      </c>
      <c r="Y1794">
        <v>1175</v>
      </c>
    </row>
    <row r="1795" spans="2:25" hidden="1" x14ac:dyDescent="0.25">
      <c r="B1795" t="s">
        <v>2202</v>
      </c>
      <c r="C1795">
        <v>22110</v>
      </c>
      <c r="D1795" t="s">
        <v>1663</v>
      </c>
      <c r="E1795">
        <v>5</v>
      </c>
      <c r="F1795">
        <v>20</v>
      </c>
      <c r="G1795">
        <v>9570</v>
      </c>
      <c r="H1795">
        <v>15</v>
      </c>
      <c r="I1795">
        <v>1755</v>
      </c>
      <c r="J1795">
        <v>10</v>
      </c>
      <c r="K1795">
        <v>880</v>
      </c>
      <c r="L1795">
        <v>3205</v>
      </c>
      <c r="M1795">
        <v>1565</v>
      </c>
      <c r="N1795">
        <v>2500</v>
      </c>
      <c r="O1795">
        <v>2890</v>
      </c>
      <c r="P1795">
        <v>2250</v>
      </c>
      <c r="Q1795">
        <v>3265</v>
      </c>
      <c r="R1795">
        <v>2205</v>
      </c>
      <c r="S1795">
        <v>1035</v>
      </c>
      <c r="T1795">
        <v>120</v>
      </c>
      <c r="U1795">
        <v>805</v>
      </c>
      <c r="V1795">
        <v>15250</v>
      </c>
      <c r="W1795">
        <v>5</v>
      </c>
      <c r="X1795">
        <v>235</v>
      </c>
      <c r="Y1795">
        <v>70</v>
      </c>
    </row>
    <row r="1796" spans="2:25" hidden="1" x14ac:dyDescent="0.25">
      <c r="B1796" t="s">
        <v>2202</v>
      </c>
      <c r="C1796">
        <v>22170</v>
      </c>
      <c r="D1796" t="s">
        <v>801</v>
      </c>
      <c r="E1796">
        <v>20</v>
      </c>
      <c r="F1796">
        <v>20</v>
      </c>
      <c r="G1796">
        <v>14600</v>
      </c>
      <c r="H1796">
        <v>110</v>
      </c>
      <c r="I1796">
        <v>3830</v>
      </c>
      <c r="J1796">
        <v>55</v>
      </c>
      <c r="K1796">
        <v>1585</v>
      </c>
      <c r="L1796">
        <v>8600</v>
      </c>
      <c r="M1796">
        <v>1890</v>
      </c>
      <c r="N1796">
        <v>5365</v>
      </c>
      <c r="O1796">
        <v>7555</v>
      </c>
      <c r="P1796">
        <v>6035</v>
      </c>
      <c r="Q1796">
        <v>7270</v>
      </c>
      <c r="R1796">
        <v>4790</v>
      </c>
      <c r="S1796">
        <v>1465</v>
      </c>
      <c r="T1796">
        <v>160</v>
      </c>
      <c r="U1796">
        <v>1960</v>
      </c>
      <c r="V1796">
        <v>26500</v>
      </c>
      <c r="W1796">
        <v>30</v>
      </c>
      <c r="X1796">
        <v>350</v>
      </c>
      <c r="Y1796">
        <v>495</v>
      </c>
    </row>
    <row r="1797" spans="2:25" hidden="1" x14ac:dyDescent="0.25">
      <c r="B1797" t="s">
        <v>2202</v>
      </c>
      <c r="C1797">
        <v>22250</v>
      </c>
      <c r="D1797" t="s">
        <v>1242</v>
      </c>
      <c r="E1797">
        <v>5</v>
      </c>
      <c r="F1797">
        <v>5</v>
      </c>
      <c r="G1797">
        <v>1990</v>
      </c>
      <c r="H1797">
        <v>5</v>
      </c>
      <c r="I1797">
        <v>320</v>
      </c>
      <c r="J1797">
        <v>5</v>
      </c>
      <c r="K1797">
        <v>155</v>
      </c>
      <c r="L1797">
        <v>475</v>
      </c>
      <c r="M1797">
        <v>315</v>
      </c>
      <c r="N1797">
        <v>505</v>
      </c>
      <c r="O1797">
        <v>570</v>
      </c>
      <c r="P1797">
        <v>410</v>
      </c>
      <c r="Q1797">
        <v>560</v>
      </c>
      <c r="R1797">
        <v>410</v>
      </c>
      <c r="S1797">
        <v>145</v>
      </c>
      <c r="T1797">
        <v>15</v>
      </c>
      <c r="U1797">
        <v>140</v>
      </c>
      <c r="V1797">
        <v>3050</v>
      </c>
      <c r="W1797">
        <v>5</v>
      </c>
      <c r="X1797">
        <v>30</v>
      </c>
      <c r="Y1797">
        <v>20</v>
      </c>
    </row>
    <row r="1798" spans="2:25" hidden="1" x14ac:dyDescent="0.25">
      <c r="B1798" t="s">
        <v>2202</v>
      </c>
      <c r="C1798">
        <v>22310</v>
      </c>
      <c r="D1798" t="s">
        <v>802</v>
      </c>
      <c r="E1798">
        <v>15</v>
      </c>
      <c r="F1798">
        <v>10</v>
      </c>
      <c r="G1798">
        <v>10350</v>
      </c>
      <c r="H1798">
        <v>125</v>
      </c>
      <c r="I1798">
        <v>2265</v>
      </c>
      <c r="J1798">
        <v>15</v>
      </c>
      <c r="K1798">
        <v>635</v>
      </c>
      <c r="L1798">
        <v>4500</v>
      </c>
      <c r="M1798">
        <v>3620</v>
      </c>
      <c r="N1798">
        <v>2550</v>
      </c>
      <c r="O1798">
        <v>3375</v>
      </c>
      <c r="P1798">
        <v>2520</v>
      </c>
      <c r="Q1798">
        <v>4775</v>
      </c>
      <c r="R1798">
        <v>2260</v>
      </c>
      <c r="S1798">
        <v>1090</v>
      </c>
      <c r="T1798">
        <v>110</v>
      </c>
      <c r="U1798">
        <v>450</v>
      </c>
      <c r="V1798">
        <v>15380</v>
      </c>
      <c r="W1798">
        <v>80</v>
      </c>
      <c r="X1798">
        <v>100</v>
      </c>
      <c r="Y1798">
        <v>800</v>
      </c>
    </row>
    <row r="1799" spans="2:25" hidden="1" x14ac:dyDescent="0.25">
      <c r="B1799" t="s">
        <v>2202</v>
      </c>
      <c r="C1799">
        <v>22410</v>
      </c>
      <c r="D1799" t="s">
        <v>1664</v>
      </c>
      <c r="E1799">
        <v>5</v>
      </c>
      <c r="F1799">
        <v>10</v>
      </c>
      <c r="G1799">
        <v>3090</v>
      </c>
      <c r="H1799">
        <v>10</v>
      </c>
      <c r="I1799">
        <v>720</v>
      </c>
      <c r="J1799">
        <v>5</v>
      </c>
      <c r="K1799">
        <v>375</v>
      </c>
      <c r="L1799">
        <v>1065</v>
      </c>
      <c r="M1799">
        <v>540</v>
      </c>
      <c r="N1799">
        <v>1065</v>
      </c>
      <c r="O1799">
        <v>1085</v>
      </c>
      <c r="P1799">
        <v>865</v>
      </c>
      <c r="Q1799">
        <v>1215</v>
      </c>
      <c r="R1799">
        <v>910</v>
      </c>
      <c r="S1799">
        <v>420</v>
      </c>
      <c r="T1799">
        <v>40</v>
      </c>
      <c r="U1799">
        <v>315</v>
      </c>
      <c r="V1799">
        <v>5480</v>
      </c>
      <c r="W1799">
        <v>0</v>
      </c>
      <c r="X1799">
        <v>80</v>
      </c>
      <c r="Y1799">
        <v>20</v>
      </c>
    </row>
    <row r="1800" spans="2:25" hidden="1" x14ac:dyDescent="0.25">
      <c r="B1800" t="s">
        <v>2202</v>
      </c>
      <c r="C1800">
        <v>22490</v>
      </c>
      <c r="D1800" t="s">
        <v>1665</v>
      </c>
      <c r="E1800">
        <v>0</v>
      </c>
      <c r="F1800">
        <v>5</v>
      </c>
      <c r="G1800">
        <v>2215</v>
      </c>
      <c r="H1800">
        <v>10</v>
      </c>
      <c r="I1800">
        <v>760</v>
      </c>
      <c r="J1800">
        <v>15</v>
      </c>
      <c r="K1800">
        <v>315</v>
      </c>
      <c r="L1800">
        <v>460</v>
      </c>
      <c r="M1800">
        <v>380</v>
      </c>
      <c r="N1800">
        <v>600</v>
      </c>
      <c r="O1800">
        <v>1210</v>
      </c>
      <c r="P1800">
        <v>805</v>
      </c>
      <c r="Q1800">
        <v>1190</v>
      </c>
      <c r="R1800">
        <v>550</v>
      </c>
      <c r="S1800">
        <v>350</v>
      </c>
      <c r="T1800">
        <v>30</v>
      </c>
      <c r="U1800">
        <v>185</v>
      </c>
      <c r="V1800">
        <v>3690</v>
      </c>
      <c r="W1800">
        <v>5</v>
      </c>
      <c r="X1800">
        <v>60</v>
      </c>
      <c r="Y1800">
        <v>50</v>
      </c>
    </row>
    <row r="1801" spans="2:25" hidden="1" x14ac:dyDescent="0.25">
      <c r="B1801" t="s">
        <v>2202</v>
      </c>
      <c r="C1801">
        <v>22620</v>
      </c>
      <c r="D1801" t="s">
        <v>1666</v>
      </c>
      <c r="E1801">
        <v>20</v>
      </c>
      <c r="F1801">
        <v>35</v>
      </c>
      <c r="G1801">
        <v>15015</v>
      </c>
      <c r="H1801">
        <v>95</v>
      </c>
      <c r="I1801">
        <v>4085</v>
      </c>
      <c r="J1801">
        <v>45</v>
      </c>
      <c r="K1801">
        <v>1770</v>
      </c>
      <c r="L1801">
        <v>7875</v>
      </c>
      <c r="M1801">
        <v>2365</v>
      </c>
      <c r="N1801">
        <v>5670</v>
      </c>
      <c r="O1801">
        <v>7510</v>
      </c>
      <c r="P1801">
        <v>5915</v>
      </c>
      <c r="Q1801">
        <v>7270</v>
      </c>
      <c r="R1801">
        <v>4170</v>
      </c>
      <c r="S1801">
        <v>1550</v>
      </c>
      <c r="T1801">
        <v>245</v>
      </c>
      <c r="U1801">
        <v>2035</v>
      </c>
      <c r="V1801">
        <v>27330</v>
      </c>
      <c r="W1801">
        <v>5</v>
      </c>
      <c r="X1801">
        <v>465</v>
      </c>
      <c r="Y1801">
        <v>635</v>
      </c>
    </row>
    <row r="1802" spans="2:25" hidden="1" x14ac:dyDescent="0.25">
      <c r="B1802" t="s">
        <v>2202</v>
      </c>
      <c r="C1802">
        <v>22670</v>
      </c>
      <c r="D1802" t="s">
        <v>803</v>
      </c>
      <c r="E1802">
        <v>10</v>
      </c>
      <c r="F1802">
        <v>5</v>
      </c>
      <c r="G1802">
        <v>16970</v>
      </c>
      <c r="H1802">
        <v>130</v>
      </c>
      <c r="I1802">
        <v>4960</v>
      </c>
      <c r="J1802">
        <v>45</v>
      </c>
      <c r="K1802">
        <v>2835</v>
      </c>
      <c r="L1802">
        <v>10010</v>
      </c>
      <c r="M1802">
        <v>1380</v>
      </c>
      <c r="N1802">
        <v>6360</v>
      </c>
      <c r="O1802">
        <v>9885</v>
      </c>
      <c r="P1802">
        <v>7725</v>
      </c>
      <c r="Q1802">
        <v>11175</v>
      </c>
      <c r="R1802">
        <v>7060</v>
      </c>
      <c r="S1802">
        <v>1710</v>
      </c>
      <c r="T1802">
        <v>845</v>
      </c>
      <c r="U1802">
        <v>1725</v>
      </c>
      <c r="V1802">
        <v>31635</v>
      </c>
      <c r="W1802">
        <v>235</v>
      </c>
      <c r="X1802">
        <v>530</v>
      </c>
      <c r="Y1802">
        <v>1330</v>
      </c>
    </row>
    <row r="1803" spans="2:25" hidden="1" x14ac:dyDescent="0.25">
      <c r="B1803" t="s">
        <v>2202</v>
      </c>
      <c r="C1803">
        <v>22750</v>
      </c>
      <c r="D1803" t="s">
        <v>1667</v>
      </c>
      <c r="E1803">
        <v>45</v>
      </c>
      <c r="F1803">
        <v>60</v>
      </c>
      <c r="G1803">
        <v>32365</v>
      </c>
      <c r="H1803">
        <v>270</v>
      </c>
      <c r="I1803">
        <v>7785</v>
      </c>
      <c r="J1803">
        <v>100</v>
      </c>
      <c r="K1803">
        <v>3265</v>
      </c>
      <c r="L1803">
        <v>15535</v>
      </c>
      <c r="M1803">
        <v>6135</v>
      </c>
      <c r="N1803">
        <v>9950</v>
      </c>
      <c r="O1803">
        <v>13140</v>
      </c>
      <c r="P1803">
        <v>10380</v>
      </c>
      <c r="Q1803">
        <v>15235</v>
      </c>
      <c r="R1803">
        <v>8125</v>
      </c>
      <c r="S1803">
        <v>3715</v>
      </c>
      <c r="T1803">
        <v>455</v>
      </c>
      <c r="U1803">
        <v>3205</v>
      </c>
      <c r="V1803">
        <v>54105</v>
      </c>
      <c r="W1803">
        <v>30</v>
      </c>
      <c r="X1803">
        <v>810</v>
      </c>
      <c r="Y1803">
        <v>1735</v>
      </c>
    </row>
    <row r="1804" spans="2:25" hidden="1" x14ac:dyDescent="0.25">
      <c r="B1804" t="s">
        <v>2202</v>
      </c>
      <c r="C1804">
        <v>22830</v>
      </c>
      <c r="D1804" t="s">
        <v>1668</v>
      </c>
      <c r="E1804">
        <v>20</v>
      </c>
      <c r="F1804">
        <v>45</v>
      </c>
      <c r="G1804">
        <v>8115</v>
      </c>
      <c r="H1804">
        <v>25</v>
      </c>
      <c r="I1804">
        <v>2465</v>
      </c>
      <c r="J1804">
        <v>30</v>
      </c>
      <c r="K1804">
        <v>1215</v>
      </c>
      <c r="L1804">
        <v>5050</v>
      </c>
      <c r="M1804">
        <v>1285</v>
      </c>
      <c r="N1804">
        <v>3300</v>
      </c>
      <c r="O1804">
        <v>4710</v>
      </c>
      <c r="P1804">
        <v>3730</v>
      </c>
      <c r="Q1804">
        <v>4490</v>
      </c>
      <c r="R1804">
        <v>2855</v>
      </c>
      <c r="S1804">
        <v>765</v>
      </c>
      <c r="T1804">
        <v>250</v>
      </c>
      <c r="U1804">
        <v>1310</v>
      </c>
      <c r="V1804">
        <v>15675</v>
      </c>
      <c r="W1804">
        <v>20</v>
      </c>
      <c r="X1804">
        <v>355</v>
      </c>
      <c r="Y1804">
        <v>280</v>
      </c>
    </row>
    <row r="1805" spans="2:25" hidden="1" x14ac:dyDescent="0.25">
      <c r="B1805" t="s">
        <v>2202</v>
      </c>
      <c r="C1805">
        <v>22910</v>
      </c>
      <c r="D1805" t="s">
        <v>1669</v>
      </c>
      <c r="E1805">
        <v>5</v>
      </c>
      <c r="F1805">
        <v>5</v>
      </c>
      <c r="G1805">
        <v>2500</v>
      </c>
      <c r="H1805">
        <v>20</v>
      </c>
      <c r="I1805">
        <v>390</v>
      </c>
      <c r="J1805">
        <v>5</v>
      </c>
      <c r="K1805">
        <v>180</v>
      </c>
      <c r="L1805">
        <v>630</v>
      </c>
      <c r="M1805">
        <v>455</v>
      </c>
      <c r="N1805">
        <v>680</v>
      </c>
      <c r="O1805">
        <v>750</v>
      </c>
      <c r="P1805">
        <v>550</v>
      </c>
      <c r="Q1805">
        <v>880</v>
      </c>
      <c r="R1805">
        <v>515</v>
      </c>
      <c r="S1805">
        <v>300</v>
      </c>
      <c r="T1805">
        <v>25</v>
      </c>
      <c r="U1805">
        <v>145</v>
      </c>
      <c r="V1805">
        <v>3850</v>
      </c>
      <c r="W1805">
        <v>0</v>
      </c>
      <c r="X1805">
        <v>35</v>
      </c>
      <c r="Y1805">
        <v>25</v>
      </c>
    </row>
    <row r="1806" spans="2:25" hidden="1" x14ac:dyDescent="0.25">
      <c r="B1806" t="s">
        <v>2202</v>
      </c>
      <c r="C1806">
        <v>22980</v>
      </c>
      <c r="D1806" t="s">
        <v>1670</v>
      </c>
      <c r="E1806">
        <v>0</v>
      </c>
      <c r="F1806">
        <v>5</v>
      </c>
      <c r="G1806">
        <v>880</v>
      </c>
      <c r="H1806">
        <v>5</v>
      </c>
      <c r="I1806">
        <v>165</v>
      </c>
      <c r="J1806">
        <v>0</v>
      </c>
      <c r="K1806">
        <v>95</v>
      </c>
      <c r="L1806">
        <v>230</v>
      </c>
      <c r="M1806">
        <v>165</v>
      </c>
      <c r="N1806">
        <v>295</v>
      </c>
      <c r="O1806">
        <v>280</v>
      </c>
      <c r="P1806">
        <v>215</v>
      </c>
      <c r="Q1806">
        <v>285</v>
      </c>
      <c r="R1806">
        <v>245</v>
      </c>
      <c r="S1806">
        <v>80</v>
      </c>
      <c r="T1806">
        <v>10</v>
      </c>
      <c r="U1806">
        <v>70</v>
      </c>
      <c r="V1806">
        <v>1530</v>
      </c>
      <c r="W1806">
        <v>0</v>
      </c>
      <c r="X1806">
        <v>20</v>
      </c>
      <c r="Y1806">
        <v>5</v>
      </c>
    </row>
    <row r="1807" spans="2:25" hidden="1" x14ac:dyDescent="0.25">
      <c r="B1807" t="s">
        <v>2202</v>
      </c>
      <c r="C1807">
        <v>23110</v>
      </c>
      <c r="D1807" t="s">
        <v>804</v>
      </c>
      <c r="E1807">
        <v>5</v>
      </c>
      <c r="F1807">
        <v>5</v>
      </c>
      <c r="G1807">
        <v>8530</v>
      </c>
      <c r="H1807">
        <v>60</v>
      </c>
      <c r="I1807">
        <v>2430</v>
      </c>
      <c r="J1807">
        <v>25</v>
      </c>
      <c r="K1807">
        <v>1000</v>
      </c>
      <c r="L1807">
        <v>3315</v>
      </c>
      <c r="M1807">
        <v>1660</v>
      </c>
      <c r="N1807">
        <v>2325</v>
      </c>
      <c r="O1807">
        <v>3245</v>
      </c>
      <c r="P1807">
        <v>2595</v>
      </c>
      <c r="Q1807">
        <v>4220</v>
      </c>
      <c r="R1807">
        <v>2435</v>
      </c>
      <c r="S1807">
        <v>895</v>
      </c>
      <c r="T1807">
        <v>150</v>
      </c>
      <c r="U1807">
        <v>670</v>
      </c>
      <c r="V1807">
        <v>13960</v>
      </c>
      <c r="W1807">
        <v>25</v>
      </c>
      <c r="X1807">
        <v>140</v>
      </c>
      <c r="Y1807">
        <v>415</v>
      </c>
    </row>
    <row r="1808" spans="2:25" hidden="1" x14ac:dyDescent="0.25">
      <c r="B1808" t="s">
        <v>2202</v>
      </c>
      <c r="C1808">
        <v>23190</v>
      </c>
      <c r="D1808" t="s">
        <v>1275</v>
      </c>
      <c r="E1808">
        <v>5</v>
      </c>
      <c r="F1808">
        <v>5</v>
      </c>
      <c r="G1808">
        <v>2500</v>
      </c>
      <c r="H1808">
        <v>5</v>
      </c>
      <c r="I1808">
        <v>505</v>
      </c>
      <c r="J1808">
        <v>10</v>
      </c>
      <c r="K1808">
        <v>220</v>
      </c>
      <c r="L1808">
        <v>1140</v>
      </c>
      <c r="M1808">
        <v>560</v>
      </c>
      <c r="N1808">
        <v>915</v>
      </c>
      <c r="O1808">
        <v>1210</v>
      </c>
      <c r="P1808">
        <v>950</v>
      </c>
      <c r="Q1808">
        <v>1155</v>
      </c>
      <c r="R1808">
        <v>610</v>
      </c>
      <c r="S1808">
        <v>320</v>
      </c>
      <c r="T1808">
        <v>40</v>
      </c>
      <c r="U1808">
        <v>345</v>
      </c>
      <c r="V1808">
        <v>4395</v>
      </c>
      <c r="W1808">
        <v>5</v>
      </c>
      <c r="X1808">
        <v>80</v>
      </c>
      <c r="Y1808">
        <v>55</v>
      </c>
    </row>
    <row r="1809" spans="2:25" hidden="1" x14ac:dyDescent="0.25">
      <c r="B1809" t="s">
        <v>2202</v>
      </c>
      <c r="C1809">
        <v>23270</v>
      </c>
      <c r="D1809" t="s">
        <v>805</v>
      </c>
      <c r="E1809">
        <v>20</v>
      </c>
      <c r="F1809">
        <v>20</v>
      </c>
      <c r="G1809">
        <v>18315</v>
      </c>
      <c r="H1809">
        <v>225</v>
      </c>
      <c r="I1809">
        <v>12595</v>
      </c>
      <c r="J1809">
        <v>125</v>
      </c>
      <c r="K1809">
        <v>8630</v>
      </c>
      <c r="L1809">
        <v>13340</v>
      </c>
      <c r="M1809">
        <v>1750</v>
      </c>
      <c r="N1809">
        <v>8930</v>
      </c>
      <c r="O1809">
        <v>19715</v>
      </c>
      <c r="P1809">
        <v>15305</v>
      </c>
      <c r="Q1809">
        <v>19580</v>
      </c>
      <c r="R1809">
        <v>10965</v>
      </c>
      <c r="S1809">
        <v>2475</v>
      </c>
      <c r="T1809">
        <v>1890</v>
      </c>
      <c r="U1809">
        <v>3170</v>
      </c>
      <c r="V1809">
        <v>44720</v>
      </c>
      <c r="W1809">
        <v>130</v>
      </c>
      <c r="X1809">
        <v>1040</v>
      </c>
      <c r="Y1809">
        <v>2175</v>
      </c>
    </row>
    <row r="1810" spans="2:25" hidden="1" x14ac:dyDescent="0.25">
      <c r="B1810" t="s">
        <v>2202</v>
      </c>
      <c r="C1810">
        <v>23350</v>
      </c>
      <c r="D1810" t="s">
        <v>1671</v>
      </c>
      <c r="E1810">
        <v>5</v>
      </c>
      <c r="F1810">
        <v>5</v>
      </c>
      <c r="G1810">
        <v>2220</v>
      </c>
      <c r="H1810">
        <v>15</v>
      </c>
      <c r="I1810">
        <v>405</v>
      </c>
      <c r="J1810">
        <v>5</v>
      </c>
      <c r="K1810">
        <v>140</v>
      </c>
      <c r="L1810">
        <v>570</v>
      </c>
      <c r="M1810">
        <v>500</v>
      </c>
      <c r="N1810">
        <v>445</v>
      </c>
      <c r="O1810">
        <v>755</v>
      </c>
      <c r="P1810">
        <v>540</v>
      </c>
      <c r="Q1810">
        <v>680</v>
      </c>
      <c r="R1810">
        <v>400</v>
      </c>
      <c r="S1810">
        <v>170</v>
      </c>
      <c r="T1810">
        <v>15</v>
      </c>
      <c r="U1810">
        <v>145</v>
      </c>
      <c r="V1810">
        <v>3225</v>
      </c>
      <c r="W1810">
        <v>0</v>
      </c>
      <c r="X1810">
        <v>30</v>
      </c>
      <c r="Y1810">
        <v>25</v>
      </c>
    </row>
    <row r="1811" spans="2:25" hidden="1" x14ac:dyDescent="0.25">
      <c r="B1811" t="s">
        <v>2202</v>
      </c>
      <c r="C1811">
        <v>23430</v>
      </c>
      <c r="D1811" t="s">
        <v>1866</v>
      </c>
      <c r="E1811">
        <v>5</v>
      </c>
      <c r="F1811">
        <v>5</v>
      </c>
      <c r="G1811">
        <v>16620</v>
      </c>
      <c r="H1811">
        <v>120</v>
      </c>
      <c r="I1811">
        <v>3250</v>
      </c>
      <c r="J1811">
        <v>30</v>
      </c>
      <c r="K1811">
        <v>1065</v>
      </c>
      <c r="L1811">
        <v>5385</v>
      </c>
      <c r="M1811">
        <v>3745</v>
      </c>
      <c r="N1811">
        <v>3850</v>
      </c>
      <c r="O1811">
        <v>4770</v>
      </c>
      <c r="P1811">
        <v>3595</v>
      </c>
      <c r="Q1811">
        <v>5905</v>
      </c>
      <c r="R1811">
        <v>3060</v>
      </c>
      <c r="S1811">
        <v>1645</v>
      </c>
      <c r="T1811">
        <v>90</v>
      </c>
      <c r="U1811">
        <v>845</v>
      </c>
      <c r="V1811">
        <v>24390</v>
      </c>
      <c r="W1811">
        <v>60</v>
      </c>
      <c r="X1811">
        <v>185</v>
      </c>
      <c r="Y1811">
        <v>640</v>
      </c>
    </row>
    <row r="1812" spans="2:25" hidden="1" x14ac:dyDescent="0.25">
      <c r="B1812" t="s">
        <v>2202</v>
      </c>
      <c r="C1812">
        <v>23670</v>
      </c>
      <c r="D1812" t="s">
        <v>807</v>
      </c>
      <c r="E1812">
        <v>5</v>
      </c>
      <c r="F1812">
        <v>15</v>
      </c>
      <c r="G1812">
        <v>16430</v>
      </c>
      <c r="H1812">
        <v>105</v>
      </c>
      <c r="I1812">
        <v>3540</v>
      </c>
      <c r="J1812">
        <v>55</v>
      </c>
      <c r="K1812">
        <v>1255</v>
      </c>
      <c r="L1812">
        <v>5225</v>
      </c>
      <c r="M1812">
        <v>3565</v>
      </c>
      <c r="N1812">
        <v>4035</v>
      </c>
      <c r="O1812">
        <v>6530</v>
      </c>
      <c r="P1812">
        <v>4765</v>
      </c>
      <c r="Q1812">
        <v>7260</v>
      </c>
      <c r="R1812">
        <v>3345</v>
      </c>
      <c r="S1812">
        <v>1995</v>
      </c>
      <c r="T1812">
        <v>195</v>
      </c>
      <c r="U1812">
        <v>1115</v>
      </c>
      <c r="V1812">
        <v>25020</v>
      </c>
      <c r="W1812">
        <v>25</v>
      </c>
      <c r="X1812">
        <v>280</v>
      </c>
      <c r="Y1812">
        <v>755</v>
      </c>
    </row>
    <row r="1813" spans="2:25" hidden="1" x14ac:dyDescent="0.25">
      <c r="B1813" t="s">
        <v>2202</v>
      </c>
      <c r="C1813">
        <v>23810</v>
      </c>
      <c r="D1813" t="s">
        <v>1867</v>
      </c>
      <c r="E1813">
        <v>10</v>
      </c>
      <c r="F1813">
        <v>15</v>
      </c>
      <c r="G1813">
        <v>10495</v>
      </c>
      <c r="H1813">
        <v>50</v>
      </c>
      <c r="I1813">
        <v>2930</v>
      </c>
      <c r="J1813">
        <v>45</v>
      </c>
      <c r="K1813">
        <v>1465</v>
      </c>
      <c r="L1813">
        <v>6055</v>
      </c>
      <c r="M1813">
        <v>1355</v>
      </c>
      <c r="N1813">
        <v>4865</v>
      </c>
      <c r="O1813">
        <v>5130</v>
      </c>
      <c r="P1813">
        <v>4255</v>
      </c>
      <c r="Q1813">
        <v>5910</v>
      </c>
      <c r="R1813">
        <v>4205</v>
      </c>
      <c r="S1813">
        <v>1440</v>
      </c>
      <c r="T1813">
        <v>185</v>
      </c>
      <c r="U1813">
        <v>1730</v>
      </c>
      <c r="V1813">
        <v>21125</v>
      </c>
      <c r="W1813">
        <v>15</v>
      </c>
      <c r="X1813">
        <v>500</v>
      </c>
      <c r="Y1813">
        <v>200</v>
      </c>
    </row>
    <row r="1814" spans="2:25" hidden="1" x14ac:dyDescent="0.25">
      <c r="B1814" t="s">
        <v>2202</v>
      </c>
      <c r="C1814">
        <v>23940</v>
      </c>
      <c r="D1814" t="s">
        <v>1065</v>
      </c>
      <c r="E1814">
        <v>5</v>
      </c>
      <c r="F1814">
        <v>0</v>
      </c>
      <c r="G1814">
        <v>1255</v>
      </c>
      <c r="H1814">
        <v>5</v>
      </c>
      <c r="I1814">
        <v>280</v>
      </c>
      <c r="J1814">
        <v>5</v>
      </c>
      <c r="K1814">
        <v>180</v>
      </c>
      <c r="L1814">
        <v>310</v>
      </c>
      <c r="M1814">
        <v>140</v>
      </c>
      <c r="N1814">
        <v>535</v>
      </c>
      <c r="O1814">
        <v>420</v>
      </c>
      <c r="P1814">
        <v>315</v>
      </c>
      <c r="Q1814">
        <v>430</v>
      </c>
      <c r="R1814">
        <v>395</v>
      </c>
      <c r="S1814">
        <v>110</v>
      </c>
      <c r="T1814">
        <v>25</v>
      </c>
      <c r="U1814">
        <v>85</v>
      </c>
      <c r="V1814">
        <v>2340</v>
      </c>
      <c r="W1814">
        <v>0</v>
      </c>
      <c r="X1814">
        <v>10</v>
      </c>
      <c r="Y1814">
        <v>20</v>
      </c>
    </row>
    <row r="1815" spans="2:25" hidden="1" x14ac:dyDescent="0.25">
      <c r="B1815" t="s">
        <v>2202</v>
      </c>
      <c r="C1815">
        <v>24130</v>
      </c>
      <c r="D1815" t="s">
        <v>1673</v>
      </c>
      <c r="E1815">
        <v>5</v>
      </c>
      <c r="F1815">
        <v>5</v>
      </c>
      <c r="G1815">
        <v>4910</v>
      </c>
      <c r="H1815">
        <v>35</v>
      </c>
      <c r="I1815">
        <v>1155</v>
      </c>
      <c r="J1815">
        <v>15</v>
      </c>
      <c r="K1815">
        <v>315</v>
      </c>
      <c r="L1815">
        <v>1285</v>
      </c>
      <c r="M1815">
        <v>1410</v>
      </c>
      <c r="N1815">
        <v>1005</v>
      </c>
      <c r="O1815">
        <v>1615</v>
      </c>
      <c r="P1815">
        <v>1200</v>
      </c>
      <c r="Q1815">
        <v>1880</v>
      </c>
      <c r="R1815">
        <v>750</v>
      </c>
      <c r="S1815">
        <v>555</v>
      </c>
      <c r="T1815">
        <v>35</v>
      </c>
      <c r="U1815">
        <v>315</v>
      </c>
      <c r="V1815">
        <v>7090</v>
      </c>
      <c r="W1815">
        <v>5</v>
      </c>
      <c r="X1815">
        <v>50</v>
      </c>
      <c r="Y1815">
        <v>115</v>
      </c>
    </row>
    <row r="1816" spans="2:25" hidden="1" x14ac:dyDescent="0.25">
      <c r="B1816" t="s">
        <v>2202</v>
      </c>
      <c r="C1816">
        <v>24210</v>
      </c>
      <c r="D1816" t="s">
        <v>1674</v>
      </c>
      <c r="E1816">
        <v>10</v>
      </c>
      <c r="F1816">
        <v>5</v>
      </c>
      <c r="G1816">
        <v>12000</v>
      </c>
      <c r="H1816">
        <v>70</v>
      </c>
      <c r="I1816">
        <v>2535</v>
      </c>
      <c r="J1816">
        <v>20</v>
      </c>
      <c r="K1816">
        <v>715</v>
      </c>
      <c r="L1816">
        <v>2840</v>
      </c>
      <c r="M1816">
        <v>5285</v>
      </c>
      <c r="N1816">
        <v>1745</v>
      </c>
      <c r="O1816">
        <v>3880</v>
      </c>
      <c r="P1816">
        <v>2725</v>
      </c>
      <c r="Q1816">
        <v>4680</v>
      </c>
      <c r="R1816">
        <v>1805</v>
      </c>
      <c r="S1816">
        <v>1305</v>
      </c>
      <c r="T1816">
        <v>125</v>
      </c>
      <c r="U1816">
        <v>410</v>
      </c>
      <c r="V1816">
        <v>16280</v>
      </c>
      <c r="W1816">
        <v>25</v>
      </c>
      <c r="X1816">
        <v>90</v>
      </c>
      <c r="Y1816">
        <v>630</v>
      </c>
    </row>
    <row r="1817" spans="2:25" hidden="1" x14ac:dyDescent="0.25">
      <c r="B1817" t="s">
        <v>2202</v>
      </c>
      <c r="C1817">
        <v>24250</v>
      </c>
      <c r="D1817" t="s">
        <v>1675</v>
      </c>
      <c r="E1817">
        <v>5</v>
      </c>
      <c r="F1817">
        <v>0</v>
      </c>
      <c r="G1817">
        <v>1390</v>
      </c>
      <c r="H1817">
        <v>5</v>
      </c>
      <c r="I1817">
        <v>180</v>
      </c>
      <c r="J1817">
        <v>5</v>
      </c>
      <c r="K1817">
        <v>75</v>
      </c>
      <c r="L1817">
        <v>270</v>
      </c>
      <c r="M1817">
        <v>280</v>
      </c>
      <c r="N1817">
        <v>245</v>
      </c>
      <c r="O1817">
        <v>465</v>
      </c>
      <c r="P1817">
        <v>315</v>
      </c>
      <c r="Q1817">
        <v>395</v>
      </c>
      <c r="R1817">
        <v>205</v>
      </c>
      <c r="S1817">
        <v>130</v>
      </c>
      <c r="T1817">
        <v>10</v>
      </c>
      <c r="U1817">
        <v>85</v>
      </c>
      <c r="V1817">
        <v>1930</v>
      </c>
      <c r="W1817">
        <v>0</v>
      </c>
      <c r="X1817">
        <v>10</v>
      </c>
      <c r="Y1817">
        <v>15</v>
      </c>
    </row>
    <row r="1818" spans="2:25" hidden="1" x14ac:dyDescent="0.25">
      <c r="B1818" t="s">
        <v>2202</v>
      </c>
      <c r="C1818">
        <v>24330</v>
      </c>
      <c r="D1818" t="s">
        <v>809</v>
      </c>
      <c r="E1818">
        <v>25</v>
      </c>
      <c r="F1818">
        <v>10</v>
      </c>
      <c r="G1818">
        <v>5560</v>
      </c>
      <c r="H1818">
        <v>190</v>
      </c>
      <c r="I1818">
        <v>1735</v>
      </c>
      <c r="J1818">
        <v>15</v>
      </c>
      <c r="K1818">
        <v>855</v>
      </c>
      <c r="L1818">
        <v>3920</v>
      </c>
      <c r="M1818">
        <v>630</v>
      </c>
      <c r="N1818">
        <v>2490</v>
      </c>
      <c r="O1818">
        <v>2635</v>
      </c>
      <c r="P1818">
        <v>2120</v>
      </c>
      <c r="Q1818">
        <v>4735</v>
      </c>
      <c r="R1818">
        <v>3500</v>
      </c>
      <c r="S1818">
        <v>815</v>
      </c>
      <c r="T1818">
        <v>115</v>
      </c>
      <c r="U1818">
        <v>555</v>
      </c>
      <c r="V1818">
        <v>11205</v>
      </c>
      <c r="W1818">
        <v>40</v>
      </c>
      <c r="X1818">
        <v>160</v>
      </c>
      <c r="Y1818">
        <v>735</v>
      </c>
    </row>
    <row r="1819" spans="2:25" hidden="1" x14ac:dyDescent="0.25">
      <c r="B1819" t="s">
        <v>2202</v>
      </c>
      <c r="C1819">
        <v>24410</v>
      </c>
      <c r="D1819" t="s">
        <v>810</v>
      </c>
      <c r="E1819">
        <v>5</v>
      </c>
      <c r="F1819">
        <v>5</v>
      </c>
      <c r="G1819">
        <v>11260</v>
      </c>
      <c r="H1819">
        <v>85</v>
      </c>
      <c r="I1819">
        <v>2370</v>
      </c>
      <c r="J1819">
        <v>35</v>
      </c>
      <c r="K1819">
        <v>745</v>
      </c>
      <c r="L1819">
        <v>4480</v>
      </c>
      <c r="M1819">
        <v>2975</v>
      </c>
      <c r="N1819">
        <v>3240</v>
      </c>
      <c r="O1819">
        <v>4480</v>
      </c>
      <c r="P1819">
        <v>3400</v>
      </c>
      <c r="Q1819">
        <v>5100</v>
      </c>
      <c r="R1819">
        <v>2380</v>
      </c>
      <c r="S1819">
        <v>1350</v>
      </c>
      <c r="T1819">
        <v>200</v>
      </c>
      <c r="U1819">
        <v>780</v>
      </c>
      <c r="V1819">
        <v>17665</v>
      </c>
      <c r="W1819">
        <v>20</v>
      </c>
      <c r="X1819">
        <v>195</v>
      </c>
      <c r="Y1819">
        <v>440</v>
      </c>
    </row>
    <row r="1820" spans="2:25" hidden="1" x14ac:dyDescent="0.25">
      <c r="B1820" t="s">
        <v>2202</v>
      </c>
      <c r="C1820">
        <v>24600</v>
      </c>
      <c r="D1820" t="s">
        <v>811</v>
      </c>
      <c r="E1820">
        <v>80</v>
      </c>
      <c r="F1820">
        <v>30</v>
      </c>
      <c r="G1820">
        <v>3775</v>
      </c>
      <c r="H1820">
        <v>335</v>
      </c>
      <c r="I1820">
        <v>830</v>
      </c>
      <c r="J1820">
        <v>10</v>
      </c>
      <c r="K1820">
        <v>415</v>
      </c>
      <c r="L1820">
        <v>5565</v>
      </c>
      <c r="M1820">
        <v>1460</v>
      </c>
      <c r="N1820">
        <v>2335</v>
      </c>
      <c r="O1820">
        <v>2145</v>
      </c>
      <c r="P1820">
        <v>1800</v>
      </c>
      <c r="Q1820">
        <v>7110</v>
      </c>
      <c r="R1820">
        <v>4180</v>
      </c>
      <c r="S1820">
        <v>920</v>
      </c>
      <c r="T1820">
        <v>100</v>
      </c>
      <c r="U1820">
        <v>490</v>
      </c>
      <c r="V1820">
        <v>8655</v>
      </c>
      <c r="W1820">
        <v>55</v>
      </c>
      <c r="X1820">
        <v>215</v>
      </c>
      <c r="Y1820">
        <v>2285</v>
      </c>
    </row>
    <row r="1821" spans="2:25" hidden="1" x14ac:dyDescent="0.25">
      <c r="B1821" t="s">
        <v>2202</v>
      </c>
      <c r="C1821">
        <v>24650</v>
      </c>
      <c r="D1821" t="s">
        <v>812</v>
      </c>
      <c r="E1821">
        <v>15</v>
      </c>
      <c r="F1821">
        <v>30</v>
      </c>
      <c r="G1821">
        <v>11460</v>
      </c>
      <c r="H1821">
        <v>140</v>
      </c>
      <c r="I1821">
        <v>6665</v>
      </c>
      <c r="J1821">
        <v>85</v>
      </c>
      <c r="K1821">
        <v>3190</v>
      </c>
      <c r="L1821">
        <v>10060</v>
      </c>
      <c r="M1821">
        <v>945</v>
      </c>
      <c r="N1821">
        <v>5075</v>
      </c>
      <c r="O1821">
        <v>15865</v>
      </c>
      <c r="P1821">
        <v>12415</v>
      </c>
      <c r="Q1821">
        <v>13530</v>
      </c>
      <c r="R1821">
        <v>6290</v>
      </c>
      <c r="S1821">
        <v>1800</v>
      </c>
      <c r="T1821">
        <v>935</v>
      </c>
      <c r="U1821">
        <v>3140</v>
      </c>
      <c r="V1821">
        <v>25950</v>
      </c>
      <c r="W1821">
        <v>35</v>
      </c>
      <c r="X1821">
        <v>625</v>
      </c>
      <c r="Y1821">
        <v>1190</v>
      </c>
    </row>
    <row r="1822" spans="2:25" hidden="1" x14ac:dyDescent="0.25">
      <c r="B1822" t="s">
        <v>2202</v>
      </c>
      <c r="C1822">
        <v>24780</v>
      </c>
      <c r="D1822" t="s">
        <v>1676</v>
      </c>
      <c r="E1822">
        <v>25</v>
      </c>
      <c r="F1822">
        <v>70</v>
      </c>
      <c r="G1822">
        <v>7165</v>
      </c>
      <c r="H1822">
        <v>20</v>
      </c>
      <c r="I1822">
        <v>2110</v>
      </c>
      <c r="J1822">
        <v>15</v>
      </c>
      <c r="K1822">
        <v>995</v>
      </c>
      <c r="L1822">
        <v>3930</v>
      </c>
      <c r="M1822">
        <v>880</v>
      </c>
      <c r="N1822">
        <v>2755</v>
      </c>
      <c r="O1822">
        <v>3845</v>
      </c>
      <c r="P1822">
        <v>3080</v>
      </c>
      <c r="Q1822">
        <v>3845</v>
      </c>
      <c r="R1822">
        <v>2485</v>
      </c>
      <c r="S1822">
        <v>530</v>
      </c>
      <c r="T1822">
        <v>190</v>
      </c>
      <c r="U1822">
        <v>1110</v>
      </c>
      <c r="V1822">
        <v>13335</v>
      </c>
      <c r="W1822">
        <v>15</v>
      </c>
      <c r="X1822">
        <v>280</v>
      </c>
      <c r="Y1822">
        <v>120</v>
      </c>
    </row>
    <row r="1823" spans="2:25" hidden="1" x14ac:dyDescent="0.25">
      <c r="B1823" t="s">
        <v>2202</v>
      </c>
      <c r="C1823">
        <v>24850</v>
      </c>
      <c r="D1823" t="s">
        <v>1677</v>
      </c>
      <c r="E1823">
        <v>5</v>
      </c>
      <c r="F1823">
        <v>20</v>
      </c>
      <c r="G1823">
        <v>4680</v>
      </c>
      <c r="H1823">
        <v>30</v>
      </c>
      <c r="I1823">
        <v>1665</v>
      </c>
      <c r="J1823">
        <v>20</v>
      </c>
      <c r="K1823">
        <v>730</v>
      </c>
      <c r="L1823">
        <v>2595</v>
      </c>
      <c r="M1823">
        <v>585</v>
      </c>
      <c r="N1823">
        <v>1665</v>
      </c>
      <c r="O1823">
        <v>3525</v>
      </c>
      <c r="P1823">
        <v>2765</v>
      </c>
      <c r="Q1823">
        <v>2905</v>
      </c>
      <c r="R1823">
        <v>1650</v>
      </c>
      <c r="S1823">
        <v>560</v>
      </c>
      <c r="T1823">
        <v>125</v>
      </c>
      <c r="U1823">
        <v>925</v>
      </c>
      <c r="V1823">
        <v>8985</v>
      </c>
      <c r="W1823">
        <v>5</v>
      </c>
      <c r="X1823">
        <v>145</v>
      </c>
      <c r="Y1823">
        <v>140</v>
      </c>
    </row>
    <row r="1824" spans="2:25" hidden="1" x14ac:dyDescent="0.25">
      <c r="B1824" t="s">
        <v>2202</v>
      </c>
      <c r="C1824">
        <v>24900</v>
      </c>
      <c r="D1824" t="s">
        <v>1333</v>
      </c>
      <c r="E1824">
        <v>5</v>
      </c>
      <c r="F1824">
        <v>5</v>
      </c>
      <c r="G1824">
        <v>5460</v>
      </c>
      <c r="H1824">
        <v>5</v>
      </c>
      <c r="I1824">
        <v>1110</v>
      </c>
      <c r="J1824">
        <v>5</v>
      </c>
      <c r="K1824">
        <v>510</v>
      </c>
      <c r="L1824">
        <v>1850</v>
      </c>
      <c r="M1824">
        <v>740</v>
      </c>
      <c r="N1824">
        <v>1405</v>
      </c>
      <c r="O1824">
        <v>1770</v>
      </c>
      <c r="P1824">
        <v>1360</v>
      </c>
      <c r="Q1824">
        <v>1565</v>
      </c>
      <c r="R1824">
        <v>1055</v>
      </c>
      <c r="S1824">
        <v>410</v>
      </c>
      <c r="T1824">
        <v>55</v>
      </c>
      <c r="U1824">
        <v>470</v>
      </c>
      <c r="V1824">
        <v>8575</v>
      </c>
      <c r="W1824">
        <v>5</v>
      </c>
      <c r="X1824">
        <v>85</v>
      </c>
      <c r="Y1824">
        <v>40</v>
      </c>
    </row>
    <row r="1825" spans="2:25" hidden="1" x14ac:dyDescent="0.25">
      <c r="B1825" t="s">
        <v>2202</v>
      </c>
      <c r="C1825">
        <v>24970</v>
      </c>
      <c r="D1825" t="s">
        <v>813</v>
      </c>
      <c r="E1825">
        <v>25</v>
      </c>
      <c r="F1825">
        <v>15</v>
      </c>
      <c r="G1825">
        <v>16625</v>
      </c>
      <c r="H1825">
        <v>135</v>
      </c>
      <c r="I1825">
        <v>3455</v>
      </c>
      <c r="J1825">
        <v>30</v>
      </c>
      <c r="K1825">
        <v>1160</v>
      </c>
      <c r="L1825">
        <v>5325</v>
      </c>
      <c r="M1825">
        <v>5735</v>
      </c>
      <c r="N1825">
        <v>3275</v>
      </c>
      <c r="O1825">
        <v>5395</v>
      </c>
      <c r="P1825">
        <v>3765</v>
      </c>
      <c r="Q1825">
        <v>7840</v>
      </c>
      <c r="R1825">
        <v>3125</v>
      </c>
      <c r="S1825">
        <v>2015</v>
      </c>
      <c r="T1825">
        <v>150</v>
      </c>
      <c r="U1825">
        <v>625</v>
      </c>
      <c r="V1825">
        <v>23800</v>
      </c>
      <c r="W1825">
        <v>70</v>
      </c>
      <c r="X1825">
        <v>195</v>
      </c>
      <c r="Y1825">
        <v>1585</v>
      </c>
    </row>
    <row r="1826" spans="2:25" hidden="1" x14ac:dyDescent="0.25">
      <c r="B1826" t="s">
        <v>2202</v>
      </c>
      <c r="C1826">
        <v>25060</v>
      </c>
      <c r="D1826" t="s">
        <v>814</v>
      </c>
      <c r="E1826">
        <v>15</v>
      </c>
      <c r="F1826">
        <v>5</v>
      </c>
      <c r="G1826">
        <v>10840</v>
      </c>
      <c r="H1826">
        <v>145</v>
      </c>
      <c r="I1826">
        <v>2805</v>
      </c>
      <c r="J1826">
        <v>20</v>
      </c>
      <c r="K1826">
        <v>955</v>
      </c>
      <c r="L1826">
        <v>3730</v>
      </c>
      <c r="M1826">
        <v>3210</v>
      </c>
      <c r="N1826">
        <v>2675</v>
      </c>
      <c r="O1826">
        <v>3130</v>
      </c>
      <c r="P1826">
        <v>2485</v>
      </c>
      <c r="Q1826">
        <v>5215</v>
      </c>
      <c r="R1826">
        <v>3015</v>
      </c>
      <c r="S1826">
        <v>1340</v>
      </c>
      <c r="T1826">
        <v>110</v>
      </c>
      <c r="U1826">
        <v>735</v>
      </c>
      <c r="V1826">
        <v>16910</v>
      </c>
      <c r="W1826">
        <v>30</v>
      </c>
      <c r="X1826">
        <v>155</v>
      </c>
      <c r="Y1826">
        <v>710</v>
      </c>
    </row>
    <row r="1827" spans="2:25" hidden="1" x14ac:dyDescent="0.25">
      <c r="B1827" t="s">
        <v>2202</v>
      </c>
      <c r="C1827">
        <v>25150</v>
      </c>
      <c r="D1827" t="s">
        <v>1678</v>
      </c>
      <c r="E1827">
        <v>10</v>
      </c>
      <c r="F1827">
        <v>5</v>
      </c>
      <c r="G1827">
        <v>3785</v>
      </c>
      <c r="H1827">
        <v>25</v>
      </c>
      <c r="I1827">
        <v>1125</v>
      </c>
      <c r="J1827">
        <v>20</v>
      </c>
      <c r="K1827">
        <v>385</v>
      </c>
      <c r="L1827">
        <v>1350</v>
      </c>
      <c r="M1827">
        <v>660</v>
      </c>
      <c r="N1827">
        <v>1025</v>
      </c>
      <c r="O1827">
        <v>1910</v>
      </c>
      <c r="P1827">
        <v>1460</v>
      </c>
      <c r="Q1827">
        <v>1895</v>
      </c>
      <c r="R1827">
        <v>950</v>
      </c>
      <c r="S1827">
        <v>420</v>
      </c>
      <c r="T1827">
        <v>55</v>
      </c>
      <c r="U1827">
        <v>435</v>
      </c>
      <c r="V1827">
        <v>6200</v>
      </c>
      <c r="W1827">
        <v>5</v>
      </c>
      <c r="X1827">
        <v>75</v>
      </c>
      <c r="Y1827">
        <v>85</v>
      </c>
    </row>
    <row r="1828" spans="2:25" hidden="1" x14ac:dyDescent="0.25">
      <c r="B1828" t="s">
        <v>2202</v>
      </c>
      <c r="C1828">
        <v>25250</v>
      </c>
      <c r="D1828" t="s">
        <v>186</v>
      </c>
      <c r="E1828">
        <v>35</v>
      </c>
      <c r="F1828">
        <v>10</v>
      </c>
      <c r="G1828">
        <v>13900</v>
      </c>
      <c r="H1828">
        <v>405</v>
      </c>
      <c r="I1828">
        <v>4685</v>
      </c>
      <c r="J1828">
        <v>25</v>
      </c>
      <c r="K1828">
        <v>2025</v>
      </c>
      <c r="L1828">
        <v>7320</v>
      </c>
      <c r="M1828">
        <v>2050</v>
      </c>
      <c r="N1828">
        <v>4720</v>
      </c>
      <c r="O1828">
        <v>5515</v>
      </c>
      <c r="P1828">
        <v>4330</v>
      </c>
      <c r="Q1828">
        <v>9290</v>
      </c>
      <c r="R1828">
        <v>5250</v>
      </c>
      <c r="S1828">
        <v>1765</v>
      </c>
      <c r="T1828">
        <v>380</v>
      </c>
      <c r="U1828">
        <v>905</v>
      </c>
      <c r="V1828">
        <v>24055</v>
      </c>
      <c r="W1828">
        <v>75</v>
      </c>
      <c r="X1828">
        <v>305</v>
      </c>
      <c r="Y1828">
        <v>1490</v>
      </c>
    </row>
    <row r="1829" spans="2:25" hidden="1" x14ac:dyDescent="0.25">
      <c r="B1829" t="s">
        <v>2202</v>
      </c>
      <c r="C1829">
        <v>25340</v>
      </c>
      <c r="D1829" t="s">
        <v>815</v>
      </c>
      <c r="E1829">
        <v>10</v>
      </c>
      <c r="F1829">
        <v>15</v>
      </c>
      <c r="G1829">
        <v>23675</v>
      </c>
      <c r="H1829">
        <v>80</v>
      </c>
      <c r="I1829">
        <v>4005</v>
      </c>
      <c r="J1829">
        <v>40</v>
      </c>
      <c r="K1829">
        <v>1395</v>
      </c>
      <c r="L1829">
        <v>7155</v>
      </c>
      <c r="M1829">
        <v>6250</v>
      </c>
      <c r="N1829">
        <v>4655</v>
      </c>
      <c r="O1829">
        <v>6430</v>
      </c>
      <c r="P1829">
        <v>5020</v>
      </c>
      <c r="Q1829">
        <v>6810</v>
      </c>
      <c r="R1829">
        <v>3525</v>
      </c>
      <c r="S1829">
        <v>2045</v>
      </c>
      <c r="T1829">
        <v>150</v>
      </c>
      <c r="U1829">
        <v>1475</v>
      </c>
      <c r="V1829">
        <v>33870</v>
      </c>
      <c r="W1829">
        <v>15</v>
      </c>
      <c r="X1829">
        <v>260</v>
      </c>
      <c r="Y1829">
        <v>350</v>
      </c>
    </row>
    <row r="1830" spans="2:25" hidden="1" x14ac:dyDescent="0.25">
      <c r="B1830" t="s">
        <v>2202</v>
      </c>
      <c r="C1830">
        <v>25430</v>
      </c>
      <c r="D1830" t="s">
        <v>1680</v>
      </c>
      <c r="E1830">
        <v>5</v>
      </c>
      <c r="F1830">
        <v>5</v>
      </c>
      <c r="G1830">
        <v>3265</v>
      </c>
      <c r="H1830">
        <v>25</v>
      </c>
      <c r="I1830">
        <v>435</v>
      </c>
      <c r="J1830">
        <v>5</v>
      </c>
      <c r="K1830">
        <v>165</v>
      </c>
      <c r="L1830">
        <v>780</v>
      </c>
      <c r="M1830">
        <v>650</v>
      </c>
      <c r="N1830">
        <v>790</v>
      </c>
      <c r="O1830">
        <v>950</v>
      </c>
      <c r="P1830">
        <v>725</v>
      </c>
      <c r="Q1830">
        <v>990</v>
      </c>
      <c r="R1830">
        <v>595</v>
      </c>
      <c r="S1830">
        <v>290</v>
      </c>
      <c r="T1830">
        <v>30</v>
      </c>
      <c r="U1830">
        <v>200</v>
      </c>
      <c r="V1830">
        <v>4850</v>
      </c>
      <c r="W1830">
        <v>5</v>
      </c>
      <c r="X1830">
        <v>30</v>
      </c>
      <c r="Y1830">
        <v>50</v>
      </c>
    </row>
    <row r="1831" spans="2:25" hidden="1" x14ac:dyDescent="0.25">
      <c r="B1831" t="s">
        <v>2202</v>
      </c>
      <c r="C1831">
        <v>25490</v>
      </c>
      <c r="D1831" t="s">
        <v>1681</v>
      </c>
      <c r="E1831">
        <v>0</v>
      </c>
      <c r="F1831">
        <v>5</v>
      </c>
      <c r="G1831">
        <v>1880</v>
      </c>
      <c r="H1831">
        <v>10</v>
      </c>
      <c r="I1831">
        <v>395</v>
      </c>
      <c r="J1831">
        <v>5</v>
      </c>
      <c r="K1831">
        <v>180</v>
      </c>
      <c r="L1831">
        <v>515</v>
      </c>
      <c r="M1831">
        <v>455</v>
      </c>
      <c r="N1831">
        <v>485</v>
      </c>
      <c r="O1831">
        <v>860</v>
      </c>
      <c r="P1831">
        <v>595</v>
      </c>
      <c r="Q1831">
        <v>740</v>
      </c>
      <c r="R1831">
        <v>380</v>
      </c>
      <c r="S1831">
        <v>230</v>
      </c>
      <c r="T1831">
        <v>25</v>
      </c>
      <c r="U1831">
        <v>185</v>
      </c>
      <c r="V1831">
        <v>3005</v>
      </c>
      <c r="W1831">
        <v>5</v>
      </c>
      <c r="X1831">
        <v>30</v>
      </c>
      <c r="Y1831">
        <v>20</v>
      </c>
    </row>
    <row r="1832" spans="2:25" hidden="1" x14ac:dyDescent="0.25">
      <c r="B1832" t="s">
        <v>2202</v>
      </c>
      <c r="C1832">
        <v>25620</v>
      </c>
      <c r="D1832" t="s">
        <v>1682</v>
      </c>
      <c r="E1832">
        <v>0</v>
      </c>
      <c r="F1832">
        <v>0</v>
      </c>
      <c r="G1832">
        <v>2150</v>
      </c>
      <c r="H1832">
        <v>5</v>
      </c>
      <c r="I1832">
        <v>390</v>
      </c>
      <c r="J1832">
        <v>5</v>
      </c>
      <c r="K1832">
        <v>180</v>
      </c>
      <c r="L1832">
        <v>615</v>
      </c>
      <c r="M1832">
        <v>425</v>
      </c>
      <c r="N1832">
        <v>570</v>
      </c>
      <c r="O1832">
        <v>705</v>
      </c>
      <c r="P1832">
        <v>535</v>
      </c>
      <c r="Q1832">
        <v>720</v>
      </c>
      <c r="R1832">
        <v>490</v>
      </c>
      <c r="S1832">
        <v>210</v>
      </c>
      <c r="T1832">
        <v>30</v>
      </c>
      <c r="U1832">
        <v>135</v>
      </c>
      <c r="V1832">
        <v>3385</v>
      </c>
      <c r="W1832">
        <v>0</v>
      </c>
      <c r="X1832">
        <v>30</v>
      </c>
      <c r="Y1832">
        <v>20</v>
      </c>
    </row>
    <row r="1833" spans="2:25" hidden="1" x14ac:dyDescent="0.25">
      <c r="B1833" t="s">
        <v>2202</v>
      </c>
      <c r="C1833">
        <v>25710</v>
      </c>
      <c r="D1833" t="s">
        <v>1683</v>
      </c>
      <c r="E1833">
        <v>5</v>
      </c>
      <c r="F1833">
        <v>5</v>
      </c>
      <c r="G1833">
        <v>4300</v>
      </c>
      <c r="H1833">
        <v>30</v>
      </c>
      <c r="I1833">
        <v>1070</v>
      </c>
      <c r="J1833">
        <v>15</v>
      </c>
      <c r="K1833">
        <v>255</v>
      </c>
      <c r="L1833">
        <v>900</v>
      </c>
      <c r="M1833">
        <v>1950</v>
      </c>
      <c r="N1833">
        <v>840</v>
      </c>
      <c r="O1833">
        <v>1410</v>
      </c>
      <c r="P1833">
        <v>1005</v>
      </c>
      <c r="Q1833">
        <v>2080</v>
      </c>
      <c r="R1833">
        <v>785</v>
      </c>
      <c r="S1833">
        <v>735</v>
      </c>
      <c r="T1833">
        <v>25</v>
      </c>
      <c r="U1833">
        <v>250</v>
      </c>
      <c r="V1833">
        <v>6160</v>
      </c>
      <c r="W1833">
        <v>5</v>
      </c>
      <c r="X1833">
        <v>50</v>
      </c>
      <c r="Y1833">
        <v>200</v>
      </c>
    </row>
    <row r="1834" spans="2:25" hidden="1" x14ac:dyDescent="0.25">
      <c r="B1834" t="s">
        <v>2202</v>
      </c>
      <c r="C1834">
        <v>25810</v>
      </c>
      <c r="D1834" t="s">
        <v>1684</v>
      </c>
      <c r="E1834">
        <v>5</v>
      </c>
      <c r="F1834">
        <v>5</v>
      </c>
      <c r="G1834">
        <v>1970</v>
      </c>
      <c r="H1834">
        <v>5</v>
      </c>
      <c r="I1834">
        <v>400</v>
      </c>
      <c r="J1834">
        <v>5</v>
      </c>
      <c r="K1834">
        <v>190</v>
      </c>
      <c r="L1834">
        <v>650</v>
      </c>
      <c r="M1834">
        <v>260</v>
      </c>
      <c r="N1834">
        <v>760</v>
      </c>
      <c r="O1834">
        <v>620</v>
      </c>
      <c r="P1834">
        <v>490</v>
      </c>
      <c r="Q1834">
        <v>685</v>
      </c>
      <c r="R1834">
        <v>520</v>
      </c>
      <c r="S1834">
        <v>210</v>
      </c>
      <c r="T1834">
        <v>25</v>
      </c>
      <c r="U1834">
        <v>150</v>
      </c>
      <c r="V1834">
        <v>3450</v>
      </c>
      <c r="W1834">
        <v>0</v>
      </c>
      <c r="X1834">
        <v>45</v>
      </c>
      <c r="Y1834">
        <v>10</v>
      </c>
    </row>
    <row r="1835" spans="2:25" hidden="1" x14ac:dyDescent="0.25">
      <c r="B1835" t="s">
        <v>2202</v>
      </c>
      <c r="C1835">
        <v>25900</v>
      </c>
      <c r="D1835" t="s">
        <v>817</v>
      </c>
      <c r="E1835">
        <v>10</v>
      </c>
      <c r="F1835">
        <v>5</v>
      </c>
      <c r="G1835">
        <v>5495</v>
      </c>
      <c r="H1835">
        <v>160</v>
      </c>
      <c r="I1835">
        <v>1030</v>
      </c>
      <c r="J1835">
        <v>5</v>
      </c>
      <c r="K1835">
        <v>425</v>
      </c>
      <c r="L1835">
        <v>4490</v>
      </c>
      <c r="M1835">
        <v>2010</v>
      </c>
      <c r="N1835">
        <v>3065</v>
      </c>
      <c r="O1835">
        <v>1835</v>
      </c>
      <c r="P1835">
        <v>1520</v>
      </c>
      <c r="Q1835">
        <v>3645</v>
      </c>
      <c r="R1835">
        <v>2985</v>
      </c>
      <c r="S1835">
        <v>615</v>
      </c>
      <c r="T1835">
        <v>55</v>
      </c>
      <c r="U1835">
        <v>425</v>
      </c>
      <c r="V1835">
        <v>10900</v>
      </c>
      <c r="W1835">
        <v>55</v>
      </c>
      <c r="X1835">
        <v>105</v>
      </c>
      <c r="Y1835">
        <v>520</v>
      </c>
    </row>
    <row r="1836" spans="2:25" hidden="1" x14ac:dyDescent="0.25">
      <c r="B1836" t="s">
        <v>2202</v>
      </c>
      <c r="C1836">
        <v>25990</v>
      </c>
      <c r="D1836" t="s">
        <v>1685</v>
      </c>
      <c r="E1836">
        <v>0</v>
      </c>
      <c r="F1836">
        <v>0</v>
      </c>
      <c r="G1836">
        <v>1290</v>
      </c>
      <c r="H1836">
        <v>10</v>
      </c>
      <c r="I1836">
        <v>290</v>
      </c>
      <c r="J1836">
        <v>5</v>
      </c>
      <c r="K1836">
        <v>160</v>
      </c>
      <c r="L1836">
        <v>315</v>
      </c>
      <c r="M1836">
        <v>160</v>
      </c>
      <c r="N1836">
        <v>415</v>
      </c>
      <c r="O1836">
        <v>400</v>
      </c>
      <c r="P1836">
        <v>300</v>
      </c>
      <c r="Q1836">
        <v>450</v>
      </c>
      <c r="R1836">
        <v>325</v>
      </c>
      <c r="S1836">
        <v>125</v>
      </c>
      <c r="T1836">
        <v>10</v>
      </c>
      <c r="U1836">
        <v>95</v>
      </c>
      <c r="V1836">
        <v>2165</v>
      </c>
      <c r="W1836">
        <v>0</v>
      </c>
      <c r="X1836">
        <v>25</v>
      </c>
      <c r="Y1836">
        <v>25</v>
      </c>
    </row>
    <row r="1837" spans="2:25" hidden="1" x14ac:dyDescent="0.25">
      <c r="B1837" t="s">
        <v>2202</v>
      </c>
      <c r="C1837">
        <v>26080</v>
      </c>
      <c r="D1837" t="s">
        <v>1686</v>
      </c>
      <c r="E1837">
        <v>0</v>
      </c>
      <c r="F1837">
        <v>0</v>
      </c>
      <c r="G1837">
        <v>480</v>
      </c>
      <c r="H1837">
        <v>5</v>
      </c>
      <c r="I1837">
        <v>35</v>
      </c>
      <c r="J1837">
        <v>0</v>
      </c>
      <c r="K1837">
        <v>10</v>
      </c>
      <c r="L1837">
        <v>80</v>
      </c>
      <c r="M1837">
        <v>315</v>
      </c>
      <c r="N1837">
        <v>55</v>
      </c>
      <c r="O1837">
        <v>50</v>
      </c>
      <c r="P1837">
        <v>35</v>
      </c>
      <c r="Q1837">
        <v>95</v>
      </c>
      <c r="R1837">
        <v>40</v>
      </c>
      <c r="S1837">
        <v>50</v>
      </c>
      <c r="T1837">
        <v>5</v>
      </c>
      <c r="U1837">
        <v>10</v>
      </c>
      <c r="V1837">
        <v>605</v>
      </c>
      <c r="W1837">
        <v>0</v>
      </c>
      <c r="X1837">
        <v>0</v>
      </c>
      <c r="Y1837">
        <v>10</v>
      </c>
    </row>
    <row r="1838" spans="2:25" hidden="1" x14ac:dyDescent="0.25">
      <c r="B1838" t="s">
        <v>2202</v>
      </c>
      <c r="C1838">
        <v>26170</v>
      </c>
      <c r="D1838" t="s">
        <v>1687</v>
      </c>
      <c r="E1838">
        <v>5</v>
      </c>
      <c r="F1838">
        <v>5</v>
      </c>
      <c r="G1838">
        <v>4505</v>
      </c>
      <c r="H1838">
        <v>15</v>
      </c>
      <c r="I1838">
        <v>795</v>
      </c>
      <c r="J1838">
        <v>5</v>
      </c>
      <c r="K1838">
        <v>340</v>
      </c>
      <c r="L1838">
        <v>1240</v>
      </c>
      <c r="M1838">
        <v>1090</v>
      </c>
      <c r="N1838">
        <v>1070</v>
      </c>
      <c r="O1838">
        <v>1600</v>
      </c>
      <c r="P1838">
        <v>1150</v>
      </c>
      <c r="Q1838">
        <v>1510</v>
      </c>
      <c r="R1838">
        <v>875</v>
      </c>
      <c r="S1838">
        <v>535</v>
      </c>
      <c r="T1838">
        <v>55</v>
      </c>
      <c r="U1838">
        <v>315</v>
      </c>
      <c r="V1838">
        <v>6910</v>
      </c>
      <c r="W1838">
        <v>0</v>
      </c>
      <c r="X1838">
        <v>60</v>
      </c>
      <c r="Y1838">
        <v>50</v>
      </c>
    </row>
    <row r="1839" spans="2:25" hidden="1" x14ac:dyDescent="0.25">
      <c r="B1839" t="s">
        <v>2202</v>
      </c>
      <c r="C1839">
        <v>26260</v>
      </c>
      <c r="D1839" t="s">
        <v>1420</v>
      </c>
      <c r="E1839">
        <v>5</v>
      </c>
      <c r="F1839">
        <v>5</v>
      </c>
      <c r="G1839">
        <v>2330</v>
      </c>
      <c r="H1839">
        <v>5</v>
      </c>
      <c r="I1839">
        <v>445</v>
      </c>
      <c r="J1839">
        <v>5</v>
      </c>
      <c r="K1839">
        <v>190</v>
      </c>
      <c r="L1839">
        <v>735</v>
      </c>
      <c r="M1839">
        <v>530</v>
      </c>
      <c r="N1839">
        <v>710</v>
      </c>
      <c r="O1839">
        <v>895</v>
      </c>
      <c r="P1839">
        <v>660</v>
      </c>
      <c r="Q1839">
        <v>870</v>
      </c>
      <c r="R1839">
        <v>585</v>
      </c>
      <c r="S1839">
        <v>255</v>
      </c>
      <c r="T1839">
        <v>30</v>
      </c>
      <c r="U1839">
        <v>220</v>
      </c>
      <c r="V1839">
        <v>3890</v>
      </c>
      <c r="W1839">
        <v>0</v>
      </c>
      <c r="X1839">
        <v>60</v>
      </c>
      <c r="Y1839">
        <v>25</v>
      </c>
    </row>
    <row r="1840" spans="2:25" hidden="1" x14ac:dyDescent="0.25">
      <c r="B1840" t="s">
        <v>2202</v>
      </c>
      <c r="C1840">
        <v>26350</v>
      </c>
      <c r="D1840" t="s">
        <v>818</v>
      </c>
      <c r="E1840">
        <v>10</v>
      </c>
      <c r="F1840">
        <v>5</v>
      </c>
      <c r="G1840">
        <v>5390</v>
      </c>
      <c r="H1840">
        <v>145</v>
      </c>
      <c r="I1840">
        <v>905</v>
      </c>
      <c r="J1840">
        <v>5</v>
      </c>
      <c r="K1840">
        <v>285</v>
      </c>
      <c r="L1840">
        <v>2960</v>
      </c>
      <c r="M1840">
        <v>2735</v>
      </c>
      <c r="N1840">
        <v>1600</v>
      </c>
      <c r="O1840">
        <v>1200</v>
      </c>
      <c r="P1840">
        <v>945</v>
      </c>
      <c r="Q1840">
        <v>3045</v>
      </c>
      <c r="R1840">
        <v>1810</v>
      </c>
      <c r="S1840">
        <v>595</v>
      </c>
      <c r="T1840">
        <v>25</v>
      </c>
      <c r="U1840">
        <v>250</v>
      </c>
      <c r="V1840">
        <v>8435</v>
      </c>
      <c r="W1840">
        <v>20</v>
      </c>
      <c r="X1840">
        <v>70</v>
      </c>
      <c r="Y1840">
        <v>665</v>
      </c>
    </row>
    <row r="1841" spans="2:25" hidden="1" x14ac:dyDescent="0.25">
      <c r="B1841" t="s">
        <v>2202</v>
      </c>
      <c r="C1841">
        <v>26430</v>
      </c>
      <c r="D1841" t="s">
        <v>1688</v>
      </c>
      <c r="E1841">
        <v>5</v>
      </c>
      <c r="F1841">
        <v>5</v>
      </c>
      <c r="G1841">
        <v>2015</v>
      </c>
      <c r="H1841">
        <v>5</v>
      </c>
      <c r="I1841">
        <v>315</v>
      </c>
      <c r="J1841">
        <v>5</v>
      </c>
      <c r="K1841">
        <v>155</v>
      </c>
      <c r="L1841">
        <v>660</v>
      </c>
      <c r="M1841">
        <v>390</v>
      </c>
      <c r="N1841">
        <v>410</v>
      </c>
      <c r="O1841">
        <v>515</v>
      </c>
      <c r="P1841">
        <v>370</v>
      </c>
      <c r="Q1841">
        <v>555</v>
      </c>
      <c r="R1841">
        <v>380</v>
      </c>
      <c r="S1841">
        <v>180</v>
      </c>
      <c r="T1841">
        <v>15</v>
      </c>
      <c r="U1841">
        <v>120</v>
      </c>
      <c r="V1841">
        <v>2975</v>
      </c>
      <c r="W1841">
        <v>0</v>
      </c>
      <c r="X1841">
        <v>20</v>
      </c>
      <c r="Y1841">
        <v>15</v>
      </c>
    </row>
    <row r="1842" spans="2:25" hidden="1" x14ac:dyDescent="0.25">
      <c r="B1842" t="s">
        <v>2202</v>
      </c>
      <c r="C1842">
        <v>26490</v>
      </c>
      <c r="D1842" t="s">
        <v>1689</v>
      </c>
      <c r="E1842">
        <v>5</v>
      </c>
      <c r="F1842">
        <v>0</v>
      </c>
      <c r="G1842">
        <v>3080</v>
      </c>
      <c r="H1842">
        <v>30</v>
      </c>
      <c r="I1842">
        <v>515</v>
      </c>
      <c r="J1842">
        <v>10</v>
      </c>
      <c r="K1842">
        <v>140</v>
      </c>
      <c r="L1842">
        <v>795</v>
      </c>
      <c r="M1842">
        <v>1415</v>
      </c>
      <c r="N1842">
        <v>495</v>
      </c>
      <c r="O1842">
        <v>1115</v>
      </c>
      <c r="P1842">
        <v>815</v>
      </c>
      <c r="Q1842">
        <v>1280</v>
      </c>
      <c r="R1842">
        <v>510</v>
      </c>
      <c r="S1842">
        <v>405</v>
      </c>
      <c r="T1842">
        <v>15</v>
      </c>
      <c r="U1842">
        <v>185</v>
      </c>
      <c r="V1842">
        <v>4265</v>
      </c>
      <c r="W1842">
        <v>5</v>
      </c>
      <c r="X1842">
        <v>25</v>
      </c>
      <c r="Y1842">
        <v>110</v>
      </c>
    </row>
    <row r="1843" spans="2:25" hidden="1" x14ac:dyDescent="0.25">
      <c r="B1843" t="s">
        <v>2202</v>
      </c>
      <c r="C1843">
        <v>26610</v>
      </c>
      <c r="D1843" t="s">
        <v>1432</v>
      </c>
      <c r="E1843">
        <v>5</v>
      </c>
      <c r="F1843">
        <v>15</v>
      </c>
      <c r="G1843">
        <v>2400</v>
      </c>
      <c r="H1843">
        <v>5</v>
      </c>
      <c r="I1843">
        <v>560</v>
      </c>
      <c r="J1843">
        <v>5</v>
      </c>
      <c r="K1843">
        <v>265</v>
      </c>
      <c r="L1843">
        <v>950</v>
      </c>
      <c r="M1843">
        <v>390</v>
      </c>
      <c r="N1843">
        <v>850</v>
      </c>
      <c r="O1843">
        <v>1250</v>
      </c>
      <c r="P1843">
        <v>970</v>
      </c>
      <c r="Q1843">
        <v>1075</v>
      </c>
      <c r="R1843">
        <v>710</v>
      </c>
      <c r="S1843">
        <v>190</v>
      </c>
      <c r="T1843">
        <v>45</v>
      </c>
      <c r="U1843">
        <v>360</v>
      </c>
      <c r="V1843">
        <v>4320</v>
      </c>
      <c r="W1843">
        <v>5</v>
      </c>
      <c r="X1843">
        <v>80</v>
      </c>
      <c r="Y1843">
        <v>40</v>
      </c>
    </row>
    <row r="1844" spans="2:25" hidden="1" x14ac:dyDescent="0.25">
      <c r="B1844" t="s">
        <v>2202</v>
      </c>
      <c r="C1844">
        <v>26670</v>
      </c>
      <c r="D1844" t="s">
        <v>1132</v>
      </c>
      <c r="E1844">
        <v>0</v>
      </c>
      <c r="F1844">
        <v>5</v>
      </c>
      <c r="G1844">
        <v>920</v>
      </c>
      <c r="H1844">
        <v>0</v>
      </c>
      <c r="I1844">
        <v>165</v>
      </c>
      <c r="J1844">
        <v>0</v>
      </c>
      <c r="K1844">
        <v>85</v>
      </c>
      <c r="L1844">
        <v>220</v>
      </c>
      <c r="M1844">
        <v>200</v>
      </c>
      <c r="N1844">
        <v>235</v>
      </c>
      <c r="O1844">
        <v>290</v>
      </c>
      <c r="P1844">
        <v>205</v>
      </c>
      <c r="Q1844">
        <v>255</v>
      </c>
      <c r="R1844">
        <v>190</v>
      </c>
      <c r="S1844">
        <v>55</v>
      </c>
      <c r="T1844">
        <v>10</v>
      </c>
      <c r="U1844">
        <v>55</v>
      </c>
      <c r="V1844">
        <v>1430</v>
      </c>
      <c r="W1844">
        <v>0</v>
      </c>
      <c r="X1844">
        <v>5</v>
      </c>
      <c r="Y1844">
        <v>5</v>
      </c>
    </row>
    <row r="1845" spans="2:25" hidden="1" x14ac:dyDescent="0.25">
      <c r="B1845" t="s">
        <v>2202</v>
      </c>
      <c r="C1845">
        <v>26700</v>
      </c>
      <c r="D1845" t="s">
        <v>1123</v>
      </c>
      <c r="E1845">
        <v>10</v>
      </c>
      <c r="F1845">
        <v>5</v>
      </c>
      <c r="G1845">
        <v>4305</v>
      </c>
      <c r="H1845">
        <v>10</v>
      </c>
      <c r="I1845">
        <v>920</v>
      </c>
      <c r="J1845">
        <v>10</v>
      </c>
      <c r="K1845">
        <v>400</v>
      </c>
      <c r="L1845">
        <v>1510</v>
      </c>
      <c r="M1845">
        <v>760</v>
      </c>
      <c r="N1845">
        <v>1340</v>
      </c>
      <c r="O1845">
        <v>1660</v>
      </c>
      <c r="P1845">
        <v>1270</v>
      </c>
      <c r="Q1845">
        <v>1580</v>
      </c>
      <c r="R1845">
        <v>895</v>
      </c>
      <c r="S1845">
        <v>395</v>
      </c>
      <c r="T1845">
        <v>60</v>
      </c>
      <c r="U1845">
        <v>380</v>
      </c>
      <c r="V1845">
        <v>7030</v>
      </c>
      <c r="W1845">
        <v>0</v>
      </c>
      <c r="X1845">
        <v>110</v>
      </c>
      <c r="Y1845">
        <v>70</v>
      </c>
    </row>
    <row r="1846" spans="2:25" hidden="1" x14ac:dyDescent="0.25">
      <c r="B1846" t="s">
        <v>2202</v>
      </c>
      <c r="C1846">
        <v>26730</v>
      </c>
      <c r="D1846" t="s">
        <v>1690</v>
      </c>
      <c r="E1846">
        <v>10</v>
      </c>
      <c r="F1846">
        <v>15</v>
      </c>
      <c r="G1846">
        <v>4705</v>
      </c>
      <c r="H1846">
        <v>35</v>
      </c>
      <c r="I1846">
        <v>1050</v>
      </c>
      <c r="J1846">
        <v>10</v>
      </c>
      <c r="K1846">
        <v>400</v>
      </c>
      <c r="L1846">
        <v>1995</v>
      </c>
      <c r="M1846">
        <v>880</v>
      </c>
      <c r="N1846">
        <v>1535</v>
      </c>
      <c r="O1846">
        <v>1950</v>
      </c>
      <c r="P1846">
        <v>1515</v>
      </c>
      <c r="Q1846">
        <v>1925</v>
      </c>
      <c r="R1846">
        <v>1065</v>
      </c>
      <c r="S1846">
        <v>555</v>
      </c>
      <c r="T1846">
        <v>45</v>
      </c>
      <c r="U1846">
        <v>520</v>
      </c>
      <c r="V1846">
        <v>7950</v>
      </c>
      <c r="W1846">
        <v>10</v>
      </c>
      <c r="X1846">
        <v>125</v>
      </c>
      <c r="Y1846">
        <v>115</v>
      </c>
    </row>
    <row r="1847" spans="2:25" hidden="1" x14ac:dyDescent="0.25">
      <c r="B1847" t="s">
        <v>2202</v>
      </c>
      <c r="C1847">
        <v>26810</v>
      </c>
      <c r="D1847" t="s">
        <v>1691</v>
      </c>
      <c r="E1847">
        <v>5</v>
      </c>
      <c r="F1847">
        <v>10</v>
      </c>
      <c r="G1847">
        <v>6480</v>
      </c>
      <c r="H1847">
        <v>15</v>
      </c>
      <c r="I1847">
        <v>1475</v>
      </c>
      <c r="J1847">
        <v>20</v>
      </c>
      <c r="K1847">
        <v>755</v>
      </c>
      <c r="L1847">
        <v>2425</v>
      </c>
      <c r="M1847">
        <v>1050</v>
      </c>
      <c r="N1847">
        <v>2070</v>
      </c>
      <c r="O1847">
        <v>2560</v>
      </c>
      <c r="P1847">
        <v>2020</v>
      </c>
      <c r="Q1847">
        <v>2860</v>
      </c>
      <c r="R1847">
        <v>1770</v>
      </c>
      <c r="S1847">
        <v>905</v>
      </c>
      <c r="T1847">
        <v>105</v>
      </c>
      <c r="U1847">
        <v>715</v>
      </c>
      <c r="V1847">
        <v>11200</v>
      </c>
      <c r="W1847">
        <v>5</v>
      </c>
      <c r="X1847">
        <v>190</v>
      </c>
      <c r="Y1847">
        <v>80</v>
      </c>
    </row>
    <row r="1848" spans="2:25" hidden="1" x14ac:dyDescent="0.25">
      <c r="B1848" t="s">
        <v>2202</v>
      </c>
      <c r="C1848">
        <v>26890</v>
      </c>
      <c r="D1848" t="s">
        <v>1451</v>
      </c>
      <c r="E1848">
        <v>5</v>
      </c>
      <c r="F1848">
        <v>0</v>
      </c>
      <c r="G1848">
        <v>555</v>
      </c>
      <c r="H1848">
        <v>5</v>
      </c>
      <c r="I1848">
        <v>85</v>
      </c>
      <c r="J1848">
        <v>5</v>
      </c>
      <c r="K1848">
        <v>45</v>
      </c>
      <c r="L1848">
        <v>100</v>
      </c>
      <c r="M1848">
        <v>100</v>
      </c>
      <c r="N1848">
        <v>155</v>
      </c>
      <c r="O1848">
        <v>185</v>
      </c>
      <c r="P1848">
        <v>135</v>
      </c>
      <c r="Q1848">
        <v>160</v>
      </c>
      <c r="R1848">
        <v>150</v>
      </c>
      <c r="S1848">
        <v>25</v>
      </c>
      <c r="T1848">
        <v>10</v>
      </c>
      <c r="U1848">
        <v>40</v>
      </c>
      <c r="V1848">
        <v>900</v>
      </c>
      <c r="W1848">
        <v>0</v>
      </c>
      <c r="X1848">
        <v>5</v>
      </c>
      <c r="Y1848">
        <v>5</v>
      </c>
    </row>
    <row r="1849" spans="2:25" hidden="1" x14ac:dyDescent="0.25">
      <c r="B1849" t="s">
        <v>2202</v>
      </c>
      <c r="C1849">
        <v>26980</v>
      </c>
      <c r="D1849" t="s">
        <v>819</v>
      </c>
      <c r="E1849">
        <v>15</v>
      </c>
      <c r="F1849">
        <v>10</v>
      </c>
      <c r="G1849">
        <v>14820</v>
      </c>
      <c r="H1849">
        <v>145</v>
      </c>
      <c r="I1849">
        <v>2715</v>
      </c>
      <c r="J1849">
        <v>25</v>
      </c>
      <c r="K1849">
        <v>815</v>
      </c>
      <c r="L1849">
        <v>4975</v>
      </c>
      <c r="M1849">
        <v>5815</v>
      </c>
      <c r="N1849">
        <v>3295</v>
      </c>
      <c r="O1849">
        <v>4865</v>
      </c>
      <c r="P1849">
        <v>3445</v>
      </c>
      <c r="Q1849">
        <v>6850</v>
      </c>
      <c r="R1849">
        <v>2830</v>
      </c>
      <c r="S1849">
        <v>1955</v>
      </c>
      <c r="T1849">
        <v>125</v>
      </c>
      <c r="U1849">
        <v>605</v>
      </c>
      <c r="V1849">
        <v>21695</v>
      </c>
      <c r="W1849">
        <v>65</v>
      </c>
      <c r="X1849">
        <v>170</v>
      </c>
      <c r="Y1849">
        <v>1140</v>
      </c>
    </row>
    <row r="1850" spans="2:25" hidden="1" x14ac:dyDescent="0.25">
      <c r="B1850" t="s">
        <v>2202</v>
      </c>
      <c r="C1850">
        <v>27070</v>
      </c>
      <c r="D1850" t="s">
        <v>820</v>
      </c>
      <c r="E1850">
        <v>25</v>
      </c>
      <c r="F1850">
        <v>25</v>
      </c>
      <c r="G1850">
        <v>20285</v>
      </c>
      <c r="H1850">
        <v>210</v>
      </c>
      <c r="I1850">
        <v>8640</v>
      </c>
      <c r="J1850">
        <v>80</v>
      </c>
      <c r="K1850">
        <v>4105</v>
      </c>
      <c r="L1850">
        <v>10550</v>
      </c>
      <c r="M1850">
        <v>2240</v>
      </c>
      <c r="N1850">
        <v>6915</v>
      </c>
      <c r="O1850">
        <v>14750</v>
      </c>
      <c r="P1850">
        <v>11165</v>
      </c>
      <c r="Q1850">
        <v>13590</v>
      </c>
      <c r="R1850">
        <v>7205</v>
      </c>
      <c r="S1850">
        <v>2310</v>
      </c>
      <c r="T1850">
        <v>860</v>
      </c>
      <c r="U1850">
        <v>2640</v>
      </c>
      <c r="V1850">
        <v>37875</v>
      </c>
      <c r="W1850">
        <v>75</v>
      </c>
      <c r="X1850">
        <v>565</v>
      </c>
      <c r="Y1850">
        <v>1580</v>
      </c>
    </row>
    <row r="1851" spans="2:25" hidden="1" x14ac:dyDescent="0.25">
      <c r="B1851" t="s">
        <v>2202</v>
      </c>
      <c r="C1851">
        <v>27170</v>
      </c>
      <c r="D1851" t="s">
        <v>1135</v>
      </c>
      <c r="E1851">
        <v>10</v>
      </c>
      <c r="F1851">
        <v>20</v>
      </c>
      <c r="G1851">
        <v>4920</v>
      </c>
      <c r="H1851">
        <v>25</v>
      </c>
      <c r="I1851">
        <v>1595</v>
      </c>
      <c r="J1851">
        <v>20</v>
      </c>
      <c r="K1851">
        <v>645</v>
      </c>
      <c r="L1851">
        <v>2595</v>
      </c>
      <c r="M1851">
        <v>705</v>
      </c>
      <c r="N1851">
        <v>1840</v>
      </c>
      <c r="O1851">
        <v>2935</v>
      </c>
      <c r="P1851">
        <v>2280</v>
      </c>
      <c r="Q1851">
        <v>2555</v>
      </c>
      <c r="R1851">
        <v>1450</v>
      </c>
      <c r="S1851">
        <v>395</v>
      </c>
      <c r="T1851">
        <v>85</v>
      </c>
      <c r="U1851">
        <v>815</v>
      </c>
      <c r="V1851">
        <v>9085</v>
      </c>
      <c r="W1851">
        <v>5</v>
      </c>
      <c r="X1851">
        <v>225</v>
      </c>
      <c r="Y1851">
        <v>110</v>
      </c>
    </row>
    <row r="1852" spans="2:25" hidden="1" x14ac:dyDescent="0.25">
      <c r="B1852" t="s">
        <v>2202</v>
      </c>
      <c r="C1852">
        <v>27260</v>
      </c>
      <c r="D1852" t="s">
        <v>821</v>
      </c>
      <c r="E1852">
        <v>20</v>
      </c>
      <c r="F1852">
        <v>30</v>
      </c>
      <c r="G1852">
        <v>13560</v>
      </c>
      <c r="H1852">
        <v>235</v>
      </c>
      <c r="I1852">
        <v>7020</v>
      </c>
      <c r="J1852">
        <v>115</v>
      </c>
      <c r="K1852">
        <v>3100</v>
      </c>
      <c r="L1852">
        <v>14015</v>
      </c>
      <c r="M1852">
        <v>1800</v>
      </c>
      <c r="N1852">
        <v>5465</v>
      </c>
      <c r="O1852">
        <v>22265</v>
      </c>
      <c r="P1852">
        <v>16990</v>
      </c>
      <c r="Q1852">
        <v>19235</v>
      </c>
      <c r="R1852">
        <v>8335</v>
      </c>
      <c r="S1852">
        <v>2435</v>
      </c>
      <c r="T1852">
        <v>1320</v>
      </c>
      <c r="U1852">
        <v>3660</v>
      </c>
      <c r="V1852">
        <v>29550</v>
      </c>
      <c r="W1852">
        <v>95</v>
      </c>
      <c r="X1852">
        <v>850</v>
      </c>
      <c r="Y1852">
        <v>1690</v>
      </c>
    </row>
    <row r="1853" spans="2:25" hidden="1" x14ac:dyDescent="0.25">
      <c r="B1853" t="s">
        <v>2202</v>
      </c>
      <c r="C1853">
        <v>27350</v>
      </c>
      <c r="D1853" t="s">
        <v>28</v>
      </c>
      <c r="E1853">
        <v>15</v>
      </c>
      <c r="F1853">
        <v>25</v>
      </c>
      <c r="G1853">
        <v>4470</v>
      </c>
      <c r="H1853">
        <v>225</v>
      </c>
      <c r="I1853">
        <v>1010</v>
      </c>
      <c r="J1853">
        <v>10</v>
      </c>
      <c r="K1853">
        <v>480</v>
      </c>
      <c r="L1853">
        <v>2780</v>
      </c>
      <c r="M1853">
        <v>1550</v>
      </c>
      <c r="N1853">
        <v>2330</v>
      </c>
      <c r="O1853">
        <v>1645</v>
      </c>
      <c r="P1853">
        <v>1405</v>
      </c>
      <c r="Q1853">
        <v>4060</v>
      </c>
      <c r="R1853">
        <v>2975</v>
      </c>
      <c r="S1853">
        <v>615</v>
      </c>
      <c r="T1853">
        <v>105</v>
      </c>
      <c r="U1853">
        <v>515</v>
      </c>
      <c r="V1853">
        <v>9245</v>
      </c>
      <c r="W1853">
        <v>35</v>
      </c>
      <c r="X1853">
        <v>125</v>
      </c>
      <c r="Y1853">
        <v>815</v>
      </c>
    </row>
    <row r="1854" spans="2:25" hidden="1" x14ac:dyDescent="0.25">
      <c r="B1854" t="s">
        <v>2202</v>
      </c>
      <c r="C1854">
        <v>27450</v>
      </c>
      <c r="D1854" t="s">
        <v>822</v>
      </c>
      <c r="E1854">
        <v>10</v>
      </c>
      <c r="F1854">
        <v>20</v>
      </c>
      <c r="G1854">
        <v>15950</v>
      </c>
      <c r="H1854">
        <v>90</v>
      </c>
      <c r="I1854">
        <v>3485</v>
      </c>
      <c r="J1854">
        <v>35</v>
      </c>
      <c r="K1854">
        <v>1090</v>
      </c>
      <c r="L1854">
        <v>4735</v>
      </c>
      <c r="M1854">
        <v>3280</v>
      </c>
      <c r="N1854">
        <v>4215</v>
      </c>
      <c r="O1854">
        <v>6815</v>
      </c>
      <c r="P1854">
        <v>5075</v>
      </c>
      <c r="Q1854">
        <v>6705</v>
      </c>
      <c r="R1854">
        <v>3290</v>
      </c>
      <c r="S1854">
        <v>1775</v>
      </c>
      <c r="T1854">
        <v>170</v>
      </c>
      <c r="U1854">
        <v>1295</v>
      </c>
      <c r="V1854">
        <v>24835</v>
      </c>
      <c r="W1854">
        <v>10</v>
      </c>
      <c r="X1854">
        <v>300</v>
      </c>
      <c r="Y1854">
        <v>445</v>
      </c>
    </row>
    <row r="1855" spans="2:25" hidden="1" x14ac:dyDescent="0.25">
      <c r="B1855" t="s">
        <v>2202</v>
      </c>
      <c r="C1855">
        <v>27630</v>
      </c>
      <c r="D1855" t="s">
        <v>1457</v>
      </c>
      <c r="E1855">
        <v>0</v>
      </c>
      <c r="F1855">
        <v>0</v>
      </c>
      <c r="G1855">
        <v>1040</v>
      </c>
      <c r="H1855">
        <v>5</v>
      </c>
      <c r="I1855">
        <v>290</v>
      </c>
      <c r="J1855">
        <v>0</v>
      </c>
      <c r="K1855">
        <v>160</v>
      </c>
      <c r="L1855">
        <v>305</v>
      </c>
      <c r="M1855">
        <v>190</v>
      </c>
      <c r="N1855">
        <v>500</v>
      </c>
      <c r="O1855">
        <v>355</v>
      </c>
      <c r="P1855">
        <v>290</v>
      </c>
      <c r="Q1855">
        <v>350</v>
      </c>
      <c r="R1855">
        <v>285</v>
      </c>
      <c r="S1855">
        <v>80</v>
      </c>
      <c r="T1855">
        <v>15</v>
      </c>
      <c r="U1855">
        <v>95</v>
      </c>
      <c r="V1855">
        <v>1985</v>
      </c>
      <c r="W1855">
        <v>5</v>
      </c>
      <c r="X1855">
        <v>30</v>
      </c>
      <c r="Y1855">
        <v>10</v>
      </c>
    </row>
    <row r="1856" spans="2:25" hidden="1" x14ac:dyDescent="0.25">
      <c r="B1856" t="s">
        <v>2202</v>
      </c>
      <c r="C1856">
        <v>29399</v>
      </c>
      <c r="D1856" t="s">
        <v>1868</v>
      </c>
      <c r="E1856">
        <v>0</v>
      </c>
      <c r="F1856">
        <v>0</v>
      </c>
      <c r="G1856">
        <v>20</v>
      </c>
      <c r="H1856">
        <v>0</v>
      </c>
      <c r="I1856">
        <v>5</v>
      </c>
      <c r="J1856">
        <v>0</v>
      </c>
      <c r="K1856">
        <v>5</v>
      </c>
      <c r="L1856">
        <v>5</v>
      </c>
      <c r="M1856">
        <v>10</v>
      </c>
      <c r="N1856">
        <v>5</v>
      </c>
      <c r="O1856">
        <v>10</v>
      </c>
      <c r="P1856">
        <v>5</v>
      </c>
      <c r="Q1856">
        <v>15</v>
      </c>
      <c r="R1856">
        <v>15</v>
      </c>
      <c r="S1856">
        <v>5</v>
      </c>
      <c r="T1856">
        <v>0</v>
      </c>
      <c r="U1856">
        <v>5</v>
      </c>
      <c r="V1856">
        <v>35</v>
      </c>
      <c r="W1856">
        <v>0</v>
      </c>
      <c r="X1856">
        <v>5</v>
      </c>
      <c r="Y1856">
        <v>5</v>
      </c>
    </row>
    <row r="1857" spans="2:25" hidden="1" x14ac:dyDescent="0.25">
      <c r="B1857" t="s">
        <v>2202</v>
      </c>
      <c r="C1857">
        <v>30250</v>
      </c>
      <c r="D1857" t="s">
        <v>1869</v>
      </c>
      <c r="E1857">
        <v>10</v>
      </c>
      <c r="F1857">
        <v>30</v>
      </c>
      <c r="G1857">
        <v>50</v>
      </c>
      <c r="H1857">
        <v>0</v>
      </c>
      <c r="I1857">
        <v>20</v>
      </c>
      <c r="J1857">
        <v>0</v>
      </c>
      <c r="K1857">
        <v>20</v>
      </c>
      <c r="L1857">
        <v>5</v>
      </c>
      <c r="M1857">
        <v>0</v>
      </c>
      <c r="N1857">
        <v>75</v>
      </c>
      <c r="O1857">
        <v>205</v>
      </c>
      <c r="P1857">
        <v>180</v>
      </c>
      <c r="Q1857">
        <v>465</v>
      </c>
      <c r="R1857">
        <v>390</v>
      </c>
      <c r="S1857">
        <v>5</v>
      </c>
      <c r="T1857">
        <v>40</v>
      </c>
      <c r="U1857">
        <v>95</v>
      </c>
      <c r="V1857">
        <v>350</v>
      </c>
      <c r="W1857">
        <v>0</v>
      </c>
      <c r="X1857">
        <v>65</v>
      </c>
      <c r="Y1857">
        <v>0</v>
      </c>
    </row>
    <row r="1858" spans="2:25" hidden="1" x14ac:dyDescent="0.25">
      <c r="B1858" t="s">
        <v>2202</v>
      </c>
      <c r="C1858">
        <v>30300</v>
      </c>
      <c r="D1858" t="s">
        <v>1870</v>
      </c>
      <c r="E1858">
        <v>5</v>
      </c>
      <c r="F1858">
        <v>45</v>
      </c>
      <c r="G1858">
        <v>410</v>
      </c>
      <c r="H1858">
        <v>5</v>
      </c>
      <c r="I1858">
        <v>85</v>
      </c>
      <c r="J1858">
        <v>5</v>
      </c>
      <c r="K1858">
        <v>50</v>
      </c>
      <c r="L1858">
        <v>190</v>
      </c>
      <c r="M1858">
        <v>55</v>
      </c>
      <c r="N1858">
        <v>150</v>
      </c>
      <c r="O1858">
        <v>320</v>
      </c>
      <c r="P1858">
        <v>260</v>
      </c>
      <c r="Q1858">
        <v>265</v>
      </c>
      <c r="R1858">
        <v>200</v>
      </c>
      <c r="S1858">
        <v>15</v>
      </c>
      <c r="T1858">
        <v>5</v>
      </c>
      <c r="U1858">
        <v>115</v>
      </c>
      <c r="V1858">
        <v>810</v>
      </c>
      <c r="W1858">
        <v>0</v>
      </c>
      <c r="X1858">
        <v>25</v>
      </c>
      <c r="Y1858">
        <v>5</v>
      </c>
    </row>
    <row r="1859" spans="2:25" hidden="1" x14ac:dyDescent="0.25">
      <c r="B1859" t="s">
        <v>2202</v>
      </c>
      <c r="C1859">
        <v>30370</v>
      </c>
      <c r="D1859" t="s">
        <v>1871</v>
      </c>
      <c r="E1859">
        <v>5</v>
      </c>
      <c r="F1859">
        <v>20</v>
      </c>
      <c r="G1859">
        <v>1120</v>
      </c>
      <c r="H1859">
        <v>5</v>
      </c>
      <c r="I1859">
        <v>285</v>
      </c>
      <c r="J1859">
        <v>5</v>
      </c>
      <c r="K1859">
        <v>140</v>
      </c>
      <c r="L1859">
        <v>465</v>
      </c>
      <c r="M1859">
        <v>250</v>
      </c>
      <c r="N1859">
        <v>375</v>
      </c>
      <c r="O1859">
        <v>700</v>
      </c>
      <c r="P1859">
        <v>555</v>
      </c>
      <c r="Q1859">
        <v>610</v>
      </c>
      <c r="R1859">
        <v>440</v>
      </c>
      <c r="S1859">
        <v>50</v>
      </c>
      <c r="T1859">
        <v>25</v>
      </c>
      <c r="U1859">
        <v>235</v>
      </c>
      <c r="V1859">
        <v>2120</v>
      </c>
      <c r="W1859">
        <v>0</v>
      </c>
      <c r="X1859">
        <v>45</v>
      </c>
      <c r="Y1859">
        <v>15</v>
      </c>
    </row>
    <row r="1860" spans="2:25" hidden="1" x14ac:dyDescent="0.25">
      <c r="B1860" t="s">
        <v>2202</v>
      </c>
      <c r="C1860">
        <v>30410</v>
      </c>
      <c r="D1860" t="s">
        <v>1872</v>
      </c>
      <c r="E1860">
        <v>5</v>
      </c>
      <c r="F1860">
        <v>5</v>
      </c>
      <c r="G1860">
        <v>290</v>
      </c>
      <c r="H1860">
        <v>0</v>
      </c>
      <c r="I1860">
        <v>50</v>
      </c>
      <c r="J1860">
        <v>0</v>
      </c>
      <c r="K1860">
        <v>25</v>
      </c>
      <c r="L1860">
        <v>95</v>
      </c>
      <c r="M1860">
        <v>55</v>
      </c>
      <c r="N1860">
        <v>70</v>
      </c>
      <c r="O1860">
        <v>165</v>
      </c>
      <c r="P1860">
        <v>130</v>
      </c>
      <c r="Q1860">
        <v>120</v>
      </c>
      <c r="R1860">
        <v>80</v>
      </c>
      <c r="S1860">
        <v>10</v>
      </c>
      <c r="T1860">
        <v>5</v>
      </c>
      <c r="U1860">
        <v>45</v>
      </c>
      <c r="V1860">
        <v>470</v>
      </c>
      <c r="W1860">
        <v>0</v>
      </c>
      <c r="X1860">
        <v>10</v>
      </c>
      <c r="Y1860">
        <v>5</v>
      </c>
    </row>
    <row r="1861" spans="2:25" hidden="1" x14ac:dyDescent="0.25">
      <c r="B1861" t="s">
        <v>2202</v>
      </c>
      <c r="C1861">
        <v>30450</v>
      </c>
      <c r="D1861" t="s">
        <v>1873</v>
      </c>
      <c r="E1861">
        <v>5</v>
      </c>
      <c r="F1861">
        <v>0</v>
      </c>
      <c r="G1861">
        <v>30</v>
      </c>
      <c r="H1861">
        <v>0</v>
      </c>
      <c r="I1861">
        <v>5</v>
      </c>
      <c r="J1861">
        <v>0</v>
      </c>
      <c r="K1861">
        <v>5</v>
      </c>
      <c r="L1861">
        <v>10</v>
      </c>
      <c r="M1861">
        <v>5</v>
      </c>
      <c r="N1861">
        <v>5</v>
      </c>
      <c r="O1861">
        <v>10</v>
      </c>
      <c r="P1861">
        <v>10</v>
      </c>
      <c r="Q1861">
        <v>10</v>
      </c>
      <c r="R1861">
        <v>5</v>
      </c>
      <c r="S1861">
        <v>0</v>
      </c>
      <c r="T1861">
        <v>0</v>
      </c>
      <c r="U1861">
        <v>5</v>
      </c>
      <c r="V1861">
        <v>35</v>
      </c>
      <c r="W1861">
        <v>0</v>
      </c>
      <c r="X1861">
        <v>0</v>
      </c>
      <c r="Y1861">
        <v>0</v>
      </c>
    </row>
    <row r="1862" spans="2:25" hidden="1" x14ac:dyDescent="0.25">
      <c r="B1862" t="s">
        <v>2202</v>
      </c>
      <c r="C1862">
        <v>30760</v>
      </c>
      <c r="D1862" t="s">
        <v>1874</v>
      </c>
      <c r="E1862">
        <v>5</v>
      </c>
      <c r="F1862">
        <v>5</v>
      </c>
      <c r="G1862">
        <v>265</v>
      </c>
      <c r="H1862">
        <v>0</v>
      </c>
      <c r="I1862">
        <v>55</v>
      </c>
      <c r="J1862">
        <v>0</v>
      </c>
      <c r="K1862">
        <v>30</v>
      </c>
      <c r="L1862">
        <v>125</v>
      </c>
      <c r="M1862">
        <v>30</v>
      </c>
      <c r="N1862">
        <v>80</v>
      </c>
      <c r="O1862">
        <v>105</v>
      </c>
      <c r="P1862">
        <v>85</v>
      </c>
      <c r="Q1862">
        <v>70</v>
      </c>
      <c r="R1862">
        <v>65</v>
      </c>
      <c r="S1862">
        <v>10</v>
      </c>
      <c r="T1862">
        <v>5</v>
      </c>
      <c r="U1862">
        <v>35</v>
      </c>
      <c r="V1862">
        <v>450</v>
      </c>
      <c r="W1862">
        <v>0</v>
      </c>
      <c r="X1862">
        <v>5</v>
      </c>
      <c r="Y1862">
        <v>0</v>
      </c>
    </row>
    <row r="1863" spans="2:25" hidden="1" x14ac:dyDescent="0.25">
      <c r="B1863" t="s">
        <v>2202</v>
      </c>
      <c r="C1863">
        <v>30900</v>
      </c>
      <c r="D1863" t="s">
        <v>1875</v>
      </c>
      <c r="E1863">
        <v>5</v>
      </c>
      <c r="F1863">
        <v>15</v>
      </c>
      <c r="G1863">
        <v>10</v>
      </c>
      <c r="H1863">
        <v>0</v>
      </c>
      <c r="I1863">
        <v>5</v>
      </c>
      <c r="J1863">
        <v>0</v>
      </c>
      <c r="K1863">
        <v>0</v>
      </c>
      <c r="L1863">
        <v>5</v>
      </c>
      <c r="M1863">
        <v>5</v>
      </c>
      <c r="N1863">
        <v>5</v>
      </c>
      <c r="O1863">
        <v>30</v>
      </c>
      <c r="P1863">
        <v>25</v>
      </c>
      <c r="Q1863">
        <v>55</v>
      </c>
      <c r="R1863">
        <v>40</v>
      </c>
      <c r="S1863">
        <v>0</v>
      </c>
      <c r="T1863">
        <v>5</v>
      </c>
      <c r="U1863">
        <v>10</v>
      </c>
      <c r="V1863">
        <v>40</v>
      </c>
      <c r="W1863">
        <v>0</v>
      </c>
      <c r="X1863">
        <v>0</v>
      </c>
      <c r="Y1863">
        <v>0</v>
      </c>
    </row>
    <row r="1864" spans="2:25" hidden="1" x14ac:dyDescent="0.25">
      <c r="B1864" t="s">
        <v>2202</v>
      </c>
      <c r="C1864">
        <v>31000</v>
      </c>
      <c r="D1864" t="s">
        <v>1876</v>
      </c>
      <c r="E1864">
        <v>465</v>
      </c>
      <c r="F1864">
        <v>535</v>
      </c>
      <c r="G1864">
        <v>82800</v>
      </c>
      <c r="H1864">
        <v>1545</v>
      </c>
      <c r="I1864">
        <v>18055</v>
      </c>
      <c r="J1864">
        <v>260</v>
      </c>
      <c r="K1864">
        <v>6985</v>
      </c>
      <c r="L1864">
        <v>54070</v>
      </c>
      <c r="M1864">
        <v>25705</v>
      </c>
      <c r="N1864">
        <v>27940</v>
      </c>
      <c r="O1864">
        <v>44625</v>
      </c>
      <c r="P1864">
        <v>34465</v>
      </c>
      <c r="Q1864">
        <v>49740</v>
      </c>
      <c r="R1864">
        <v>29255</v>
      </c>
      <c r="S1864">
        <v>4875</v>
      </c>
      <c r="T1864">
        <v>1535</v>
      </c>
      <c r="U1864">
        <v>8800</v>
      </c>
      <c r="V1864">
        <v>142890</v>
      </c>
      <c r="W1864">
        <v>305</v>
      </c>
      <c r="X1864">
        <v>2885</v>
      </c>
      <c r="Y1864">
        <v>8745</v>
      </c>
    </row>
    <row r="1865" spans="2:25" hidden="1" x14ac:dyDescent="0.25">
      <c r="B1865" t="s">
        <v>2202</v>
      </c>
      <c r="C1865">
        <v>31750</v>
      </c>
      <c r="D1865" t="s">
        <v>1877</v>
      </c>
      <c r="E1865">
        <v>5</v>
      </c>
      <c r="F1865">
        <v>5</v>
      </c>
      <c r="G1865">
        <v>15</v>
      </c>
      <c r="H1865">
        <v>0</v>
      </c>
      <c r="I1865">
        <v>5</v>
      </c>
      <c r="J1865">
        <v>0</v>
      </c>
      <c r="K1865">
        <v>5</v>
      </c>
      <c r="L1865">
        <v>10</v>
      </c>
      <c r="M1865">
        <v>5</v>
      </c>
      <c r="N1865">
        <v>10</v>
      </c>
      <c r="O1865">
        <v>20</v>
      </c>
      <c r="P1865">
        <v>10</v>
      </c>
      <c r="Q1865">
        <v>15</v>
      </c>
      <c r="R1865">
        <v>5</v>
      </c>
      <c r="S1865">
        <v>0</v>
      </c>
      <c r="T1865">
        <v>5</v>
      </c>
      <c r="U1865">
        <v>5</v>
      </c>
      <c r="V1865">
        <v>30</v>
      </c>
      <c r="W1865">
        <v>0</v>
      </c>
      <c r="X1865">
        <v>0</v>
      </c>
      <c r="Y1865">
        <v>5</v>
      </c>
    </row>
    <row r="1866" spans="2:25" hidden="1" x14ac:dyDescent="0.25">
      <c r="B1866" t="s">
        <v>2202</v>
      </c>
      <c r="C1866">
        <v>31820</v>
      </c>
      <c r="D1866" t="s">
        <v>1878</v>
      </c>
      <c r="E1866">
        <v>15</v>
      </c>
      <c r="F1866">
        <v>115</v>
      </c>
      <c r="G1866">
        <v>18215</v>
      </c>
      <c r="H1866">
        <v>85</v>
      </c>
      <c r="I1866">
        <v>4985</v>
      </c>
      <c r="J1866">
        <v>40</v>
      </c>
      <c r="K1866">
        <v>2670</v>
      </c>
      <c r="L1866">
        <v>8790</v>
      </c>
      <c r="M1866">
        <v>2050</v>
      </c>
      <c r="N1866">
        <v>5820</v>
      </c>
      <c r="O1866">
        <v>6760</v>
      </c>
      <c r="P1866">
        <v>5370</v>
      </c>
      <c r="Q1866">
        <v>6780</v>
      </c>
      <c r="R1866">
        <v>5280</v>
      </c>
      <c r="S1866">
        <v>920</v>
      </c>
      <c r="T1866">
        <v>290</v>
      </c>
      <c r="U1866">
        <v>1975</v>
      </c>
      <c r="V1866">
        <v>31815</v>
      </c>
      <c r="W1866">
        <v>10</v>
      </c>
      <c r="X1866">
        <v>685</v>
      </c>
      <c r="Y1866">
        <v>205</v>
      </c>
    </row>
    <row r="1867" spans="2:25" hidden="1" x14ac:dyDescent="0.25">
      <c r="B1867" t="s">
        <v>2202</v>
      </c>
      <c r="C1867">
        <v>31900</v>
      </c>
      <c r="D1867" t="s">
        <v>1879</v>
      </c>
      <c r="E1867">
        <v>10</v>
      </c>
      <c r="F1867">
        <v>50</v>
      </c>
      <c r="G1867">
        <v>2420</v>
      </c>
      <c r="H1867">
        <v>5</v>
      </c>
      <c r="I1867">
        <v>475</v>
      </c>
      <c r="J1867">
        <v>5</v>
      </c>
      <c r="K1867">
        <v>240</v>
      </c>
      <c r="L1867">
        <v>1100</v>
      </c>
      <c r="M1867">
        <v>440</v>
      </c>
      <c r="N1867">
        <v>630</v>
      </c>
      <c r="O1867">
        <v>870</v>
      </c>
      <c r="P1867">
        <v>710</v>
      </c>
      <c r="Q1867">
        <v>865</v>
      </c>
      <c r="R1867">
        <v>730</v>
      </c>
      <c r="S1867">
        <v>90</v>
      </c>
      <c r="T1867">
        <v>55</v>
      </c>
      <c r="U1867">
        <v>290</v>
      </c>
      <c r="V1867">
        <v>3955</v>
      </c>
      <c r="W1867">
        <v>0</v>
      </c>
      <c r="X1867">
        <v>70</v>
      </c>
      <c r="Y1867">
        <v>15</v>
      </c>
    </row>
    <row r="1868" spans="2:25" hidden="1" x14ac:dyDescent="0.25">
      <c r="B1868" t="s">
        <v>2202</v>
      </c>
      <c r="C1868">
        <v>31950</v>
      </c>
      <c r="D1868" t="s">
        <v>1880</v>
      </c>
      <c r="E1868">
        <v>5</v>
      </c>
      <c r="F1868">
        <v>5</v>
      </c>
      <c r="G1868">
        <v>20</v>
      </c>
      <c r="H1868">
        <v>0</v>
      </c>
      <c r="I1868">
        <v>5</v>
      </c>
      <c r="J1868">
        <v>0</v>
      </c>
      <c r="K1868">
        <v>0</v>
      </c>
      <c r="L1868">
        <v>5</v>
      </c>
      <c r="M1868">
        <v>0</v>
      </c>
      <c r="N1868">
        <v>5</v>
      </c>
      <c r="O1868">
        <v>20</v>
      </c>
      <c r="P1868">
        <v>15</v>
      </c>
      <c r="Q1868">
        <v>35</v>
      </c>
      <c r="R1868">
        <v>25</v>
      </c>
      <c r="S1868">
        <v>0</v>
      </c>
      <c r="T1868">
        <v>5</v>
      </c>
      <c r="U1868">
        <v>5</v>
      </c>
      <c r="V1868">
        <v>35</v>
      </c>
      <c r="W1868">
        <v>0</v>
      </c>
      <c r="X1868">
        <v>5</v>
      </c>
      <c r="Y1868">
        <v>0</v>
      </c>
    </row>
    <row r="1869" spans="2:25" hidden="1" x14ac:dyDescent="0.25">
      <c r="B1869" t="s">
        <v>2202</v>
      </c>
      <c r="C1869">
        <v>32080</v>
      </c>
      <c r="D1869" t="s">
        <v>1881</v>
      </c>
      <c r="E1869">
        <v>165</v>
      </c>
      <c r="F1869">
        <v>665</v>
      </c>
      <c r="G1869">
        <v>15765</v>
      </c>
      <c r="H1869">
        <v>135</v>
      </c>
      <c r="I1869">
        <v>3625</v>
      </c>
      <c r="J1869">
        <v>45</v>
      </c>
      <c r="K1869">
        <v>1805</v>
      </c>
      <c r="L1869">
        <v>11870</v>
      </c>
      <c r="M1869">
        <v>2440</v>
      </c>
      <c r="N1869">
        <v>5335</v>
      </c>
      <c r="O1869">
        <v>11565</v>
      </c>
      <c r="P1869">
        <v>9420</v>
      </c>
      <c r="Q1869">
        <v>11710</v>
      </c>
      <c r="R1869">
        <v>8285</v>
      </c>
      <c r="S1869">
        <v>830</v>
      </c>
      <c r="T1869">
        <v>485</v>
      </c>
      <c r="U1869">
        <v>3660</v>
      </c>
      <c r="V1869">
        <v>29955</v>
      </c>
      <c r="W1869">
        <v>25</v>
      </c>
      <c r="X1869">
        <v>1125</v>
      </c>
      <c r="Y1869">
        <v>535</v>
      </c>
    </row>
    <row r="1870" spans="2:25" hidden="1" x14ac:dyDescent="0.25">
      <c r="B1870" t="s">
        <v>2202</v>
      </c>
      <c r="C1870">
        <v>32250</v>
      </c>
      <c r="D1870" t="s">
        <v>1882</v>
      </c>
      <c r="E1870">
        <v>5</v>
      </c>
      <c r="F1870">
        <v>25</v>
      </c>
      <c r="G1870">
        <v>130</v>
      </c>
      <c r="H1870">
        <v>5</v>
      </c>
      <c r="I1870">
        <v>25</v>
      </c>
      <c r="J1870">
        <v>5</v>
      </c>
      <c r="K1870">
        <v>20</v>
      </c>
      <c r="L1870">
        <v>100</v>
      </c>
      <c r="M1870">
        <v>10</v>
      </c>
      <c r="N1870">
        <v>70</v>
      </c>
      <c r="O1870">
        <v>185</v>
      </c>
      <c r="P1870">
        <v>165</v>
      </c>
      <c r="Q1870">
        <v>315</v>
      </c>
      <c r="R1870">
        <v>260</v>
      </c>
      <c r="S1870">
        <v>5</v>
      </c>
      <c r="T1870">
        <v>10</v>
      </c>
      <c r="U1870">
        <v>95</v>
      </c>
      <c r="V1870">
        <v>380</v>
      </c>
      <c r="W1870">
        <v>0</v>
      </c>
      <c r="X1870">
        <v>45</v>
      </c>
      <c r="Y1870">
        <v>5</v>
      </c>
    </row>
    <row r="1871" spans="2:25" hidden="1" x14ac:dyDescent="0.25">
      <c r="B1871" t="s">
        <v>2202</v>
      </c>
      <c r="C1871">
        <v>32260</v>
      </c>
      <c r="D1871" t="s">
        <v>1883</v>
      </c>
      <c r="E1871">
        <v>20</v>
      </c>
      <c r="F1871">
        <v>100</v>
      </c>
      <c r="G1871">
        <v>4280</v>
      </c>
      <c r="H1871">
        <v>10</v>
      </c>
      <c r="I1871">
        <v>930</v>
      </c>
      <c r="J1871">
        <v>15</v>
      </c>
      <c r="K1871">
        <v>540</v>
      </c>
      <c r="L1871">
        <v>2325</v>
      </c>
      <c r="M1871">
        <v>730</v>
      </c>
      <c r="N1871">
        <v>1335</v>
      </c>
      <c r="O1871">
        <v>2135</v>
      </c>
      <c r="P1871">
        <v>1710</v>
      </c>
      <c r="Q1871">
        <v>2210</v>
      </c>
      <c r="R1871">
        <v>1805</v>
      </c>
      <c r="S1871">
        <v>195</v>
      </c>
      <c r="T1871">
        <v>130</v>
      </c>
      <c r="U1871">
        <v>685</v>
      </c>
      <c r="V1871">
        <v>7750</v>
      </c>
      <c r="W1871">
        <v>5</v>
      </c>
      <c r="X1871">
        <v>230</v>
      </c>
      <c r="Y1871">
        <v>35</v>
      </c>
    </row>
    <row r="1872" spans="2:25" hidden="1" x14ac:dyDescent="0.25">
      <c r="B1872" t="s">
        <v>2202</v>
      </c>
      <c r="C1872">
        <v>32270</v>
      </c>
      <c r="D1872" t="s">
        <v>1884</v>
      </c>
      <c r="E1872">
        <v>10</v>
      </c>
      <c r="F1872">
        <v>35</v>
      </c>
      <c r="G1872">
        <v>1435</v>
      </c>
      <c r="H1872">
        <v>10</v>
      </c>
      <c r="I1872">
        <v>480</v>
      </c>
      <c r="J1872">
        <v>10</v>
      </c>
      <c r="K1872">
        <v>200</v>
      </c>
      <c r="L1872">
        <v>985</v>
      </c>
      <c r="M1872">
        <v>190</v>
      </c>
      <c r="N1872">
        <v>635</v>
      </c>
      <c r="O1872">
        <v>1435</v>
      </c>
      <c r="P1872">
        <v>1205</v>
      </c>
      <c r="Q1872">
        <v>1180</v>
      </c>
      <c r="R1872">
        <v>795</v>
      </c>
      <c r="S1872">
        <v>95</v>
      </c>
      <c r="T1872">
        <v>40</v>
      </c>
      <c r="U1872">
        <v>505</v>
      </c>
      <c r="V1872">
        <v>3210</v>
      </c>
      <c r="W1872">
        <v>5</v>
      </c>
      <c r="X1872">
        <v>105</v>
      </c>
      <c r="Y1872">
        <v>30</v>
      </c>
    </row>
    <row r="1873" spans="2:25" hidden="1" x14ac:dyDescent="0.25">
      <c r="B1873" t="s">
        <v>2202</v>
      </c>
      <c r="C1873">
        <v>32310</v>
      </c>
      <c r="D1873" t="s">
        <v>1885</v>
      </c>
      <c r="E1873">
        <v>20</v>
      </c>
      <c r="F1873">
        <v>35</v>
      </c>
      <c r="G1873">
        <v>1555</v>
      </c>
      <c r="H1873">
        <v>5</v>
      </c>
      <c r="I1873">
        <v>305</v>
      </c>
      <c r="J1873">
        <v>5</v>
      </c>
      <c r="K1873">
        <v>160</v>
      </c>
      <c r="L1873">
        <v>640</v>
      </c>
      <c r="M1873">
        <v>160</v>
      </c>
      <c r="N1873">
        <v>460</v>
      </c>
      <c r="O1873">
        <v>700</v>
      </c>
      <c r="P1873">
        <v>570</v>
      </c>
      <c r="Q1873">
        <v>685</v>
      </c>
      <c r="R1873">
        <v>560</v>
      </c>
      <c r="S1873">
        <v>45</v>
      </c>
      <c r="T1873">
        <v>20</v>
      </c>
      <c r="U1873">
        <v>230</v>
      </c>
      <c r="V1873">
        <v>2690</v>
      </c>
      <c r="W1873">
        <v>5</v>
      </c>
      <c r="X1873">
        <v>90</v>
      </c>
      <c r="Y1873">
        <v>5</v>
      </c>
    </row>
    <row r="1874" spans="2:25" hidden="1" x14ac:dyDescent="0.25">
      <c r="B1874" t="s">
        <v>2202</v>
      </c>
      <c r="C1874">
        <v>32330</v>
      </c>
      <c r="D1874" t="s">
        <v>1886</v>
      </c>
      <c r="E1874">
        <v>10</v>
      </c>
      <c r="F1874">
        <v>65</v>
      </c>
      <c r="G1874">
        <v>40</v>
      </c>
      <c r="H1874">
        <v>0</v>
      </c>
      <c r="I1874">
        <v>35</v>
      </c>
      <c r="J1874">
        <v>5</v>
      </c>
      <c r="K1874">
        <v>35</v>
      </c>
      <c r="L1874">
        <v>140</v>
      </c>
      <c r="M1874">
        <v>0</v>
      </c>
      <c r="N1874">
        <v>110</v>
      </c>
      <c r="O1874">
        <v>220</v>
      </c>
      <c r="P1874">
        <v>210</v>
      </c>
      <c r="Q1874">
        <v>320</v>
      </c>
      <c r="R1874">
        <v>220</v>
      </c>
      <c r="S1874">
        <v>5</v>
      </c>
      <c r="T1874">
        <v>10</v>
      </c>
      <c r="U1874">
        <v>150</v>
      </c>
      <c r="V1874">
        <v>385</v>
      </c>
      <c r="W1874">
        <v>0</v>
      </c>
      <c r="X1874">
        <v>55</v>
      </c>
      <c r="Y1874">
        <v>5</v>
      </c>
    </row>
    <row r="1875" spans="2:25" hidden="1" x14ac:dyDescent="0.25">
      <c r="B1875" t="s">
        <v>2202</v>
      </c>
      <c r="C1875">
        <v>32450</v>
      </c>
      <c r="D1875" t="s">
        <v>1887</v>
      </c>
      <c r="E1875">
        <v>10</v>
      </c>
      <c r="F1875">
        <v>25</v>
      </c>
      <c r="G1875">
        <v>135</v>
      </c>
      <c r="H1875">
        <v>0</v>
      </c>
      <c r="I1875">
        <v>35</v>
      </c>
      <c r="J1875">
        <v>0</v>
      </c>
      <c r="K1875">
        <v>25</v>
      </c>
      <c r="L1875">
        <v>135</v>
      </c>
      <c r="M1875">
        <v>20</v>
      </c>
      <c r="N1875">
        <v>60</v>
      </c>
      <c r="O1875">
        <v>190</v>
      </c>
      <c r="P1875">
        <v>175</v>
      </c>
      <c r="Q1875">
        <v>230</v>
      </c>
      <c r="R1875">
        <v>175</v>
      </c>
      <c r="S1875">
        <v>5</v>
      </c>
      <c r="T1875">
        <v>15</v>
      </c>
      <c r="U1875">
        <v>100</v>
      </c>
      <c r="V1875">
        <v>385</v>
      </c>
      <c r="W1875">
        <v>0</v>
      </c>
      <c r="X1875">
        <v>20</v>
      </c>
      <c r="Y1875">
        <v>5</v>
      </c>
    </row>
    <row r="1876" spans="2:25" hidden="1" x14ac:dyDescent="0.25">
      <c r="B1876" t="s">
        <v>2202</v>
      </c>
      <c r="C1876">
        <v>32500</v>
      </c>
      <c r="D1876" t="s">
        <v>1888</v>
      </c>
      <c r="E1876">
        <v>10</v>
      </c>
      <c r="F1876">
        <v>70</v>
      </c>
      <c r="G1876">
        <v>460</v>
      </c>
      <c r="H1876">
        <v>0</v>
      </c>
      <c r="I1876">
        <v>85</v>
      </c>
      <c r="J1876">
        <v>0</v>
      </c>
      <c r="K1876">
        <v>50</v>
      </c>
      <c r="L1876">
        <v>195</v>
      </c>
      <c r="M1876">
        <v>50</v>
      </c>
      <c r="N1876">
        <v>195</v>
      </c>
      <c r="O1876">
        <v>345</v>
      </c>
      <c r="P1876">
        <v>295</v>
      </c>
      <c r="Q1876">
        <v>530</v>
      </c>
      <c r="R1876">
        <v>455</v>
      </c>
      <c r="S1876">
        <v>25</v>
      </c>
      <c r="T1876">
        <v>30</v>
      </c>
      <c r="U1876">
        <v>150</v>
      </c>
      <c r="V1876">
        <v>1010</v>
      </c>
      <c r="W1876">
        <v>0</v>
      </c>
      <c r="X1876">
        <v>45</v>
      </c>
      <c r="Y1876">
        <v>5</v>
      </c>
    </row>
    <row r="1877" spans="2:25" hidden="1" x14ac:dyDescent="0.25">
      <c r="B1877" t="s">
        <v>2202</v>
      </c>
      <c r="C1877">
        <v>32600</v>
      </c>
      <c r="D1877" t="s">
        <v>1889</v>
      </c>
      <c r="E1877">
        <v>5</v>
      </c>
      <c r="F1877">
        <v>5</v>
      </c>
      <c r="G1877">
        <v>15</v>
      </c>
      <c r="H1877">
        <v>0</v>
      </c>
      <c r="I1877">
        <v>5</v>
      </c>
      <c r="J1877">
        <v>0</v>
      </c>
      <c r="K1877">
        <v>5</v>
      </c>
      <c r="L1877">
        <v>5</v>
      </c>
      <c r="M1877">
        <v>5</v>
      </c>
      <c r="N1877">
        <v>5</v>
      </c>
      <c r="O1877">
        <v>20</v>
      </c>
      <c r="P1877">
        <v>15</v>
      </c>
      <c r="Q1877">
        <v>35</v>
      </c>
      <c r="R1877">
        <v>20</v>
      </c>
      <c r="S1877">
        <v>0</v>
      </c>
      <c r="T1877">
        <v>0</v>
      </c>
      <c r="U1877">
        <v>10</v>
      </c>
      <c r="V1877">
        <v>35</v>
      </c>
      <c r="W1877">
        <v>0</v>
      </c>
      <c r="X1877">
        <v>5</v>
      </c>
      <c r="Y1877">
        <v>0</v>
      </c>
    </row>
    <row r="1878" spans="2:25" hidden="1" x14ac:dyDescent="0.25">
      <c r="B1878" t="s">
        <v>2202</v>
      </c>
      <c r="C1878">
        <v>32750</v>
      </c>
      <c r="D1878" t="s">
        <v>1890</v>
      </c>
      <c r="E1878">
        <v>0</v>
      </c>
      <c r="F1878">
        <v>5</v>
      </c>
      <c r="G1878">
        <v>10</v>
      </c>
      <c r="H1878">
        <v>0</v>
      </c>
      <c r="I1878">
        <v>5</v>
      </c>
      <c r="J1878">
        <v>0</v>
      </c>
      <c r="K1878">
        <v>0</v>
      </c>
      <c r="L1878">
        <v>5</v>
      </c>
      <c r="M1878">
        <v>0</v>
      </c>
      <c r="N1878">
        <v>5</v>
      </c>
      <c r="O1878">
        <v>5</v>
      </c>
      <c r="P1878">
        <v>5</v>
      </c>
      <c r="Q1878">
        <v>10</v>
      </c>
      <c r="R1878">
        <v>10</v>
      </c>
      <c r="S1878">
        <v>0</v>
      </c>
      <c r="T1878">
        <v>0</v>
      </c>
      <c r="U1878">
        <v>5</v>
      </c>
      <c r="V1878">
        <v>15</v>
      </c>
      <c r="W1878">
        <v>0</v>
      </c>
      <c r="X1878">
        <v>0</v>
      </c>
      <c r="Y1878">
        <v>0</v>
      </c>
    </row>
    <row r="1879" spans="2:25" hidden="1" x14ac:dyDescent="0.25">
      <c r="B1879" t="s">
        <v>2202</v>
      </c>
      <c r="C1879">
        <v>32770</v>
      </c>
      <c r="D1879" t="s">
        <v>1891</v>
      </c>
      <c r="E1879">
        <v>5</v>
      </c>
      <c r="F1879">
        <v>35</v>
      </c>
      <c r="G1879">
        <v>25</v>
      </c>
      <c r="H1879">
        <v>0</v>
      </c>
      <c r="I1879">
        <v>15</v>
      </c>
      <c r="J1879">
        <v>0</v>
      </c>
      <c r="K1879">
        <v>10</v>
      </c>
      <c r="L1879">
        <v>5</v>
      </c>
      <c r="M1879">
        <v>0</v>
      </c>
      <c r="N1879">
        <v>75</v>
      </c>
      <c r="O1879">
        <v>235</v>
      </c>
      <c r="P1879">
        <v>215</v>
      </c>
      <c r="Q1879">
        <v>425</v>
      </c>
      <c r="R1879">
        <v>295</v>
      </c>
      <c r="S1879">
        <v>0</v>
      </c>
      <c r="T1879">
        <v>50</v>
      </c>
      <c r="U1879">
        <v>110</v>
      </c>
      <c r="V1879">
        <v>270</v>
      </c>
      <c r="W1879">
        <v>0</v>
      </c>
      <c r="X1879">
        <v>70</v>
      </c>
      <c r="Y1879">
        <v>0</v>
      </c>
    </row>
    <row r="1880" spans="2:25" hidden="1" x14ac:dyDescent="0.25">
      <c r="B1880" t="s">
        <v>2202</v>
      </c>
      <c r="C1880">
        <v>32810</v>
      </c>
      <c r="D1880" t="s">
        <v>1892</v>
      </c>
      <c r="E1880">
        <v>5</v>
      </c>
      <c r="F1880">
        <v>20</v>
      </c>
      <c r="G1880">
        <v>1505</v>
      </c>
      <c r="H1880">
        <v>10</v>
      </c>
      <c r="I1880">
        <v>260</v>
      </c>
      <c r="J1880">
        <v>5</v>
      </c>
      <c r="K1880">
        <v>145</v>
      </c>
      <c r="L1880">
        <v>890</v>
      </c>
      <c r="M1880">
        <v>285</v>
      </c>
      <c r="N1880">
        <v>525</v>
      </c>
      <c r="O1880">
        <v>730</v>
      </c>
      <c r="P1880">
        <v>575</v>
      </c>
      <c r="Q1880">
        <v>870</v>
      </c>
      <c r="R1880">
        <v>755</v>
      </c>
      <c r="S1880">
        <v>90</v>
      </c>
      <c r="T1880">
        <v>35</v>
      </c>
      <c r="U1880">
        <v>200</v>
      </c>
      <c r="V1880">
        <v>2685</v>
      </c>
      <c r="W1880">
        <v>5</v>
      </c>
      <c r="X1880">
        <v>65</v>
      </c>
      <c r="Y1880">
        <v>10</v>
      </c>
    </row>
    <row r="1881" spans="2:25" hidden="1" x14ac:dyDescent="0.25">
      <c r="B1881" t="s">
        <v>2202</v>
      </c>
      <c r="C1881">
        <v>33100</v>
      </c>
      <c r="D1881" t="s">
        <v>1893</v>
      </c>
      <c r="E1881">
        <v>5</v>
      </c>
      <c r="F1881">
        <v>5</v>
      </c>
      <c r="G1881">
        <v>85</v>
      </c>
      <c r="H1881">
        <v>0</v>
      </c>
      <c r="I1881">
        <v>10</v>
      </c>
      <c r="J1881">
        <v>0</v>
      </c>
      <c r="K1881">
        <v>5</v>
      </c>
      <c r="L1881">
        <v>15</v>
      </c>
      <c r="M1881">
        <v>15</v>
      </c>
      <c r="N1881">
        <v>20</v>
      </c>
      <c r="O1881">
        <v>45</v>
      </c>
      <c r="P1881">
        <v>35</v>
      </c>
      <c r="Q1881">
        <v>40</v>
      </c>
      <c r="R1881">
        <v>30</v>
      </c>
      <c r="S1881">
        <v>5</v>
      </c>
      <c r="T1881">
        <v>0</v>
      </c>
      <c r="U1881">
        <v>5</v>
      </c>
      <c r="V1881">
        <v>130</v>
      </c>
      <c r="W1881">
        <v>0</v>
      </c>
      <c r="X1881">
        <v>5</v>
      </c>
      <c r="Y1881">
        <v>0</v>
      </c>
    </row>
    <row r="1882" spans="2:25" hidden="1" x14ac:dyDescent="0.25">
      <c r="B1882" t="s">
        <v>2202</v>
      </c>
      <c r="C1882">
        <v>33200</v>
      </c>
      <c r="D1882" t="s">
        <v>1894</v>
      </c>
      <c r="E1882">
        <v>0</v>
      </c>
      <c r="F1882">
        <v>5</v>
      </c>
      <c r="G1882">
        <v>165</v>
      </c>
      <c r="H1882">
        <v>0</v>
      </c>
      <c r="I1882">
        <v>20</v>
      </c>
      <c r="J1882">
        <v>0</v>
      </c>
      <c r="K1882">
        <v>5</v>
      </c>
      <c r="L1882">
        <v>65</v>
      </c>
      <c r="M1882">
        <v>30</v>
      </c>
      <c r="N1882">
        <v>55</v>
      </c>
      <c r="O1882">
        <v>110</v>
      </c>
      <c r="P1882">
        <v>80</v>
      </c>
      <c r="Q1882">
        <v>95</v>
      </c>
      <c r="R1882">
        <v>65</v>
      </c>
      <c r="S1882">
        <v>5</v>
      </c>
      <c r="T1882">
        <v>5</v>
      </c>
      <c r="U1882">
        <v>30</v>
      </c>
      <c r="V1882">
        <v>280</v>
      </c>
      <c r="W1882">
        <v>0</v>
      </c>
      <c r="X1882">
        <v>10</v>
      </c>
      <c r="Y1882">
        <v>5</v>
      </c>
    </row>
    <row r="1883" spans="2:25" hidden="1" x14ac:dyDescent="0.25">
      <c r="B1883" t="s">
        <v>2202</v>
      </c>
      <c r="C1883">
        <v>33220</v>
      </c>
      <c r="D1883" t="s">
        <v>1895</v>
      </c>
      <c r="E1883">
        <v>25</v>
      </c>
      <c r="F1883">
        <v>100</v>
      </c>
      <c r="G1883">
        <v>24030</v>
      </c>
      <c r="H1883">
        <v>65</v>
      </c>
      <c r="I1883">
        <v>6470</v>
      </c>
      <c r="J1883">
        <v>50</v>
      </c>
      <c r="K1883">
        <v>3640</v>
      </c>
      <c r="L1883">
        <v>11585</v>
      </c>
      <c r="M1883">
        <v>2325</v>
      </c>
      <c r="N1883">
        <v>7605</v>
      </c>
      <c r="O1883">
        <v>7760</v>
      </c>
      <c r="P1883">
        <v>6210</v>
      </c>
      <c r="Q1883">
        <v>7625</v>
      </c>
      <c r="R1883">
        <v>6135</v>
      </c>
      <c r="S1883">
        <v>1195</v>
      </c>
      <c r="T1883">
        <v>350</v>
      </c>
      <c r="U1883">
        <v>2250</v>
      </c>
      <c r="V1883">
        <v>41405</v>
      </c>
      <c r="W1883">
        <v>5</v>
      </c>
      <c r="X1883">
        <v>860</v>
      </c>
      <c r="Y1883">
        <v>200</v>
      </c>
    </row>
    <row r="1884" spans="2:25" hidden="1" x14ac:dyDescent="0.25">
      <c r="B1884" t="s">
        <v>2202</v>
      </c>
      <c r="C1884">
        <v>33360</v>
      </c>
      <c r="D1884" t="s">
        <v>1896</v>
      </c>
      <c r="E1884">
        <v>20</v>
      </c>
      <c r="F1884">
        <v>80</v>
      </c>
      <c r="G1884">
        <v>5865</v>
      </c>
      <c r="H1884">
        <v>30</v>
      </c>
      <c r="I1884">
        <v>1985</v>
      </c>
      <c r="J1884">
        <v>30</v>
      </c>
      <c r="K1884">
        <v>995</v>
      </c>
      <c r="L1884">
        <v>4490</v>
      </c>
      <c r="M1884">
        <v>825</v>
      </c>
      <c r="N1884">
        <v>2435</v>
      </c>
      <c r="O1884">
        <v>4200</v>
      </c>
      <c r="P1884">
        <v>3600</v>
      </c>
      <c r="Q1884">
        <v>4190</v>
      </c>
      <c r="R1884">
        <v>3220</v>
      </c>
      <c r="S1884">
        <v>465</v>
      </c>
      <c r="T1884">
        <v>170</v>
      </c>
      <c r="U1884">
        <v>1595</v>
      </c>
      <c r="V1884">
        <v>12695</v>
      </c>
      <c r="W1884">
        <v>10</v>
      </c>
      <c r="X1884">
        <v>425</v>
      </c>
      <c r="Y1884">
        <v>70</v>
      </c>
    </row>
    <row r="1885" spans="2:25" hidden="1" x14ac:dyDescent="0.25">
      <c r="B1885" t="s">
        <v>2202</v>
      </c>
      <c r="C1885">
        <v>33430</v>
      </c>
      <c r="D1885" t="s">
        <v>1897</v>
      </c>
      <c r="E1885">
        <v>150</v>
      </c>
      <c r="F1885">
        <v>215</v>
      </c>
      <c r="G1885">
        <v>64715</v>
      </c>
      <c r="H1885">
        <v>795</v>
      </c>
      <c r="I1885">
        <v>14810</v>
      </c>
      <c r="J1885">
        <v>215</v>
      </c>
      <c r="K1885">
        <v>6185</v>
      </c>
      <c r="L1885">
        <v>40055</v>
      </c>
      <c r="M1885">
        <v>11795</v>
      </c>
      <c r="N1885">
        <v>16040</v>
      </c>
      <c r="O1885">
        <v>33335</v>
      </c>
      <c r="P1885">
        <v>25540</v>
      </c>
      <c r="Q1885">
        <v>28750</v>
      </c>
      <c r="R1885">
        <v>17590</v>
      </c>
      <c r="S1885">
        <v>2550</v>
      </c>
      <c r="T1885">
        <v>960</v>
      </c>
      <c r="U1885">
        <v>7295</v>
      </c>
      <c r="V1885">
        <v>104395</v>
      </c>
      <c r="W1885">
        <v>130</v>
      </c>
      <c r="X1885">
        <v>1630</v>
      </c>
      <c r="Y1885">
        <v>3075</v>
      </c>
    </row>
    <row r="1886" spans="2:25" hidden="1" x14ac:dyDescent="0.25">
      <c r="B1886" t="s">
        <v>2202</v>
      </c>
      <c r="C1886">
        <v>33610</v>
      </c>
      <c r="D1886" t="s">
        <v>1898</v>
      </c>
      <c r="E1886">
        <v>5</v>
      </c>
      <c r="F1886">
        <v>20</v>
      </c>
      <c r="G1886">
        <v>1090</v>
      </c>
      <c r="H1886">
        <v>5</v>
      </c>
      <c r="I1886">
        <v>255</v>
      </c>
      <c r="J1886">
        <v>5</v>
      </c>
      <c r="K1886">
        <v>125</v>
      </c>
      <c r="L1886">
        <v>620</v>
      </c>
      <c r="M1886">
        <v>220</v>
      </c>
      <c r="N1886">
        <v>390</v>
      </c>
      <c r="O1886">
        <v>790</v>
      </c>
      <c r="P1886">
        <v>615</v>
      </c>
      <c r="Q1886">
        <v>545</v>
      </c>
      <c r="R1886">
        <v>335</v>
      </c>
      <c r="S1886">
        <v>45</v>
      </c>
      <c r="T1886">
        <v>30</v>
      </c>
      <c r="U1886">
        <v>255</v>
      </c>
      <c r="V1886">
        <v>2040</v>
      </c>
      <c r="W1886">
        <v>0</v>
      </c>
      <c r="X1886">
        <v>60</v>
      </c>
      <c r="Y1886">
        <v>15</v>
      </c>
    </row>
    <row r="1887" spans="2:25" hidden="1" x14ac:dyDescent="0.25">
      <c r="B1887" t="s">
        <v>2202</v>
      </c>
      <c r="C1887">
        <v>33620</v>
      </c>
      <c r="D1887" t="s">
        <v>1899</v>
      </c>
      <c r="E1887">
        <v>10</v>
      </c>
      <c r="F1887">
        <v>50</v>
      </c>
      <c r="G1887">
        <v>9140</v>
      </c>
      <c r="H1887">
        <v>30</v>
      </c>
      <c r="I1887">
        <v>2725</v>
      </c>
      <c r="J1887">
        <v>20</v>
      </c>
      <c r="K1887">
        <v>1515</v>
      </c>
      <c r="L1887">
        <v>4370</v>
      </c>
      <c r="M1887">
        <v>990</v>
      </c>
      <c r="N1887">
        <v>3845</v>
      </c>
      <c r="O1887">
        <v>3940</v>
      </c>
      <c r="P1887">
        <v>3095</v>
      </c>
      <c r="Q1887">
        <v>3535</v>
      </c>
      <c r="R1887">
        <v>2695</v>
      </c>
      <c r="S1887">
        <v>420</v>
      </c>
      <c r="T1887">
        <v>205</v>
      </c>
      <c r="U1887">
        <v>1005</v>
      </c>
      <c r="V1887">
        <v>17235</v>
      </c>
      <c r="W1887">
        <v>10</v>
      </c>
      <c r="X1887">
        <v>365</v>
      </c>
      <c r="Y1887">
        <v>85</v>
      </c>
    </row>
    <row r="1888" spans="2:25" hidden="1" x14ac:dyDescent="0.25">
      <c r="B1888" t="s">
        <v>2202</v>
      </c>
      <c r="C1888">
        <v>33800</v>
      </c>
      <c r="D1888" t="s">
        <v>1900</v>
      </c>
      <c r="E1888">
        <v>5</v>
      </c>
      <c r="F1888">
        <v>40</v>
      </c>
      <c r="G1888">
        <v>1890</v>
      </c>
      <c r="H1888">
        <v>5</v>
      </c>
      <c r="I1888">
        <v>385</v>
      </c>
      <c r="J1888">
        <v>5</v>
      </c>
      <c r="K1888">
        <v>215</v>
      </c>
      <c r="L1888">
        <v>760</v>
      </c>
      <c r="M1888">
        <v>440</v>
      </c>
      <c r="N1888">
        <v>505</v>
      </c>
      <c r="O1888">
        <v>555</v>
      </c>
      <c r="P1888">
        <v>450</v>
      </c>
      <c r="Q1888">
        <v>665</v>
      </c>
      <c r="R1888">
        <v>550</v>
      </c>
      <c r="S1888">
        <v>100</v>
      </c>
      <c r="T1888">
        <v>25</v>
      </c>
      <c r="U1888">
        <v>195</v>
      </c>
      <c r="V1888">
        <v>3135</v>
      </c>
      <c r="W1888">
        <v>0</v>
      </c>
      <c r="X1888">
        <v>55</v>
      </c>
      <c r="Y1888">
        <v>5</v>
      </c>
    </row>
    <row r="1889" spans="2:25" hidden="1" x14ac:dyDescent="0.25">
      <c r="B1889" t="s">
        <v>2202</v>
      </c>
      <c r="C1889">
        <v>33830</v>
      </c>
      <c r="D1889" t="s">
        <v>1901</v>
      </c>
      <c r="E1889">
        <v>20</v>
      </c>
      <c r="F1889">
        <v>70</v>
      </c>
      <c r="G1889">
        <v>45</v>
      </c>
      <c r="H1889">
        <v>0</v>
      </c>
      <c r="I1889">
        <v>25</v>
      </c>
      <c r="J1889">
        <v>5</v>
      </c>
      <c r="K1889">
        <v>30</v>
      </c>
      <c r="L1889">
        <v>5</v>
      </c>
      <c r="M1889">
        <v>0</v>
      </c>
      <c r="N1889">
        <v>50</v>
      </c>
      <c r="O1889">
        <v>165</v>
      </c>
      <c r="P1889">
        <v>150</v>
      </c>
      <c r="Q1889">
        <v>375</v>
      </c>
      <c r="R1889">
        <v>245</v>
      </c>
      <c r="S1889">
        <v>10</v>
      </c>
      <c r="T1889">
        <v>10</v>
      </c>
      <c r="U1889">
        <v>105</v>
      </c>
      <c r="V1889">
        <v>280</v>
      </c>
      <c r="W1889">
        <v>0</v>
      </c>
      <c r="X1889">
        <v>60</v>
      </c>
      <c r="Y1889">
        <v>5</v>
      </c>
    </row>
    <row r="1890" spans="2:25" hidden="1" x14ac:dyDescent="0.25">
      <c r="B1890" t="s">
        <v>2202</v>
      </c>
      <c r="C1890">
        <v>33960</v>
      </c>
      <c r="D1890" t="s">
        <v>1902</v>
      </c>
      <c r="E1890">
        <v>110</v>
      </c>
      <c r="F1890">
        <v>305</v>
      </c>
      <c r="G1890">
        <v>17795</v>
      </c>
      <c r="H1890">
        <v>190</v>
      </c>
      <c r="I1890">
        <v>7495</v>
      </c>
      <c r="J1890">
        <v>125</v>
      </c>
      <c r="K1890">
        <v>3605</v>
      </c>
      <c r="L1890">
        <v>20495</v>
      </c>
      <c r="M1890">
        <v>1815</v>
      </c>
      <c r="N1890">
        <v>9960</v>
      </c>
      <c r="O1890">
        <v>20640</v>
      </c>
      <c r="P1890">
        <v>16765</v>
      </c>
      <c r="Q1890">
        <v>15880</v>
      </c>
      <c r="R1890">
        <v>9220</v>
      </c>
      <c r="S1890">
        <v>1265</v>
      </c>
      <c r="T1890">
        <v>875</v>
      </c>
      <c r="U1890">
        <v>5755</v>
      </c>
      <c r="V1890">
        <v>42225</v>
      </c>
      <c r="W1890">
        <v>35</v>
      </c>
      <c r="X1890">
        <v>1635</v>
      </c>
      <c r="Y1890">
        <v>850</v>
      </c>
    </row>
    <row r="1891" spans="2:25" hidden="1" x14ac:dyDescent="0.25">
      <c r="B1891" t="s">
        <v>2202</v>
      </c>
      <c r="C1891">
        <v>33980</v>
      </c>
      <c r="D1891" t="s">
        <v>1903</v>
      </c>
      <c r="E1891">
        <v>5</v>
      </c>
      <c r="F1891">
        <v>15</v>
      </c>
      <c r="G1891">
        <v>610</v>
      </c>
      <c r="H1891">
        <v>5</v>
      </c>
      <c r="I1891">
        <v>205</v>
      </c>
      <c r="J1891">
        <v>5</v>
      </c>
      <c r="K1891">
        <v>80</v>
      </c>
      <c r="L1891">
        <v>455</v>
      </c>
      <c r="M1891">
        <v>105</v>
      </c>
      <c r="N1891">
        <v>260</v>
      </c>
      <c r="O1891">
        <v>755</v>
      </c>
      <c r="P1891">
        <v>635</v>
      </c>
      <c r="Q1891">
        <v>525</v>
      </c>
      <c r="R1891">
        <v>350</v>
      </c>
      <c r="S1891">
        <v>35</v>
      </c>
      <c r="T1891">
        <v>15</v>
      </c>
      <c r="U1891">
        <v>290</v>
      </c>
      <c r="V1891">
        <v>1390</v>
      </c>
      <c r="W1891">
        <v>5</v>
      </c>
      <c r="X1891">
        <v>35</v>
      </c>
      <c r="Y1891">
        <v>10</v>
      </c>
    </row>
    <row r="1892" spans="2:25" hidden="1" x14ac:dyDescent="0.25">
      <c r="B1892" t="s">
        <v>2202</v>
      </c>
      <c r="C1892">
        <v>34420</v>
      </c>
      <c r="D1892" t="s">
        <v>1904</v>
      </c>
      <c r="E1892">
        <v>5</v>
      </c>
      <c r="F1892">
        <v>35</v>
      </c>
      <c r="G1892">
        <v>45</v>
      </c>
      <c r="H1892">
        <v>0</v>
      </c>
      <c r="I1892">
        <v>10</v>
      </c>
      <c r="J1892">
        <v>0</v>
      </c>
      <c r="K1892">
        <v>10</v>
      </c>
      <c r="L1892">
        <v>5</v>
      </c>
      <c r="M1892">
        <v>0</v>
      </c>
      <c r="N1892">
        <v>45</v>
      </c>
      <c r="O1892">
        <v>140</v>
      </c>
      <c r="P1892">
        <v>125</v>
      </c>
      <c r="Q1892">
        <v>335</v>
      </c>
      <c r="R1892">
        <v>265</v>
      </c>
      <c r="S1892">
        <v>0</v>
      </c>
      <c r="T1892">
        <v>15</v>
      </c>
      <c r="U1892">
        <v>75</v>
      </c>
      <c r="V1892">
        <v>225</v>
      </c>
      <c r="W1892">
        <v>0</v>
      </c>
      <c r="X1892">
        <v>45</v>
      </c>
      <c r="Y1892">
        <v>0</v>
      </c>
    </row>
    <row r="1893" spans="2:25" hidden="1" x14ac:dyDescent="0.25">
      <c r="B1893" t="s">
        <v>2202</v>
      </c>
      <c r="C1893">
        <v>34530</v>
      </c>
      <c r="D1893" t="s">
        <v>1905</v>
      </c>
      <c r="E1893">
        <v>25</v>
      </c>
      <c r="F1893">
        <v>20</v>
      </c>
      <c r="G1893">
        <v>4790</v>
      </c>
      <c r="H1893">
        <v>20</v>
      </c>
      <c r="I1893">
        <v>1045</v>
      </c>
      <c r="J1893">
        <v>10</v>
      </c>
      <c r="K1893">
        <v>415</v>
      </c>
      <c r="L1893">
        <v>1720</v>
      </c>
      <c r="M1893">
        <v>920</v>
      </c>
      <c r="N1893">
        <v>1170</v>
      </c>
      <c r="O1893">
        <v>1650</v>
      </c>
      <c r="P1893">
        <v>1335</v>
      </c>
      <c r="Q1893">
        <v>1610</v>
      </c>
      <c r="R1893">
        <v>1055</v>
      </c>
      <c r="S1893">
        <v>270</v>
      </c>
      <c r="T1893">
        <v>50</v>
      </c>
      <c r="U1893">
        <v>450</v>
      </c>
      <c r="V1893">
        <v>7515</v>
      </c>
      <c r="W1893">
        <v>5</v>
      </c>
      <c r="X1893">
        <v>90</v>
      </c>
      <c r="Y1893">
        <v>40</v>
      </c>
    </row>
    <row r="1894" spans="2:25" hidden="1" x14ac:dyDescent="0.25">
      <c r="B1894" t="s">
        <v>2202</v>
      </c>
      <c r="C1894">
        <v>34570</v>
      </c>
      <c r="D1894" t="s">
        <v>1906</v>
      </c>
      <c r="E1894">
        <v>5</v>
      </c>
      <c r="F1894">
        <v>30</v>
      </c>
      <c r="G1894">
        <v>30</v>
      </c>
      <c r="H1894">
        <v>0</v>
      </c>
      <c r="I1894">
        <v>5</v>
      </c>
      <c r="J1894">
        <v>0</v>
      </c>
      <c r="K1894">
        <v>5</v>
      </c>
      <c r="L1894">
        <v>5</v>
      </c>
      <c r="M1894">
        <v>5</v>
      </c>
      <c r="N1894">
        <v>20</v>
      </c>
      <c r="O1894">
        <v>90</v>
      </c>
      <c r="P1894">
        <v>85</v>
      </c>
      <c r="Q1894">
        <v>165</v>
      </c>
      <c r="R1894">
        <v>100</v>
      </c>
      <c r="S1894">
        <v>0</v>
      </c>
      <c r="T1894">
        <v>5</v>
      </c>
      <c r="U1894">
        <v>55</v>
      </c>
      <c r="V1894">
        <v>130</v>
      </c>
      <c r="W1894">
        <v>0</v>
      </c>
      <c r="X1894">
        <v>30</v>
      </c>
      <c r="Y1894">
        <v>0</v>
      </c>
    </row>
    <row r="1895" spans="2:25" hidden="1" x14ac:dyDescent="0.25">
      <c r="B1895" t="s">
        <v>2202</v>
      </c>
      <c r="C1895">
        <v>34580</v>
      </c>
      <c r="D1895" t="s">
        <v>1907</v>
      </c>
      <c r="E1895">
        <v>15</v>
      </c>
      <c r="F1895">
        <v>40</v>
      </c>
      <c r="G1895">
        <v>4790</v>
      </c>
      <c r="H1895">
        <v>30</v>
      </c>
      <c r="I1895">
        <v>1590</v>
      </c>
      <c r="J1895">
        <v>20</v>
      </c>
      <c r="K1895">
        <v>875</v>
      </c>
      <c r="L1895">
        <v>2715</v>
      </c>
      <c r="M1895">
        <v>550</v>
      </c>
      <c r="N1895">
        <v>2005</v>
      </c>
      <c r="O1895">
        <v>2865</v>
      </c>
      <c r="P1895">
        <v>2235</v>
      </c>
      <c r="Q1895">
        <v>2540</v>
      </c>
      <c r="R1895">
        <v>1645</v>
      </c>
      <c r="S1895">
        <v>260</v>
      </c>
      <c r="T1895">
        <v>130</v>
      </c>
      <c r="U1895">
        <v>720</v>
      </c>
      <c r="V1895">
        <v>9400</v>
      </c>
      <c r="W1895">
        <v>10</v>
      </c>
      <c r="X1895">
        <v>240</v>
      </c>
      <c r="Y1895">
        <v>250</v>
      </c>
    </row>
    <row r="1896" spans="2:25" hidden="1" x14ac:dyDescent="0.25">
      <c r="B1896" t="s">
        <v>2202</v>
      </c>
      <c r="C1896">
        <v>34590</v>
      </c>
      <c r="D1896" t="s">
        <v>1908</v>
      </c>
      <c r="E1896">
        <v>125</v>
      </c>
      <c r="F1896">
        <v>310</v>
      </c>
      <c r="G1896">
        <v>32025</v>
      </c>
      <c r="H1896">
        <v>285</v>
      </c>
      <c r="I1896">
        <v>11990</v>
      </c>
      <c r="J1896">
        <v>165</v>
      </c>
      <c r="K1896">
        <v>6240</v>
      </c>
      <c r="L1896">
        <v>32030</v>
      </c>
      <c r="M1896">
        <v>2705</v>
      </c>
      <c r="N1896">
        <v>14050</v>
      </c>
      <c r="O1896">
        <v>32070</v>
      </c>
      <c r="P1896">
        <v>25820</v>
      </c>
      <c r="Q1896">
        <v>26400</v>
      </c>
      <c r="R1896">
        <v>15535</v>
      </c>
      <c r="S1896">
        <v>1870</v>
      </c>
      <c r="T1896">
        <v>1650</v>
      </c>
      <c r="U1896">
        <v>8495</v>
      </c>
      <c r="V1896">
        <v>68765</v>
      </c>
      <c r="W1896">
        <v>125</v>
      </c>
      <c r="X1896">
        <v>2325</v>
      </c>
      <c r="Y1896">
        <v>1555</v>
      </c>
    </row>
    <row r="1897" spans="2:25" hidden="1" x14ac:dyDescent="0.25">
      <c r="B1897" t="s">
        <v>2202</v>
      </c>
      <c r="C1897">
        <v>34710</v>
      </c>
      <c r="D1897" t="s">
        <v>1909</v>
      </c>
      <c r="E1897">
        <v>5</v>
      </c>
      <c r="F1897">
        <v>10</v>
      </c>
      <c r="G1897">
        <v>315</v>
      </c>
      <c r="H1897">
        <v>0</v>
      </c>
      <c r="I1897">
        <v>65</v>
      </c>
      <c r="J1897">
        <v>0</v>
      </c>
      <c r="K1897">
        <v>25</v>
      </c>
      <c r="L1897">
        <v>135</v>
      </c>
      <c r="M1897">
        <v>65</v>
      </c>
      <c r="N1897">
        <v>105</v>
      </c>
      <c r="O1897">
        <v>205</v>
      </c>
      <c r="P1897">
        <v>160</v>
      </c>
      <c r="Q1897">
        <v>150</v>
      </c>
      <c r="R1897">
        <v>105</v>
      </c>
      <c r="S1897">
        <v>15</v>
      </c>
      <c r="T1897">
        <v>5</v>
      </c>
      <c r="U1897">
        <v>55</v>
      </c>
      <c r="V1897">
        <v>555</v>
      </c>
      <c r="W1897">
        <v>0</v>
      </c>
      <c r="X1897">
        <v>15</v>
      </c>
      <c r="Y1897">
        <v>5</v>
      </c>
    </row>
    <row r="1898" spans="2:25" hidden="1" x14ac:dyDescent="0.25">
      <c r="B1898" t="s">
        <v>2202</v>
      </c>
      <c r="C1898">
        <v>34770</v>
      </c>
      <c r="D1898" t="s">
        <v>1910</v>
      </c>
      <c r="E1898">
        <v>40</v>
      </c>
      <c r="F1898">
        <v>155</v>
      </c>
      <c r="G1898">
        <v>11095</v>
      </c>
      <c r="H1898">
        <v>35</v>
      </c>
      <c r="I1898">
        <v>2635</v>
      </c>
      <c r="J1898">
        <v>30</v>
      </c>
      <c r="K1898">
        <v>1170</v>
      </c>
      <c r="L1898">
        <v>5745</v>
      </c>
      <c r="M1898">
        <v>2120</v>
      </c>
      <c r="N1898">
        <v>3380</v>
      </c>
      <c r="O1898">
        <v>6080</v>
      </c>
      <c r="P1898">
        <v>5080</v>
      </c>
      <c r="Q1898">
        <v>5395</v>
      </c>
      <c r="R1898">
        <v>3850</v>
      </c>
      <c r="S1898">
        <v>575</v>
      </c>
      <c r="T1898">
        <v>190</v>
      </c>
      <c r="U1898">
        <v>2075</v>
      </c>
      <c r="V1898">
        <v>19730</v>
      </c>
      <c r="W1898">
        <v>15</v>
      </c>
      <c r="X1898">
        <v>440</v>
      </c>
      <c r="Y1898">
        <v>165</v>
      </c>
    </row>
    <row r="1899" spans="2:25" hidden="1" x14ac:dyDescent="0.25">
      <c r="B1899" t="s">
        <v>2202</v>
      </c>
      <c r="C1899">
        <v>34800</v>
      </c>
      <c r="D1899" t="s">
        <v>1911</v>
      </c>
      <c r="E1899">
        <v>5</v>
      </c>
      <c r="F1899">
        <v>5</v>
      </c>
      <c r="G1899">
        <v>35</v>
      </c>
      <c r="H1899">
        <v>0</v>
      </c>
      <c r="I1899">
        <v>5</v>
      </c>
      <c r="J1899">
        <v>0</v>
      </c>
      <c r="K1899">
        <v>5</v>
      </c>
      <c r="L1899">
        <v>15</v>
      </c>
      <c r="M1899">
        <v>10</v>
      </c>
      <c r="N1899">
        <v>5</v>
      </c>
      <c r="O1899">
        <v>40</v>
      </c>
      <c r="P1899">
        <v>20</v>
      </c>
      <c r="Q1899">
        <v>30</v>
      </c>
      <c r="R1899">
        <v>20</v>
      </c>
      <c r="S1899">
        <v>5</v>
      </c>
      <c r="T1899">
        <v>0</v>
      </c>
      <c r="U1899">
        <v>5</v>
      </c>
      <c r="V1899">
        <v>55</v>
      </c>
      <c r="W1899">
        <v>0</v>
      </c>
      <c r="X1899">
        <v>0</v>
      </c>
      <c r="Y1899">
        <v>0</v>
      </c>
    </row>
    <row r="1900" spans="2:25" hidden="1" x14ac:dyDescent="0.25">
      <c r="B1900" t="s">
        <v>2202</v>
      </c>
      <c r="C1900">
        <v>34830</v>
      </c>
      <c r="D1900" t="s">
        <v>1912</v>
      </c>
      <c r="E1900">
        <v>5</v>
      </c>
      <c r="F1900">
        <v>20</v>
      </c>
      <c r="G1900">
        <v>15</v>
      </c>
      <c r="H1900">
        <v>0</v>
      </c>
      <c r="I1900">
        <v>10</v>
      </c>
      <c r="J1900">
        <v>0</v>
      </c>
      <c r="K1900">
        <v>5</v>
      </c>
      <c r="L1900">
        <v>5</v>
      </c>
      <c r="M1900">
        <v>0</v>
      </c>
      <c r="N1900">
        <v>15</v>
      </c>
      <c r="O1900">
        <v>45</v>
      </c>
      <c r="P1900">
        <v>40</v>
      </c>
      <c r="Q1900">
        <v>65</v>
      </c>
      <c r="R1900">
        <v>35</v>
      </c>
      <c r="S1900">
        <v>5</v>
      </c>
      <c r="T1900">
        <v>5</v>
      </c>
      <c r="U1900">
        <v>30</v>
      </c>
      <c r="V1900">
        <v>70</v>
      </c>
      <c r="W1900">
        <v>0</v>
      </c>
      <c r="X1900">
        <v>5</v>
      </c>
      <c r="Y1900">
        <v>0</v>
      </c>
    </row>
    <row r="1901" spans="2:25" hidden="1" x14ac:dyDescent="0.25">
      <c r="B1901" t="s">
        <v>2202</v>
      </c>
      <c r="C1901">
        <v>34860</v>
      </c>
      <c r="D1901" t="s">
        <v>1913</v>
      </c>
      <c r="E1901">
        <v>10</v>
      </c>
      <c r="F1901">
        <v>20</v>
      </c>
      <c r="G1901">
        <v>1045</v>
      </c>
      <c r="H1901">
        <v>5</v>
      </c>
      <c r="I1901">
        <v>245</v>
      </c>
      <c r="J1901">
        <v>5</v>
      </c>
      <c r="K1901">
        <v>110</v>
      </c>
      <c r="L1901">
        <v>670</v>
      </c>
      <c r="M1901">
        <v>255</v>
      </c>
      <c r="N1901">
        <v>390</v>
      </c>
      <c r="O1901">
        <v>815</v>
      </c>
      <c r="P1901">
        <v>635</v>
      </c>
      <c r="Q1901">
        <v>590</v>
      </c>
      <c r="R1901">
        <v>390</v>
      </c>
      <c r="S1901">
        <v>55</v>
      </c>
      <c r="T1901">
        <v>25</v>
      </c>
      <c r="U1901">
        <v>245</v>
      </c>
      <c r="V1901">
        <v>2010</v>
      </c>
      <c r="W1901">
        <v>5</v>
      </c>
      <c r="X1901">
        <v>45</v>
      </c>
      <c r="Y1901">
        <v>15</v>
      </c>
    </row>
    <row r="1902" spans="2:25" hidden="1" x14ac:dyDescent="0.25">
      <c r="B1902" t="s">
        <v>2202</v>
      </c>
      <c r="C1902">
        <v>34880</v>
      </c>
      <c r="D1902" t="s">
        <v>1914</v>
      </c>
      <c r="E1902">
        <v>20</v>
      </c>
      <c r="F1902">
        <v>100</v>
      </c>
      <c r="G1902">
        <v>3055</v>
      </c>
      <c r="H1902">
        <v>15</v>
      </c>
      <c r="I1902">
        <v>545</v>
      </c>
      <c r="J1902">
        <v>5</v>
      </c>
      <c r="K1902">
        <v>315</v>
      </c>
      <c r="L1902">
        <v>1715</v>
      </c>
      <c r="M1902">
        <v>490</v>
      </c>
      <c r="N1902">
        <v>905</v>
      </c>
      <c r="O1902">
        <v>1705</v>
      </c>
      <c r="P1902">
        <v>1410</v>
      </c>
      <c r="Q1902">
        <v>1985</v>
      </c>
      <c r="R1902">
        <v>1685</v>
      </c>
      <c r="S1902">
        <v>110</v>
      </c>
      <c r="T1902">
        <v>85</v>
      </c>
      <c r="U1902">
        <v>645</v>
      </c>
      <c r="V1902">
        <v>5605</v>
      </c>
      <c r="W1902">
        <v>5</v>
      </c>
      <c r="X1902">
        <v>210</v>
      </c>
      <c r="Y1902">
        <v>25</v>
      </c>
    </row>
    <row r="1903" spans="2:25" hidden="1" x14ac:dyDescent="0.25">
      <c r="B1903" t="s">
        <v>2202</v>
      </c>
      <c r="C1903">
        <v>35010</v>
      </c>
      <c r="D1903" t="s">
        <v>1915</v>
      </c>
      <c r="E1903">
        <v>125</v>
      </c>
      <c r="F1903">
        <v>330</v>
      </c>
      <c r="G1903">
        <v>55090</v>
      </c>
      <c r="H1903">
        <v>410</v>
      </c>
      <c r="I1903">
        <v>15865</v>
      </c>
      <c r="J1903">
        <v>200</v>
      </c>
      <c r="K1903">
        <v>6860</v>
      </c>
      <c r="L1903">
        <v>36075</v>
      </c>
      <c r="M1903">
        <v>8270</v>
      </c>
      <c r="N1903">
        <v>17540</v>
      </c>
      <c r="O1903">
        <v>31470</v>
      </c>
      <c r="P1903">
        <v>24640</v>
      </c>
      <c r="Q1903">
        <v>25555</v>
      </c>
      <c r="R1903">
        <v>15560</v>
      </c>
      <c r="S1903">
        <v>2710</v>
      </c>
      <c r="T1903">
        <v>1090</v>
      </c>
      <c r="U1903">
        <v>8085</v>
      </c>
      <c r="V1903">
        <v>97390</v>
      </c>
      <c r="W1903">
        <v>80</v>
      </c>
      <c r="X1903">
        <v>2195</v>
      </c>
      <c r="Y1903">
        <v>1495</v>
      </c>
    </row>
    <row r="1904" spans="2:25" hidden="1" x14ac:dyDescent="0.25">
      <c r="B1904" t="s">
        <v>2202</v>
      </c>
      <c r="C1904">
        <v>35250</v>
      </c>
      <c r="D1904" t="s">
        <v>1458</v>
      </c>
      <c r="E1904">
        <v>5</v>
      </c>
      <c r="F1904">
        <v>20</v>
      </c>
      <c r="G1904">
        <v>45</v>
      </c>
      <c r="H1904">
        <v>0</v>
      </c>
      <c r="I1904">
        <v>5</v>
      </c>
      <c r="J1904">
        <v>0</v>
      </c>
      <c r="K1904">
        <v>10</v>
      </c>
      <c r="L1904">
        <v>5</v>
      </c>
      <c r="M1904">
        <v>0</v>
      </c>
      <c r="N1904">
        <v>30</v>
      </c>
      <c r="O1904">
        <v>150</v>
      </c>
      <c r="P1904">
        <v>125</v>
      </c>
      <c r="Q1904">
        <v>290</v>
      </c>
      <c r="R1904">
        <v>225</v>
      </c>
      <c r="S1904">
        <v>0</v>
      </c>
      <c r="T1904">
        <v>20</v>
      </c>
      <c r="U1904">
        <v>75</v>
      </c>
      <c r="V1904">
        <v>185</v>
      </c>
      <c r="W1904">
        <v>0</v>
      </c>
      <c r="X1904">
        <v>50</v>
      </c>
      <c r="Y1904">
        <v>0</v>
      </c>
    </row>
    <row r="1905" spans="2:25" hidden="1" x14ac:dyDescent="0.25">
      <c r="B1905" t="s">
        <v>2202</v>
      </c>
      <c r="C1905">
        <v>35300</v>
      </c>
      <c r="D1905" t="s">
        <v>1916</v>
      </c>
      <c r="E1905">
        <v>20</v>
      </c>
      <c r="F1905">
        <v>100</v>
      </c>
      <c r="G1905">
        <v>805</v>
      </c>
      <c r="H1905">
        <v>5</v>
      </c>
      <c r="I1905">
        <v>220</v>
      </c>
      <c r="J1905">
        <v>5</v>
      </c>
      <c r="K1905">
        <v>125</v>
      </c>
      <c r="L1905">
        <v>670</v>
      </c>
      <c r="M1905">
        <v>100</v>
      </c>
      <c r="N1905">
        <v>470</v>
      </c>
      <c r="O1905">
        <v>1200</v>
      </c>
      <c r="P1905">
        <v>1080</v>
      </c>
      <c r="Q1905">
        <v>1580</v>
      </c>
      <c r="R1905">
        <v>1140</v>
      </c>
      <c r="S1905">
        <v>45</v>
      </c>
      <c r="T1905">
        <v>65</v>
      </c>
      <c r="U1905">
        <v>575</v>
      </c>
      <c r="V1905">
        <v>2260</v>
      </c>
      <c r="W1905">
        <v>5</v>
      </c>
      <c r="X1905">
        <v>240</v>
      </c>
      <c r="Y1905">
        <v>15</v>
      </c>
    </row>
    <row r="1906" spans="2:25" hidden="1" x14ac:dyDescent="0.25">
      <c r="B1906" t="s">
        <v>2202</v>
      </c>
      <c r="C1906">
        <v>35600</v>
      </c>
      <c r="D1906" t="s">
        <v>1917</v>
      </c>
      <c r="E1906">
        <v>5</v>
      </c>
      <c r="F1906">
        <v>20</v>
      </c>
      <c r="G1906">
        <v>475</v>
      </c>
      <c r="H1906">
        <v>5</v>
      </c>
      <c r="I1906">
        <v>115</v>
      </c>
      <c r="J1906">
        <v>5</v>
      </c>
      <c r="K1906">
        <v>65</v>
      </c>
      <c r="L1906">
        <v>220</v>
      </c>
      <c r="M1906">
        <v>50</v>
      </c>
      <c r="N1906">
        <v>180</v>
      </c>
      <c r="O1906">
        <v>270</v>
      </c>
      <c r="P1906">
        <v>215</v>
      </c>
      <c r="Q1906">
        <v>250</v>
      </c>
      <c r="R1906">
        <v>210</v>
      </c>
      <c r="S1906">
        <v>30</v>
      </c>
      <c r="T1906">
        <v>10</v>
      </c>
      <c r="U1906">
        <v>105</v>
      </c>
      <c r="V1906">
        <v>930</v>
      </c>
      <c r="W1906">
        <v>5</v>
      </c>
      <c r="X1906">
        <v>25</v>
      </c>
      <c r="Y1906">
        <v>5</v>
      </c>
    </row>
    <row r="1907" spans="2:25" hidden="1" x14ac:dyDescent="0.25">
      <c r="B1907" t="s">
        <v>2202</v>
      </c>
      <c r="C1907">
        <v>35670</v>
      </c>
      <c r="D1907" t="s">
        <v>1918</v>
      </c>
      <c r="E1907">
        <v>5</v>
      </c>
      <c r="F1907">
        <v>15</v>
      </c>
      <c r="G1907">
        <v>40</v>
      </c>
      <c r="H1907">
        <v>0</v>
      </c>
      <c r="I1907">
        <v>20</v>
      </c>
      <c r="J1907">
        <v>5</v>
      </c>
      <c r="K1907">
        <v>20</v>
      </c>
      <c r="L1907">
        <v>20</v>
      </c>
      <c r="M1907">
        <v>0</v>
      </c>
      <c r="N1907">
        <v>50</v>
      </c>
      <c r="O1907">
        <v>135</v>
      </c>
      <c r="P1907">
        <v>125</v>
      </c>
      <c r="Q1907">
        <v>255</v>
      </c>
      <c r="R1907">
        <v>205</v>
      </c>
      <c r="S1907">
        <v>5</v>
      </c>
      <c r="T1907">
        <v>15</v>
      </c>
      <c r="U1907">
        <v>70</v>
      </c>
      <c r="V1907">
        <v>220</v>
      </c>
      <c r="W1907">
        <v>0</v>
      </c>
      <c r="X1907">
        <v>40</v>
      </c>
      <c r="Y1907">
        <v>0</v>
      </c>
    </row>
    <row r="1908" spans="2:25" hidden="1" x14ac:dyDescent="0.25">
      <c r="B1908" t="s">
        <v>2202</v>
      </c>
      <c r="C1908">
        <v>35740</v>
      </c>
      <c r="D1908" t="s">
        <v>1919</v>
      </c>
      <c r="E1908">
        <v>5</v>
      </c>
      <c r="F1908">
        <v>15</v>
      </c>
      <c r="G1908">
        <v>7970</v>
      </c>
      <c r="H1908">
        <v>35</v>
      </c>
      <c r="I1908">
        <v>1275</v>
      </c>
      <c r="J1908">
        <v>10</v>
      </c>
      <c r="K1908">
        <v>500</v>
      </c>
      <c r="L1908">
        <v>2635</v>
      </c>
      <c r="M1908">
        <v>2315</v>
      </c>
      <c r="N1908">
        <v>1590</v>
      </c>
      <c r="O1908">
        <v>2380</v>
      </c>
      <c r="P1908">
        <v>1760</v>
      </c>
      <c r="Q1908">
        <v>2005</v>
      </c>
      <c r="R1908">
        <v>1500</v>
      </c>
      <c r="S1908">
        <v>275</v>
      </c>
      <c r="T1908">
        <v>90</v>
      </c>
      <c r="U1908">
        <v>490</v>
      </c>
      <c r="V1908">
        <v>11615</v>
      </c>
      <c r="W1908">
        <v>5</v>
      </c>
      <c r="X1908">
        <v>110</v>
      </c>
      <c r="Y1908">
        <v>115</v>
      </c>
    </row>
    <row r="1909" spans="2:25" hidden="1" x14ac:dyDescent="0.25">
      <c r="B1909" t="s">
        <v>2202</v>
      </c>
      <c r="C1909">
        <v>35760</v>
      </c>
      <c r="D1909" t="s">
        <v>1920</v>
      </c>
      <c r="E1909">
        <v>5</v>
      </c>
      <c r="F1909">
        <v>25</v>
      </c>
      <c r="G1909">
        <v>1685</v>
      </c>
      <c r="H1909">
        <v>5</v>
      </c>
      <c r="I1909">
        <v>365</v>
      </c>
      <c r="J1909">
        <v>0</v>
      </c>
      <c r="K1909">
        <v>230</v>
      </c>
      <c r="L1909">
        <v>625</v>
      </c>
      <c r="M1909">
        <v>225</v>
      </c>
      <c r="N1909">
        <v>610</v>
      </c>
      <c r="O1909">
        <v>650</v>
      </c>
      <c r="P1909">
        <v>520</v>
      </c>
      <c r="Q1909">
        <v>695</v>
      </c>
      <c r="R1909">
        <v>610</v>
      </c>
      <c r="S1909">
        <v>75</v>
      </c>
      <c r="T1909">
        <v>30</v>
      </c>
      <c r="U1909">
        <v>185</v>
      </c>
      <c r="V1909">
        <v>3070</v>
      </c>
      <c r="W1909">
        <v>0</v>
      </c>
      <c r="X1909">
        <v>50</v>
      </c>
      <c r="Y1909">
        <v>15</v>
      </c>
    </row>
    <row r="1910" spans="2:25" hidden="1" x14ac:dyDescent="0.25">
      <c r="B1910" t="s">
        <v>2202</v>
      </c>
      <c r="C1910">
        <v>35780</v>
      </c>
      <c r="D1910" t="s">
        <v>1921</v>
      </c>
      <c r="E1910">
        <v>5</v>
      </c>
      <c r="F1910">
        <v>125</v>
      </c>
      <c r="G1910">
        <v>75</v>
      </c>
      <c r="H1910">
        <v>0</v>
      </c>
      <c r="I1910">
        <v>30</v>
      </c>
      <c r="J1910">
        <v>0</v>
      </c>
      <c r="K1910">
        <v>25</v>
      </c>
      <c r="L1910">
        <v>10</v>
      </c>
      <c r="M1910">
        <v>0</v>
      </c>
      <c r="N1910">
        <v>50</v>
      </c>
      <c r="O1910">
        <v>390</v>
      </c>
      <c r="P1910">
        <v>355</v>
      </c>
      <c r="Q1910">
        <v>540</v>
      </c>
      <c r="R1910">
        <v>290</v>
      </c>
      <c r="S1910">
        <v>5</v>
      </c>
      <c r="T1910">
        <v>45</v>
      </c>
      <c r="U1910">
        <v>200</v>
      </c>
      <c r="V1910">
        <v>405</v>
      </c>
      <c r="W1910">
        <v>0</v>
      </c>
      <c r="X1910">
        <v>80</v>
      </c>
      <c r="Y1910">
        <v>0</v>
      </c>
    </row>
    <row r="1911" spans="2:25" hidden="1" x14ac:dyDescent="0.25">
      <c r="B1911" t="s">
        <v>2202</v>
      </c>
      <c r="C1911">
        <v>35790</v>
      </c>
      <c r="D1911" t="s">
        <v>1922</v>
      </c>
      <c r="E1911">
        <v>45</v>
      </c>
      <c r="F1911">
        <v>70</v>
      </c>
      <c r="G1911">
        <v>70</v>
      </c>
      <c r="H1911">
        <v>0</v>
      </c>
      <c r="I1911">
        <v>45</v>
      </c>
      <c r="J1911">
        <v>5</v>
      </c>
      <c r="K1911">
        <v>45</v>
      </c>
      <c r="L1911">
        <v>30</v>
      </c>
      <c r="M1911">
        <v>0</v>
      </c>
      <c r="N1911">
        <v>100</v>
      </c>
      <c r="O1911">
        <v>320</v>
      </c>
      <c r="P1911">
        <v>300</v>
      </c>
      <c r="Q1911">
        <v>655</v>
      </c>
      <c r="R1911">
        <v>490</v>
      </c>
      <c r="S1911">
        <v>5</v>
      </c>
      <c r="T1911">
        <v>25</v>
      </c>
      <c r="U1911">
        <v>205</v>
      </c>
      <c r="V1911">
        <v>535</v>
      </c>
      <c r="W1911">
        <v>5</v>
      </c>
      <c r="X1911">
        <v>105</v>
      </c>
      <c r="Y1911">
        <v>5</v>
      </c>
    </row>
    <row r="1912" spans="2:25" hidden="1" x14ac:dyDescent="0.25">
      <c r="B1912" t="s">
        <v>2202</v>
      </c>
      <c r="C1912">
        <v>35800</v>
      </c>
      <c r="D1912" t="s">
        <v>1923</v>
      </c>
      <c r="E1912">
        <v>5</v>
      </c>
      <c r="F1912">
        <v>20</v>
      </c>
      <c r="G1912">
        <v>170</v>
      </c>
      <c r="H1912">
        <v>5</v>
      </c>
      <c r="I1912">
        <v>55</v>
      </c>
      <c r="J1912">
        <v>5</v>
      </c>
      <c r="K1912">
        <v>40</v>
      </c>
      <c r="L1912">
        <v>80</v>
      </c>
      <c r="M1912">
        <v>20</v>
      </c>
      <c r="N1912">
        <v>110</v>
      </c>
      <c r="O1912">
        <v>145</v>
      </c>
      <c r="P1912">
        <v>130</v>
      </c>
      <c r="Q1912">
        <v>160</v>
      </c>
      <c r="R1912">
        <v>125</v>
      </c>
      <c r="S1912">
        <v>5</v>
      </c>
      <c r="T1912">
        <v>5</v>
      </c>
      <c r="U1912">
        <v>70</v>
      </c>
      <c r="V1912">
        <v>445</v>
      </c>
      <c r="W1912">
        <v>0</v>
      </c>
      <c r="X1912">
        <v>20</v>
      </c>
      <c r="Y1912">
        <v>5</v>
      </c>
    </row>
    <row r="1913" spans="2:25" hidden="1" x14ac:dyDescent="0.25">
      <c r="B1913" t="s">
        <v>2202</v>
      </c>
      <c r="C1913">
        <v>36070</v>
      </c>
      <c r="D1913" t="s">
        <v>1924</v>
      </c>
      <c r="E1913">
        <v>5</v>
      </c>
      <c r="F1913">
        <v>45</v>
      </c>
      <c r="G1913">
        <v>35</v>
      </c>
      <c r="H1913">
        <v>0</v>
      </c>
      <c r="I1913">
        <v>10</v>
      </c>
      <c r="J1913">
        <v>0</v>
      </c>
      <c r="K1913">
        <v>15</v>
      </c>
      <c r="L1913">
        <v>5</v>
      </c>
      <c r="M1913">
        <v>0</v>
      </c>
      <c r="N1913">
        <v>30</v>
      </c>
      <c r="O1913">
        <v>90</v>
      </c>
      <c r="P1913">
        <v>75</v>
      </c>
      <c r="Q1913">
        <v>235</v>
      </c>
      <c r="R1913">
        <v>185</v>
      </c>
      <c r="S1913">
        <v>5</v>
      </c>
      <c r="T1913">
        <v>5</v>
      </c>
      <c r="U1913">
        <v>45</v>
      </c>
      <c r="V1913">
        <v>160</v>
      </c>
      <c r="W1913">
        <v>0</v>
      </c>
      <c r="X1913">
        <v>20</v>
      </c>
      <c r="Y1913">
        <v>0</v>
      </c>
    </row>
    <row r="1914" spans="2:25" hidden="1" x14ac:dyDescent="0.25">
      <c r="B1914" t="s">
        <v>2202</v>
      </c>
      <c r="C1914">
        <v>36150</v>
      </c>
      <c r="D1914" t="s">
        <v>1925</v>
      </c>
      <c r="E1914">
        <v>0</v>
      </c>
      <c r="F1914">
        <v>5</v>
      </c>
      <c r="G1914">
        <v>45</v>
      </c>
      <c r="H1914">
        <v>0</v>
      </c>
      <c r="I1914">
        <v>15</v>
      </c>
      <c r="J1914">
        <v>0</v>
      </c>
      <c r="K1914">
        <v>5</v>
      </c>
      <c r="L1914">
        <v>30</v>
      </c>
      <c r="M1914">
        <v>10</v>
      </c>
      <c r="N1914">
        <v>25</v>
      </c>
      <c r="O1914">
        <v>55</v>
      </c>
      <c r="P1914">
        <v>35</v>
      </c>
      <c r="Q1914">
        <v>40</v>
      </c>
      <c r="R1914">
        <v>35</v>
      </c>
      <c r="S1914">
        <v>5</v>
      </c>
      <c r="T1914">
        <v>5</v>
      </c>
      <c r="U1914">
        <v>15</v>
      </c>
      <c r="V1914">
        <v>110</v>
      </c>
      <c r="W1914">
        <v>0</v>
      </c>
      <c r="X1914">
        <v>5</v>
      </c>
      <c r="Y1914">
        <v>5</v>
      </c>
    </row>
    <row r="1915" spans="2:25" hidden="1" x14ac:dyDescent="0.25">
      <c r="B1915" t="s">
        <v>2202</v>
      </c>
      <c r="C1915">
        <v>36250</v>
      </c>
      <c r="D1915" t="s">
        <v>1926</v>
      </c>
      <c r="E1915">
        <v>45</v>
      </c>
      <c r="F1915">
        <v>60</v>
      </c>
      <c r="G1915">
        <v>20990</v>
      </c>
      <c r="H1915">
        <v>105</v>
      </c>
      <c r="I1915">
        <v>4500</v>
      </c>
      <c r="J1915">
        <v>45</v>
      </c>
      <c r="K1915">
        <v>1770</v>
      </c>
      <c r="L1915">
        <v>8120</v>
      </c>
      <c r="M1915">
        <v>3880</v>
      </c>
      <c r="N1915">
        <v>4865</v>
      </c>
      <c r="O1915">
        <v>7625</v>
      </c>
      <c r="P1915">
        <v>5900</v>
      </c>
      <c r="Q1915">
        <v>6705</v>
      </c>
      <c r="R1915">
        <v>4385</v>
      </c>
      <c r="S1915">
        <v>855</v>
      </c>
      <c r="T1915">
        <v>185</v>
      </c>
      <c r="U1915">
        <v>1750</v>
      </c>
      <c r="V1915">
        <v>32235</v>
      </c>
      <c r="W1915">
        <v>15</v>
      </c>
      <c r="X1915">
        <v>445</v>
      </c>
      <c r="Y1915">
        <v>390</v>
      </c>
    </row>
    <row r="1916" spans="2:25" hidden="1" x14ac:dyDescent="0.25">
      <c r="B1916" t="s">
        <v>2202</v>
      </c>
      <c r="C1916">
        <v>36300</v>
      </c>
      <c r="D1916" t="s">
        <v>546</v>
      </c>
      <c r="E1916">
        <v>5</v>
      </c>
      <c r="F1916">
        <v>5</v>
      </c>
      <c r="G1916">
        <v>40</v>
      </c>
      <c r="H1916">
        <v>0</v>
      </c>
      <c r="I1916">
        <v>5</v>
      </c>
      <c r="J1916">
        <v>0</v>
      </c>
      <c r="K1916">
        <v>0</v>
      </c>
      <c r="L1916">
        <v>15</v>
      </c>
      <c r="M1916">
        <v>10</v>
      </c>
      <c r="N1916">
        <v>15</v>
      </c>
      <c r="O1916">
        <v>40</v>
      </c>
      <c r="P1916">
        <v>30</v>
      </c>
      <c r="Q1916">
        <v>25</v>
      </c>
      <c r="R1916">
        <v>25</v>
      </c>
      <c r="S1916">
        <v>0</v>
      </c>
      <c r="T1916">
        <v>5</v>
      </c>
      <c r="U1916">
        <v>10</v>
      </c>
      <c r="V1916">
        <v>75</v>
      </c>
      <c r="W1916">
        <v>0</v>
      </c>
      <c r="X1916">
        <v>5</v>
      </c>
      <c r="Y1916">
        <v>5</v>
      </c>
    </row>
    <row r="1917" spans="2:25" hidden="1" x14ac:dyDescent="0.25">
      <c r="B1917" t="s">
        <v>2202</v>
      </c>
      <c r="C1917">
        <v>36370</v>
      </c>
      <c r="D1917" t="s">
        <v>1927</v>
      </c>
      <c r="E1917">
        <v>60</v>
      </c>
      <c r="F1917">
        <v>195</v>
      </c>
      <c r="G1917">
        <v>8805</v>
      </c>
      <c r="H1917">
        <v>50</v>
      </c>
      <c r="I1917">
        <v>2675</v>
      </c>
      <c r="J1917">
        <v>30</v>
      </c>
      <c r="K1917">
        <v>1235</v>
      </c>
      <c r="L1917">
        <v>6155</v>
      </c>
      <c r="M1917">
        <v>1105</v>
      </c>
      <c r="N1917">
        <v>3925</v>
      </c>
      <c r="O1917">
        <v>5590</v>
      </c>
      <c r="P1917">
        <v>4760</v>
      </c>
      <c r="Q1917">
        <v>5475</v>
      </c>
      <c r="R1917">
        <v>3600</v>
      </c>
      <c r="S1917">
        <v>455</v>
      </c>
      <c r="T1917">
        <v>200</v>
      </c>
      <c r="U1917">
        <v>2025</v>
      </c>
      <c r="V1917">
        <v>17725</v>
      </c>
      <c r="W1917">
        <v>10</v>
      </c>
      <c r="X1917">
        <v>540</v>
      </c>
      <c r="Y1917">
        <v>180</v>
      </c>
    </row>
    <row r="1918" spans="2:25" hidden="1" x14ac:dyDescent="0.25">
      <c r="B1918" t="s">
        <v>2202</v>
      </c>
      <c r="C1918">
        <v>36510</v>
      </c>
      <c r="D1918" t="s">
        <v>1928</v>
      </c>
      <c r="E1918">
        <v>5</v>
      </c>
      <c r="F1918">
        <v>30</v>
      </c>
      <c r="G1918">
        <v>5980</v>
      </c>
      <c r="H1918">
        <v>30</v>
      </c>
      <c r="I1918">
        <v>1515</v>
      </c>
      <c r="J1918">
        <v>10</v>
      </c>
      <c r="K1918">
        <v>675</v>
      </c>
      <c r="L1918">
        <v>2805</v>
      </c>
      <c r="M1918">
        <v>1065</v>
      </c>
      <c r="N1918">
        <v>1700</v>
      </c>
      <c r="O1918">
        <v>2600</v>
      </c>
      <c r="P1918">
        <v>2015</v>
      </c>
      <c r="Q1918">
        <v>2200</v>
      </c>
      <c r="R1918">
        <v>1580</v>
      </c>
      <c r="S1918">
        <v>250</v>
      </c>
      <c r="T1918">
        <v>95</v>
      </c>
      <c r="U1918">
        <v>655</v>
      </c>
      <c r="V1918">
        <v>10020</v>
      </c>
      <c r="W1918">
        <v>5</v>
      </c>
      <c r="X1918">
        <v>150</v>
      </c>
      <c r="Y1918">
        <v>100</v>
      </c>
    </row>
    <row r="1919" spans="2:25" hidden="1" x14ac:dyDescent="0.25">
      <c r="B1919" t="s">
        <v>2202</v>
      </c>
      <c r="C1919">
        <v>36580</v>
      </c>
      <c r="D1919" t="s">
        <v>1929</v>
      </c>
      <c r="E1919">
        <v>5</v>
      </c>
      <c r="F1919">
        <v>35</v>
      </c>
      <c r="G1919">
        <v>3515</v>
      </c>
      <c r="H1919">
        <v>15</v>
      </c>
      <c r="I1919">
        <v>1170</v>
      </c>
      <c r="J1919">
        <v>10</v>
      </c>
      <c r="K1919">
        <v>650</v>
      </c>
      <c r="L1919">
        <v>1800</v>
      </c>
      <c r="M1919">
        <v>370</v>
      </c>
      <c r="N1919">
        <v>1495</v>
      </c>
      <c r="O1919">
        <v>1755</v>
      </c>
      <c r="P1919">
        <v>1365</v>
      </c>
      <c r="Q1919">
        <v>1470</v>
      </c>
      <c r="R1919">
        <v>1090</v>
      </c>
      <c r="S1919">
        <v>165</v>
      </c>
      <c r="T1919">
        <v>60</v>
      </c>
      <c r="U1919">
        <v>450</v>
      </c>
      <c r="V1919">
        <v>6790</v>
      </c>
      <c r="W1919">
        <v>5</v>
      </c>
      <c r="X1919">
        <v>145</v>
      </c>
      <c r="Y1919">
        <v>40</v>
      </c>
    </row>
    <row r="1920" spans="2:25" hidden="1" x14ac:dyDescent="0.25">
      <c r="B1920" t="s">
        <v>2202</v>
      </c>
      <c r="C1920">
        <v>36630</v>
      </c>
      <c r="D1920" t="s">
        <v>1930</v>
      </c>
      <c r="E1920">
        <v>15</v>
      </c>
      <c r="F1920">
        <v>60</v>
      </c>
      <c r="G1920">
        <v>6070</v>
      </c>
      <c r="H1920">
        <v>20</v>
      </c>
      <c r="I1920">
        <v>1895</v>
      </c>
      <c r="J1920">
        <v>5</v>
      </c>
      <c r="K1920">
        <v>1125</v>
      </c>
      <c r="L1920">
        <v>2645</v>
      </c>
      <c r="M1920">
        <v>635</v>
      </c>
      <c r="N1920">
        <v>2660</v>
      </c>
      <c r="O1920">
        <v>2450</v>
      </c>
      <c r="P1920">
        <v>1995</v>
      </c>
      <c r="Q1920">
        <v>2435</v>
      </c>
      <c r="R1920">
        <v>1835</v>
      </c>
      <c r="S1920">
        <v>260</v>
      </c>
      <c r="T1920">
        <v>130</v>
      </c>
      <c r="U1920">
        <v>730</v>
      </c>
      <c r="V1920">
        <v>11680</v>
      </c>
      <c r="W1920">
        <v>5</v>
      </c>
      <c r="X1920">
        <v>275</v>
      </c>
      <c r="Y1920">
        <v>60</v>
      </c>
    </row>
    <row r="1921" spans="2:25" hidden="1" x14ac:dyDescent="0.25">
      <c r="B1921" t="s">
        <v>2202</v>
      </c>
      <c r="C1921">
        <v>36660</v>
      </c>
      <c r="D1921" t="s">
        <v>1931</v>
      </c>
      <c r="E1921">
        <v>10</v>
      </c>
      <c r="F1921">
        <v>50</v>
      </c>
      <c r="G1921">
        <v>6450</v>
      </c>
      <c r="H1921">
        <v>30</v>
      </c>
      <c r="I1921">
        <v>1370</v>
      </c>
      <c r="J1921">
        <v>15</v>
      </c>
      <c r="K1921">
        <v>715</v>
      </c>
      <c r="L1921">
        <v>2705</v>
      </c>
      <c r="M1921">
        <v>870</v>
      </c>
      <c r="N1921">
        <v>1925</v>
      </c>
      <c r="O1921">
        <v>2520</v>
      </c>
      <c r="P1921">
        <v>1925</v>
      </c>
      <c r="Q1921">
        <v>2225</v>
      </c>
      <c r="R1921">
        <v>1575</v>
      </c>
      <c r="S1921">
        <v>300</v>
      </c>
      <c r="T1921">
        <v>105</v>
      </c>
      <c r="U1921">
        <v>685</v>
      </c>
      <c r="V1921">
        <v>10735</v>
      </c>
      <c r="W1921">
        <v>0</v>
      </c>
      <c r="X1921">
        <v>190</v>
      </c>
      <c r="Y1921">
        <v>45</v>
      </c>
    </row>
    <row r="1922" spans="2:25" hidden="1" x14ac:dyDescent="0.25">
      <c r="B1922" t="s">
        <v>2202</v>
      </c>
      <c r="C1922">
        <v>36720</v>
      </c>
      <c r="D1922" t="s">
        <v>1932</v>
      </c>
      <c r="E1922">
        <v>75</v>
      </c>
      <c r="F1922">
        <v>140</v>
      </c>
      <c r="G1922">
        <v>44115</v>
      </c>
      <c r="H1922">
        <v>410</v>
      </c>
      <c r="I1922">
        <v>8860</v>
      </c>
      <c r="J1922">
        <v>100</v>
      </c>
      <c r="K1922">
        <v>3395</v>
      </c>
      <c r="L1922">
        <v>21375</v>
      </c>
      <c r="M1922">
        <v>9750</v>
      </c>
      <c r="N1922">
        <v>10430</v>
      </c>
      <c r="O1922">
        <v>17800</v>
      </c>
      <c r="P1922">
        <v>13380</v>
      </c>
      <c r="Q1922">
        <v>14955</v>
      </c>
      <c r="R1922">
        <v>9205</v>
      </c>
      <c r="S1922">
        <v>1895</v>
      </c>
      <c r="T1922">
        <v>525</v>
      </c>
      <c r="U1922">
        <v>3850</v>
      </c>
      <c r="V1922">
        <v>67915</v>
      </c>
      <c r="W1922">
        <v>25</v>
      </c>
      <c r="X1922">
        <v>940</v>
      </c>
      <c r="Y1922">
        <v>1360</v>
      </c>
    </row>
    <row r="1923" spans="2:25" hidden="1" x14ac:dyDescent="0.25">
      <c r="B1923" t="s">
        <v>2202</v>
      </c>
      <c r="C1923">
        <v>36820</v>
      </c>
      <c r="D1923" t="s">
        <v>1933</v>
      </c>
      <c r="E1923">
        <v>15</v>
      </c>
      <c r="F1923">
        <v>70</v>
      </c>
      <c r="G1923">
        <v>4380</v>
      </c>
      <c r="H1923">
        <v>10</v>
      </c>
      <c r="I1923">
        <v>780</v>
      </c>
      <c r="J1923">
        <v>5</v>
      </c>
      <c r="K1923">
        <v>440</v>
      </c>
      <c r="L1923">
        <v>1900</v>
      </c>
      <c r="M1923">
        <v>730</v>
      </c>
      <c r="N1923">
        <v>1150</v>
      </c>
      <c r="O1923">
        <v>1745</v>
      </c>
      <c r="P1923">
        <v>1410</v>
      </c>
      <c r="Q1923">
        <v>1700</v>
      </c>
      <c r="R1923">
        <v>1390</v>
      </c>
      <c r="S1923">
        <v>170</v>
      </c>
      <c r="T1923">
        <v>70</v>
      </c>
      <c r="U1923">
        <v>560</v>
      </c>
      <c r="V1923">
        <v>7320</v>
      </c>
      <c r="W1923">
        <v>5</v>
      </c>
      <c r="X1923">
        <v>160</v>
      </c>
      <c r="Y1923">
        <v>25</v>
      </c>
    </row>
    <row r="1924" spans="2:25" hidden="1" x14ac:dyDescent="0.25">
      <c r="B1924" t="s">
        <v>2202</v>
      </c>
      <c r="C1924">
        <v>36910</v>
      </c>
      <c r="D1924" t="s">
        <v>1934</v>
      </c>
      <c r="E1924">
        <v>100</v>
      </c>
      <c r="F1924">
        <v>275</v>
      </c>
      <c r="G1924">
        <v>20985</v>
      </c>
      <c r="H1924">
        <v>115</v>
      </c>
      <c r="I1924">
        <v>4970</v>
      </c>
      <c r="J1924">
        <v>80</v>
      </c>
      <c r="K1924">
        <v>2370</v>
      </c>
      <c r="L1924">
        <v>13110</v>
      </c>
      <c r="M1924">
        <v>4020</v>
      </c>
      <c r="N1924">
        <v>7230</v>
      </c>
      <c r="O1924">
        <v>11100</v>
      </c>
      <c r="P1924">
        <v>8705</v>
      </c>
      <c r="Q1924">
        <v>9700</v>
      </c>
      <c r="R1924">
        <v>5880</v>
      </c>
      <c r="S1924">
        <v>995</v>
      </c>
      <c r="T1924">
        <v>555</v>
      </c>
      <c r="U1924">
        <v>2920</v>
      </c>
      <c r="V1924">
        <v>36845</v>
      </c>
      <c r="W1924">
        <v>15</v>
      </c>
      <c r="X1924">
        <v>990</v>
      </c>
      <c r="Y1924">
        <v>620</v>
      </c>
    </row>
    <row r="1925" spans="2:25" hidden="1" x14ac:dyDescent="0.25">
      <c r="B1925" t="s">
        <v>2202</v>
      </c>
      <c r="C1925">
        <v>36950</v>
      </c>
      <c r="D1925" t="s">
        <v>1935</v>
      </c>
      <c r="E1925">
        <v>25</v>
      </c>
      <c r="F1925">
        <v>135</v>
      </c>
      <c r="G1925">
        <v>130</v>
      </c>
      <c r="H1925">
        <v>0</v>
      </c>
      <c r="I1925">
        <v>50</v>
      </c>
      <c r="J1925">
        <v>5</v>
      </c>
      <c r="K1925">
        <v>35</v>
      </c>
      <c r="L1925">
        <v>40</v>
      </c>
      <c r="M1925">
        <v>5</v>
      </c>
      <c r="N1925">
        <v>65</v>
      </c>
      <c r="O1925">
        <v>280</v>
      </c>
      <c r="P1925">
        <v>235</v>
      </c>
      <c r="Q1925">
        <v>450</v>
      </c>
      <c r="R1925">
        <v>245</v>
      </c>
      <c r="S1925">
        <v>5</v>
      </c>
      <c r="T1925">
        <v>25</v>
      </c>
      <c r="U1925">
        <v>105</v>
      </c>
      <c r="V1925">
        <v>380</v>
      </c>
      <c r="W1925">
        <v>0</v>
      </c>
      <c r="X1925">
        <v>40</v>
      </c>
      <c r="Y1925">
        <v>5</v>
      </c>
    </row>
    <row r="1926" spans="2:25" hidden="1" x14ac:dyDescent="0.25">
      <c r="B1926" t="s">
        <v>2202</v>
      </c>
      <c r="C1926">
        <v>36960</v>
      </c>
      <c r="D1926" t="s">
        <v>1936</v>
      </c>
      <c r="E1926">
        <v>160</v>
      </c>
      <c r="F1926">
        <v>440</v>
      </c>
      <c r="G1926">
        <v>210</v>
      </c>
      <c r="H1926">
        <v>0</v>
      </c>
      <c r="I1926">
        <v>55</v>
      </c>
      <c r="J1926">
        <v>5</v>
      </c>
      <c r="K1926">
        <v>40</v>
      </c>
      <c r="L1926">
        <v>100</v>
      </c>
      <c r="M1926">
        <v>5</v>
      </c>
      <c r="N1926">
        <v>60</v>
      </c>
      <c r="O1926">
        <v>645</v>
      </c>
      <c r="P1926">
        <v>550</v>
      </c>
      <c r="Q1926">
        <v>1290</v>
      </c>
      <c r="R1926">
        <v>640</v>
      </c>
      <c r="S1926">
        <v>5</v>
      </c>
      <c r="T1926">
        <v>70</v>
      </c>
      <c r="U1926">
        <v>315</v>
      </c>
      <c r="V1926">
        <v>770</v>
      </c>
      <c r="W1926">
        <v>0</v>
      </c>
      <c r="X1926">
        <v>125</v>
      </c>
      <c r="Y1926">
        <v>0</v>
      </c>
    </row>
    <row r="1927" spans="2:25" hidden="1" x14ac:dyDescent="0.25">
      <c r="B1927" t="s">
        <v>2202</v>
      </c>
      <c r="C1927">
        <v>37010</v>
      </c>
      <c r="D1927" t="s">
        <v>1937</v>
      </c>
      <c r="E1927">
        <v>180</v>
      </c>
      <c r="F1927">
        <v>570</v>
      </c>
      <c r="G1927">
        <v>17145</v>
      </c>
      <c r="H1927">
        <v>165</v>
      </c>
      <c r="I1927">
        <v>5305</v>
      </c>
      <c r="J1927">
        <v>70</v>
      </c>
      <c r="K1927">
        <v>2405</v>
      </c>
      <c r="L1927">
        <v>12990</v>
      </c>
      <c r="M1927">
        <v>2635</v>
      </c>
      <c r="N1927">
        <v>6380</v>
      </c>
      <c r="O1927">
        <v>12295</v>
      </c>
      <c r="P1927">
        <v>10345</v>
      </c>
      <c r="Q1927">
        <v>12425</v>
      </c>
      <c r="R1927">
        <v>8180</v>
      </c>
      <c r="S1927">
        <v>960</v>
      </c>
      <c r="T1927">
        <v>440</v>
      </c>
      <c r="U1927">
        <v>4035</v>
      </c>
      <c r="V1927">
        <v>33740</v>
      </c>
      <c r="W1927">
        <v>25</v>
      </c>
      <c r="X1927">
        <v>1160</v>
      </c>
      <c r="Y1927">
        <v>1030</v>
      </c>
    </row>
    <row r="1928" spans="2:25" hidden="1" x14ac:dyDescent="0.25">
      <c r="B1928" t="s">
        <v>2202</v>
      </c>
      <c r="C1928">
        <v>37300</v>
      </c>
      <c r="D1928" t="s">
        <v>1938</v>
      </c>
      <c r="E1928">
        <v>5</v>
      </c>
      <c r="F1928">
        <v>35</v>
      </c>
      <c r="G1928">
        <v>50</v>
      </c>
      <c r="H1928">
        <v>0</v>
      </c>
      <c r="I1928">
        <v>45</v>
      </c>
      <c r="J1928">
        <v>5</v>
      </c>
      <c r="K1928">
        <v>10</v>
      </c>
      <c r="L1928">
        <v>65</v>
      </c>
      <c r="M1928">
        <v>5</v>
      </c>
      <c r="N1928">
        <v>20</v>
      </c>
      <c r="O1928">
        <v>150</v>
      </c>
      <c r="P1928">
        <v>120</v>
      </c>
      <c r="Q1928">
        <v>150</v>
      </c>
      <c r="R1928">
        <v>75</v>
      </c>
      <c r="S1928">
        <v>5</v>
      </c>
      <c r="T1928">
        <v>5</v>
      </c>
      <c r="U1928">
        <v>60</v>
      </c>
      <c r="V1928">
        <v>155</v>
      </c>
      <c r="W1928">
        <v>0</v>
      </c>
      <c r="X1928">
        <v>20</v>
      </c>
      <c r="Y1928">
        <v>5</v>
      </c>
    </row>
    <row r="1929" spans="2:25" hidden="1" x14ac:dyDescent="0.25">
      <c r="B1929" t="s">
        <v>2202</v>
      </c>
      <c r="C1929">
        <v>37310</v>
      </c>
      <c r="D1929" t="s">
        <v>1939</v>
      </c>
      <c r="E1929">
        <v>15</v>
      </c>
      <c r="F1929">
        <v>80</v>
      </c>
      <c r="G1929">
        <v>3585</v>
      </c>
      <c r="H1929">
        <v>10</v>
      </c>
      <c r="I1929">
        <v>1155</v>
      </c>
      <c r="J1929">
        <v>10</v>
      </c>
      <c r="K1929">
        <v>705</v>
      </c>
      <c r="L1929">
        <v>2200</v>
      </c>
      <c r="M1929">
        <v>625</v>
      </c>
      <c r="N1929">
        <v>1725</v>
      </c>
      <c r="O1929">
        <v>2600</v>
      </c>
      <c r="P1929">
        <v>2100</v>
      </c>
      <c r="Q1929">
        <v>2120</v>
      </c>
      <c r="R1929">
        <v>1465</v>
      </c>
      <c r="S1929">
        <v>185</v>
      </c>
      <c r="T1929">
        <v>140</v>
      </c>
      <c r="U1929">
        <v>805</v>
      </c>
      <c r="V1929">
        <v>7675</v>
      </c>
      <c r="W1929">
        <v>5</v>
      </c>
      <c r="X1929">
        <v>240</v>
      </c>
      <c r="Y1929">
        <v>55</v>
      </c>
    </row>
    <row r="1930" spans="2:25" hidden="1" x14ac:dyDescent="0.25">
      <c r="B1930" t="s">
        <v>2202</v>
      </c>
      <c r="C1930">
        <v>37340</v>
      </c>
      <c r="D1930" t="s">
        <v>1940</v>
      </c>
      <c r="E1930">
        <v>10</v>
      </c>
      <c r="F1930">
        <v>50</v>
      </c>
      <c r="G1930">
        <v>3635</v>
      </c>
      <c r="H1930">
        <v>15</v>
      </c>
      <c r="I1930">
        <v>810</v>
      </c>
      <c r="J1930">
        <v>5</v>
      </c>
      <c r="K1930">
        <v>380</v>
      </c>
      <c r="L1930">
        <v>2120</v>
      </c>
      <c r="M1930">
        <v>550</v>
      </c>
      <c r="N1930">
        <v>1125</v>
      </c>
      <c r="O1930">
        <v>1905</v>
      </c>
      <c r="P1930">
        <v>1520</v>
      </c>
      <c r="Q1930">
        <v>1790</v>
      </c>
      <c r="R1930">
        <v>1570</v>
      </c>
      <c r="S1930">
        <v>175</v>
      </c>
      <c r="T1930">
        <v>70</v>
      </c>
      <c r="U1930">
        <v>585</v>
      </c>
      <c r="V1930">
        <v>6605</v>
      </c>
      <c r="W1930">
        <v>0</v>
      </c>
      <c r="X1930">
        <v>155</v>
      </c>
      <c r="Y1930">
        <v>20</v>
      </c>
    </row>
    <row r="1931" spans="2:25" hidden="1" x14ac:dyDescent="0.25">
      <c r="B1931" t="s">
        <v>2202</v>
      </c>
      <c r="C1931">
        <v>37400</v>
      </c>
      <c r="D1931" t="s">
        <v>1941</v>
      </c>
      <c r="E1931">
        <v>5</v>
      </c>
      <c r="F1931">
        <v>5</v>
      </c>
      <c r="G1931">
        <v>115</v>
      </c>
      <c r="H1931">
        <v>0</v>
      </c>
      <c r="I1931">
        <v>15</v>
      </c>
      <c r="J1931">
        <v>0</v>
      </c>
      <c r="K1931">
        <v>5</v>
      </c>
      <c r="L1931">
        <v>30</v>
      </c>
      <c r="M1931">
        <v>15</v>
      </c>
      <c r="N1931">
        <v>35</v>
      </c>
      <c r="O1931">
        <v>55</v>
      </c>
      <c r="P1931">
        <v>40</v>
      </c>
      <c r="Q1931">
        <v>30</v>
      </c>
      <c r="R1931">
        <v>20</v>
      </c>
      <c r="S1931">
        <v>5</v>
      </c>
      <c r="T1931">
        <v>0</v>
      </c>
      <c r="U1931">
        <v>15</v>
      </c>
      <c r="V1931">
        <v>180</v>
      </c>
      <c r="W1931">
        <v>0</v>
      </c>
      <c r="X1931">
        <v>5</v>
      </c>
      <c r="Y1931">
        <v>0</v>
      </c>
    </row>
    <row r="1932" spans="2:25" hidden="1" x14ac:dyDescent="0.25">
      <c r="B1932" t="s">
        <v>2202</v>
      </c>
      <c r="C1932">
        <v>37550</v>
      </c>
      <c r="D1932" t="s">
        <v>1942</v>
      </c>
      <c r="E1932">
        <v>5</v>
      </c>
      <c r="F1932">
        <v>50</v>
      </c>
      <c r="G1932">
        <v>30</v>
      </c>
      <c r="H1932">
        <v>0</v>
      </c>
      <c r="I1932">
        <v>25</v>
      </c>
      <c r="J1932">
        <v>0</v>
      </c>
      <c r="K1932">
        <v>20</v>
      </c>
      <c r="L1932">
        <v>15</v>
      </c>
      <c r="M1932">
        <v>0</v>
      </c>
      <c r="N1932">
        <v>55</v>
      </c>
      <c r="O1932">
        <v>200</v>
      </c>
      <c r="P1932">
        <v>190</v>
      </c>
      <c r="Q1932">
        <v>295</v>
      </c>
      <c r="R1932">
        <v>215</v>
      </c>
      <c r="S1932">
        <v>5</v>
      </c>
      <c r="T1932">
        <v>5</v>
      </c>
      <c r="U1932">
        <v>150</v>
      </c>
      <c r="V1932">
        <v>300</v>
      </c>
      <c r="W1932">
        <v>0</v>
      </c>
      <c r="X1932">
        <v>55</v>
      </c>
      <c r="Y1932">
        <v>0</v>
      </c>
    </row>
    <row r="1933" spans="2:25" hidden="1" x14ac:dyDescent="0.25">
      <c r="B1933" t="s">
        <v>2202</v>
      </c>
      <c r="C1933">
        <v>37570</v>
      </c>
      <c r="D1933" t="s">
        <v>1943</v>
      </c>
      <c r="E1933">
        <v>5</v>
      </c>
      <c r="F1933">
        <v>15</v>
      </c>
      <c r="G1933">
        <v>30</v>
      </c>
      <c r="H1933">
        <v>0</v>
      </c>
      <c r="I1933">
        <v>10</v>
      </c>
      <c r="J1933">
        <v>0</v>
      </c>
      <c r="K1933">
        <v>10</v>
      </c>
      <c r="L1933">
        <v>5</v>
      </c>
      <c r="M1933">
        <v>0</v>
      </c>
      <c r="N1933">
        <v>20</v>
      </c>
      <c r="O1933">
        <v>40</v>
      </c>
      <c r="P1933">
        <v>35</v>
      </c>
      <c r="Q1933">
        <v>115</v>
      </c>
      <c r="R1933">
        <v>90</v>
      </c>
      <c r="S1933">
        <v>5</v>
      </c>
      <c r="T1933">
        <v>5</v>
      </c>
      <c r="U1933">
        <v>15</v>
      </c>
      <c r="V1933">
        <v>90</v>
      </c>
      <c r="W1933">
        <v>0</v>
      </c>
      <c r="X1933">
        <v>10</v>
      </c>
      <c r="Y1933">
        <v>0</v>
      </c>
    </row>
    <row r="1934" spans="2:25" hidden="1" x14ac:dyDescent="0.25">
      <c r="B1934" t="s">
        <v>2202</v>
      </c>
      <c r="C1934">
        <v>37600</v>
      </c>
      <c r="D1934" t="s">
        <v>1944</v>
      </c>
      <c r="E1934">
        <v>20</v>
      </c>
      <c r="F1934">
        <v>125</v>
      </c>
      <c r="G1934">
        <v>105</v>
      </c>
      <c r="H1934">
        <v>0</v>
      </c>
      <c r="I1934">
        <v>100</v>
      </c>
      <c r="J1934">
        <v>0</v>
      </c>
      <c r="K1934">
        <v>100</v>
      </c>
      <c r="L1934">
        <v>220</v>
      </c>
      <c r="M1934">
        <v>5</v>
      </c>
      <c r="N1934">
        <v>145</v>
      </c>
      <c r="O1934">
        <v>435</v>
      </c>
      <c r="P1934">
        <v>415</v>
      </c>
      <c r="Q1934">
        <v>890</v>
      </c>
      <c r="R1934">
        <v>600</v>
      </c>
      <c r="S1934">
        <v>15</v>
      </c>
      <c r="T1934">
        <v>15</v>
      </c>
      <c r="U1934">
        <v>280</v>
      </c>
      <c r="V1934">
        <v>735</v>
      </c>
      <c r="W1934">
        <v>0</v>
      </c>
      <c r="X1934">
        <v>200</v>
      </c>
      <c r="Y1934">
        <v>0</v>
      </c>
    </row>
    <row r="1935" spans="2:25" hidden="1" x14ac:dyDescent="0.25">
      <c r="B1935" t="s">
        <v>2202</v>
      </c>
      <c r="C1935">
        <v>40070</v>
      </c>
      <c r="D1935" t="s">
        <v>1945</v>
      </c>
      <c r="E1935">
        <v>45</v>
      </c>
      <c r="F1935">
        <v>10</v>
      </c>
      <c r="G1935">
        <v>1155</v>
      </c>
      <c r="H1935">
        <v>70</v>
      </c>
      <c r="I1935">
        <v>170</v>
      </c>
      <c r="J1935">
        <v>0</v>
      </c>
      <c r="K1935">
        <v>80</v>
      </c>
      <c r="L1935">
        <v>2060</v>
      </c>
      <c r="M1935">
        <v>600</v>
      </c>
      <c r="N1935">
        <v>975</v>
      </c>
      <c r="O1935">
        <v>440</v>
      </c>
      <c r="P1935">
        <v>380</v>
      </c>
      <c r="Q1935">
        <v>1700</v>
      </c>
      <c r="R1935">
        <v>1300</v>
      </c>
      <c r="S1935">
        <v>130</v>
      </c>
      <c r="T1935">
        <v>20</v>
      </c>
      <c r="U1935">
        <v>115</v>
      </c>
      <c r="V1935">
        <v>2995</v>
      </c>
      <c r="W1935">
        <v>15</v>
      </c>
      <c r="X1935">
        <v>115</v>
      </c>
      <c r="Y1935">
        <v>590</v>
      </c>
    </row>
    <row r="1936" spans="2:25" hidden="1" x14ac:dyDescent="0.25">
      <c r="B1936" t="s">
        <v>2202</v>
      </c>
      <c r="C1936">
        <v>40120</v>
      </c>
      <c r="D1936" t="s">
        <v>1946</v>
      </c>
      <c r="E1936">
        <v>5</v>
      </c>
      <c r="F1936">
        <v>5</v>
      </c>
      <c r="G1936">
        <v>3855</v>
      </c>
      <c r="H1936">
        <v>30</v>
      </c>
      <c r="I1936">
        <v>700</v>
      </c>
      <c r="J1936">
        <v>10</v>
      </c>
      <c r="K1936">
        <v>195</v>
      </c>
      <c r="L1936">
        <v>730</v>
      </c>
      <c r="M1936">
        <v>1315</v>
      </c>
      <c r="N1936">
        <v>555</v>
      </c>
      <c r="O1936">
        <v>1190</v>
      </c>
      <c r="P1936">
        <v>830</v>
      </c>
      <c r="Q1936">
        <v>1180</v>
      </c>
      <c r="R1936">
        <v>585</v>
      </c>
      <c r="S1936">
        <v>215</v>
      </c>
      <c r="T1936">
        <v>40</v>
      </c>
      <c r="U1936">
        <v>160</v>
      </c>
      <c r="V1936">
        <v>5220</v>
      </c>
      <c r="W1936">
        <v>5</v>
      </c>
      <c r="X1936">
        <v>45</v>
      </c>
      <c r="Y1936">
        <v>100</v>
      </c>
    </row>
    <row r="1937" spans="2:25" hidden="1" x14ac:dyDescent="0.25">
      <c r="B1937" t="s">
        <v>2202</v>
      </c>
      <c r="C1937">
        <v>40150</v>
      </c>
      <c r="D1937" t="s">
        <v>1947</v>
      </c>
      <c r="E1937">
        <v>5</v>
      </c>
      <c r="F1937">
        <v>5</v>
      </c>
      <c r="G1937">
        <v>915</v>
      </c>
      <c r="H1937">
        <v>5</v>
      </c>
      <c r="I1937">
        <v>385</v>
      </c>
      <c r="J1937">
        <v>5</v>
      </c>
      <c r="K1937">
        <v>165</v>
      </c>
      <c r="L1937">
        <v>390</v>
      </c>
      <c r="M1937">
        <v>85</v>
      </c>
      <c r="N1937">
        <v>380</v>
      </c>
      <c r="O1937">
        <v>665</v>
      </c>
      <c r="P1937">
        <v>470</v>
      </c>
      <c r="Q1937">
        <v>580</v>
      </c>
      <c r="R1937">
        <v>420</v>
      </c>
      <c r="S1937">
        <v>55</v>
      </c>
      <c r="T1937">
        <v>20</v>
      </c>
      <c r="U1937">
        <v>150</v>
      </c>
      <c r="V1937">
        <v>1880</v>
      </c>
      <c r="W1937">
        <v>0</v>
      </c>
      <c r="X1937">
        <v>40</v>
      </c>
      <c r="Y1937">
        <v>30</v>
      </c>
    </row>
    <row r="1938" spans="2:25" hidden="1" x14ac:dyDescent="0.25">
      <c r="B1938" t="s">
        <v>2202</v>
      </c>
      <c r="C1938">
        <v>40220</v>
      </c>
      <c r="D1938" t="s">
        <v>1948</v>
      </c>
      <c r="E1938">
        <v>5</v>
      </c>
      <c r="F1938">
        <v>5</v>
      </c>
      <c r="G1938">
        <v>6170</v>
      </c>
      <c r="H1938">
        <v>15</v>
      </c>
      <c r="I1938">
        <v>1050</v>
      </c>
      <c r="J1938">
        <v>10</v>
      </c>
      <c r="K1938">
        <v>445</v>
      </c>
      <c r="L1938">
        <v>2035</v>
      </c>
      <c r="M1938">
        <v>1085</v>
      </c>
      <c r="N1938">
        <v>1170</v>
      </c>
      <c r="O1938">
        <v>1480</v>
      </c>
      <c r="P1938">
        <v>1050</v>
      </c>
      <c r="Q1938">
        <v>1345</v>
      </c>
      <c r="R1938">
        <v>1100</v>
      </c>
      <c r="S1938">
        <v>280</v>
      </c>
      <c r="T1938">
        <v>55</v>
      </c>
      <c r="U1938">
        <v>295</v>
      </c>
      <c r="V1938">
        <v>8945</v>
      </c>
      <c r="W1938">
        <v>5</v>
      </c>
      <c r="X1938">
        <v>90</v>
      </c>
      <c r="Y1938">
        <v>70</v>
      </c>
    </row>
    <row r="1939" spans="2:25" hidden="1" x14ac:dyDescent="0.25">
      <c r="B1939" t="s">
        <v>2202</v>
      </c>
      <c r="C1939">
        <v>40250</v>
      </c>
      <c r="D1939" t="s">
        <v>1949</v>
      </c>
      <c r="E1939">
        <v>10</v>
      </c>
      <c r="F1939">
        <v>20</v>
      </c>
      <c r="G1939">
        <v>65</v>
      </c>
      <c r="H1939">
        <v>0</v>
      </c>
      <c r="I1939">
        <v>20</v>
      </c>
      <c r="J1939">
        <v>0</v>
      </c>
      <c r="K1939">
        <v>15</v>
      </c>
      <c r="L1939">
        <v>10</v>
      </c>
      <c r="M1939">
        <v>0</v>
      </c>
      <c r="N1939">
        <v>180</v>
      </c>
      <c r="O1939">
        <v>350</v>
      </c>
      <c r="P1939">
        <v>320</v>
      </c>
      <c r="Q1939">
        <v>870</v>
      </c>
      <c r="R1939">
        <v>685</v>
      </c>
      <c r="S1939">
        <v>5</v>
      </c>
      <c r="T1939">
        <v>75</v>
      </c>
      <c r="U1939">
        <v>165</v>
      </c>
      <c r="V1939">
        <v>540</v>
      </c>
      <c r="W1939">
        <v>0</v>
      </c>
      <c r="X1939">
        <v>125</v>
      </c>
      <c r="Y1939">
        <v>5</v>
      </c>
    </row>
    <row r="1940" spans="2:25" hidden="1" x14ac:dyDescent="0.25">
      <c r="B1940" t="s">
        <v>2202</v>
      </c>
      <c r="C1940">
        <v>40310</v>
      </c>
      <c r="D1940" t="s">
        <v>1950</v>
      </c>
      <c r="E1940">
        <v>5</v>
      </c>
      <c r="F1940">
        <v>5</v>
      </c>
      <c r="G1940">
        <v>3570</v>
      </c>
      <c r="H1940">
        <v>15</v>
      </c>
      <c r="I1940">
        <v>675</v>
      </c>
      <c r="J1940">
        <v>10</v>
      </c>
      <c r="K1940">
        <v>250</v>
      </c>
      <c r="L1940">
        <v>1000</v>
      </c>
      <c r="M1940">
        <v>735</v>
      </c>
      <c r="N1940">
        <v>660</v>
      </c>
      <c r="O1940">
        <v>1205</v>
      </c>
      <c r="P1940">
        <v>870</v>
      </c>
      <c r="Q1940">
        <v>1050</v>
      </c>
      <c r="R1940">
        <v>620</v>
      </c>
      <c r="S1940">
        <v>190</v>
      </c>
      <c r="T1940">
        <v>35</v>
      </c>
      <c r="U1940">
        <v>225</v>
      </c>
      <c r="V1940">
        <v>5150</v>
      </c>
      <c r="W1940">
        <v>0</v>
      </c>
      <c r="X1940">
        <v>50</v>
      </c>
      <c r="Y1940">
        <v>65</v>
      </c>
    </row>
    <row r="1941" spans="2:25" hidden="1" x14ac:dyDescent="0.25">
      <c r="B1941" t="s">
        <v>2202</v>
      </c>
      <c r="C1941">
        <v>40430</v>
      </c>
      <c r="D1941" t="s">
        <v>1951</v>
      </c>
      <c r="E1941">
        <v>0</v>
      </c>
      <c r="F1941">
        <v>0</v>
      </c>
      <c r="G1941">
        <v>620</v>
      </c>
      <c r="H1941">
        <v>0</v>
      </c>
      <c r="I1941">
        <v>110</v>
      </c>
      <c r="J1941">
        <v>0</v>
      </c>
      <c r="K1941">
        <v>60</v>
      </c>
      <c r="L1941">
        <v>150</v>
      </c>
      <c r="M1941">
        <v>55</v>
      </c>
      <c r="N1941">
        <v>130</v>
      </c>
      <c r="O1941">
        <v>115</v>
      </c>
      <c r="P1941">
        <v>90</v>
      </c>
      <c r="Q1941">
        <v>115</v>
      </c>
      <c r="R1941">
        <v>150</v>
      </c>
      <c r="S1941">
        <v>25</v>
      </c>
      <c r="T1941">
        <v>5</v>
      </c>
      <c r="U1941">
        <v>35</v>
      </c>
      <c r="V1941">
        <v>955</v>
      </c>
      <c r="W1941">
        <v>0</v>
      </c>
      <c r="X1941">
        <v>10</v>
      </c>
      <c r="Y1941">
        <v>5</v>
      </c>
    </row>
    <row r="1942" spans="2:25" hidden="1" x14ac:dyDescent="0.25">
      <c r="B1942" t="s">
        <v>2202</v>
      </c>
      <c r="C1942">
        <v>40520</v>
      </c>
      <c r="D1942" t="s">
        <v>1952</v>
      </c>
      <c r="E1942">
        <v>5</v>
      </c>
      <c r="F1942">
        <v>15</v>
      </c>
      <c r="G1942">
        <v>1755</v>
      </c>
      <c r="H1942">
        <v>5</v>
      </c>
      <c r="I1942">
        <v>435</v>
      </c>
      <c r="J1942">
        <v>5</v>
      </c>
      <c r="K1942">
        <v>210</v>
      </c>
      <c r="L1942">
        <v>835</v>
      </c>
      <c r="M1942">
        <v>200</v>
      </c>
      <c r="N1942">
        <v>635</v>
      </c>
      <c r="O1942">
        <v>755</v>
      </c>
      <c r="P1942">
        <v>605</v>
      </c>
      <c r="Q1942">
        <v>745</v>
      </c>
      <c r="R1942">
        <v>645</v>
      </c>
      <c r="S1942">
        <v>75</v>
      </c>
      <c r="T1942">
        <v>35</v>
      </c>
      <c r="U1942">
        <v>225</v>
      </c>
      <c r="V1942">
        <v>3200</v>
      </c>
      <c r="W1942">
        <v>0</v>
      </c>
      <c r="X1942">
        <v>70</v>
      </c>
      <c r="Y1942">
        <v>15</v>
      </c>
    </row>
    <row r="1943" spans="2:25" hidden="1" x14ac:dyDescent="0.25">
      <c r="B1943" t="s">
        <v>2202</v>
      </c>
      <c r="C1943">
        <v>40700</v>
      </c>
      <c r="D1943" t="s">
        <v>1118</v>
      </c>
      <c r="E1943">
        <v>5</v>
      </c>
      <c r="F1943">
        <v>10</v>
      </c>
      <c r="G1943">
        <v>3350</v>
      </c>
      <c r="H1943">
        <v>45</v>
      </c>
      <c r="I1943">
        <v>570</v>
      </c>
      <c r="J1943">
        <v>5</v>
      </c>
      <c r="K1943">
        <v>140</v>
      </c>
      <c r="L1943">
        <v>1135</v>
      </c>
      <c r="M1943">
        <v>2405</v>
      </c>
      <c r="N1943">
        <v>600</v>
      </c>
      <c r="O1943">
        <v>1010</v>
      </c>
      <c r="P1943">
        <v>720</v>
      </c>
      <c r="Q1943">
        <v>1245</v>
      </c>
      <c r="R1943">
        <v>605</v>
      </c>
      <c r="S1943">
        <v>145</v>
      </c>
      <c r="T1943">
        <v>25</v>
      </c>
      <c r="U1943">
        <v>115</v>
      </c>
      <c r="V1943">
        <v>4635</v>
      </c>
      <c r="W1943">
        <v>5</v>
      </c>
      <c r="X1943">
        <v>20</v>
      </c>
      <c r="Y1943">
        <v>260</v>
      </c>
    </row>
    <row r="1944" spans="2:25" hidden="1" x14ac:dyDescent="0.25">
      <c r="B1944" t="s">
        <v>2202</v>
      </c>
      <c r="C1944">
        <v>40910</v>
      </c>
      <c r="D1944" t="s">
        <v>1953</v>
      </c>
      <c r="E1944">
        <v>5</v>
      </c>
      <c r="F1944">
        <v>15</v>
      </c>
      <c r="G1944">
        <v>6670</v>
      </c>
      <c r="H1944">
        <v>50</v>
      </c>
      <c r="I1944">
        <v>1345</v>
      </c>
      <c r="J1944">
        <v>20</v>
      </c>
      <c r="K1944">
        <v>450</v>
      </c>
      <c r="L1944">
        <v>2280</v>
      </c>
      <c r="M1944">
        <v>1440</v>
      </c>
      <c r="N1944">
        <v>1455</v>
      </c>
      <c r="O1944">
        <v>2175</v>
      </c>
      <c r="P1944">
        <v>1595</v>
      </c>
      <c r="Q1944">
        <v>2150</v>
      </c>
      <c r="R1944">
        <v>1335</v>
      </c>
      <c r="S1944">
        <v>255</v>
      </c>
      <c r="T1944">
        <v>60</v>
      </c>
      <c r="U1944">
        <v>355</v>
      </c>
      <c r="V1944">
        <v>9820</v>
      </c>
      <c r="W1944">
        <v>10</v>
      </c>
      <c r="X1944">
        <v>90</v>
      </c>
      <c r="Y1944">
        <v>305</v>
      </c>
    </row>
    <row r="1945" spans="2:25" hidden="1" x14ac:dyDescent="0.25">
      <c r="B1945" t="s">
        <v>2202</v>
      </c>
      <c r="C1945">
        <v>41010</v>
      </c>
      <c r="D1945" t="s">
        <v>1954</v>
      </c>
      <c r="E1945">
        <v>10</v>
      </c>
      <c r="F1945">
        <v>25</v>
      </c>
      <c r="G1945">
        <v>405</v>
      </c>
      <c r="H1945">
        <v>0</v>
      </c>
      <c r="I1945">
        <v>80</v>
      </c>
      <c r="J1945">
        <v>5</v>
      </c>
      <c r="K1945">
        <v>40</v>
      </c>
      <c r="L1945">
        <v>165</v>
      </c>
      <c r="M1945">
        <v>65</v>
      </c>
      <c r="N1945">
        <v>120</v>
      </c>
      <c r="O1945">
        <v>255</v>
      </c>
      <c r="P1945">
        <v>210</v>
      </c>
      <c r="Q1945">
        <v>395</v>
      </c>
      <c r="R1945">
        <v>290</v>
      </c>
      <c r="S1945">
        <v>10</v>
      </c>
      <c r="T1945">
        <v>15</v>
      </c>
      <c r="U1945">
        <v>105</v>
      </c>
      <c r="V1945">
        <v>755</v>
      </c>
      <c r="W1945">
        <v>0</v>
      </c>
      <c r="X1945">
        <v>50</v>
      </c>
      <c r="Y1945">
        <v>5</v>
      </c>
    </row>
    <row r="1946" spans="2:25" hidden="1" x14ac:dyDescent="0.25">
      <c r="B1946" t="s">
        <v>2202</v>
      </c>
      <c r="C1946">
        <v>41060</v>
      </c>
      <c r="D1946" t="s">
        <v>1955</v>
      </c>
      <c r="E1946">
        <v>25</v>
      </c>
      <c r="F1946">
        <v>50</v>
      </c>
      <c r="G1946">
        <v>14830</v>
      </c>
      <c r="H1946">
        <v>145</v>
      </c>
      <c r="I1946">
        <v>3755</v>
      </c>
      <c r="J1946">
        <v>35</v>
      </c>
      <c r="K1946">
        <v>1620</v>
      </c>
      <c r="L1946">
        <v>6160</v>
      </c>
      <c r="M1946">
        <v>2830</v>
      </c>
      <c r="N1946">
        <v>4335</v>
      </c>
      <c r="O1946">
        <v>4970</v>
      </c>
      <c r="P1946">
        <v>3910</v>
      </c>
      <c r="Q1946">
        <v>5545</v>
      </c>
      <c r="R1946">
        <v>4235</v>
      </c>
      <c r="S1946">
        <v>705</v>
      </c>
      <c r="T1946">
        <v>205</v>
      </c>
      <c r="U1946">
        <v>1175</v>
      </c>
      <c r="V1946">
        <v>24830</v>
      </c>
      <c r="W1946">
        <v>25</v>
      </c>
      <c r="X1946">
        <v>360</v>
      </c>
      <c r="Y1946">
        <v>700</v>
      </c>
    </row>
    <row r="1947" spans="2:25" hidden="1" x14ac:dyDescent="0.25">
      <c r="B1947" t="s">
        <v>2202</v>
      </c>
      <c r="C1947">
        <v>41140</v>
      </c>
      <c r="D1947" t="s">
        <v>1956</v>
      </c>
      <c r="E1947">
        <v>0</v>
      </c>
      <c r="F1947">
        <v>5</v>
      </c>
      <c r="G1947">
        <v>1260</v>
      </c>
      <c r="H1947">
        <v>5</v>
      </c>
      <c r="I1947">
        <v>230</v>
      </c>
      <c r="J1947">
        <v>5</v>
      </c>
      <c r="K1947">
        <v>90</v>
      </c>
      <c r="L1947">
        <v>345</v>
      </c>
      <c r="M1947">
        <v>270</v>
      </c>
      <c r="N1947">
        <v>320</v>
      </c>
      <c r="O1947">
        <v>470</v>
      </c>
      <c r="P1947">
        <v>345</v>
      </c>
      <c r="Q1947">
        <v>355</v>
      </c>
      <c r="R1947">
        <v>305</v>
      </c>
      <c r="S1947">
        <v>60</v>
      </c>
      <c r="T1947">
        <v>10</v>
      </c>
      <c r="U1947">
        <v>110</v>
      </c>
      <c r="V1947">
        <v>1995</v>
      </c>
      <c r="W1947">
        <v>0</v>
      </c>
      <c r="X1947">
        <v>20</v>
      </c>
      <c r="Y1947">
        <v>10</v>
      </c>
    </row>
    <row r="1948" spans="2:25" hidden="1" x14ac:dyDescent="0.25">
      <c r="B1948" t="s">
        <v>2202</v>
      </c>
      <c r="C1948">
        <v>41190</v>
      </c>
      <c r="D1948" t="s">
        <v>1957</v>
      </c>
      <c r="E1948">
        <v>0</v>
      </c>
      <c r="F1948">
        <v>0</v>
      </c>
      <c r="G1948">
        <v>235</v>
      </c>
      <c r="H1948">
        <v>5</v>
      </c>
      <c r="I1948">
        <v>50</v>
      </c>
      <c r="J1948">
        <v>5</v>
      </c>
      <c r="K1948">
        <v>20</v>
      </c>
      <c r="L1948">
        <v>55</v>
      </c>
      <c r="M1948">
        <v>55</v>
      </c>
      <c r="N1948">
        <v>55</v>
      </c>
      <c r="O1948">
        <v>85</v>
      </c>
      <c r="P1948">
        <v>60</v>
      </c>
      <c r="Q1948">
        <v>70</v>
      </c>
      <c r="R1948">
        <v>50</v>
      </c>
      <c r="S1948">
        <v>5</v>
      </c>
      <c r="T1948">
        <v>5</v>
      </c>
      <c r="U1948">
        <v>20</v>
      </c>
      <c r="V1948">
        <v>365</v>
      </c>
      <c r="W1948">
        <v>0</v>
      </c>
      <c r="X1948">
        <v>5</v>
      </c>
      <c r="Y1948">
        <v>5</v>
      </c>
    </row>
    <row r="1949" spans="2:25" hidden="1" x14ac:dyDescent="0.25">
      <c r="B1949" t="s">
        <v>2202</v>
      </c>
      <c r="C1949">
        <v>41330</v>
      </c>
      <c r="D1949" t="s">
        <v>1958</v>
      </c>
      <c r="E1949">
        <v>5</v>
      </c>
      <c r="F1949">
        <v>5</v>
      </c>
      <c r="G1949">
        <v>265</v>
      </c>
      <c r="H1949">
        <v>0</v>
      </c>
      <c r="I1949">
        <v>50</v>
      </c>
      <c r="J1949">
        <v>0</v>
      </c>
      <c r="K1949">
        <v>40</v>
      </c>
      <c r="L1949">
        <v>135</v>
      </c>
      <c r="M1949">
        <v>5</v>
      </c>
      <c r="N1949">
        <v>145</v>
      </c>
      <c r="O1949">
        <v>115</v>
      </c>
      <c r="P1949">
        <v>100</v>
      </c>
      <c r="Q1949">
        <v>245</v>
      </c>
      <c r="R1949">
        <v>280</v>
      </c>
      <c r="S1949">
        <v>10</v>
      </c>
      <c r="T1949">
        <v>15</v>
      </c>
      <c r="U1949">
        <v>50</v>
      </c>
      <c r="V1949">
        <v>610</v>
      </c>
      <c r="W1949">
        <v>0</v>
      </c>
      <c r="X1949">
        <v>25</v>
      </c>
      <c r="Y1949">
        <v>5</v>
      </c>
    </row>
    <row r="1950" spans="2:25" hidden="1" x14ac:dyDescent="0.25">
      <c r="B1950" t="s">
        <v>2202</v>
      </c>
      <c r="C1950">
        <v>41560</v>
      </c>
      <c r="D1950" t="s">
        <v>1959</v>
      </c>
      <c r="E1950">
        <v>5</v>
      </c>
      <c r="F1950">
        <v>5</v>
      </c>
      <c r="G1950">
        <v>3430</v>
      </c>
      <c r="H1950">
        <v>5</v>
      </c>
      <c r="I1950">
        <v>820</v>
      </c>
      <c r="J1950">
        <v>5</v>
      </c>
      <c r="K1950">
        <v>425</v>
      </c>
      <c r="L1950">
        <v>1105</v>
      </c>
      <c r="M1950">
        <v>425</v>
      </c>
      <c r="N1950">
        <v>940</v>
      </c>
      <c r="O1950">
        <v>905</v>
      </c>
      <c r="P1950">
        <v>740</v>
      </c>
      <c r="Q1950">
        <v>1000</v>
      </c>
      <c r="R1950">
        <v>920</v>
      </c>
      <c r="S1950">
        <v>195</v>
      </c>
      <c r="T1950">
        <v>45</v>
      </c>
      <c r="U1950">
        <v>285</v>
      </c>
      <c r="V1950">
        <v>5720</v>
      </c>
      <c r="W1950">
        <v>5</v>
      </c>
      <c r="X1950">
        <v>75</v>
      </c>
      <c r="Y1950">
        <v>20</v>
      </c>
    </row>
    <row r="1951" spans="2:25" hidden="1" x14ac:dyDescent="0.25">
      <c r="B1951" t="s">
        <v>2202</v>
      </c>
      <c r="C1951">
        <v>41750</v>
      </c>
      <c r="D1951" t="s">
        <v>1960</v>
      </c>
      <c r="E1951">
        <v>5</v>
      </c>
      <c r="F1951">
        <v>0</v>
      </c>
      <c r="G1951">
        <v>125</v>
      </c>
      <c r="H1951">
        <v>0</v>
      </c>
      <c r="I1951">
        <v>25</v>
      </c>
      <c r="J1951">
        <v>0</v>
      </c>
      <c r="K1951">
        <v>15</v>
      </c>
      <c r="L1951">
        <v>35</v>
      </c>
      <c r="M1951">
        <v>10</v>
      </c>
      <c r="N1951">
        <v>45</v>
      </c>
      <c r="O1951">
        <v>70</v>
      </c>
      <c r="P1951">
        <v>50</v>
      </c>
      <c r="Q1951">
        <v>80</v>
      </c>
      <c r="R1951">
        <v>50</v>
      </c>
      <c r="S1951">
        <v>5</v>
      </c>
      <c r="T1951">
        <v>5</v>
      </c>
      <c r="U1951">
        <v>10</v>
      </c>
      <c r="V1951">
        <v>225</v>
      </c>
      <c r="W1951">
        <v>0</v>
      </c>
      <c r="X1951">
        <v>5</v>
      </c>
      <c r="Y1951">
        <v>5</v>
      </c>
    </row>
    <row r="1952" spans="2:25" hidden="1" x14ac:dyDescent="0.25">
      <c r="B1952" t="s">
        <v>2202</v>
      </c>
      <c r="C1952">
        <v>41830</v>
      </c>
      <c r="D1952" t="s">
        <v>1961</v>
      </c>
      <c r="E1952">
        <v>0</v>
      </c>
      <c r="F1952">
        <v>5</v>
      </c>
      <c r="G1952">
        <v>295</v>
      </c>
      <c r="H1952">
        <v>5</v>
      </c>
      <c r="I1952">
        <v>50</v>
      </c>
      <c r="J1952">
        <v>0</v>
      </c>
      <c r="K1952">
        <v>25</v>
      </c>
      <c r="L1952">
        <v>55</v>
      </c>
      <c r="M1952">
        <v>35</v>
      </c>
      <c r="N1952">
        <v>70</v>
      </c>
      <c r="O1952">
        <v>75</v>
      </c>
      <c r="P1952">
        <v>65</v>
      </c>
      <c r="Q1952">
        <v>105</v>
      </c>
      <c r="R1952">
        <v>95</v>
      </c>
      <c r="S1952">
        <v>10</v>
      </c>
      <c r="T1952">
        <v>5</v>
      </c>
      <c r="U1952">
        <v>30</v>
      </c>
      <c r="V1952">
        <v>465</v>
      </c>
      <c r="W1952">
        <v>0</v>
      </c>
      <c r="X1952">
        <v>5</v>
      </c>
      <c r="Y1952">
        <v>5</v>
      </c>
    </row>
    <row r="1953" spans="2:25" hidden="1" x14ac:dyDescent="0.25">
      <c r="B1953" t="s">
        <v>2202</v>
      </c>
      <c r="C1953">
        <v>41960</v>
      </c>
      <c r="D1953" t="s">
        <v>1962</v>
      </c>
      <c r="E1953">
        <v>5</v>
      </c>
      <c r="F1953">
        <v>5</v>
      </c>
      <c r="G1953">
        <v>240</v>
      </c>
      <c r="H1953">
        <v>0</v>
      </c>
      <c r="I1953">
        <v>30</v>
      </c>
      <c r="J1953">
        <v>0</v>
      </c>
      <c r="K1953">
        <v>15</v>
      </c>
      <c r="L1953">
        <v>50</v>
      </c>
      <c r="M1953">
        <v>35</v>
      </c>
      <c r="N1953">
        <v>35</v>
      </c>
      <c r="O1953">
        <v>55</v>
      </c>
      <c r="P1953">
        <v>40</v>
      </c>
      <c r="Q1953">
        <v>50</v>
      </c>
      <c r="R1953">
        <v>45</v>
      </c>
      <c r="S1953">
        <v>5</v>
      </c>
      <c r="T1953">
        <v>5</v>
      </c>
      <c r="U1953">
        <v>15</v>
      </c>
      <c r="V1953">
        <v>335</v>
      </c>
      <c r="W1953">
        <v>0</v>
      </c>
      <c r="X1953">
        <v>5</v>
      </c>
      <c r="Y1953">
        <v>5</v>
      </c>
    </row>
    <row r="1954" spans="2:25" hidden="1" x14ac:dyDescent="0.25">
      <c r="B1954" t="s">
        <v>2202</v>
      </c>
      <c r="C1954">
        <v>42030</v>
      </c>
      <c r="D1954" t="s">
        <v>1963</v>
      </c>
      <c r="E1954">
        <v>10</v>
      </c>
      <c r="F1954">
        <v>5</v>
      </c>
      <c r="G1954">
        <v>3870</v>
      </c>
      <c r="H1954">
        <v>25</v>
      </c>
      <c r="I1954">
        <v>1010</v>
      </c>
      <c r="J1954">
        <v>10</v>
      </c>
      <c r="K1954">
        <v>420</v>
      </c>
      <c r="L1954">
        <v>2125</v>
      </c>
      <c r="M1954">
        <v>320</v>
      </c>
      <c r="N1954">
        <v>1220</v>
      </c>
      <c r="O1954">
        <v>1805</v>
      </c>
      <c r="P1954">
        <v>1465</v>
      </c>
      <c r="Q1954">
        <v>1580</v>
      </c>
      <c r="R1954">
        <v>1085</v>
      </c>
      <c r="S1954">
        <v>165</v>
      </c>
      <c r="T1954">
        <v>65</v>
      </c>
      <c r="U1954">
        <v>505</v>
      </c>
      <c r="V1954">
        <v>6745</v>
      </c>
      <c r="W1954">
        <v>5</v>
      </c>
      <c r="X1954">
        <v>135</v>
      </c>
      <c r="Y1954">
        <v>110</v>
      </c>
    </row>
    <row r="1955" spans="2:25" hidden="1" x14ac:dyDescent="0.25">
      <c r="B1955" t="s">
        <v>2202</v>
      </c>
      <c r="C1955">
        <v>42110</v>
      </c>
      <c r="D1955" t="s">
        <v>1964</v>
      </c>
      <c r="E1955">
        <v>5</v>
      </c>
      <c r="F1955">
        <v>5</v>
      </c>
      <c r="G1955">
        <v>690</v>
      </c>
      <c r="H1955">
        <v>5</v>
      </c>
      <c r="I1955">
        <v>155</v>
      </c>
      <c r="J1955">
        <v>5</v>
      </c>
      <c r="K1955">
        <v>85</v>
      </c>
      <c r="L1955">
        <v>210</v>
      </c>
      <c r="M1955">
        <v>95</v>
      </c>
      <c r="N1955">
        <v>275</v>
      </c>
      <c r="O1955">
        <v>235</v>
      </c>
      <c r="P1955">
        <v>165</v>
      </c>
      <c r="Q1955">
        <v>240</v>
      </c>
      <c r="R1955">
        <v>250</v>
      </c>
      <c r="S1955">
        <v>30</v>
      </c>
      <c r="T1955">
        <v>10</v>
      </c>
      <c r="U1955">
        <v>50</v>
      </c>
      <c r="V1955">
        <v>1280</v>
      </c>
      <c r="W1955">
        <v>0</v>
      </c>
      <c r="X1955">
        <v>20</v>
      </c>
      <c r="Y1955">
        <v>5</v>
      </c>
    </row>
    <row r="1956" spans="2:25" hidden="1" x14ac:dyDescent="0.25">
      <c r="B1956" t="s">
        <v>2202</v>
      </c>
      <c r="C1956">
        <v>42250</v>
      </c>
      <c r="D1956" t="s">
        <v>1965</v>
      </c>
      <c r="E1956">
        <v>0</v>
      </c>
      <c r="F1956">
        <v>5</v>
      </c>
      <c r="G1956">
        <v>740</v>
      </c>
      <c r="H1956">
        <v>5</v>
      </c>
      <c r="I1956">
        <v>170</v>
      </c>
      <c r="J1956">
        <v>5</v>
      </c>
      <c r="K1956">
        <v>65</v>
      </c>
      <c r="L1956">
        <v>190</v>
      </c>
      <c r="M1956">
        <v>215</v>
      </c>
      <c r="N1956">
        <v>190</v>
      </c>
      <c r="O1956">
        <v>335</v>
      </c>
      <c r="P1956">
        <v>215</v>
      </c>
      <c r="Q1956">
        <v>300</v>
      </c>
      <c r="R1956">
        <v>215</v>
      </c>
      <c r="S1956">
        <v>60</v>
      </c>
      <c r="T1956">
        <v>15</v>
      </c>
      <c r="U1956">
        <v>65</v>
      </c>
      <c r="V1956">
        <v>1200</v>
      </c>
      <c r="W1956">
        <v>0</v>
      </c>
      <c r="X1956">
        <v>20</v>
      </c>
      <c r="Y1956">
        <v>5</v>
      </c>
    </row>
    <row r="1957" spans="2:25" hidden="1" x14ac:dyDescent="0.25">
      <c r="B1957" t="s">
        <v>2202</v>
      </c>
      <c r="C1957">
        <v>42600</v>
      </c>
      <c r="D1957" t="s">
        <v>1966</v>
      </c>
      <c r="E1957">
        <v>5</v>
      </c>
      <c r="F1957">
        <v>5</v>
      </c>
      <c r="G1957">
        <v>4850</v>
      </c>
      <c r="H1957">
        <v>45</v>
      </c>
      <c r="I1957">
        <v>585</v>
      </c>
      <c r="J1957">
        <v>5</v>
      </c>
      <c r="K1957">
        <v>155</v>
      </c>
      <c r="L1957">
        <v>1930</v>
      </c>
      <c r="M1957">
        <v>1895</v>
      </c>
      <c r="N1957">
        <v>1015</v>
      </c>
      <c r="O1957">
        <v>860</v>
      </c>
      <c r="P1957">
        <v>680</v>
      </c>
      <c r="Q1957">
        <v>1120</v>
      </c>
      <c r="R1957">
        <v>785</v>
      </c>
      <c r="S1957">
        <v>190</v>
      </c>
      <c r="T1957">
        <v>20</v>
      </c>
      <c r="U1957">
        <v>180</v>
      </c>
      <c r="V1957">
        <v>6770</v>
      </c>
      <c r="W1957">
        <v>5</v>
      </c>
      <c r="X1957">
        <v>55</v>
      </c>
      <c r="Y1957">
        <v>130</v>
      </c>
    </row>
    <row r="1958" spans="2:25" hidden="1" x14ac:dyDescent="0.25">
      <c r="B1958" t="s">
        <v>2202</v>
      </c>
      <c r="C1958">
        <v>42750</v>
      </c>
      <c r="D1958" t="s">
        <v>1967</v>
      </c>
      <c r="E1958">
        <v>5</v>
      </c>
      <c r="F1958">
        <v>0</v>
      </c>
      <c r="G1958">
        <v>720</v>
      </c>
      <c r="H1958">
        <v>5</v>
      </c>
      <c r="I1958">
        <v>95</v>
      </c>
      <c r="J1958">
        <v>5</v>
      </c>
      <c r="K1958">
        <v>35</v>
      </c>
      <c r="L1958">
        <v>185</v>
      </c>
      <c r="M1958">
        <v>165</v>
      </c>
      <c r="N1958">
        <v>155</v>
      </c>
      <c r="O1958">
        <v>255</v>
      </c>
      <c r="P1958">
        <v>190</v>
      </c>
      <c r="Q1958">
        <v>195</v>
      </c>
      <c r="R1958">
        <v>145</v>
      </c>
      <c r="S1958">
        <v>25</v>
      </c>
      <c r="T1958">
        <v>15</v>
      </c>
      <c r="U1958">
        <v>40</v>
      </c>
      <c r="V1958">
        <v>1055</v>
      </c>
      <c r="W1958">
        <v>0</v>
      </c>
      <c r="X1958">
        <v>5</v>
      </c>
      <c r="Y1958">
        <v>10</v>
      </c>
    </row>
    <row r="1959" spans="2:25" hidden="1" x14ac:dyDescent="0.25">
      <c r="B1959" t="s">
        <v>2202</v>
      </c>
      <c r="C1959">
        <v>43080</v>
      </c>
      <c r="D1959" t="s">
        <v>1968</v>
      </c>
      <c r="E1959">
        <v>0</v>
      </c>
      <c r="F1959">
        <v>0</v>
      </c>
      <c r="G1959">
        <v>155</v>
      </c>
      <c r="H1959">
        <v>0</v>
      </c>
      <c r="I1959">
        <v>30</v>
      </c>
      <c r="J1959">
        <v>0</v>
      </c>
      <c r="K1959">
        <v>25</v>
      </c>
      <c r="L1959">
        <v>55</v>
      </c>
      <c r="M1959">
        <v>20</v>
      </c>
      <c r="N1959">
        <v>55</v>
      </c>
      <c r="O1959">
        <v>65</v>
      </c>
      <c r="P1959">
        <v>55</v>
      </c>
      <c r="Q1959">
        <v>70</v>
      </c>
      <c r="R1959">
        <v>60</v>
      </c>
      <c r="S1959">
        <v>10</v>
      </c>
      <c r="T1959">
        <v>5</v>
      </c>
      <c r="U1959">
        <v>10</v>
      </c>
      <c r="V1959">
        <v>285</v>
      </c>
      <c r="W1959">
        <v>0</v>
      </c>
      <c r="X1959">
        <v>5</v>
      </c>
      <c r="Y1959">
        <v>0</v>
      </c>
    </row>
    <row r="1960" spans="2:25" hidden="1" x14ac:dyDescent="0.25">
      <c r="B1960" t="s">
        <v>2202</v>
      </c>
      <c r="C1960">
        <v>43220</v>
      </c>
      <c r="D1960" t="s">
        <v>1969</v>
      </c>
      <c r="E1960">
        <v>0</v>
      </c>
      <c r="F1960">
        <v>0</v>
      </c>
      <c r="G1960">
        <v>125</v>
      </c>
      <c r="H1960">
        <v>5</v>
      </c>
      <c r="I1960">
        <v>15</v>
      </c>
      <c r="J1960">
        <v>0</v>
      </c>
      <c r="K1960">
        <v>5</v>
      </c>
      <c r="L1960">
        <v>25</v>
      </c>
      <c r="M1960">
        <v>15</v>
      </c>
      <c r="N1960">
        <v>15</v>
      </c>
      <c r="O1960">
        <v>45</v>
      </c>
      <c r="P1960">
        <v>25</v>
      </c>
      <c r="Q1960">
        <v>35</v>
      </c>
      <c r="R1960">
        <v>20</v>
      </c>
      <c r="S1960">
        <v>5</v>
      </c>
      <c r="T1960">
        <v>5</v>
      </c>
      <c r="U1960">
        <v>5</v>
      </c>
      <c r="V1960">
        <v>165</v>
      </c>
      <c r="W1960">
        <v>0</v>
      </c>
      <c r="X1960">
        <v>5</v>
      </c>
      <c r="Y1960">
        <v>5</v>
      </c>
    </row>
    <row r="1961" spans="2:25" hidden="1" x14ac:dyDescent="0.25">
      <c r="B1961" t="s">
        <v>2202</v>
      </c>
      <c r="C1961">
        <v>43360</v>
      </c>
      <c r="D1961" t="s">
        <v>1970</v>
      </c>
      <c r="E1961">
        <v>0</v>
      </c>
      <c r="F1961">
        <v>0</v>
      </c>
      <c r="G1961">
        <v>395</v>
      </c>
      <c r="H1961">
        <v>5</v>
      </c>
      <c r="I1961">
        <v>40</v>
      </c>
      <c r="J1961">
        <v>0</v>
      </c>
      <c r="K1961">
        <v>20</v>
      </c>
      <c r="L1961">
        <v>145</v>
      </c>
      <c r="M1961">
        <v>95</v>
      </c>
      <c r="N1961">
        <v>75</v>
      </c>
      <c r="O1961">
        <v>105</v>
      </c>
      <c r="P1961">
        <v>75</v>
      </c>
      <c r="Q1961">
        <v>100</v>
      </c>
      <c r="R1961">
        <v>90</v>
      </c>
      <c r="S1961">
        <v>15</v>
      </c>
      <c r="T1961">
        <v>5</v>
      </c>
      <c r="U1961">
        <v>25</v>
      </c>
      <c r="V1961">
        <v>570</v>
      </c>
      <c r="W1961">
        <v>0</v>
      </c>
      <c r="X1961">
        <v>5</v>
      </c>
      <c r="Y1961">
        <v>0</v>
      </c>
    </row>
    <row r="1962" spans="2:25" hidden="1" x14ac:dyDescent="0.25">
      <c r="B1962" t="s">
        <v>2202</v>
      </c>
      <c r="C1962">
        <v>43650</v>
      </c>
      <c r="D1962" t="s">
        <v>1971</v>
      </c>
      <c r="E1962">
        <v>5</v>
      </c>
      <c r="F1962">
        <v>5</v>
      </c>
      <c r="G1962">
        <v>1420</v>
      </c>
      <c r="H1962">
        <v>10</v>
      </c>
      <c r="I1962">
        <v>485</v>
      </c>
      <c r="J1962">
        <v>10</v>
      </c>
      <c r="K1962">
        <v>175</v>
      </c>
      <c r="L1962">
        <v>515</v>
      </c>
      <c r="M1962">
        <v>290</v>
      </c>
      <c r="N1962">
        <v>415</v>
      </c>
      <c r="O1962">
        <v>840</v>
      </c>
      <c r="P1962">
        <v>600</v>
      </c>
      <c r="Q1962">
        <v>800</v>
      </c>
      <c r="R1962">
        <v>430</v>
      </c>
      <c r="S1962">
        <v>100</v>
      </c>
      <c r="T1962">
        <v>25</v>
      </c>
      <c r="U1962">
        <v>180</v>
      </c>
      <c r="V1962">
        <v>2455</v>
      </c>
      <c r="W1962">
        <v>5</v>
      </c>
      <c r="X1962">
        <v>45</v>
      </c>
      <c r="Y1962">
        <v>85</v>
      </c>
    </row>
    <row r="1963" spans="2:25" hidden="1" x14ac:dyDescent="0.25">
      <c r="B1963" t="s">
        <v>2202</v>
      </c>
      <c r="C1963">
        <v>43710</v>
      </c>
      <c r="D1963" t="s">
        <v>1972</v>
      </c>
      <c r="E1963">
        <v>5</v>
      </c>
      <c r="F1963">
        <v>5</v>
      </c>
      <c r="G1963">
        <v>575</v>
      </c>
      <c r="H1963">
        <v>5</v>
      </c>
      <c r="I1963">
        <v>130</v>
      </c>
      <c r="J1963">
        <v>0</v>
      </c>
      <c r="K1963">
        <v>45</v>
      </c>
      <c r="L1963">
        <v>155</v>
      </c>
      <c r="M1963">
        <v>140</v>
      </c>
      <c r="N1963">
        <v>125</v>
      </c>
      <c r="O1963">
        <v>295</v>
      </c>
      <c r="P1963">
        <v>210</v>
      </c>
      <c r="Q1963">
        <v>240</v>
      </c>
      <c r="R1963">
        <v>150</v>
      </c>
      <c r="S1963">
        <v>40</v>
      </c>
      <c r="T1963">
        <v>10</v>
      </c>
      <c r="U1963">
        <v>60</v>
      </c>
      <c r="V1963">
        <v>890</v>
      </c>
      <c r="W1963">
        <v>0</v>
      </c>
      <c r="X1963">
        <v>10</v>
      </c>
      <c r="Y1963">
        <v>5</v>
      </c>
    </row>
    <row r="1964" spans="2:25" hidden="1" x14ac:dyDescent="0.25">
      <c r="B1964" t="s">
        <v>2202</v>
      </c>
      <c r="C1964">
        <v>43790</v>
      </c>
      <c r="D1964" t="s">
        <v>1973</v>
      </c>
      <c r="E1964">
        <v>5</v>
      </c>
      <c r="F1964">
        <v>5</v>
      </c>
      <c r="G1964">
        <v>2020</v>
      </c>
      <c r="H1964">
        <v>5</v>
      </c>
      <c r="I1964">
        <v>355</v>
      </c>
      <c r="J1964">
        <v>5</v>
      </c>
      <c r="K1964">
        <v>155</v>
      </c>
      <c r="L1964">
        <v>750</v>
      </c>
      <c r="M1964">
        <v>310</v>
      </c>
      <c r="N1964">
        <v>520</v>
      </c>
      <c r="O1964">
        <v>685</v>
      </c>
      <c r="P1964">
        <v>515</v>
      </c>
      <c r="Q1964">
        <v>610</v>
      </c>
      <c r="R1964">
        <v>505</v>
      </c>
      <c r="S1964">
        <v>60</v>
      </c>
      <c r="T1964">
        <v>35</v>
      </c>
      <c r="U1964">
        <v>145</v>
      </c>
      <c r="V1964">
        <v>3170</v>
      </c>
      <c r="W1964">
        <v>0</v>
      </c>
      <c r="X1964">
        <v>40</v>
      </c>
      <c r="Y1964">
        <v>25</v>
      </c>
    </row>
    <row r="1965" spans="2:25" hidden="1" x14ac:dyDescent="0.25">
      <c r="B1965" t="s">
        <v>2202</v>
      </c>
      <c r="C1965">
        <v>44000</v>
      </c>
      <c r="D1965" t="s">
        <v>1974</v>
      </c>
      <c r="E1965">
        <v>0</v>
      </c>
      <c r="F1965">
        <v>5</v>
      </c>
      <c r="G1965">
        <v>5</v>
      </c>
      <c r="H1965">
        <v>0</v>
      </c>
      <c r="I1965">
        <v>5</v>
      </c>
      <c r="J1965">
        <v>0</v>
      </c>
      <c r="K1965">
        <v>5</v>
      </c>
      <c r="L1965">
        <v>0</v>
      </c>
      <c r="M1965">
        <v>0</v>
      </c>
      <c r="N1965">
        <v>5</v>
      </c>
      <c r="O1965">
        <v>5</v>
      </c>
      <c r="P1965">
        <v>5</v>
      </c>
      <c r="Q1965">
        <v>25</v>
      </c>
      <c r="R1965">
        <v>25</v>
      </c>
      <c r="S1965">
        <v>0</v>
      </c>
      <c r="T1965">
        <v>5</v>
      </c>
      <c r="U1965">
        <v>5</v>
      </c>
      <c r="V1965">
        <v>15</v>
      </c>
      <c r="W1965">
        <v>0</v>
      </c>
      <c r="X1965">
        <v>5</v>
      </c>
      <c r="Y1965">
        <v>0</v>
      </c>
    </row>
    <row r="1966" spans="2:25" hidden="1" x14ac:dyDescent="0.25">
      <c r="B1966" t="s">
        <v>2202</v>
      </c>
      <c r="C1966">
        <v>44060</v>
      </c>
      <c r="D1966" t="s">
        <v>1975</v>
      </c>
      <c r="E1966">
        <v>20</v>
      </c>
      <c r="F1966">
        <v>40</v>
      </c>
      <c r="G1966">
        <v>11605</v>
      </c>
      <c r="H1966">
        <v>120</v>
      </c>
      <c r="I1966">
        <v>2360</v>
      </c>
      <c r="J1966">
        <v>40</v>
      </c>
      <c r="K1966">
        <v>935</v>
      </c>
      <c r="L1966">
        <v>4940</v>
      </c>
      <c r="M1966">
        <v>1960</v>
      </c>
      <c r="N1966">
        <v>3545</v>
      </c>
      <c r="O1966">
        <v>4135</v>
      </c>
      <c r="P1966">
        <v>3150</v>
      </c>
      <c r="Q1966">
        <v>4565</v>
      </c>
      <c r="R1966">
        <v>3090</v>
      </c>
      <c r="S1966">
        <v>630</v>
      </c>
      <c r="T1966">
        <v>155</v>
      </c>
      <c r="U1966">
        <v>825</v>
      </c>
      <c r="V1966">
        <v>18980</v>
      </c>
      <c r="W1966">
        <v>15</v>
      </c>
      <c r="X1966">
        <v>290</v>
      </c>
      <c r="Y1966">
        <v>645</v>
      </c>
    </row>
    <row r="1967" spans="2:25" hidden="1" x14ac:dyDescent="0.25">
      <c r="B1967" t="s">
        <v>2202</v>
      </c>
      <c r="C1967">
        <v>44210</v>
      </c>
      <c r="D1967" t="s">
        <v>1976</v>
      </c>
      <c r="E1967">
        <v>5</v>
      </c>
      <c r="F1967">
        <v>5</v>
      </c>
      <c r="G1967">
        <v>1770</v>
      </c>
      <c r="H1967">
        <v>5</v>
      </c>
      <c r="I1967">
        <v>365</v>
      </c>
      <c r="J1967">
        <v>5</v>
      </c>
      <c r="K1967">
        <v>205</v>
      </c>
      <c r="L1967">
        <v>505</v>
      </c>
      <c r="M1967">
        <v>230</v>
      </c>
      <c r="N1967">
        <v>565</v>
      </c>
      <c r="O1967">
        <v>515</v>
      </c>
      <c r="P1967">
        <v>385</v>
      </c>
      <c r="Q1967">
        <v>610</v>
      </c>
      <c r="R1967">
        <v>620</v>
      </c>
      <c r="S1967">
        <v>95</v>
      </c>
      <c r="T1967">
        <v>25</v>
      </c>
      <c r="U1967">
        <v>135</v>
      </c>
      <c r="V1967">
        <v>3110</v>
      </c>
      <c r="W1967">
        <v>0</v>
      </c>
      <c r="X1967">
        <v>40</v>
      </c>
      <c r="Y1967">
        <v>15</v>
      </c>
    </row>
    <row r="1968" spans="2:25" hidden="1" x14ac:dyDescent="0.25">
      <c r="B1968" t="s">
        <v>2202</v>
      </c>
      <c r="C1968">
        <v>44340</v>
      </c>
      <c r="D1968" t="s">
        <v>1977</v>
      </c>
      <c r="E1968">
        <v>15</v>
      </c>
      <c r="F1968">
        <v>10</v>
      </c>
      <c r="G1968">
        <v>6840</v>
      </c>
      <c r="H1968">
        <v>80</v>
      </c>
      <c r="I1968">
        <v>1155</v>
      </c>
      <c r="J1968">
        <v>15</v>
      </c>
      <c r="K1968">
        <v>285</v>
      </c>
      <c r="L1968">
        <v>2040</v>
      </c>
      <c r="M1968">
        <v>2600</v>
      </c>
      <c r="N1968">
        <v>1095</v>
      </c>
      <c r="O1968">
        <v>1720</v>
      </c>
      <c r="P1968">
        <v>1270</v>
      </c>
      <c r="Q1968">
        <v>2290</v>
      </c>
      <c r="R1968">
        <v>1125</v>
      </c>
      <c r="S1968">
        <v>310</v>
      </c>
      <c r="T1968">
        <v>50</v>
      </c>
      <c r="U1968">
        <v>260</v>
      </c>
      <c r="V1968">
        <v>9310</v>
      </c>
      <c r="W1968">
        <v>10</v>
      </c>
      <c r="X1968">
        <v>85</v>
      </c>
      <c r="Y1968">
        <v>520</v>
      </c>
    </row>
    <row r="1969" spans="2:25" hidden="1" x14ac:dyDescent="0.25">
      <c r="B1969" t="s">
        <v>2202</v>
      </c>
      <c r="C1969">
        <v>44550</v>
      </c>
      <c r="D1969" t="s">
        <v>1978</v>
      </c>
      <c r="E1969">
        <v>5</v>
      </c>
      <c r="F1969">
        <v>15</v>
      </c>
      <c r="G1969">
        <v>4375</v>
      </c>
      <c r="H1969">
        <v>35</v>
      </c>
      <c r="I1969">
        <v>1015</v>
      </c>
      <c r="J1969">
        <v>20</v>
      </c>
      <c r="K1969">
        <v>370</v>
      </c>
      <c r="L1969">
        <v>1630</v>
      </c>
      <c r="M1969">
        <v>805</v>
      </c>
      <c r="N1969">
        <v>1055</v>
      </c>
      <c r="O1969">
        <v>2180</v>
      </c>
      <c r="P1969">
        <v>1555</v>
      </c>
      <c r="Q1969">
        <v>1780</v>
      </c>
      <c r="R1969">
        <v>955</v>
      </c>
      <c r="S1969">
        <v>235</v>
      </c>
      <c r="T1969">
        <v>70</v>
      </c>
      <c r="U1969">
        <v>410</v>
      </c>
      <c r="V1969">
        <v>6875</v>
      </c>
      <c r="W1969">
        <v>5</v>
      </c>
      <c r="X1969">
        <v>95</v>
      </c>
      <c r="Y1969">
        <v>155</v>
      </c>
    </row>
    <row r="1970" spans="2:25" hidden="1" x14ac:dyDescent="0.25">
      <c r="B1970" t="s">
        <v>2202</v>
      </c>
      <c r="C1970">
        <v>44620</v>
      </c>
      <c r="D1970" t="s">
        <v>1979</v>
      </c>
      <c r="E1970">
        <v>15</v>
      </c>
      <c r="F1970">
        <v>20</v>
      </c>
      <c r="G1970">
        <v>3910</v>
      </c>
      <c r="H1970">
        <v>20</v>
      </c>
      <c r="I1970">
        <v>865</v>
      </c>
      <c r="J1970">
        <v>20</v>
      </c>
      <c r="K1970">
        <v>415</v>
      </c>
      <c r="L1970">
        <v>1760</v>
      </c>
      <c r="M1970">
        <v>515</v>
      </c>
      <c r="N1970">
        <v>1340</v>
      </c>
      <c r="O1970">
        <v>1970</v>
      </c>
      <c r="P1970">
        <v>1585</v>
      </c>
      <c r="Q1970">
        <v>1830</v>
      </c>
      <c r="R1970">
        <v>1295</v>
      </c>
      <c r="S1970">
        <v>290</v>
      </c>
      <c r="T1970">
        <v>115</v>
      </c>
      <c r="U1970">
        <v>575</v>
      </c>
      <c r="V1970">
        <v>7035</v>
      </c>
      <c r="W1970">
        <v>5</v>
      </c>
      <c r="X1970">
        <v>180</v>
      </c>
      <c r="Y1970">
        <v>75</v>
      </c>
    </row>
    <row r="1971" spans="2:25" hidden="1" x14ac:dyDescent="0.25">
      <c r="B1971" t="s">
        <v>2202</v>
      </c>
      <c r="C1971">
        <v>44830</v>
      </c>
      <c r="D1971" t="s">
        <v>1980</v>
      </c>
      <c r="E1971">
        <v>0</v>
      </c>
      <c r="F1971">
        <v>5</v>
      </c>
      <c r="G1971">
        <v>470</v>
      </c>
      <c r="H1971">
        <v>0</v>
      </c>
      <c r="I1971">
        <v>90</v>
      </c>
      <c r="J1971">
        <v>0</v>
      </c>
      <c r="K1971">
        <v>50</v>
      </c>
      <c r="L1971">
        <v>100</v>
      </c>
      <c r="M1971">
        <v>85</v>
      </c>
      <c r="N1971">
        <v>130</v>
      </c>
      <c r="O1971">
        <v>135</v>
      </c>
      <c r="P1971">
        <v>100</v>
      </c>
      <c r="Q1971">
        <v>160</v>
      </c>
      <c r="R1971">
        <v>145</v>
      </c>
      <c r="S1971">
        <v>30</v>
      </c>
      <c r="T1971">
        <v>10</v>
      </c>
      <c r="U1971">
        <v>35</v>
      </c>
      <c r="V1971">
        <v>780</v>
      </c>
      <c r="W1971">
        <v>0</v>
      </c>
      <c r="X1971">
        <v>5</v>
      </c>
      <c r="Y1971">
        <v>5</v>
      </c>
    </row>
    <row r="1972" spans="2:25" hidden="1" x14ac:dyDescent="0.25">
      <c r="B1972" t="s">
        <v>2202</v>
      </c>
      <c r="C1972">
        <v>45040</v>
      </c>
      <c r="D1972" t="s">
        <v>1981</v>
      </c>
      <c r="E1972">
        <v>10</v>
      </c>
      <c r="F1972">
        <v>40</v>
      </c>
      <c r="G1972">
        <v>3465</v>
      </c>
      <c r="H1972">
        <v>10</v>
      </c>
      <c r="I1972">
        <v>920</v>
      </c>
      <c r="J1972">
        <v>10</v>
      </c>
      <c r="K1972">
        <v>515</v>
      </c>
      <c r="L1972">
        <v>1895</v>
      </c>
      <c r="M1972">
        <v>400</v>
      </c>
      <c r="N1972">
        <v>1305</v>
      </c>
      <c r="O1972">
        <v>1790</v>
      </c>
      <c r="P1972">
        <v>1430</v>
      </c>
      <c r="Q1972">
        <v>1540</v>
      </c>
      <c r="R1972">
        <v>1320</v>
      </c>
      <c r="S1972">
        <v>180</v>
      </c>
      <c r="T1972">
        <v>90</v>
      </c>
      <c r="U1972">
        <v>495</v>
      </c>
      <c r="V1972">
        <v>6670</v>
      </c>
      <c r="W1972">
        <v>5</v>
      </c>
      <c r="X1972">
        <v>140</v>
      </c>
      <c r="Y1972">
        <v>45</v>
      </c>
    </row>
    <row r="1973" spans="2:25" hidden="1" x14ac:dyDescent="0.25">
      <c r="B1973" t="s">
        <v>2202</v>
      </c>
      <c r="C1973">
        <v>45090</v>
      </c>
      <c r="D1973" t="s">
        <v>1982</v>
      </c>
      <c r="E1973">
        <v>0</v>
      </c>
      <c r="F1973">
        <v>5</v>
      </c>
      <c r="G1973">
        <v>910</v>
      </c>
      <c r="H1973">
        <v>5</v>
      </c>
      <c r="I1973">
        <v>145</v>
      </c>
      <c r="J1973">
        <v>5</v>
      </c>
      <c r="K1973">
        <v>60</v>
      </c>
      <c r="L1973">
        <v>370</v>
      </c>
      <c r="M1973">
        <v>210</v>
      </c>
      <c r="N1973">
        <v>190</v>
      </c>
      <c r="O1973">
        <v>475</v>
      </c>
      <c r="P1973">
        <v>355</v>
      </c>
      <c r="Q1973">
        <v>340</v>
      </c>
      <c r="R1973">
        <v>255</v>
      </c>
      <c r="S1973">
        <v>40</v>
      </c>
      <c r="T1973">
        <v>30</v>
      </c>
      <c r="U1973">
        <v>100</v>
      </c>
      <c r="V1973">
        <v>1420</v>
      </c>
      <c r="W1973">
        <v>10</v>
      </c>
      <c r="X1973">
        <v>15</v>
      </c>
      <c r="Y1973">
        <v>10</v>
      </c>
    </row>
    <row r="1974" spans="2:25" hidden="1" x14ac:dyDescent="0.25">
      <c r="B1974" t="s">
        <v>2202</v>
      </c>
      <c r="C1974">
        <v>45120</v>
      </c>
      <c r="D1974" t="s">
        <v>1983</v>
      </c>
      <c r="E1974">
        <v>5</v>
      </c>
      <c r="F1974">
        <v>5</v>
      </c>
      <c r="G1974">
        <v>695</v>
      </c>
      <c r="H1974">
        <v>0</v>
      </c>
      <c r="I1974">
        <v>150</v>
      </c>
      <c r="J1974">
        <v>5</v>
      </c>
      <c r="K1974">
        <v>85</v>
      </c>
      <c r="L1974">
        <v>170</v>
      </c>
      <c r="M1974">
        <v>120</v>
      </c>
      <c r="N1974">
        <v>215</v>
      </c>
      <c r="O1974">
        <v>230</v>
      </c>
      <c r="P1974">
        <v>160</v>
      </c>
      <c r="Q1974">
        <v>190</v>
      </c>
      <c r="R1974">
        <v>180</v>
      </c>
      <c r="S1974">
        <v>25</v>
      </c>
      <c r="T1974">
        <v>15</v>
      </c>
      <c r="U1974">
        <v>45</v>
      </c>
      <c r="V1974">
        <v>1165</v>
      </c>
      <c r="W1974">
        <v>0</v>
      </c>
      <c r="X1974">
        <v>10</v>
      </c>
      <c r="Y1974">
        <v>5</v>
      </c>
    </row>
    <row r="1975" spans="2:25" hidden="1" x14ac:dyDescent="0.25">
      <c r="B1975" t="s">
        <v>2202</v>
      </c>
      <c r="C1975">
        <v>45290</v>
      </c>
      <c r="D1975" t="s">
        <v>1984</v>
      </c>
      <c r="E1975">
        <v>5</v>
      </c>
      <c r="F1975">
        <v>15</v>
      </c>
      <c r="G1975">
        <v>3990</v>
      </c>
      <c r="H1975">
        <v>50</v>
      </c>
      <c r="I1975">
        <v>590</v>
      </c>
      <c r="J1975">
        <v>10</v>
      </c>
      <c r="K1975">
        <v>175</v>
      </c>
      <c r="L1975">
        <v>1630</v>
      </c>
      <c r="M1975">
        <v>1220</v>
      </c>
      <c r="N1975">
        <v>885</v>
      </c>
      <c r="O1975">
        <v>925</v>
      </c>
      <c r="P1975">
        <v>720</v>
      </c>
      <c r="Q1975">
        <v>1255</v>
      </c>
      <c r="R1975">
        <v>820</v>
      </c>
      <c r="S1975">
        <v>150</v>
      </c>
      <c r="T1975">
        <v>30</v>
      </c>
      <c r="U1975">
        <v>170</v>
      </c>
      <c r="V1975">
        <v>5770</v>
      </c>
      <c r="W1975">
        <v>5</v>
      </c>
      <c r="X1975">
        <v>40</v>
      </c>
      <c r="Y1975">
        <v>235</v>
      </c>
    </row>
    <row r="1976" spans="2:25" hidden="1" x14ac:dyDescent="0.25">
      <c r="B1976" t="s">
        <v>2202</v>
      </c>
      <c r="C1976">
        <v>45340</v>
      </c>
      <c r="D1976" t="s">
        <v>1985</v>
      </c>
      <c r="E1976">
        <v>40</v>
      </c>
      <c r="F1976">
        <v>85</v>
      </c>
      <c r="G1976">
        <v>24130</v>
      </c>
      <c r="H1976">
        <v>175</v>
      </c>
      <c r="I1976">
        <v>6300</v>
      </c>
      <c r="J1976">
        <v>115</v>
      </c>
      <c r="K1976">
        <v>2775</v>
      </c>
      <c r="L1976">
        <v>9540</v>
      </c>
      <c r="M1976">
        <v>2775</v>
      </c>
      <c r="N1976">
        <v>7115</v>
      </c>
      <c r="O1976">
        <v>11455</v>
      </c>
      <c r="P1976">
        <v>8890</v>
      </c>
      <c r="Q1976">
        <v>10375</v>
      </c>
      <c r="R1976">
        <v>7100</v>
      </c>
      <c r="S1976">
        <v>1350</v>
      </c>
      <c r="T1976">
        <v>415</v>
      </c>
      <c r="U1976">
        <v>2690</v>
      </c>
      <c r="V1976">
        <v>41300</v>
      </c>
      <c r="W1976">
        <v>20</v>
      </c>
      <c r="X1976">
        <v>865</v>
      </c>
      <c r="Y1976">
        <v>780</v>
      </c>
    </row>
    <row r="1977" spans="2:25" hidden="1" x14ac:dyDescent="0.25">
      <c r="B1977" t="s">
        <v>2202</v>
      </c>
      <c r="C1977">
        <v>45400</v>
      </c>
      <c r="D1977" t="s">
        <v>1986</v>
      </c>
      <c r="E1977">
        <v>0</v>
      </c>
      <c r="F1977">
        <v>0</v>
      </c>
      <c r="G1977">
        <v>140</v>
      </c>
      <c r="H1977">
        <v>0</v>
      </c>
      <c r="I1977">
        <v>20</v>
      </c>
      <c r="J1977">
        <v>0</v>
      </c>
      <c r="K1977">
        <v>15</v>
      </c>
      <c r="L1977">
        <v>25</v>
      </c>
      <c r="M1977">
        <v>15</v>
      </c>
      <c r="N1977">
        <v>35</v>
      </c>
      <c r="O1977">
        <v>45</v>
      </c>
      <c r="P1977">
        <v>25</v>
      </c>
      <c r="Q1977">
        <v>50</v>
      </c>
      <c r="R1977">
        <v>30</v>
      </c>
      <c r="S1977">
        <v>5</v>
      </c>
      <c r="T1977">
        <v>5</v>
      </c>
      <c r="U1977">
        <v>5</v>
      </c>
      <c r="V1977">
        <v>215</v>
      </c>
      <c r="W1977">
        <v>0</v>
      </c>
      <c r="X1977">
        <v>5</v>
      </c>
      <c r="Y1977">
        <v>5</v>
      </c>
    </row>
    <row r="1978" spans="2:25" hidden="1" x14ac:dyDescent="0.25">
      <c r="B1978" t="s">
        <v>2202</v>
      </c>
      <c r="C1978">
        <v>45540</v>
      </c>
      <c r="D1978" t="s">
        <v>1987</v>
      </c>
      <c r="E1978">
        <v>0</v>
      </c>
      <c r="F1978">
        <v>5</v>
      </c>
      <c r="G1978">
        <v>355</v>
      </c>
      <c r="H1978">
        <v>5</v>
      </c>
      <c r="I1978">
        <v>95</v>
      </c>
      <c r="J1978">
        <v>0</v>
      </c>
      <c r="K1978">
        <v>70</v>
      </c>
      <c r="L1978">
        <v>120</v>
      </c>
      <c r="M1978">
        <v>15</v>
      </c>
      <c r="N1978">
        <v>240</v>
      </c>
      <c r="O1978">
        <v>115</v>
      </c>
      <c r="P1978">
        <v>100</v>
      </c>
      <c r="Q1978">
        <v>125</v>
      </c>
      <c r="R1978">
        <v>140</v>
      </c>
      <c r="S1978">
        <v>15</v>
      </c>
      <c r="T1978">
        <v>5</v>
      </c>
      <c r="U1978">
        <v>40</v>
      </c>
      <c r="V1978">
        <v>795</v>
      </c>
      <c r="W1978">
        <v>0</v>
      </c>
      <c r="X1978">
        <v>10</v>
      </c>
      <c r="Y1978">
        <v>5</v>
      </c>
    </row>
    <row r="1979" spans="2:25" hidden="1" x14ac:dyDescent="0.25">
      <c r="B1979" t="s">
        <v>2202</v>
      </c>
      <c r="C1979">
        <v>45680</v>
      </c>
      <c r="D1979" t="s">
        <v>1988</v>
      </c>
      <c r="E1979">
        <v>50</v>
      </c>
      <c r="F1979">
        <v>95</v>
      </c>
      <c r="G1979">
        <v>9310</v>
      </c>
      <c r="H1979">
        <v>100</v>
      </c>
      <c r="I1979">
        <v>5455</v>
      </c>
      <c r="J1979">
        <v>85</v>
      </c>
      <c r="K1979">
        <v>3055</v>
      </c>
      <c r="L1979">
        <v>10195</v>
      </c>
      <c r="M1979">
        <v>385</v>
      </c>
      <c r="N1979">
        <v>6425</v>
      </c>
      <c r="O1979">
        <v>10980</v>
      </c>
      <c r="P1979">
        <v>9095</v>
      </c>
      <c r="Q1979">
        <v>10370</v>
      </c>
      <c r="R1979">
        <v>7370</v>
      </c>
      <c r="S1979">
        <v>820</v>
      </c>
      <c r="T1979">
        <v>750</v>
      </c>
      <c r="U1979">
        <v>3340</v>
      </c>
      <c r="V1979">
        <v>26640</v>
      </c>
      <c r="W1979">
        <v>25</v>
      </c>
      <c r="X1979">
        <v>990</v>
      </c>
      <c r="Y1979">
        <v>740</v>
      </c>
    </row>
    <row r="1980" spans="2:25" hidden="1" x14ac:dyDescent="0.25">
      <c r="B1980" t="s">
        <v>2202</v>
      </c>
      <c r="C1980">
        <v>45890</v>
      </c>
      <c r="D1980" t="s">
        <v>1989</v>
      </c>
      <c r="E1980">
        <v>45</v>
      </c>
      <c r="F1980">
        <v>90</v>
      </c>
      <c r="G1980">
        <v>13970</v>
      </c>
      <c r="H1980">
        <v>145</v>
      </c>
      <c r="I1980">
        <v>4135</v>
      </c>
      <c r="J1980">
        <v>35</v>
      </c>
      <c r="K1980">
        <v>2060</v>
      </c>
      <c r="L1980">
        <v>8305</v>
      </c>
      <c r="M1980">
        <v>1370</v>
      </c>
      <c r="N1980">
        <v>6100</v>
      </c>
      <c r="O1980">
        <v>7155</v>
      </c>
      <c r="P1980">
        <v>5550</v>
      </c>
      <c r="Q1980">
        <v>7820</v>
      </c>
      <c r="R1980">
        <v>6135</v>
      </c>
      <c r="S1980">
        <v>840</v>
      </c>
      <c r="T1980">
        <v>355</v>
      </c>
      <c r="U1980">
        <v>1575</v>
      </c>
      <c r="V1980">
        <v>27465</v>
      </c>
      <c r="W1980">
        <v>85</v>
      </c>
      <c r="X1980">
        <v>555</v>
      </c>
      <c r="Y1980">
        <v>965</v>
      </c>
    </row>
    <row r="1981" spans="2:25" hidden="1" x14ac:dyDescent="0.25">
      <c r="B1981" t="s">
        <v>2202</v>
      </c>
      <c r="C1981">
        <v>46090</v>
      </c>
      <c r="D1981" t="s">
        <v>1990</v>
      </c>
      <c r="E1981">
        <v>20</v>
      </c>
      <c r="F1981">
        <v>45</v>
      </c>
      <c r="G1981">
        <v>1675</v>
      </c>
      <c r="H1981">
        <v>5</v>
      </c>
      <c r="I1981">
        <v>465</v>
      </c>
      <c r="J1981">
        <v>5</v>
      </c>
      <c r="K1981">
        <v>260</v>
      </c>
      <c r="L1981">
        <v>875</v>
      </c>
      <c r="M1981">
        <v>150</v>
      </c>
      <c r="N1981">
        <v>725</v>
      </c>
      <c r="O1981">
        <v>1000</v>
      </c>
      <c r="P1981">
        <v>890</v>
      </c>
      <c r="Q1981">
        <v>1285</v>
      </c>
      <c r="R1981">
        <v>1190</v>
      </c>
      <c r="S1981">
        <v>110</v>
      </c>
      <c r="T1981">
        <v>50</v>
      </c>
      <c r="U1981">
        <v>455</v>
      </c>
      <c r="V1981">
        <v>3660</v>
      </c>
      <c r="W1981">
        <v>0</v>
      </c>
      <c r="X1981">
        <v>170</v>
      </c>
      <c r="Y1981">
        <v>10</v>
      </c>
    </row>
    <row r="1982" spans="2:25" hidden="1" x14ac:dyDescent="0.25">
      <c r="B1982" t="s">
        <v>2202</v>
      </c>
      <c r="C1982">
        <v>46300</v>
      </c>
      <c r="D1982" t="s">
        <v>1991</v>
      </c>
      <c r="E1982">
        <v>10</v>
      </c>
      <c r="F1982">
        <v>30</v>
      </c>
      <c r="G1982">
        <v>2000</v>
      </c>
      <c r="H1982">
        <v>5</v>
      </c>
      <c r="I1982">
        <v>450</v>
      </c>
      <c r="J1982">
        <v>5</v>
      </c>
      <c r="K1982">
        <v>190</v>
      </c>
      <c r="L1982">
        <v>820</v>
      </c>
      <c r="M1982">
        <v>320</v>
      </c>
      <c r="N1982">
        <v>625</v>
      </c>
      <c r="O1982">
        <v>975</v>
      </c>
      <c r="P1982">
        <v>770</v>
      </c>
      <c r="Q1982">
        <v>970</v>
      </c>
      <c r="R1982">
        <v>780</v>
      </c>
      <c r="S1982">
        <v>110</v>
      </c>
      <c r="T1982">
        <v>35</v>
      </c>
      <c r="U1982">
        <v>325</v>
      </c>
      <c r="V1982">
        <v>3590</v>
      </c>
      <c r="W1982">
        <v>5</v>
      </c>
      <c r="X1982">
        <v>105</v>
      </c>
      <c r="Y1982">
        <v>30</v>
      </c>
    </row>
    <row r="1983" spans="2:25" hidden="1" x14ac:dyDescent="0.25">
      <c r="B1983" t="s">
        <v>2202</v>
      </c>
      <c r="C1983">
        <v>46450</v>
      </c>
      <c r="D1983" t="s">
        <v>1992</v>
      </c>
      <c r="E1983">
        <v>5</v>
      </c>
      <c r="F1983">
        <v>40</v>
      </c>
      <c r="G1983">
        <v>2850</v>
      </c>
      <c r="H1983">
        <v>10</v>
      </c>
      <c r="I1983">
        <v>835</v>
      </c>
      <c r="J1983">
        <v>10</v>
      </c>
      <c r="K1983">
        <v>450</v>
      </c>
      <c r="L1983">
        <v>1205</v>
      </c>
      <c r="M1983">
        <v>235</v>
      </c>
      <c r="N1983">
        <v>1355</v>
      </c>
      <c r="O1983">
        <v>1210</v>
      </c>
      <c r="P1983">
        <v>1015</v>
      </c>
      <c r="Q1983">
        <v>1325</v>
      </c>
      <c r="R1983">
        <v>1145</v>
      </c>
      <c r="S1983">
        <v>160</v>
      </c>
      <c r="T1983">
        <v>60</v>
      </c>
      <c r="U1983">
        <v>400</v>
      </c>
      <c r="V1983">
        <v>5780</v>
      </c>
      <c r="W1983">
        <v>5</v>
      </c>
      <c r="X1983">
        <v>190</v>
      </c>
      <c r="Y1983">
        <v>40</v>
      </c>
    </row>
    <row r="1984" spans="2:25" hidden="1" x14ac:dyDescent="0.25">
      <c r="B1984" t="s">
        <v>2202</v>
      </c>
      <c r="C1984">
        <v>46510</v>
      </c>
      <c r="D1984" t="s">
        <v>1993</v>
      </c>
      <c r="E1984">
        <v>5</v>
      </c>
      <c r="F1984">
        <v>5</v>
      </c>
      <c r="G1984">
        <v>1660</v>
      </c>
      <c r="H1984">
        <v>25</v>
      </c>
      <c r="I1984">
        <v>405</v>
      </c>
      <c r="J1984">
        <v>5</v>
      </c>
      <c r="K1984">
        <v>130</v>
      </c>
      <c r="L1984">
        <v>885</v>
      </c>
      <c r="M1984">
        <v>480</v>
      </c>
      <c r="N1984">
        <v>505</v>
      </c>
      <c r="O1984">
        <v>625</v>
      </c>
      <c r="P1984">
        <v>480</v>
      </c>
      <c r="Q1984">
        <v>780</v>
      </c>
      <c r="R1984">
        <v>460</v>
      </c>
      <c r="S1984">
        <v>105</v>
      </c>
      <c r="T1984">
        <v>15</v>
      </c>
      <c r="U1984">
        <v>100</v>
      </c>
      <c r="V1984">
        <v>2680</v>
      </c>
      <c r="W1984">
        <v>5</v>
      </c>
      <c r="X1984">
        <v>20</v>
      </c>
      <c r="Y1984">
        <v>140</v>
      </c>
    </row>
    <row r="1985" spans="2:25" hidden="1" x14ac:dyDescent="0.25">
      <c r="B1985" t="s">
        <v>2202</v>
      </c>
      <c r="C1985">
        <v>46670</v>
      </c>
      <c r="D1985" t="s">
        <v>1994</v>
      </c>
      <c r="E1985">
        <v>5</v>
      </c>
      <c r="F1985">
        <v>10</v>
      </c>
      <c r="G1985">
        <v>1455</v>
      </c>
      <c r="H1985">
        <v>5</v>
      </c>
      <c r="I1985">
        <v>345</v>
      </c>
      <c r="J1985">
        <v>5</v>
      </c>
      <c r="K1985">
        <v>175</v>
      </c>
      <c r="L1985">
        <v>605</v>
      </c>
      <c r="M1985">
        <v>215</v>
      </c>
      <c r="N1985">
        <v>455</v>
      </c>
      <c r="O1985">
        <v>605</v>
      </c>
      <c r="P1985">
        <v>465</v>
      </c>
      <c r="Q1985">
        <v>600</v>
      </c>
      <c r="R1985">
        <v>525</v>
      </c>
      <c r="S1985">
        <v>70</v>
      </c>
      <c r="T1985">
        <v>35</v>
      </c>
      <c r="U1985">
        <v>165</v>
      </c>
      <c r="V1985">
        <v>2570</v>
      </c>
      <c r="W1985">
        <v>5</v>
      </c>
      <c r="X1985">
        <v>45</v>
      </c>
      <c r="Y1985">
        <v>10</v>
      </c>
    </row>
    <row r="1986" spans="2:25" hidden="1" x14ac:dyDescent="0.25">
      <c r="B1986" t="s">
        <v>2202</v>
      </c>
      <c r="C1986">
        <v>46860</v>
      </c>
      <c r="D1986" t="s">
        <v>1995</v>
      </c>
      <c r="E1986">
        <v>0</v>
      </c>
      <c r="F1986">
        <v>0</v>
      </c>
      <c r="G1986">
        <v>230</v>
      </c>
      <c r="H1986">
        <v>5</v>
      </c>
      <c r="I1986">
        <v>15</v>
      </c>
      <c r="J1986">
        <v>0</v>
      </c>
      <c r="K1986">
        <v>10</v>
      </c>
      <c r="L1986">
        <v>45</v>
      </c>
      <c r="M1986">
        <v>50</v>
      </c>
      <c r="N1986">
        <v>25</v>
      </c>
      <c r="O1986">
        <v>75</v>
      </c>
      <c r="P1986">
        <v>55</v>
      </c>
      <c r="Q1986">
        <v>45</v>
      </c>
      <c r="R1986">
        <v>30</v>
      </c>
      <c r="S1986">
        <v>5</v>
      </c>
      <c r="T1986">
        <v>5</v>
      </c>
      <c r="U1986">
        <v>15</v>
      </c>
      <c r="V1986">
        <v>300</v>
      </c>
      <c r="W1986">
        <v>0</v>
      </c>
      <c r="X1986">
        <v>0</v>
      </c>
      <c r="Y1986">
        <v>0</v>
      </c>
    </row>
    <row r="1987" spans="2:25" hidden="1" x14ac:dyDescent="0.25">
      <c r="B1987" t="s">
        <v>2202</v>
      </c>
      <c r="C1987">
        <v>46970</v>
      </c>
      <c r="D1987" t="s">
        <v>1996</v>
      </c>
      <c r="E1987">
        <v>5</v>
      </c>
      <c r="F1987">
        <v>5</v>
      </c>
      <c r="G1987">
        <v>20</v>
      </c>
      <c r="H1987">
        <v>0</v>
      </c>
      <c r="I1987">
        <v>25</v>
      </c>
      <c r="J1987">
        <v>0</v>
      </c>
      <c r="K1987">
        <v>10</v>
      </c>
      <c r="L1987">
        <v>85</v>
      </c>
      <c r="M1987">
        <v>0</v>
      </c>
      <c r="N1987">
        <v>25</v>
      </c>
      <c r="O1987">
        <v>125</v>
      </c>
      <c r="P1987">
        <v>100</v>
      </c>
      <c r="Q1987">
        <v>80</v>
      </c>
      <c r="R1987">
        <v>50</v>
      </c>
      <c r="S1987">
        <v>5</v>
      </c>
      <c r="T1987">
        <v>5</v>
      </c>
      <c r="U1987">
        <v>40</v>
      </c>
      <c r="V1987">
        <v>110</v>
      </c>
      <c r="W1987">
        <v>0</v>
      </c>
      <c r="X1987">
        <v>5</v>
      </c>
      <c r="Y1987">
        <v>0</v>
      </c>
    </row>
    <row r="1988" spans="2:25" hidden="1" x14ac:dyDescent="0.25">
      <c r="B1988" t="s">
        <v>2202</v>
      </c>
      <c r="C1988">
        <v>47140</v>
      </c>
      <c r="D1988" t="s">
        <v>1997</v>
      </c>
      <c r="E1988">
        <v>45</v>
      </c>
      <c r="F1988">
        <v>80</v>
      </c>
      <c r="G1988">
        <v>16325</v>
      </c>
      <c r="H1988">
        <v>140</v>
      </c>
      <c r="I1988">
        <v>5970</v>
      </c>
      <c r="J1988">
        <v>95</v>
      </c>
      <c r="K1988">
        <v>3225</v>
      </c>
      <c r="L1988">
        <v>8765</v>
      </c>
      <c r="M1988">
        <v>1005</v>
      </c>
      <c r="N1988">
        <v>6695</v>
      </c>
      <c r="O1988">
        <v>11225</v>
      </c>
      <c r="P1988">
        <v>8755</v>
      </c>
      <c r="Q1988">
        <v>11190</v>
      </c>
      <c r="R1988">
        <v>7740</v>
      </c>
      <c r="S1988">
        <v>960</v>
      </c>
      <c r="T1988">
        <v>735</v>
      </c>
      <c r="U1988">
        <v>2490</v>
      </c>
      <c r="V1988">
        <v>33245</v>
      </c>
      <c r="W1988">
        <v>75</v>
      </c>
      <c r="X1988">
        <v>810</v>
      </c>
      <c r="Y1988">
        <v>1210</v>
      </c>
    </row>
    <row r="1989" spans="2:25" hidden="1" x14ac:dyDescent="0.25">
      <c r="B1989" t="s">
        <v>2202</v>
      </c>
      <c r="C1989">
        <v>47290</v>
      </c>
      <c r="D1989" t="s">
        <v>1998</v>
      </c>
      <c r="E1989">
        <v>5</v>
      </c>
      <c r="F1989">
        <v>0</v>
      </c>
      <c r="G1989">
        <v>230</v>
      </c>
      <c r="H1989">
        <v>5</v>
      </c>
      <c r="I1989">
        <v>55</v>
      </c>
      <c r="J1989">
        <v>0</v>
      </c>
      <c r="K1989">
        <v>25</v>
      </c>
      <c r="L1989">
        <v>65</v>
      </c>
      <c r="M1989">
        <v>40</v>
      </c>
      <c r="N1989">
        <v>80</v>
      </c>
      <c r="O1989">
        <v>95</v>
      </c>
      <c r="P1989">
        <v>60</v>
      </c>
      <c r="Q1989">
        <v>80</v>
      </c>
      <c r="R1989">
        <v>60</v>
      </c>
      <c r="S1989">
        <v>10</v>
      </c>
      <c r="T1989">
        <v>5</v>
      </c>
      <c r="U1989">
        <v>10</v>
      </c>
      <c r="V1989">
        <v>385</v>
      </c>
      <c r="W1989">
        <v>5</v>
      </c>
      <c r="X1989">
        <v>5</v>
      </c>
      <c r="Y1989">
        <v>5</v>
      </c>
    </row>
    <row r="1990" spans="2:25" hidden="1" x14ac:dyDescent="0.25">
      <c r="B1990" t="s">
        <v>2202</v>
      </c>
      <c r="C1990">
        <v>47490</v>
      </c>
      <c r="D1990" t="s">
        <v>1999</v>
      </c>
      <c r="E1990">
        <v>0</v>
      </c>
      <c r="F1990">
        <v>0</v>
      </c>
      <c r="G1990">
        <v>295</v>
      </c>
      <c r="H1990">
        <v>0</v>
      </c>
      <c r="I1990">
        <v>35</v>
      </c>
      <c r="J1990">
        <v>0</v>
      </c>
      <c r="K1990">
        <v>20</v>
      </c>
      <c r="L1990">
        <v>60</v>
      </c>
      <c r="M1990">
        <v>70</v>
      </c>
      <c r="N1990">
        <v>60</v>
      </c>
      <c r="O1990">
        <v>115</v>
      </c>
      <c r="P1990">
        <v>80</v>
      </c>
      <c r="Q1990">
        <v>90</v>
      </c>
      <c r="R1990">
        <v>85</v>
      </c>
      <c r="S1990">
        <v>15</v>
      </c>
      <c r="T1990">
        <v>10</v>
      </c>
      <c r="U1990">
        <v>20</v>
      </c>
      <c r="V1990">
        <v>445</v>
      </c>
      <c r="W1990">
        <v>0</v>
      </c>
      <c r="X1990">
        <v>5</v>
      </c>
      <c r="Y1990">
        <v>5</v>
      </c>
    </row>
    <row r="1991" spans="2:25" hidden="1" x14ac:dyDescent="0.25">
      <c r="B1991" t="s">
        <v>2202</v>
      </c>
      <c r="C1991">
        <v>47630</v>
      </c>
      <c r="D1991" t="s">
        <v>2000</v>
      </c>
      <c r="E1991">
        <v>0</v>
      </c>
      <c r="F1991">
        <v>0</v>
      </c>
      <c r="G1991">
        <v>665</v>
      </c>
      <c r="H1991">
        <v>0</v>
      </c>
      <c r="I1991">
        <v>115</v>
      </c>
      <c r="J1991">
        <v>0</v>
      </c>
      <c r="K1991">
        <v>60</v>
      </c>
      <c r="L1991">
        <v>210</v>
      </c>
      <c r="M1991">
        <v>160</v>
      </c>
      <c r="N1991">
        <v>150</v>
      </c>
      <c r="O1991">
        <v>370</v>
      </c>
      <c r="P1991">
        <v>265</v>
      </c>
      <c r="Q1991">
        <v>210</v>
      </c>
      <c r="R1991">
        <v>130</v>
      </c>
      <c r="S1991">
        <v>15</v>
      </c>
      <c r="T1991">
        <v>10</v>
      </c>
      <c r="U1991">
        <v>55</v>
      </c>
      <c r="V1991">
        <v>1020</v>
      </c>
      <c r="W1991">
        <v>0</v>
      </c>
      <c r="X1991">
        <v>10</v>
      </c>
      <c r="Y1991">
        <v>10</v>
      </c>
    </row>
    <row r="1992" spans="2:25" hidden="1" x14ac:dyDescent="0.25">
      <c r="B1992" t="s">
        <v>2202</v>
      </c>
      <c r="C1992">
        <v>47700</v>
      </c>
      <c r="D1992" t="s">
        <v>2001</v>
      </c>
      <c r="E1992">
        <v>10</v>
      </c>
      <c r="F1992">
        <v>20</v>
      </c>
      <c r="G1992">
        <v>13605</v>
      </c>
      <c r="H1992">
        <v>95</v>
      </c>
      <c r="I1992">
        <v>2765</v>
      </c>
      <c r="J1992">
        <v>40</v>
      </c>
      <c r="K1992">
        <v>990</v>
      </c>
      <c r="L1992">
        <v>3235</v>
      </c>
      <c r="M1992">
        <v>2220</v>
      </c>
      <c r="N1992">
        <v>2590</v>
      </c>
      <c r="O1992">
        <v>4805</v>
      </c>
      <c r="P1992">
        <v>3540</v>
      </c>
      <c r="Q1992">
        <v>4365</v>
      </c>
      <c r="R1992">
        <v>2620</v>
      </c>
      <c r="S1992">
        <v>635</v>
      </c>
      <c r="T1992">
        <v>135</v>
      </c>
      <c r="U1992">
        <v>855</v>
      </c>
      <c r="V1992">
        <v>19845</v>
      </c>
      <c r="W1992">
        <v>20</v>
      </c>
      <c r="X1992">
        <v>235</v>
      </c>
      <c r="Y1992">
        <v>450</v>
      </c>
    </row>
    <row r="1993" spans="2:25" hidden="1" x14ac:dyDescent="0.25">
      <c r="B1993" t="s">
        <v>2202</v>
      </c>
      <c r="C1993">
        <v>47800</v>
      </c>
      <c r="D1993" t="s">
        <v>2002</v>
      </c>
      <c r="E1993">
        <v>5</v>
      </c>
      <c r="F1993">
        <v>5</v>
      </c>
      <c r="G1993">
        <v>805</v>
      </c>
      <c r="H1993">
        <v>0</v>
      </c>
      <c r="I1993">
        <v>190</v>
      </c>
      <c r="J1993">
        <v>0</v>
      </c>
      <c r="K1993">
        <v>115</v>
      </c>
      <c r="L1993">
        <v>310</v>
      </c>
      <c r="M1993">
        <v>145</v>
      </c>
      <c r="N1993">
        <v>275</v>
      </c>
      <c r="O1993">
        <v>365</v>
      </c>
      <c r="P1993">
        <v>285</v>
      </c>
      <c r="Q1993">
        <v>295</v>
      </c>
      <c r="R1993">
        <v>300</v>
      </c>
      <c r="S1993">
        <v>40</v>
      </c>
      <c r="T1993">
        <v>20</v>
      </c>
      <c r="U1993">
        <v>95</v>
      </c>
      <c r="V1993">
        <v>1500</v>
      </c>
      <c r="W1993">
        <v>0</v>
      </c>
      <c r="X1993">
        <v>20</v>
      </c>
      <c r="Y1993">
        <v>5</v>
      </c>
    </row>
    <row r="1994" spans="2:25" hidden="1" x14ac:dyDescent="0.25">
      <c r="B1994" t="s">
        <v>2202</v>
      </c>
      <c r="C1994">
        <v>47910</v>
      </c>
      <c r="D1994" t="s">
        <v>2003</v>
      </c>
      <c r="E1994">
        <v>5</v>
      </c>
      <c r="F1994">
        <v>5</v>
      </c>
      <c r="G1994">
        <v>520</v>
      </c>
      <c r="H1994">
        <v>0</v>
      </c>
      <c r="I1994">
        <v>85</v>
      </c>
      <c r="J1994">
        <v>5</v>
      </c>
      <c r="K1994">
        <v>40</v>
      </c>
      <c r="L1994">
        <v>155</v>
      </c>
      <c r="M1994">
        <v>95</v>
      </c>
      <c r="N1994">
        <v>115</v>
      </c>
      <c r="O1994">
        <v>130</v>
      </c>
      <c r="P1994">
        <v>95</v>
      </c>
      <c r="Q1994">
        <v>95</v>
      </c>
      <c r="R1994">
        <v>85</v>
      </c>
      <c r="S1994">
        <v>15</v>
      </c>
      <c r="T1994">
        <v>5</v>
      </c>
      <c r="U1994">
        <v>20</v>
      </c>
      <c r="V1994">
        <v>755</v>
      </c>
      <c r="W1994">
        <v>0</v>
      </c>
      <c r="X1994">
        <v>5</v>
      </c>
      <c r="Y1994">
        <v>5</v>
      </c>
    </row>
    <row r="1995" spans="2:25" hidden="1" x14ac:dyDescent="0.25">
      <c r="B1995" t="s">
        <v>2202</v>
      </c>
      <c r="C1995">
        <v>47980</v>
      </c>
      <c r="D1995" t="s">
        <v>2004</v>
      </c>
      <c r="E1995">
        <v>5</v>
      </c>
      <c r="F1995">
        <v>5</v>
      </c>
      <c r="G1995">
        <v>3515</v>
      </c>
      <c r="H1995">
        <v>50</v>
      </c>
      <c r="I1995">
        <v>525</v>
      </c>
      <c r="J1995">
        <v>5</v>
      </c>
      <c r="K1995">
        <v>135</v>
      </c>
      <c r="L1995">
        <v>1275</v>
      </c>
      <c r="M1995">
        <v>1510</v>
      </c>
      <c r="N1995">
        <v>785</v>
      </c>
      <c r="O1995">
        <v>790</v>
      </c>
      <c r="P1995">
        <v>605</v>
      </c>
      <c r="Q1995">
        <v>1080</v>
      </c>
      <c r="R1995">
        <v>605</v>
      </c>
      <c r="S1995">
        <v>150</v>
      </c>
      <c r="T1995">
        <v>20</v>
      </c>
      <c r="U1995">
        <v>120</v>
      </c>
      <c r="V1995">
        <v>4990</v>
      </c>
      <c r="W1995">
        <v>10</v>
      </c>
      <c r="X1995">
        <v>25</v>
      </c>
      <c r="Y1995">
        <v>215</v>
      </c>
    </row>
    <row r="1996" spans="2:25" hidden="1" x14ac:dyDescent="0.25">
      <c r="B1996" t="s">
        <v>2202</v>
      </c>
      <c r="C1996">
        <v>48050</v>
      </c>
      <c r="D1996" t="s">
        <v>2005</v>
      </c>
      <c r="E1996">
        <v>10</v>
      </c>
      <c r="F1996">
        <v>5</v>
      </c>
      <c r="G1996">
        <v>4615</v>
      </c>
      <c r="H1996">
        <v>10</v>
      </c>
      <c r="I1996">
        <v>645</v>
      </c>
      <c r="J1996">
        <v>5</v>
      </c>
      <c r="K1996">
        <v>305</v>
      </c>
      <c r="L1996">
        <v>1585</v>
      </c>
      <c r="M1996">
        <v>785</v>
      </c>
      <c r="N1996">
        <v>785</v>
      </c>
      <c r="O1996">
        <v>815</v>
      </c>
      <c r="P1996">
        <v>615</v>
      </c>
      <c r="Q1996">
        <v>835</v>
      </c>
      <c r="R1996">
        <v>630</v>
      </c>
      <c r="S1996">
        <v>180</v>
      </c>
      <c r="T1996">
        <v>50</v>
      </c>
      <c r="U1996">
        <v>180</v>
      </c>
      <c r="V1996">
        <v>6345</v>
      </c>
      <c r="W1996">
        <v>0</v>
      </c>
      <c r="X1996">
        <v>60</v>
      </c>
      <c r="Y1996">
        <v>35</v>
      </c>
    </row>
    <row r="1997" spans="2:25" hidden="1" x14ac:dyDescent="0.25">
      <c r="B1997" t="s">
        <v>2202</v>
      </c>
      <c r="C1997">
        <v>48130</v>
      </c>
      <c r="D1997" t="s">
        <v>2006</v>
      </c>
      <c r="E1997">
        <v>5</v>
      </c>
      <c r="F1997">
        <v>0</v>
      </c>
      <c r="G1997">
        <v>940</v>
      </c>
      <c r="H1997">
        <v>5</v>
      </c>
      <c r="I1997">
        <v>290</v>
      </c>
      <c r="J1997">
        <v>5</v>
      </c>
      <c r="K1997">
        <v>160</v>
      </c>
      <c r="L1997">
        <v>395</v>
      </c>
      <c r="M1997">
        <v>125</v>
      </c>
      <c r="N1997">
        <v>380</v>
      </c>
      <c r="O1997">
        <v>470</v>
      </c>
      <c r="P1997">
        <v>375</v>
      </c>
      <c r="Q1997">
        <v>440</v>
      </c>
      <c r="R1997">
        <v>345</v>
      </c>
      <c r="S1997">
        <v>50</v>
      </c>
      <c r="T1997">
        <v>20</v>
      </c>
      <c r="U1997">
        <v>130</v>
      </c>
      <c r="V1997">
        <v>1830</v>
      </c>
      <c r="W1997">
        <v>0</v>
      </c>
      <c r="X1997">
        <v>35</v>
      </c>
      <c r="Y1997">
        <v>15</v>
      </c>
    </row>
    <row r="1998" spans="2:25" hidden="1" x14ac:dyDescent="0.25">
      <c r="B1998" t="s">
        <v>2202</v>
      </c>
      <c r="C1998">
        <v>48260</v>
      </c>
      <c r="D1998" t="s">
        <v>2007</v>
      </c>
      <c r="E1998">
        <v>5</v>
      </c>
      <c r="F1998">
        <v>5</v>
      </c>
      <c r="G1998">
        <v>660</v>
      </c>
      <c r="H1998">
        <v>10</v>
      </c>
      <c r="I1998">
        <v>85</v>
      </c>
      <c r="J1998">
        <v>5</v>
      </c>
      <c r="K1998">
        <v>25</v>
      </c>
      <c r="L1998">
        <v>270</v>
      </c>
      <c r="M1998">
        <v>340</v>
      </c>
      <c r="N1998">
        <v>195</v>
      </c>
      <c r="O1998">
        <v>140</v>
      </c>
      <c r="P1998">
        <v>105</v>
      </c>
      <c r="Q1998">
        <v>215</v>
      </c>
      <c r="R1998">
        <v>175</v>
      </c>
      <c r="S1998">
        <v>25</v>
      </c>
      <c r="T1998">
        <v>5</v>
      </c>
      <c r="U1998">
        <v>25</v>
      </c>
      <c r="V1998">
        <v>1030</v>
      </c>
      <c r="W1998">
        <v>0</v>
      </c>
      <c r="X1998">
        <v>5</v>
      </c>
      <c r="Y1998">
        <v>40</v>
      </c>
    </row>
    <row r="1999" spans="2:25" hidden="1" x14ac:dyDescent="0.25">
      <c r="B1999" t="s">
        <v>2202</v>
      </c>
      <c r="C1999">
        <v>48340</v>
      </c>
      <c r="D1999" t="s">
        <v>2008</v>
      </c>
      <c r="E1999">
        <v>5</v>
      </c>
      <c r="F1999">
        <v>0</v>
      </c>
      <c r="G1999">
        <v>1760</v>
      </c>
      <c r="H1999">
        <v>5</v>
      </c>
      <c r="I1999">
        <v>380</v>
      </c>
      <c r="J1999">
        <v>5</v>
      </c>
      <c r="K1999">
        <v>210</v>
      </c>
      <c r="L1999">
        <v>700</v>
      </c>
      <c r="M1999">
        <v>295</v>
      </c>
      <c r="N1999">
        <v>605</v>
      </c>
      <c r="O1999">
        <v>660</v>
      </c>
      <c r="P1999">
        <v>490</v>
      </c>
      <c r="Q1999">
        <v>655</v>
      </c>
      <c r="R1999">
        <v>575</v>
      </c>
      <c r="S1999">
        <v>125</v>
      </c>
      <c r="T1999">
        <v>35</v>
      </c>
      <c r="U1999">
        <v>160</v>
      </c>
      <c r="V1999">
        <v>3140</v>
      </c>
      <c r="W1999">
        <v>5</v>
      </c>
      <c r="X1999">
        <v>35</v>
      </c>
      <c r="Y1999">
        <v>30</v>
      </c>
    </row>
    <row r="2000" spans="2:25" hidden="1" x14ac:dyDescent="0.25">
      <c r="B2000" t="s">
        <v>2202</v>
      </c>
      <c r="C2000">
        <v>48410</v>
      </c>
      <c r="D2000" t="s">
        <v>2009</v>
      </c>
      <c r="E2000">
        <v>10</v>
      </c>
      <c r="F2000">
        <v>25</v>
      </c>
      <c r="G2000">
        <v>6900</v>
      </c>
      <c r="H2000">
        <v>80</v>
      </c>
      <c r="I2000">
        <v>1405</v>
      </c>
      <c r="J2000">
        <v>15</v>
      </c>
      <c r="K2000">
        <v>510</v>
      </c>
      <c r="L2000">
        <v>2790</v>
      </c>
      <c r="M2000">
        <v>1265</v>
      </c>
      <c r="N2000">
        <v>1880</v>
      </c>
      <c r="O2000">
        <v>2055</v>
      </c>
      <c r="P2000">
        <v>1525</v>
      </c>
      <c r="Q2000">
        <v>2515</v>
      </c>
      <c r="R2000">
        <v>1845</v>
      </c>
      <c r="S2000">
        <v>305</v>
      </c>
      <c r="T2000">
        <v>60</v>
      </c>
      <c r="U2000">
        <v>365</v>
      </c>
      <c r="V2000">
        <v>10795</v>
      </c>
      <c r="W2000">
        <v>15</v>
      </c>
      <c r="X2000">
        <v>125</v>
      </c>
      <c r="Y2000">
        <v>420</v>
      </c>
    </row>
    <row r="2001" spans="2:25" hidden="1" x14ac:dyDescent="0.25">
      <c r="B2001" t="s">
        <v>2202</v>
      </c>
      <c r="C2001">
        <v>48540</v>
      </c>
      <c r="D2001" t="s">
        <v>2010</v>
      </c>
      <c r="E2001">
        <v>5</v>
      </c>
      <c r="F2001">
        <v>35</v>
      </c>
      <c r="G2001">
        <v>2855</v>
      </c>
      <c r="H2001">
        <v>5</v>
      </c>
      <c r="I2001">
        <v>935</v>
      </c>
      <c r="J2001">
        <v>10</v>
      </c>
      <c r="K2001">
        <v>505</v>
      </c>
      <c r="L2001">
        <v>1190</v>
      </c>
      <c r="M2001">
        <v>220</v>
      </c>
      <c r="N2001">
        <v>1300</v>
      </c>
      <c r="O2001">
        <v>1455</v>
      </c>
      <c r="P2001">
        <v>1290</v>
      </c>
      <c r="Q2001">
        <v>1875</v>
      </c>
      <c r="R2001">
        <v>1820</v>
      </c>
      <c r="S2001">
        <v>215</v>
      </c>
      <c r="T2001">
        <v>70</v>
      </c>
      <c r="U2001">
        <v>625</v>
      </c>
      <c r="V2001">
        <v>6365</v>
      </c>
      <c r="W2001">
        <v>5</v>
      </c>
      <c r="X2001">
        <v>260</v>
      </c>
      <c r="Y2001">
        <v>45</v>
      </c>
    </row>
    <row r="2002" spans="2:25" hidden="1" x14ac:dyDescent="0.25">
      <c r="B2002" t="s">
        <v>2202</v>
      </c>
      <c r="C2002">
        <v>48640</v>
      </c>
      <c r="D2002" t="s">
        <v>2011</v>
      </c>
      <c r="E2002">
        <v>0</v>
      </c>
      <c r="F2002">
        <v>0</v>
      </c>
      <c r="G2002">
        <v>135</v>
      </c>
      <c r="H2002">
        <v>0</v>
      </c>
      <c r="I2002">
        <v>20</v>
      </c>
      <c r="J2002">
        <v>0</v>
      </c>
      <c r="K2002">
        <v>10</v>
      </c>
      <c r="L2002">
        <v>25</v>
      </c>
      <c r="M2002">
        <v>20</v>
      </c>
      <c r="N2002">
        <v>35</v>
      </c>
      <c r="O2002">
        <v>55</v>
      </c>
      <c r="P2002">
        <v>35</v>
      </c>
      <c r="Q2002">
        <v>40</v>
      </c>
      <c r="R2002">
        <v>30</v>
      </c>
      <c r="S2002">
        <v>5</v>
      </c>
      <c r="T2002">
        <v>5</v>
      </c>
      <c r="U2002">
        <v>5</v>
      </c>
      <c r="V2002">
        <v>205</v>
      </c>
      <c r="W2002">
        <v>0</v>
      </c>
      <c r="X2002">
        <v>5</v>
      </c>
      <c r="Y2002">
        <v>5</v>
      </c>
    </row>
    <row r="2003" spans="2:25" hidden="1" x14ac:dyDescent="0.25">
      <c r="B2003" t="s">
        <v>2202</v>
      </c>
      <c r="C2003">
        <v>48750</v>
      </c>
      <c r="D2003" t="s">
        <v>2012</v>
      </c>
      <c r="E2003">
        <v>5</v>
      </c>
      <c r="F2003">
        <v>5</v>
      </c>
      <c r="G2003">
        <v>1205</v>
      </c>
      <c r="H2003">
        <v>5</v>
      </c>
      <c r="I2003">
        <v>200</v>
      </c>
      <c r="J2003">
        <v>0</v>
      </c>
      <c r="K2003">
        <v>85</v>
      </c>
      <c r="L2003">
        <v>355</v>
      </c>
      <c r="M2003">
        <v>190</v>
      </c>
      <c r="N2003">
        <v>270</v>
      </c>
      <c r="O2003">
        <v>305</v>
      </c>
      <c r="P2003">
        <v>230</v>
      </c>
      <c r="Q2003">
        <v>295</v>
      </c>
      <c r="R2003">
        <v>245</v>
      </c>
      <c r="S2003">
        <v>70</v>
      </c>
      <c r="T2003">
        <v>15</v>
      </c>
      <c r="U2003">
        <v>75</v>
      </c>
      <c r="V2003">
        <v>1815</v>
      </c>
      <c r="W2003">
        <v>0</v>
      </c>
      <c r="X2003">
        <v>15</v>
      </c>
      <c r="Y2003">
        <v>10</v>
      </c>
    </row>
    <row r="2004" spans="2:25" hidden="1" x14ac:dyDescent="0.25">
      <c r="B2004" t="s">
        <v>2202</v>
      </c>
      <c r="C2004">
        <v>48830</v>
      </c>
      <c r="D2004" t="s">
        <v>2013</v>
      </c>
      <c r="E2004">
        <v>5</v>
      </c>
      <c r="F2004">
        <v>20</v>
      </c>
      <c r="G2004">
        <v>2480</v>
      </c>
      <c r="H2004">
        <v>5</v>
      </c>
      <c r="I2004">
        <v>465</v>
      </c>
      <c r="J2004">
        <v>5</v>
      </c>
      <c r="K2004">
        <v>275</v>
      </c>
      <c r="L2004">
        <v>625</v>
      </c>
      <c r="M2004">
        <v>355</v>
      </c>
      <c r="N2004">
        <v>555</v>
      </c>
      <c r="O2004">
        <v>540</v>
      </c>
      <c r="P2004">
        <v>395</v>
      </c>
      <c r="Q2004">
        <v>600</v>
      </c>
      <c r="R2004">
        <v>635</v>
      </c>
      <c r="S2004">
        <v>135</v>
      </c>
      <c r="T2004">
        <v>30</v>
      </c>
      <c r="U2004">
        <v>120</v>
      </c>
      <c r="V2004">
        <v>3880</v>
      </c>
      <c r="W2004">
        <v>0</v>
      </c>
      <c r="X2004">
        <v>40</v>
      </c>
      <c r="Y2004">
        <v>10</v>
      </c>
    </row>
    <row r="2005" spans="2:25" hidden="1" x14ac:dyDescent="0.25">
      <c r="B2005" t="s">
        <v>2202</v>
      </c>
      <c r="C2005">
        <v>49399</v>
      </c>
      <c r="D2005" t="s">
        <v>2014</v>
      </c>
      <c r="E2005">
        <v>5</v>
      </c>
      <c r="F2005">
        <v>5</v>
      </c>
      <c r="G2005">
        <v>250</v>
      </c>
      <c r="H2005">
        <v>5</v>
      </c>
      <c r="I2005">
        <v>50</v>
      </c>
      <c r="J2005">
        <v>0</v>
      </c>
      <c r="K2005">
        <v>35</v>
      </c>
      <c r="L2005">
        <v>80</v>
      </c>
      <c r="M2005">
        <v>10</v>
      </c>
      <c r="N2005">
        <v>145</v>
      </c>
      <c r="O2005">
        <v>200</v>
      </c>
      <c r="P2005">
        <v>170</v>
      </c>
      <c r="Q2005">
        <v>360</v>
      </c>
      <c r="R2005">
        <v>340</v>
      </c>
      <c r="S2005">
        <v>5</v>
      </c>
      <c r="T2005">
        <v>20</v>
      </c>
      <c r="U2005">
        <v>90</v>
      </c>
      <c r="V2005">
        <v>635</v>
      </c>
      <c r="W2005">
        <v>0</v>
      </c>
      <c r="X2005">
        <v>40</v>
      </c>
      <c r="Y2005">
        <v>5</v>
      </c>
    </row>
    <row r="2006" spans="2:25" hidden="1" x14ac:dyDescent="0.25">
      <c r="B2006" t="s">
        <v>2202</v>
      </c>
      <c r="C2006">
        <v>50080</v>
      </c>
      <c r="D2006" t="s">
        <v>2015</v>
      </c>
      <c r="E2006">
        <v>10</v>
      </c>
      <c r="F2006">
        <v>40</v>
      </c>
      <c r="G2006">
        <v>5325</v>
      </c>
      <c r="H2006">
        <v>25</v>
      </c>
      <c r="I2006">
        <v>1010</v>
      </c>
      <c r="J2006">
        <v>15</v>
      </c>
      <c r="K2006">
        <v>460</v>
      </c>
      <c r="L2006">
        <v>2165</v>
      </c>
      <c r="M2006">
        <v>1400</v>
      </c>
      <c r="N2006">
        <v>1455</v>
      </c>
      <c r="O2006">
        <v>2200</v>
      </c>
      <c r="P2006">
        <v>1735</v>
      </c>
      <c r="Q2006">
        <v>1945</v>
      </c>
      <c r="R2006">
        <v>1420</v>
      </c>
      <c r="S2006">
        <v>250</v>
      </c>
      <c r="T2006">
        <v>95</v>
      </c>
      <c r="U2006">
        <v>595</v>
      </c>
      <c r="V2006">
        <v>8635</v>
      </c>
      <c r="W2006">
        <v>5</v>
      </c>
      <c r="X2006">
        <v>165</v>
      </c>
      <c r="Y2006">
        <v>70</v>
      </c>
    </row>
    <row r="2007" spans="2:25" hidden="1" x14ac:dyDescent="0.25">
      <c r="B2007" t="s">
        <v>2202</v>
      </c>
      <c r="C2007">
        <v>50210</v>
      </c>
      <c r="D2007" t="s">
        <v>1027</v>
      </c>
      <c r="E2007">
        <v>25</v>
      </c>
      <c r="F2007">
        <v>85</v>
      </c>
      <c r="G2007">
        <v>7705</v>
      </c>
      <c r="H2007">
        <v>65</v>
      </c>
      <c r="I2007">
        <v>2055</v>
      </c>
      <c r="J2007">
        <v>45</v>
      </c>
      <c r="K2007">
        <v>930</v>
      </c>
      <c r="L2007">
        <v>5000</v>
      </c>
      <c r="M2007">
        <v>915</v>
      </c>
      <c r="N2007">
        <v>2395</v>
      </c>
      <c r="O2007">
        <v>6515</v>
      </c>
      <c r="P2007">
        <v>5230</v>
      </c>
      <c r="Q2007">
        <v>5480</v>
      </c>
      <c r="R2007">
        <v>3760</v>
      </c>
      <c r="S2007">
        <v>520</v>
      </c>
      <c r="T2007">
        <v>285</v>
      </c>
      <c r="U2007">
        <v>1805</v>
      </c>
      <c r="V2007">
        <v>14785</v>
      </c>
      <c r="W2007">
        <v>35</v>
      </c>
      <c r="X2007">
        <v>530</v>
      </c>
      <c r="Y2007">
        <v>300</v>
      </c>
    </row>
    <row r="2008" spans="2:25" hidden="1" x14ac:dyDescent="0.25">
      <c r="B2008" t="s">
        <v>2202</v>
      </c>
      <c r="C2008">
        <v>50250</v>
      </c>
      <c r="D2008" t="s">
        <v>2016</v>
      </c>
      <c r="E2008">
        <v>5</v>
      </c>
      <c r="F2008">
        <v>10</v>
      </c>
      <c r="G2008">
        <v>70</v>
      </c>
      <c r="H2008">
        <v>5</v>
      </c>
      <c r="I2008">
        <v>30</v>
      </c>
      <c r="J2008">
        <v>0</v>
      </c>
      <c r="K2008">
        <v>5</v>
      </c>
      <c r="L2008">
        <v>20</v>
      </c>
      <c r="M2008">
        <v>5</v>
      </c>
      <c r="N2008">
        <v>35</v>
      </c>
      <c r="O2008">
        <v>150</v>
      </c>
      <c r="P2008">
        <v>130</v>
      </c>
      <c r="Q2008">
        <v>200</v>
      </c>
      <c r="R2008">
        <v>150</v>
      </c>
      <c r="S2008">
        <v>5</v>
      </c>
      <c r="T2008">
        <v>10</v>
      </c>
      <c r="U2008">
        <v>70</v>
      </c>
      <c r="V2008">
        <v>225</v>
      </c>
      <c r="W2008">
        <v>0</v>
      </c>
      <c r="X2008">
        <v>20</v>
      </c>
      <c r="Y2008">
        <v>0</v>
      </c>
    </row>
    <row r="2009" spans="2:25" hidden="1" x14ac:dyDescent="0.25">
      <c r="B2009" t="s">
        <v>2202</v>
      </c>
      <c r="C2009">
        <v>50280</v>
      </c>
      <c r="D2009" t="s">
        <v>2017</v>
      </c>
      <c r="E2009">
        <v>5</v>
      </c>
      <c r="F2009">
        <v>5</v>
      </c>
      <c r="G2009">
        <v>1545</v>
      </c>
      <c r="H2009">
        <v>15</v>
      </c>
      <c r="I2009">
        <v>240</v>
      </c>
      <c r="J2009">
        <v>5</v>
      </c>
      <c r="K2009">
        <v>90</v>
      </c>
      <c r="L2009">
        <v>645</v>
      </c>
      <c r="M2009">
        <v>530</v>
      </c>
      <c r="N2009">
        <v>325</v>
      </c>
      <c r="O2009">
        <v>1005</v>
      </c>
      <c r="P2009">
        <v>765</v>
      </c>
      <c r="Q2009">
        <v>715</v>
      </c>
      <c r="R2009">
        <v>435</v>
      </c>
      <c r="S2009">
        <v>125</v>
      </c>
      <c r="T2009">
        <v>25</v>
      </c>
      <c r="U2009">
        <v>195</v>
      </c>
      <c r="V2009">
        <v>2395</v>
      </c>
      <c r="W2009">
        <v>0</v>
      </c>
      <c r="X2009">
        <v>20</v>
      </c>
      <c r="Y2009">
        <v>15</v>
      </c>
    </row>
    <row r="2010" spans="2:25" hidden="1" x14ac:dyDescent="0.25">
      <c r="B2010" t="s">
        <v>2202</v>
      </c>
      <c r="C2010">
        <v>50350</v>
      </c>
      <c r="D2010" t="s">
        <v>2018</v>
      </c>
      <c r="E2010">
        <v>5</v>
      </c>
      <c r="F2010">
        <v>15</v>
      </c>
      <c r="G2010">
        <v>1710</v>
      </c>
      <c r="H2010">
        <v>20</v>
      </c>
      <c r="I2010">
        <v>280</v>
      </c>
      <c r="J2010">
        <v>0</v>
      </c>
      <c r="K2010">
        <v>130</v>
      </c>
      <c r="L2010">
        <v>745</v>
      </c>
      <c r="M2010">
        <v>290</v>
      </c>
      <c r="N2010">
        <v>560</v>
      </c>
      <c r="O2010">
        <v>690</v>
      </c>
      <c r="P2010">
        <v>565</v>
      </c>
      <c r="Q2010">
        <v>720</v>
      </c>
      <c r="R2010">
        <v>545</v>
      </c>
      <c r="S2010">
        <v>75</v>
      </c>
      <c r="T2010">
        <v>25</v>
      </c>
      <c r="U2010">
        <v>200</v>
      </c>
      <c r="V2010">
        <v>2865</v>
      </c>
      <c r="W2010">
        <v>5</v>
      </c>
      <c r="X2010">
        <v>45</v>
      </c>
      <c r="Y2010">
        <v>55</v>
      </c>
    </row>
    <row r="2011" spans="2:25" hidden="1" x14ac:dyDescent="0.25">
      <c r="B2011" t="s">
        <v>2202</v>
      </c>
      <c r="C2011">
        <v>50420</v>
      </c>
      <c r="D2011" t="s">
        <v>1055</v>
      </c>
      <c r="E2011">
        <v>15</v>
      </c>
      <c r="F2011">
        <v>40</v>
      </c>
      <c r="G2011">
        <v>7390</v>
      </c>
      <c r="H2011">
        <v>70</v>
      </c>
      <c r="I2011">
        <v>1125</v>
      </c>
      <c r="J2011">
        <v>15</v>
      </c>
      <c r="K2011">
        <v>480</v>
      </c>
      <c r="L2011">
        <v>2935</v>
      </c>
      <c r="M2011">
        <v>1395</v>
      </c>
      <c r="N2011">
        <v>1505</v>
      </c>
      <c r="O2011">
        <v>2725</v>
      </c>
      <c r="P2011">
        <v>2205</v>
      </c>
      <c r="Q2011">
        <v>3060</v>
      </c>
      <c r="R2011">
        <v>2115</v>
      </c>
      <c r="S2011">
        <v>385</v>
      </c>
      <c r="T2011">
        <v>125</v>
      </c>
      <c r="U2011">
        <v>645</v>
      </c>
      <c r="V2011">
        <v>11100</v>
      </c>
      <c r="W2011">
        <v>20</v>
      </c>
      <c r="X2011">
        <v>180</v>
      </c>
      <c r="Y2011">
        <v>325</v>
      </c>
    </row>
    <row r="2012" spans="2:25" hidden="1" x14ac:dyDescent="0.25">
      <c r="B2012" t="s">
        <v>2202</v>
      </c>
      <c r="C2012">
        <v>50490</v>
      </c>
      <c r="D2012" t="s">
        <v>1066</v>
      </c>
      <c r="E2012">
        <v>10</v>
      </c>
      <c r="F2012">
        <v>35</v>
      </c>
      <c r="G2012">
        <v>3830</v>
      </c>
      <c r="H2012">
        <v>50</v>
      </c>
      <c r="I2012">
        <v>675</v>
      </c>
      <c r="J2012">
        <v>5</v>
      </c>
      <c r="K2012">
        <v>335</v>
      </c>
      <c r="L2012">
        <v>1955</v>
      </c>
      <c r="M2012">
        <v>505</v>
      </c>
      <c r="N2012">
        <v>1100</v>
      </c>
      <c r="O2012">
        <v>1995</v>
      </c>
      <c r="P2012">
        <v>1665</v>
      </c>
      <c r="Q2012">
        <v>2315</v>
      </c>
      <c r="R2012">
        <v>1705</v>
      </c>
      <c r="S2012">
        <v>195</v>
      </c>
      <c r="T2012">
        <v>105</v>
      </c>
      <c r="U2012">
        <v>535</v>
      </c>
      <c r="V2012">
        <v>6585</v>
      </c>
      <c r="W2012">
        <v>15</v>
      </c>
      <c r="X2012">
        <v>150</v>
      </c>
      <c r="Y2012">
        <v>235</v>
      </c>
    </row>
    <row r="2013" spans="2:25" hidden="1" x14ac:dyDescent="0.25">
      <c r="B2013" t="s">
        <v>2202</v>
      </c>
      <c r="C2013">
        <v>50560</v>
      </c>
      <c r="D2013" t="s">
        <v>2019</v>
      </c>
      <c r="E2013">
        <v>0</v>
      </c>
      <c r="F2013">
        <v>5</v>
      </c>
      <c r="G2013">
        <v>340</v>
      </c>
      <c r="H2013">
        <v>0</v>
      </c>
      <c r="I2013">
        <v>75</v>
      </c>
      <c r="J2013">
        <v>0</v>
      </c>
      <c r="K2013">
        <v>45</v>
      </c>
      <c r="L2013">
        <v>85</v>
      </c>
      <c r="M2013">
        <v>50</v>
      </c>
      <c r="N2013">
        <v>100</v>
      </c>
      <c r="O2013">
        <v>85</v>
      </c>
      <c r="P2013">
        <v>75</v>
      </c>
      <c r="Q2013">
        <v>100</v>
      </c>
      <c r="R2013">
        <v>85</v>
      </c>
      <c r="S2013">
        <v>15</v>
      </c>
      <c r="T2013">
        <v>5</v>
      </c>
      <c r="U2013">
        <v>30</v>
      </c>
      <c r="V2013">
        <v>555</v>
      </c>
      <c r="W2013">
        <v>0</v>
      </c>
      <c r="X2013">
        <v>5</v>
      </c>
      <c r="Y2013">
        <v>5</v>
      </c>
    </row>
    <row r="2014" spans="2:25" hidden="1" x14ac:dyDescent="0.25">
      <c r="B2014" t="s">
        <v>2202</v>
      </c>
      <c r="C2014">
        <v>50630</v>
      </c>
      <c r="D2014" t="s">
        <v>2020</v>
      </c>
      <c r="E2014">
        <v>0</v>
      </c>
      <c r="F2014">
        <v>0</v>
      </c>
      <c r="G2014">
        <v>175</v>
      </c>
      <c r="H2014">
        <v>0</v>
      </c>
      <c r="I2014">
        <v>35</v>
      </c>
      <c r="J2014">
        <v>5</v>
      </c>
      <c r="K2014">
        <v>25</v>
      </c>
      <c r="L2014">
        <v>70</v>
      </c>
      <c r="M2014">
        <v>45</v>
      </c>
      <c r="N2014">
        <v>45</v>
      </c>
      <c r="O2014">
        <v>95</v>
      </c>
      <c r="P2014">
        <v>80</v>
      </c>
      <c r="Q2014">
        <v>90</v>
      </c>
      <c r="R2014">
        <v>70</v>
      </c>
      <c r="S2014">
        <v>15</v>
      </c>
      <c r="T2014">
        <v>5</v>
      </c>
      <c r="U2014">
        <v>35</v>
      </c>
      <c r="V2014">
        <v>315</v>
      </c>
      <c r="W2014">
        <v>0</v>
      </c>
      <c r="X2014">
        <v>5</v>
      </c>
      <c r="Y2014">
        <v>0</v>
      </c>
    </row>
    <row r="2015" spans="2:25" hidden="1" x14ac:dyDescent="0.25">
      <c r="B2015" t="s">
        <v>2202</v>
      </c>
      <c r="C2015">
        <v>50770</v>
      </c>
      <c r="D2015" t="s">
        <v>2021</v>
      </c>
      <c r="E2015">
        <v>0</v>
      </c>
      <c r="F2015">
        <v>0</v>
      </c>
      <c r="G2015">
        <v>210</v>
      </c>
      <c r="H2015">
        <v>5</v>
      </c>
      <c r="I2015">
        <v>40</v>
      </c>
      <c r="J2015">
        <v>0</v>
      </c>
      <c r="K2015">
        <v>20</v>
      </c>
      <c r="L2015">
        <v>60</v>
      </c>
      <c r="M2015">
        <v>50</v>
      </c>
      <c r="N2015">
        <v>55</v>
      </c>
      <c r="O2015">
        <v>90</v>
      </c>
      <c r="P2015">
        <v>75</v>
      </c>
      <c r="Q2015">
        <v>65</v>
      </c>
      <c r="R2015">
        <v>40</v>
      </c>
      <c r="S2015">
        <v>5</v>
      </c>
      <c r="T2015">
        <v>5</v>
      </c>
      <c r="U2015">
        <v>25</v>
      </c>
      <c r="V2015">
        <v>330</v>
      </c>
      <c r="W2015">
        <v>0</v>
      </c>
      <c r="X2015">
        <v>5</v>
      </c>
      <c r="Y2015">
        <v>0</v>
      </c>
    </row>
    <row r="2016" spans="2:25" hidden="1" x14ac:dyDescent="0.25">
      <c r="B2016" t="s">
        <v>2202</v>
      </c>
      <c r="C2016">
        <v>50840</v>
      </c>
      <c r="D2016" t="s">
        <v>2022</v>
      </c>
      <c r="E2016">
        <v>0</v>
      </c>
      <c r="F2016">
        <v>0</v>
      </c>
      <c r="G2016">
        <v>835</v>
      </c>
      <c r="H2016">
        <v>5</v>
      </c>
      <c r="I2016">
        <v>115</v>
      </c>
      <c r="J2016">
        <v>5</v>
      </c>
      <c r="K2016">
        <v>40</v>
      </c>
      <c r="L2016">
        <v>165</v>
      </c>
      <c r="M2016">
        <v>155</v>
      </c>
      <c r="N2016">
        <v>170</v>
      </c>
      <c r="O2016">
        <v>210</v>
      </c>
      <c r="P2016">
        <v>160</v>
      </c>
      <c r="Q2016">
        <v>220</v>
      </c>
      <c r="R2016">
        <v>165</v>
      </c>
      <c r="S2016">
        <v>30</v>
      </c>
      <c r="T2016">
        <v>15</v>
      </c>
      <c r="U2016">
        <v>40</v>
      </c>
      <c r="V2016">
        <v>1210</v>
      </c>
      <c r="W2016">
        <v>0</v>
      </c>
      <c r="X2016">
        <v>20</v>
      </c>
      <c r="Y2016">
        <v>5</v>
      </c>
    </row>
    <row r="2017" spans="2:25" hidden="1" x14ac:dyDescent="0.25">
      <c r="B2017" t="s">
        <v>2202</v>
      </c>
      <c r="C2017">
        <v>50910</v>
      </c>
      <c r="D2017" t="s">
        <v>2023</v>
      </c>
      <c r="E2017">
        <v>0</v>
      </c>
      <c r="F2017">
        <v>5</v>
      </c>
      <c r="G2017">
        <v>130</v>
      </c>
      <c r="H2017">
        <v>0</v>
      </c>
      <c r="I2017">
        <v>25</v>
      </c>
      <c r="J2017">
        <v>5</v>
      </c>
      <c r="K2017">
        <v>20</v>
      </c>
      <c r="L2017">
        <v>45</v>
      </c>
      <c r="M2017">
        <v>35</v>
      </c>
      <c r="N2017">
        <v>35</v>
      </c>
      <c r="O2017">
        <v>45</v>
      </c>
      <c r="P2017">
        <v>40</v>
      </c>
      <c r="Q2017">
        <v>60</v>
      </c>
      <c r="R2017">
        <v>50</v>
      </c>
      <c r="S2017">
        <v>5</v>
      </c>
      <c r="T2017">
        <v>0</v>
      </c>
      <c r="U2017">
        <v>20</v>
      </c>
      <c r="V2017">
        <v>235</v>
      </c>
      <c r="W2017">
        <v>0</v>
      </c>
      <c r="X2017">
        <v>10</v>
      </c>
      <c r="Y2017">
        <v>0</v>
      </c>
    </row>
    <row r="2018" spans="2:25" hidden="1" x14ac:dyDescent="0.25">
      <c r="B2018" t="s">
        <v>2202</v>
      </c>
      <c r="C2018">
        <v>50980</v>
      </c>
      <c r="D2018" t="s">
        <v>2024</v>
      </c>
      <c r="E2018">
        <v>55</v>
      </c>
      <c r="F2018">
        <v>150</v>
      </c>
      <c r="G2018">
        <v>630</v>
      </c>
      <c r="H2018">
        <v>5</v>
      </c>
      <c r="I2018">
        <v>205</v>
      </c>
      <c r="J2018">
        <v>5</v>
      </c>
      <c r="K2018">
        <v>125</v>
      </c>
      <c r="L2018">
        <v>450</v>
      </c>
      <c r="M2018">
        <v>70</v>
      </c>
      <c r="N2018">
        <v>765</v>
      </c>
      <c r="O2018">
        <v>1220</v>
      </c>
      <c r="P2018">
        <v>1100</v>
      </c>
      <c r="Q2018">
        <v>1685</v>
      </c>
      <c r="R2018">
        <v>1230</v>
      </c>
      <c r="S2018">
        <v>45</v>
      </c>
      <c r="T2018">
        <v>65</v>
      </c>
      <c r="U2018">
        <v>555</v>
      </c>
      <c r="V2018">
        <v>2365</v>
      </c>
      <c r="W2018">
        <v>5</v>
      </c>
      <c r="X2018">
        <v>235</v>
      </c>
      <c r="Y2018">
        <v>15</v>
      </c>
    </row>
    <row r="2019" spans="2:25" hidden="1" x14ac:dyDescent="0.25">
      <c r="B2019" t="s">
        <v>2202</v>
      </c>
      <c r="C2019">
        <v>51080</v>
      </c>
      <c r="D2019" t="s">
        <v>2025</v>
      </c>
      <c r="E2019">
        <v>5</v>
      </c>
      <c r="F2019">
        <v>10</v>
      </c>
      <c r="G2019">
        <v>100</v>
      </c>
      <c r="H2019">
        <v>5</v>
      </c>
      <c r="I2019">
        <v>40</v>
      </c>
      <c r="J2019">
        <v>5</v>
      </c>
      <c r="K2019">
        <v>35</v>
      </c>
      <c r="L2019">
        <v>30</v>
      </c>
      <c r="M2019">
        <v>5</v>
      </c>
      <c r="N2019">
        <v>55</v>
      </c>
      <c r="O2019">
        <v>65</v>
      </c>
      <c r="P2019">
        <v>55</v>
      </c>
      <c r="Q2019">
        <v>75</v>
      </c>
      <c r="R2019">
        <v>50</v>
      </c>
      <c r="S2019">
        <v>5</v>
      </c>
      <c r="T2019">
        <v>5</v>
      </c>
      <c r="U2019">
        <v>15</v>
      </c>
      <c r="V2019">
        <v>225</v>
      </c>
      <c r="W2019">
        <v>0</v>
      </c>
      <c r="X2019">
        <v>10</v>
      </c>
      <c r="Y2019">
        <v>5</v>
      </c>
    </row>
    <row r="2020" spans="2:25" hidden="1" x14ac:dyDescent="0.25">
      <c r="B2020" t="s">
        <v>2202</v>
      </c>
      <c r="C2020">
        <v>51120</v>
      </c>
      <c r="D2020" t="s">
        <v>2026</v>
      </c>
      <c r="E2020">
        <v>0</v>
      </c>
      <c r="F2020">
        <v>5</v>
      </c>
      <c r="G2020">
        <v>115</v>
      </c>
      <c r="H2020">
        <v>0</v>
      </c>
      <c r="I2020">
        <v>15</v>
      </c>
      <c r="J2020">
        <v>0</v>
      </c>
      <c r="K2020">
        <v>5</v>
      </c>
      <c r="L2020">
        <v>45</v>
      </c>
      <c r="M2020">
        <v>20</v>
      </c>
      <c r="N2020">
        <v>35</v>
      </c>
      <c r="O2020">
        <v>45</v>
      </c>
      <c r="P2020">
        <v>35</v>
      </c>
      <c r="Q2020">
        <v>45</v>
      </c>
      <c r="R2020">
        <v>40</v>
      </c>
      <c r="S2020">
        <v>5</v>
      </c>
      <c r="T2020">
        <v>5</v>
      </c>
      <c r="U2020">
        <v>10</v>
      </c>
      <c r="V2020">
        <v>190</v>
      </c>
      <c r="W2020">
        <v>0</v>
      </c>
      <c r="X2020">
        <v>5</v>
      </c>
      <c r="Y2020">
        <v>0</v>
      </c>
    </row>
    <row r="2021" spans="2:25" hidden="1" x14ac:dyDescent="0.25">
      <c r="B2021" t="s">
        <v>2202</v>
      </c>
      <c r="C2021">
        <v>51190</v>
      </c>
      <c r="D2021" t="s">
        <v>2027</v>
      </c>
      <c r="E2021">
        <v>10</v>
      </c>
      <c r="F2021">
        <v>50</v>
      </c>
      <c r="G2021">
        <v>4590</v>
      </c>
      <c r="H2021">
        <v>20</v>
      </c>
      <c r="I2021">
        <v>840</v>
      </c>
      <c r="J2021">
        <v>10</v>
      </c>
      <c r="K2021">
        <v>415</v>
      </c>
      <c r="L2021">
        <v>2355</v>
      </c>
      <c r="M2021">
        <v>790</v>
      </c>
      <c r="N2021">
        <v>1345</v>
      </c>
      <c r="O2021">
        <v>2035</v>
      </c>
      <c r="P2021">
        <v>1750</v>
      </c>
      <c r="Q2021">
        <v>2000</v>
      </c>
      <c r="R2021">
        <v>1595</v>
      </c>
      <c r="S2021">
        <v>280</v>
      </c>
      <c r="T2021">
        <v>85</v>
      </c>
      <c r="U2021">
        <v>745</v>
      </c>
      <c r="V2021">
        <v>8015</v>
      </c>
      <c r="W2021">
        <v>5</v>
      </c>
      <c r="X2021">
        <v>190</v>
      </c>
      <c r="Y2021">
        <v>75</v>
      </c>
    </row>
    <row r="2022" spans="2:25" hidden="1" x14ac:dyDescent="0.25">
      <c r="B2022" t="s">
        <v>2202</v>
      </c>
      <c r="C2022">
        <v>51260</v>
      </c>
      <c r="D2022" t="s">
        <v>2028</v>
      </c>
      <c r="E2022">
        <v>5</v>
      </c>
      <c r="F2022">
        <v>20</v>
      </c>
      <c r="G2022">
        <v>5695</v>
      </c>
      <c r="H2022">
        <v>15</v>
      </c>
      <c r="I2022">
        <v>770</v>
      </c>
      <c r="J2022">
        <v>5</v>
      </c>
      <c r="K2022">
        <v>295</v>
      </c>
      <c r="L2022">
        <v>1935</v>
      </c>
      <c r="M2022">
        <v>1510</v>
      </c>
      <c r="N2022">
        <v>965</v>
      </c>
      <c r="O2022">
        <v>1980</v>
      </c>
      <c r="P2022">
        <v>1580</v>
      </c>
      <c r="Q2022">
        <v>1650</v>
      </c>
      <c r="R2022">
        <v>1055</v>
      </c>
      <c r="S2022">
        <v>290</v>
      </c>
      <c r="T2022">
        <v>60</v>
      </c>
      <c r="U2022">
        <v>495</v>
      </c>
      <c r="V2022">
        <v>8050</v>
      </c>
      <c r="W2022">
        <v>5</v>
      </c>
      <c r="X2022">
        <v>100</v>
      </c>
      <c r="Y2022">
        <v>60</v>
      </c>
    </row>
    <row r="2023" spans="2:25" hidden="1" x14ac:dyDescent="0.25">
      <c r="B2023" t="s">
        <v>2202</v>
      </c>
      <c r="C2023">
        <v>51310</v>
      </c>
      <c r="D2023" t="s">
        <v>2029</v>
      </c>
      <c r="E2023">
        <v>5</v>
      </c>
      <c r="F2023">
        <v>0</v>
      </c>
      <c r="G2023">
        <v>1540</v>
      </c>
      <c r="H2023">
        <v>15</v>
      </c>
      <c r="I2023">
        <v>210</v>
      </c>
      <c r="J2023">
        <v>0</v>
      </c>
      <c r="K2023">
        <v>40</v>
      </c>
      <c r="L2023">
        <v>385</v>
      </c>
      <c r="M2023">
        <v>1280</v>
      </c>
      <c r="N2023">
        <v>210</v>
      </c>
      <c r="O2023">
        <v>335</v>
      </c>
      <c r="P2023">
        <v>270</v>
      </c>
      <c r="Q2023">
        <v>470</v>
      </c>
      <c r="R2023">
        <v>230</v>
      </c>
      <c r="S2023">
        <v>55</v>
      </c>
      <c r="T2023">
        <v>5</v>
      </c>
      <c r="U2023">
        <v>55</v>
      </c>
      <c r="V2023">
        <v>1980</v>
      </c>
      <c r="W2023">
        <v>5</v>
      </c>
      <c r="X2023">
        <v>10</v>
      </c>
      <c r="Y2023">
        <v>95</v>
      </c>
    </row>
    <row r="2024" spans="2:25" hidden="1" x14ac:dyDescent="0.25">
      <c r="B2024" t="s">
        <v>2202</v>
      </c>
      <c r="C2024">
        <v>51330</v>
      </c>
      <c r="D2024" t="s">
        <v>2030</v>
      </c>
      <c r="E2024">
        <v>20</v>
      </c>
      <c r="F2024">
        <v>55</v>
      </c>
      <c r="G2024">
        <v>7980</v>
      </c>
      <c r="H2024">
        <v>85</v>
      </c>
      <c r="I2024">
        <v>1350</v>
      </c>
      <c r="J2024">
        <v>25</v>
      </c>
      <c r="K2024">
        <v>540</v>
      </c>
      <c r="L2024">
        <v>3300</v>
      </c>
      <c r="M2024">
        <v>2170</v>
      </c>
      <c r="N2024">
        <v>1685</v>
      </c>
      <c r="O2024">
        <v>3830</v>
      </c>
      <c r="P2024">
        <v>2905</v>
      </c>
      <c r="Q2024">
        <v>4315</v>
      </c>
      <c r="R2024">
        <v>2430</v>
      </c>
      <c r="S2024">
        <v>500</v>
      </c>
      <c r="T2024">
        <v>170</v>
      </c>
      <c r="U2024">
        <v>705</v>
      </c>
      <c r="V2024">
        <v>12085</v>
      </c>
      <c r="W2024">
        <v>25</v>
      </c>
      <c r="X2024">
        <v>245</v>
      </c>
      <c r="Y2024">
        <v>665</v>
      </c>
    </row>
    <row r="2025" spans="2:25" hidden="1" x14ac:dyDescent="0.25">
      <c r="B2025" t="s">
        <v>2202</v>
      </c>
      <c r="C2025">
        <v>51400</v>
      </c>
      <c r="D2025" t="s">
        <v>2031</v>
      </c>
      <c r="E2025">
        <v>5</v>
      </c>
      <c r="F2025">
        <v>20</v>
      </c>
      <c r="G2025">
        <v>1650</v>
      </c>
      <c r="H2025">
        <v>5</v>
      </c>
      <c r="I2025">
        <v>385</v>
      </c>
      <c r="J2025">
        <v>5</v>
      </c>
      <c r="K2025">
        <v>160</v>
      </c>
      <c r="L2025">
        <v>680</v>
      </c>
      <c r="M2025">
        <v>320</v>
      </c>
      <c r="N2025">
        <v>385</v>
      </c>
      <c r="O2025">
        <v>1025</v>
      </c>
      <c r="P2025">
        <v>820</v>
      </c>
      <c r="Q2025">
        <v>805</v>
      </c>
      <c r="R2025">
        <v>465</v>
      </c>
      <c r="S2025">
        <v>115</v>
      </c>
      <c r="T2025">
        <v>30</v>
      </c>
      <c r="U2025">
        <v>285</v>
      </c>
      <c r="V2025">
        <v>2745</v>
      </c>
      <c r="W2025">
        <v>0</v>
      </c>
      <c r="X2025">
        <v>60</v>
      </c>
      <c r="Y2025">
        <v>20</v>
      </c>
    </row>
    <row r="2026" spans="2:25" hidden="1" x14ac:dyDescent="0.25">
      <c r="B2026" t="s">
        <v>2202</v>
      </c>
      <c r="C2026">
        <v>51470</v>
      </c>
      <c r="D2026" t="s">
        <v>2032</v>
      </c>
      <c r="E2026">
        <v>5</v>
      </c>
      <c r="F2026">
        <v>5</v>
      </c>
      <c r="G2026">
        <v>75</v>
      </c>
      <c r="H2026">
        <v>0</v>
      </c>
      <c r="I2026">
        <v>10</v>
      </c>
      <c r="J2026">
        <v>0</v>
      </c>
      <c r="K2026">
        <v>5</v>
      </c>
      <c r="L2026">
        <v>20</v>
      </c>
      <c r="M2026">
        <v>5</v>
      </c>
      <c r="N2026">
        <v>15</v>
      </c>
      <c r="O2026">
        <v>30</v>
      </c>
      <c r="P2026">
        <v>25</v>
      </c>
      <c r="Q2026">
        <v>45</v>
      </c>
      <c r="R2026">
        <v>45</v>
      </c>
      <c r="S2026">
        <v>5</v>
      </c>
      <c r="T2026">
        <v>5</v>
      </c>
      <c r="U2026">
        <v>5</v>
      </c>
      <c r="V2026">
        <v>130</v>
      </c>
      <c r="W2026">
        <v>0</v>
      </c>
      <c r="X2026">
        <v>5</v>
      </c>
      <c r="Y2026">
        <v>5</v>
      </c>
    </row>
    <row r="2027" spans="2:25" hidden="1" x14ac:dyDescent="0.25">
      <c r="B2027" t="s">
        <v>2202</v>
      </c>
      <c r="C2027">
        <v>51540</v>
      </c>
      <c r="D2027" t="s">
        <v>2033</v>
      </c>
      <c r="E2027">
        <v>5</v>
      </c>
      <c r="F2027">
        <v>20</v>
      </c>
      <c r="G2027">
        <v>525</v>
      </c>
      <c r="H2027">
        <v>5</v>
      </c>
      <c r="I2027">
        <v>125</v>
      </c>
      <c r="J2027">
        <v>0</v>
      </c>
      <c r="K2027">
        <v>90</v>
      </c>
      <c r="L2027">
        <v>300</v>
      </c>
      <c r="M2027">
        <v>75</v>
      </c>
      <c r="N2027">
        <v>190</v>
      </c>
      <c r="O2027">
        <v>385</v>
      </c>
      <c r="P2027">
        <v>340</v>
      </c>
      <c r="Q2027">
        <v>565</v>
      </c>
      <c r="R2027">
        <v>490</v>
      </c>
      <c r="S2027">
        <v>15</v>
      </c>
      <c r="T2027">
        <v>20</v>
      </c>
      <c r="U2027">
        <v>185</v>
      </c>
      <c r="V2027">
        <v>1140</v>
      </c>
      <c r="W2027">
        <v>0</v>
      </c>
      <c r="X2027">
        <v>65</v>
      </c>
      <c r="Y2027">
        <v>5</v>
      </c>
    </row>
    <row r="2028" spans="2:25" hidden="1" x14ac:dyDescent="0.25">
      <c r="B2028" t="s">
        <v>2202</v>
      </c>
      <c r="C2028">
        <v>51610</v>
      </c>
      <c r="D2028" t="s">
        <v>2034</v>
      </c>
      <c r="E2028">
        <v>0</v>
      </c>
      <c r="F2028">
        <v>5</v>
      </c>
      <c r="G2028">
        <v>125</v>
      </c>
      <c r="H2028">
        <v>5</v>
      </c>
      <c r="I2028">
        <v>30</v>
      </c>
      <c r="J2028">
        <v>0</v>
      </c>
      <c r="K2028">
        <v>10</v>
      </c>
      <c r="L2028">
        <v>45</v>
      </c>
      <c r="M2028">
        <v>15</v>
      </c>
      <c r="N2028">
        <v>20</v>
      </c>
      <c r="O2028">
        <v>65</v>
      </c>
      <c r="P2028">
        <v>45</v>
      </c>
      <c r="Q2028">
        <v>65</v>
      </c>
      <c r="R2028">
        <v>45</v>
      </c>
      <c r="S2028">
        <v>5</v>
      </c>
      <c r="T2028">
        <v>5</v>
      </c>
      <c r="U2028">
        <v>10</v>
      </c>
      <c r="V2028">
        <v>185</v>
      </c>
      <c r="W2028">
        <v>0</v>
      </c>
      <c r="X2028">
        <v>5</v>
      </c>
      <c r="Y2028">
        <v>5</v>
      </c>
    </row>
    <row r="2029" spans="2:25" hidden="1" x14ac:dyDescent="0.25">
      <c r="B2029" t="s">
        <v>2202</v>
      </c>
      <c r="C2029">
        <v>51680</v>
      </c>
      <c r="D2029" t="s">
        <v>2035</v>
      </c>
      <c r="E2029">
        <v>5</v>
      </c>
      <c r="F2029">
        <v>15</v>
      </c>
      <c r="G2029">
        <v>595</v>
      </c>
      <c r="H2029">
        <v>5</v>
      </c>
      <c r="I2029">
        <v>135</v>
      </c>
      <c r="J2029">
        <v>5</v>
      </c>
      <c r="K2029">
        <v>50</v>
      </c>
      <c r="L2029">
        <v>150</v>
      </c>
      <c r="M2029">
        <v>125</v>
      </c>
      <c r="N2029">
        <v>100</v>
      </c>
      <c r="O2029">
        <v>240</v>
      </c>
      <c r="P2029">
        <v>195</v>
      </c>
      <c r="Q2029">
        <v>200</v>
      </c>
      <c r="R2029">
        <v>95</v>
      </c>
      <c r="S2029">
        <v>30</v>
      </c>
      <c r="T2029">
        <v>5</v>
      </c>
      <c r="U2029">
        <v>50</v>
      </c>
      <c r="V2029">
        <v>845</v>
      </c>
      <c r="W2029">
        <v>0</v>
      </c>
      <c r="X2029">
        <v>5</v>
      </c>
      <c r="Y2029">
        <v>5</v>
      </c>
    </row>
    <row r="2030" spans="2:25" hidden="1" x14ac:dyDescent="0.25">
      <c r="B2030" t="s">
        <v>2202</v>
      </c>
      <c r="C2030">
        <v>51710</v>
      </c>
      <c r="D2030" t="s">
        <v>2036</v>
      </c>
      <c r="E2030">
        <v>0</v>
      </c>
      <c r="F2030">
        <v>0</v>
      </c>
      <c r="G2030">
        <v>80</v>
      </c>
      <c r="H2030">
        <v>0</v>
      </c>
      <c r="I2030">
        <v>10</v>
      </c>
      <c r="J2030">
        <v>0</v>
      </c>
      <c r="K2030">
        <v>5</v>
      </c>
      <c r="L2030">
        <v>5</v>
      </c>
      <c r="M2030">
        <v>5</v>
      </c>
      <c r="N2030">
        <v>15</v>
      </c>
      <c r="O2030">
        <v>25</v>
      </c>
      <c r="P2030">
        <v>15</v>
      </c>
      <c r="Q2030">
        <v>15</v>
      </c>
      <c r="R2030">
        <v>10</v>
      </c>
      <c r="S2030">
        <v>5</v>
      </c>
      <c r="T2030">
        <v>0</v>
      </c>
      <c r="U2030">
        <v>5</v>
      </c>
      <c r="V2030">
        <v>110</v>
      </c>
      <c r="W2030">
        <v>0</v>
      </c>
      <c r="X2030">
        <v>0</v>
      </c>
      <c r="Y2030">
        <v>5</v>
      </c>
    </row>
    <row r="2031" spans="2:25" hidden="1" x14ac:dyDescent="0.25">
      <c r="B2031" t="s">
        <v>2202</v>
      </c>
      <c r="C2031">
        <v>51750</v>
      </c>
      <c r="D2031" t="s">
        <v>2037</v>
      </c>
      <c r="E2031">
        <v>5</v>
      </c>
      <c r="F2031">
        <v>5</v>
      </c>
      <c r="G2031">
        <v>730</v>
      </c>
      <c r="H2031">
        <v>10</v>
      </c>
      <c r="I2031">
        <v>75</v>
      </c>
      <c r="J2031">
        <v>0</v>
      </c>
      <c r="K2031">
        <v>20</v>
      </c>
      <c r="L2031">
        <v>280</v>
      </c>
      <c r="M2031">
        <v>600</v>
      </c>
      <c r="N2031">
        <v>165</v>
      </c>
      <c r="O2031">
        <v>135</v>
      </c>
      <c r="P2031">
        <v>110</v>
      </c>
      <c r="Q2031">
        <v>215</v>
      </c>
      <c r="R2031">
        <v>115</v>
      </c>
      <c r="S2031">
        <v>20</v>
      </c>
      <c r="T2031">
        <v>5</v>
      </c>
      <c r="U2031">
        <v>30</v>
      </c>
      <c r="V2031">
        <v>1010</v>
      </c>
      <c r="W2031">
        <v>0</v>
      </c>
      <c r="X2031">
        <v>5</v>
      </c>
      <c r="Y2031">
        <v>60</v>
      </c>
    </row>
    <row r="2032" spans="2:25" hidden="1" x14ac:dyDescent="0.25">
      <c r="B2032" t="s">
        <v>2202</v>
      </c>
      <c r="C2032">
        <v>51820</v>
      </c>
      <c r="D2032" t="s">
        <v>2038</v>
      </c>
      <c r="E2032">
        <v>30</v>
      </c>
      <c r="F2032">
        <v>75</v>
      </c>
      <c r="G2032">
        <v>10255</v>
      </c>
      <c r="H2032">
        <v>95</v>
      </c>
      <c r="I2032">
        <v>2200</v>
      </c>
      <c r="J2032">
        <v>40</v>
      </c>
      <c r="K2032">
        <v>785</v>
      </c>
      <c r="L2032">
        <v>3925</v>
      </c>
      <c r="M2032">
        <v>1775</v>
      </c>
      <c r="N2032">
        <v>2525</v>
      </c>
      <c r="O2032">
        <v>5110</v>
      </c>
      <c r="P2032">
        <v>4135</v>
      </c>
      <c r="Q2032">
        <v>4870</v>
      </c>
      <c r="R2032">
        <v>3175</v>
      </c>
      <c r="S2032">
        <v>620</v>
      </c>
      <c r="T2032">
        <v>150</v>
      </c>
      <c r="U2032">
        <v>1320</v>
      </c>
      <c r="V2032">
        <v>16555</v>
      </c>
      <c r="W2032">
        <v>15</v>
      </c>
      <c r="X2032">
        <v>320</v>
      </c>
      <c r="Y2032">
        <v>435</v>
      </c>
    </row>
    <row r="2033" spans="2:25" hidden="1" x14ac:dyDescent="0.25">
      <c r="B2033" t="s">
        <v>2202</v>
      </c>
      <c r="C2033">
        <v>51860</v>
      </c>
      <c r="D2033" t="s">
        <v>2039</v>
      </c>
      <c r="E2033">
        <v>0</v>
      </c>
      <c r="F2033">
        <v>0</v>
      </c>
      <c r="G2033">
        <v>90</v>
      </c>
      <c r="H2033">
        <v>0</v>
      </c>
      <c r="I2033">
        <v>20</v>
      </c>
      <c r="J2033">
        <v>0</v>
      </c>
      <c r="K2033">
        <v>10</v>
      </c>
      <c r="L2033">
        <v>15</v>
      </c>
      <c r="M2033">
        <v>0</v>
      </c>
      <c r="N2033">
        <v>10</v>
      </c>
      <c r="O2033">
        <v>35</v>
      </c>
      <c r="P2033">
        <v>25</v>
      </c>
      <c r="Q2033">
        <v>15</v>
      </c>
      <c r="R2033">
        <v>15</v>
      </c>
      <c r="S2033">
        <v>0</v>
      </c>
      <c r="T2033">
        <v>0</v>
      </c>
      <c r="U2033">
        <v>0</v>
      </c>
      <c r="V2033">
        <v>120</v>
      </c>
      <c r="W2033">
        <v>0</v>
      </c>
      <c r="X2033">
        <v>0</v>
      </c>
      <c r="Y2033">
        <v>0</v>
      </c>
    </row>
    <row r="2034" spans="2:25" hidden="1" x14ac:dyDescent="0.25">
      <c r="B2034" t="s">
        <v>2202</v>
      </c>
      <c r="C2034">
        <v>51890</v>
      </c>
      <c r="D2034" t="s">
        <v>2040</v>
      </c>
      <c r="E2034">
        <v>5</v>
      </c>
      <c r="F2034">
        <v>10</v>
      </c>
      <c r="G2034">
        <v>1395</v>
      </c>
      <c r="H2034">
        <v>5</v>
      </c>
      <c r="I2034">
        <v>305</v>
      </c>
      <c r="J2034">
        <v>5</v>
      </c>
      <c r="K2034">
        <v>160</v>
      </c>
      <c r="L2034">
        <v>440</v>
      </c>
      <c r="M2034">
        <v>180</v>
      </c>
      <c r="N2034">
        <v>435</v>
      </c>
      <c r="O2034">
        <v>520</v>
      </c>
      <c r="P2034">
        <v>455</v>
      </c>
      <c r="Q2034">
        <v>595</v>
      </c>
      <c r="R2034">
        <v>535</v>
      </c>
      <c r="S2034">
        <v>80</v>
      </c>
      <c r="T2034">
        <v>25</v>
      </c>
      <c r="U2034">
        <v>205</v>
      </c>
      <c r="V2034">
        <v>2480</v>
      </c>
      <c r="W2034">
        <v>0</v>
      </c>
      <c r="X2034">
        <v>40</v>
      </c>
      <c r="Y2034">
        <v>5</v>
      </c>
    </row>
    <row r="2035" spans="2:25" hidden="1" x14ac:dyDescent="0.25">
      <c r="B2035" t="s">
        <v>2202</v>
      </c>
      <c r="C2035">
        <v>51960</v>
      </c>
      <c r="D2035" t="s">
        <v>2041</v>
      </c>
      <c r="E2035">
        <v>0</v>
      </c>
      <c r="F2035">
        <v>10</v>
      </c>
      <c r="G2035">
        <v>260</v>
      </c>
      <c r="H2035">
        <v>5</v>
      </c>
      <c r="I2035">
        <v>60</v>
      </c>
      <c r="J2035">
        <v>0</v>
      </c>
      <c r="K2035">
        <v>40</v>
      </c>
      <c r="L2035">
        <v>255</v>
      </c>
      <c r="M2035">
        <v>10</v>
      </c>
      <c r="N2035">
        <v>110</v>
      </c>
      <c r="O2035">
        <v>230</v>
      </c>
      <c r="P2035">
        <v>205</v>
      </c>
      <c r="Q2035">
        <v>265</v>
      </c>
      <c r="R2035">
        <v>225</v>
      </c>
      <c r="S2035">
        <v>15</v>
      </c>
      <c r="T2035">
        <v>15</v>
      </c>
      <c r="U2035">
        <v>115</v>
      </c>
      <c r="V2035">
        <v>625</v>
      </c>
      <c r="W2035">
        <v>0</v>
      </c>
      <c r="X2035">
        <v>35</v>
      </c>
      <c r="Y2035">
        <v>0</v>
      </c>
    </row>
    <row r="2036" spans="2:25" hidden="1" x14ac:dyDescent="0.25">
      <c r="B2036" t="s">
        <v>2202</v>
      </c>
      <c r="C2036">
        <v>52030</v>
      </c>
      <c r="D2036" t="s">
        <v>2042</v>
      </c>
      <c r="E2036">
        <v>0</v>
      </c>
      <c r="F2036">
        <v>0</v>
      </c>
      <c r="G2036">
        <v>165</v>
      </c>
      <c r="H2036">
        <v>0</v>
      </c>
      <c r="I2036">
        <v>20</v>
      </c>
      <c r="J2036">
        <v>0</v>
      </c>
      <c r="K2036">
        <v>15</v>
      </c>
      <c r="L2036">
        <v>50</v>
      </c>
      <c r="M2036">
        <v>40</v>
      </c>
      <c r="N2036">
        <v>25</v>
      </c>
      <c r="O2036">
        <v>40</v>
      </c>
      <c r="P2036">
        <v>35</v>
      </c>
      <c r="Q2036">
        <v>65</v>
      </c>
      <c r="R2036">
        <v>70</v>
      </c>
      <c r="S2036">
        <v>10</v>
      </c>
      <c r="T2036">
        <v>0</v>
      </c>
      <c r="U2036">
        <v>10</v>
      </c>
      <c r="V2036">
        <v>245</v>
      </c>
      <c r="W2036">
        <v>0</v>
      </c>
      <c r="X2036">
        <v>5</v>
      </c>
      <c r="Y2036">
        <v>0</v>
      </c>
    </row>
    <row r="2037" spans="2:25" hidden="1" x14ac:dyDescent="0.25">
      <c r="B2037" t="s">
        <v>2202</v>
      </c>
      <c r="C2037">
        <v>52100</v>
      </c>
      <c r="D2037" t="s">
        <v>2043</v>
      </c>
      <c r="E2037">
        <v>0</v>
      </c>
      <c r="F2037">
        <v>0</v>
      </c>
      <c r="G2037">
        <v>140</v>
      </c>
      <c r="H2037">
        <v>0</v>
      </c>
      <c r="I2037">
        <v>20</v>
      </c>
      <c r="J2037">
        <v>5</v>
      </c>
      <c r="K2037">
        <v>5</v>
      </c>
      <c r="L2037">
        <v>40</v>
      </c>
      <c r="M2037">
        <v>40</v>
      </c>
      <c r="N2037">
        <v>25</v>
      </c>
      <c r="O2037">
        <v>35</v>
      </c>
      <c r="P2037">
        <v>25</v>
      </c>
      <c r="Q2037">
        <v>35</v>
      </c>
      <c r="R2037">
        <v>35</v>
      </c>
      <c r="S2037">
        <v>5</v>
      </c>
      <c r="T2037">
        <v>5</v>
      </c>
      <c r="U2037">
        <v>10</v>
      </c>
      <c r="V2037">
        <v>205</v>
      </c>
      <c r="W2037">
        <v>0</v>
      </c>
      <c r="X2037">
        <v>5</v>
      </c>
      <c r="Y2037">
        <v>0</v>
      </c>
    </row>
    <row r="2038" spans="2:25" hidden="1" x14ac:dyDescent="0.25">
      <c r="B2038" t="s">
        <v>2202</v>
      </c>
      <c r="C2038">
        <v>52170</v>
      </c>
      <c r="D2038" t="s">
        <v>2044</v>
      </c>
      <c r="E2038">
        <v>0</v>
      </c>
      <c r="F2038">
        <v>5</v>
      </c>
      <c r="G2038">
        <v>325</v>
      </c>
      <c r="H2038">
        <v>10</v>
      </c>
      <c r="I2038">
        <v>30</v>
      </c>
      <c r="J2038">
        <v>5</v>
      </c>
      <c r="K2038">
        <v>5</v>
      </c>
      <c r="L2038">
        <v>80</v>
      </c>
      <c r="M2038">
        <v>400</v>
      </c>
      <c r="N2038">
        <v>50</v>
      </c>
      <c r="O2038">
        <v>65</v>
      </c>
      <c r="P2038">
        <v>55</v>
      </c>
      <c r="Q2038">
        <v>125</v>
      </c>
      <c r="R2038">
        <v>70</v>
      </c>
      <c r="S2038">
        <v>5</v>
      </c>
      <c r="T2038">
        <v>5</v>
      </c>
      <c r="U2038">
        <v>5</v>
      </c>
      <c r="V2038">
        <v>410</v>
      </c>
      <c r="W2038">
        <v>5</v>
      </c>
      <c r="X2038">
        <v>5</v>
      </c>
      <c r="Y2038">
        <v>35</v>
      </c>
    </row>
    <row r="2039" spans="2:25" hidden="1" x14ac:dyDescent="0.25">
      <c r="B2039" t="s">
        <v>2202</v>
      </c>
      <c r="C2039">
        <v>52240</v>
      </c>
      <c r="D2039" t="s">
        <v>2045</v>
      </c>
      <c r="E2039">
        <v>0</v>
      </c>
      <c r="F2039">
        <v>5</v>
      </c>
      <c r="G2039">
        <v>120</v>
      </c>
      <c r="H2039">
        <v>0</v>
      </c>
      <c r="I2039">
        <v>25</v>
      </c>
      <c r="J2039">
        <v>0</v>
      </c>
      <c r="K2039">
        <v>15</v>
      </c>
      <c r="L2039">
        <v>35</v>
      </c>
      <c r="M2039">
        <v>20</v>
      </c>
      <c r="N2039">
        <v>45</v>
      </c>
      <c r="O2039">
        <v>70</v>
      </c>
      <c r="P2039">
        <v>50</v>
      </c>
      <c r="Q2039">
        <v>65</v>
      </c>
      <c r="R2039">
        <v>35</v>
      </c>
      <c r="S2039">
        <v>5</v>
      </c>
      <c r="T2039">
        <v>5</v>
      </c>
      <c r="U2039">
        <v>15</v>
      </c>
      <c r="V2039">
        <v>215</v>
      </c>
      <c r="W2039">
        <v>0</v>
      </c>
      <c r="X2039">
        <v>5</v>
      </c>
      <c r="Y2039">
        <v>5</v>
      </c>
    </row>
    <row r="2040" spans="2:25" hidden="1" x14ac:dyDescent="0.25">
      <c r="B2040" t="s">
        <v>2202</v>
      </c>
      <c r="C2040">
        <v>52310</v>
      </c>
      <c r="D2040" t="s">
        <v>2046</v>
      </c>
      <c r="E2040">
        <v>0</v>
      </c>
      <c r="F2040">
        <v>0</v>
      </c>
      <c r="G2040">
        <v>115</v>
      </c>
      <c r="H2040">
        <v>0</v>
      </c>
      <c r="I2040">
        <v>30</v>
      </c>
      <c r="J2040">
        <v>0</v>
      </c>
      <c r="K2040">
        <v>15</v>
      </c>
      <c r="L2040">
        <v>30</v>
      </c>
      <c r="M2040">
        <v>20</v>
      </c>
      <c r="N2040">
        <v>35</v>
      </c>
      <c r="O2040">
        <v>40</v>
      </c>
      <c r="P2040">
        <v>30</v>
      </c>
      <c r="Q2040">
        <v>50</v>
      </c>
      <c r="R2040">
        <v>40</v>
      </c>
      <c r="S2040">
        <v>5</v>
      </c>
      <c r="T2040">
        <v>5</v>
      </c>
      <c r="U2040">
        <v>10</v>
      </c>
      <c r="V2040">
        <v>200</v>
      </c>
      <c r="W2040">
        <v>0</v>
      </c>
      <c r="X2040">
        <v>5</v>
      </c>
      <c r="Y2040">
        <v>5</v>
      </c>
    </row>
    <row r="2041" spans="2:25" hidden="1" x14ac:dyDescent="0.25">
      <c r="B2041" t="s">
        <v>2202</v>
      </c>
      <c r="C2041">
        <v>52380</v>
      </c>
      <c r="D2041" t="s">
        <v>2047</v>
      </c>
      <c r="E2041">
        <v>5</v>
      </c>
      <c r="F2041">
        <v>5</v>
      </c>
      <c r="G2041">
        <v>40</v>
      </c>
      <c r="H2041">
        <v>0</v>
      </c>
      <c r="I2041">
        <v>5</v>
      </c>
      <c r="J2041">
        <v>0</v>
      </c>
      <c r="K2041">
        <v>5</v>
      </c>
      <c r="L2041">
        <v>10</v>
      </c>
      <c r="M2041">
        <v>5</v>
      </c>
      <c r="N2041">
        <v>5</v>
      </c>
      <c r="O2041">
        <v>20</v>
      </c>
      <c r="P2041">
        <v>20</v>
      </c>
      <c r="Q2041">
        <v>25</v>
      </c>
      <c r="R2041">
        <v>25</v>
      </c>
      <c r="S2041">
        <v>0</v>
      </c>
      <c r="T2041">
        <v>5</v>
      </c>
      <c r="U2041">
        <v>10</v>
      </c>
      <c r="V2041">
        <v>70</v>
      </c>
      <c r="W2041">
        <v>0</v>
      </c>
      <c r="X2041">
        <v>5</v>
      </c>
      <c r="Y2041">
        <v>0</v>
      </c>
    </row>
    <row r="2042" spans="2:25" hidden="1" x14ac:dyDescent="0.25">
      <c r="B2042" t="s">
        <v>2202</v>
      </c>
      <c r="C2042">
        <v>52450</v>
      </c>
      <c r="D2042" t="s">
        <v>2048</v>
      </c>
      <c r="E2042">
        <v>5</v>
      </c>
      <c r="F2042">
        <v>5</v>
      </c>
      <c r="G2042">
        <v>135</v>
      </c>
      <c r="H2042">
        <v>0</v>
      </c>
      <c r="I2042">
        <v>30</v>
      </c>
      <c r="J2042">
        <v>0</v>
      </c>
      <c r="K2042">
        <v>10</v>
      </c>
      <c r="L2042">
        <v>40</v>
      </c>
      <c r="M2042">
        <v>20</v>
      </c>
      <c r="N2042">
        <v>40</v>
      </c>
      <c r="O2042">
        <v>55</v>
      </c>
      <c r="P2042">
        <v>35</v>
      </c>
      <c r="Q2042">
        <v>60</v>
      </c>
      <c r="R2042">
        <v>50</v>
      </c>
      <c r="S2042">
        <v>5</v>
      </c>
      <c r="T2042">
        <v>5</v>
      </c>
      <c r="U2042">
        <v>15</v>
      </c>
      <c r="V2042">
        <v>225</v>
      </c>
      <c r="W2042">
        <v>0</v>
      </c>
      <c r="X2042">
        <v>10</v>
      </c>
      <c r="Y2042">
        <v>5</v>
      </c>
    </row>
    <row r="2043" spans="2:25" hidden="1" x14ac:dyDescent="0.25">
      <c r="B2043" t="s">
        <v>2202</v>
      </c>
      <c r="C2043">
        <v>52520</v>
      </c>
      <c r="D2043" t="s">
        <v>2049</v>
      </c>
      <c r="E2043">
        <v>0</v>
      </c>
      <c r="F2043">
        <v>5</v>
      </c>
      <c r="G2043">
        <v>60</v>
      </c>
      <c r="H2043">
        <v>0</v>
      </c>
      <c r="I2043">
        <v>20</v>
      </c>
      <c r="J2043">
        <v>0</v>
      </c>
      <c r="K2043">
        <v>10</v>
      </c>
      <c r="L2043">
        <v>25</v>
      </c>
      <c r="M2043">
        <v>15</v>
      </c>
      <c r="N2043">
        <v>20</v>
      </c>
      <c r="O2043">
        <v>65</v>
      </c>
      <c r="P2043">
        <v>45</v>
      </c>
      <c r="Q2043">
        <v>45</v>
      </c>
      <c r="R2043">
        <v>35</v>
      </c>
      <c r="S2043">
        <v>5</v>
      </c>
      <c r="T2043">
        <v>5</v>
      </c>
      <c r="U2043">
        <v>15</v>
      </c>
      <c r="V2043">
        <v>125</v>
      </c>
      <c r="W2043">
        <v>0</v>
      </c>
      <c r="X2043">
        <v>5</v>
      </c>
      <c r="Y2043">
        <v>5</v>
      </c>
    </row>
    <row r="2044" spans="2:25" hidden="1" x14ac:dyDescent="0.25">
      <c r="B2044" t="s">
        <v>2202</v>
      </c>
      <c r="C2044">
        <v>52590</v>
      </c>
      <c r="D2044" t="s">
        <v>2050</v>
      </c>
      <c r="E2044">
        <v>0</v>
      </c>
      <c r="F2044">
        <v>5</v>
      </c>
      <c r="G2044">
        <v>540</v>
      </c>
      <c r="H2044">
        <v>0</v>
      </c>
      <c r="I2044">
        <v>65</v>
      </c>
      <c r="J2044">
        <v>0</v>
      </c>
      <c r="K2044">
        <v>35</v>
      </c>
      <c r="L2044">
        <v>125</v>
      </c>
      <c r="M2044">
        <v>140</v>
      </c>
      <c r="N2044">
        <v>70</v>
      </c>
      <c r="O2044">
        <v>160</v>
      </c>
      <c r="P2044">
        <v>120</v>
      </c>
      <c r="Q2044">
        <v>170</v>
      </c>
      <c r="R2044">
        <v>140</v>
      </c>
      <c r="S2044">
        <v>25</v>
      </c>
      <c r="T2044">
        <v>5</v>
      </c>
      <c r="U2044">
        <v>50</v>
      </c>
      <c r="V2044">
        <v>760</v>
      </c>
      <c r="W2044">
        <v>0</v>
      </c>
      <c r="X2044">
        <v>5</v>
      </c>
      <c r="Y2044">
        <v>5</v>
      </c>
    </row>
    <row r="2045" spans="2:25" hidden="1" x14ac:dyDescent="0.25">
      <c r="B2045" t="s">
        <v>2202</v>
      </c>
      <c r="C2045">
        <v>52660</v>
      </c>
      <c r="D2045" t="s">
        <v>2051</v>
      </c>
      <c r="E2045">
        <v>5</v>
      </c>
      <c r="F2045">
        <v>5</v>
      </c>
      <c r="G2045">
        <v>1800</v>
      </c>
      <c r="H2045">
        <v>5</v>
      </c>
      <c r="I2045">
        <v>350</v>
      </c>
      <c r="J2045">
        <v>5</v>
      </c>
      <c r="K2045">
        <v>125</v>
      </c>
      <c r="L2045">
        <v>585</v>
      </c>
      <c r="M2045">
        <v>330</v>
      </c>
      <c r="N2045">
        <v>330</v>
      </c>
      <c r="O2045">
        <v>775</v>
      </c>
      <c r="P2045">
        <v>620</v>
      </c>
      <c r="Q2045">
        <v>590</v>
      </c>
      <c r="R2045">
        <v>325</v>
      </c>
      <c r="S2045">
        <v>105</v>
      </c>
      <c r="T2045">
        <v>10</v>
      </c>
      <c r="U2045">
        <v>220</v>
      </c>
      <c r="V2045">
        <v>2660</v>
      </c>
      <c r="W2045">
        <v>0</v>
      </c>
      <c r="X2045">
        <v>45</v>
      </c>
      <c r="Y2045">
        <v>25</v>
      </c>
    </row>
    <row r="2046" spans="2:25" hidden="1" x14ac:dyDescent="0.25">
      <c r="B2046" t="s">
        <v>2202</v>
      </c>
      <c r="C2046">
        <v>52730</v>
      </c>
      <c r="D2046" t="s">
        <v>2052</v>
      </c>
      <c r="E2046">
        <v>0</v>
      </c>
      <c r="F2046">
        <v>5</v>
      </c>
      <c r="G2046">
        <v>935</v>
      </c>
      <c r="H2046">
        <v>5</v>
      </c>
      <c r="I2046">
        <v>125</v>
      </c>
      <c r="J2046">
        <v>0</v>
      </c>
      <c r="K2046">
        <v>60</v>
      </c>
      <c r="L2046">
        <v>280</v>
      </c>
      <c r="M2046">
        <v>260</v>
      </c>
      <c r="N2046">
        <v>185</v>
      </c>
      <c r="O2046">
        <v>345</v>
      </c>
      <c r="P2046">
        <v>255</v>
      </c>
      <c r="Q2046">
        <v>310</v>
      </c>
      <c r="R2046">
        <v>240</v>
      </c>
      <c r="S2046">
        <v>55</v>
      </c>
      <c r="T2046">
        <v>15</v>
      </c>
      <c r="U2046">
        <v>85</v>
      </c>
      <c r="V2046">
        <v>1415</v>
      </c>
      <c r="W2046">
        <v>0</v>
      </c>
      <c r="X2046">
        <v>15</v>
      </c>
      <c r="Y2046">
        <v>5</v>
      </c>
    </row>
    <row r="2047" spans="2:25" hidden="1" x14ac:dyDescent="0.25">
      <c r="B2047" t="s">
        <v>2202</v>
      </c>
      <c r="C2047">
        <v>52800</v>
      </c>
      <c r="D2047" t="s">
        <v>2053</v>
      </c>
      <c r="E2047">
        <v>50</v>
      </c>
      <c r="F2047">
        <v>115</v>
      </c>
      <c r="G2047">
        <v>305</v>
      </c>
      <c r="H2047">
        <v>0</v>
      </c>
      <c r="I2047">
        <v>105</v>
      </c>
      <c r="J2047">
        <v>5</v>
      </c>
      <c r="K2047">
        <v>70</v>
      </c>
      <c r="L2047">
        <v>90</v>
      </c>
      <c r="M2047">
        <v>20</v>
      </c>
      <c r="N2047">
        <v>540</v>
      </c>
      <c r="O2047">
        <v>930</v>
      </c>
      <c r="P2047">
        <v>845</v>
      </c>
      <c r="Q2047">
        <v>1785</v>
      </c>
      <c r="R2047">
        <v>1295</v>
      </c>
      <c r="S2047">
        <v>15</v>
      </c>
      <c r="T2047">
        <v>115</v>
      </c>
      <c r="U2047">
        <v>470</v>
      </c>
      <c r="V2047">
        <v>1590</v>
      </c>
      <c r="W2047">
        <v>0</v>
      </c>
      <c r="X2047">
        <v>245</v>
      </c>
      <c r="Y2047">
        <v>5</v>
      </c>
    </row>
    <row r="2048" spans="2:25" hidden="1" x14ac:dyDescent="0.25">
      <c r="B2048" t="s">
        <v>2202</v>
      </c>
      <c r="C2048">
        <v>52870</v>
      </c>
      <c r="D2048" t="s">
        <v>2054</v>
      </c>
      <c r="E2048">
        <v>5</v>
      </c>
      <c r="F2048">
        <v>5</v>
      </c>
      <c r="G2048">
        <v>940</v>
      </c>
      <c r="H2048">
        <v>5</v>
      </c>
      <c r="I2048">
        <v>130</v>
      </c>
      <c r="J2048">
        <v>0</v>
      </c>
      <c r="K2048">
        <v>65</v>
      </c>
      <c r="L2048">
        <v>230</v>
      </c>
      <c r="M2048">
        <v>240</v>
      </c>
      <c r="N2048">
        <v>160</v>
      </c>
      <c r="O2048">
        <v>270</v>
      </c>
      <c r="P2048">
        <v>210</v>
      </c>
      <c r="Q2048">
        <v>270</v>
      </c>
      <c r="R2048">
        <v>210</v>
      </c>
      <c r="S2048">
        <v>35</v>
      </c>
      <c r="T2048">
        <v>15</v>
      </c>
      <c r="U2048">
        <v>85</v>
      </c>
      <c r="V2048">
        <v>1370</v>
      </c>
      <c r="W2048">
        <v>0</v>
      </c>
      <c r="X2048">
        <v>15</v>
      </c>
      <c r="Y2048">
        <v>5</v>
      </c>
    </row>
    <row r="2049" spans="2:25" hidden="1" x14ac:dyDescent="0.25">
      <c r="B2049" t="s">
        <v>2202</v>
      </c>
      <c r="C2049">
        <v>52940</v>
      </c>
      <c r="D2049" t="s">
        <v>2055</v>
      </c>
      <c r="E2049">
        <v>0</v>
      </c>
      <c r="F2049">
        <v>5</v>
      </c>
      <c r="G2049">
        <v>90</v>
      </c>
      <c r="H2049">
        <v>0</v>
      </c>
      <c r="I2049">
        <v>15</v>
      </c>
      <c r="J2049">
        <v>5</v>
      </c>
      <c r="K2049">
        <v>10</v>
      </c>
      <c r="L2049">
        <v>25</v>
      </c>
      <c r="M2049">
        <v>15</v>
      </c>
      <c r="N2049">
        <v>15</v>
      </c>
      <c r="O2049">
        <v>40</v>
      </c>
      <c r="P2049">
        <v>30</v>
      </c>
      <c r="Q2049">
        <v>35</v>
      </c>
      <c r="R2049">
        <v>25</v>
      </c>
      <c r="S2049">
        <v>5</v>
      </c>
      <c r="T2049">
        <v>5</v>
      </c>
      <c r="U2049">
        <v>10</v>
      </c>
      <c r="V2049">
        <v>140</v>
      </c>
      <c r="W2049">
        <v>0</v>
      </c>
      <c r="X2049">
        <v>5</v>
      </c>
      <c r="Y2049">
        <v>5</v>
      </c>
    </row>
    <row r="2050" spans="2:25" hidden="1" x14ac:dyDescent="0.25">
      <c r="B2050" t="s">
        <v>2202</v>
      </c>
      <c r="C2050">
        <v>53010</v>
      </c>
      <c r="D2050" t="s">
        <v>2056</v>
      </c>
      <c r="E2050">
        <v>0</v>
      </c>
      <c r="F2050">
        <v>0</v>
      </c>
      <c r="G2050">
        <v>60</v>
      </c>
      <c r="H2050">
        <v>0</v>
      </c>
      <c r="I2050">
        <v>10</v>
      </c>
      <c r="J2050">
        <v>0</v>
      </c>
      <c r="K2050">
        <v>5</v>
      </c>
      <c r="L2050">
        <v>20</v>
      </c>
      <c r="M2050">
        <v>5</v>
      </c>
      <c r="N2050">
        <v>15</v>
      </c>
      <c r="O2050">
        <v>50</v>
      </c>
      <c r="P2050">
        <v>35</v>
      </c>
      <c r="Q2050">
        <v>45</v>
      </c>
      <c r="R2050">
        <v>35</v>
      </c>
      <c r="S2050">
        <v>5</v>
      </c>
      <c r="T2050">
        <v>5</v>
      </c>
      <c r="U2050">
        <v>10</v>
      </c>
      <c r="V2050">
        <v>105</v>
      </c>
      <c r="W2050">
        <v>0</v>
      </c>
      <c r="X2050">
        <v>5</v>
      </c>
      <c r="Y2050">
        <v>0</v>
      </c>
    </row>
    <row r="2051" spans="2:25" hidden="1" x14ac:dyDescent="0.25">
      <c r="B2051" t="s">
        <v>2202</v>
      </c>
      <c r="C2051">
        <v>53080</v>
      </c>
      <c r="D2051" t="s">
        <v>2057</v>
      </c>
      <c r="E2051">
        <v>0</v>
      </c>
      <c r="F2051">
        <v>5</v>
      </c>
      <c r="G2051">
        <v>95</v>
      </c>
      <c r="H2051">
        <v>5</v>
      </c>
      <c r="I2051">
        <v>10</v>
      </c>
      <c r="J2051">
        <v>0</v>
      </c>
      <c r="K2051">
        <v>10</v>
      </c>
      <c r="L2051">
        <v>35</v>
      </c>
      <c r="M2051">
        <v>5</v>
      </c>
      <c r="N2051">
        <v>60</v>
      </c>
      <c r="O2051">
        <v>55</v>
      </c>
      <c r="P2051">
        <v>50</v>
      </c>
      <c r="Q2051">
        <v>75</v>
      </c>
      <c r="R2051">
        <v>80</v>
      </c>
      <c r="S2051">
        <v>5</v>
      </c>
      <c r="T2051">
        <v>5</v>
      </c>
      <c r="U2051">
        <v>25</v>
      </c>
      <c r="V2051">
        <v>230</v>
      </c>
      <c r="W2051">
        <v>0</v>
      </c>
      <c r="X2051">
        <v>5</v>
      </c>
      <c r="Y2051">
        <v>0</v>
      </c>
    </row>
    <row r="2052" spans="2:25" hidden="1" x14ac:dyDescent="0.25">
      <c r="B2052" t="s">
        <v>2202</v>
      </c>
      <c r="C2052">
        <v>53150</v>
      </c>
      <c r="D2052" t="s">
        <v>2058</v>
      </c>
      <c r="E2052">
        <v>5</v>
      </c>
      <c r="F2052">
        <v>5</v>
      </c>
      <c r="G2052">
        <v>540</v>
      </c>
      <c r="H2052">
        <v>10</v>
      </c>
      <c r="I2052">
        <v>50</v>
      </c>
      <c r="J2052">
        <v>0</v>
      </c>
      <c r="K2052">
        <v>20</v>
      </c>
      <c r="L2052">
        <v>140</v>
      </c>
      <c r="M2052">
        <v>355</v>
      </c>
      <c r="N2052">
        <v>85</v>
      </c>
      <c r="O2052">
        <v>120</v>
      </c>
      <c r="P2052">
        <v>95</v>
      </c>
      <c r="Q2052">
        <v>210</v>
      </c>
      <c r="R2052">
        <v>120</v>
      </c>
      <c r="S2052">
        <v>35</v>
      </c>
      <c r="T2052">
        <v>0</v>
      </c>
      <c r="U2052">
        <v>25</v>
      </c>
      <c r="V2052">
        <v>745</v>
      </c>
      <c r="W2052">
        <v>0</v>
      </c>
      <c r="X2052">
        <v>10</v>
      </c>
      <c r="Y2052">
        <v>35</v>
      </c>
    </row>
    <row r="2053" spans="2:25" hidden="1" x14ac:dyDescent="0.25">
      <c r="B2053" t="s">
        <v>2202</v>
      </c>
      <c r="C2053">
        <v>53220</v>
      </c>
      <c r="D2053" t="s">
        <v>2059</v>
      </c>
      <c r="E2053">
        <v>10</v>
      </c>
      <c r="F2053">
        <v>20</v>
      </c>
      <c r="G2053">
        <v>100</v>
      </c>
      <c r="H2053">
        <v>5</v>
      </c>
      <c r="I2053">
        <v>35</v>
      </c>
      <c r="J2053">
        <v>5</v>
      </c>
      <c r="K2053">
        <v>20</v>
      </c>
      <c r="L2053">
        <v>55</v>
      </c>
      <c r="M2053">
        <v>5</v>
      </c>
      <c r="N2053">
        <v>115</v>
      </c>
      <c r="O2053">
        <v>345</v>
      </c>
      <c r="P2053">
        <v>315</v>
      </c>
      <c r="Q2053">
        <v>630</v>
      </c>
      <c r="R2053">
        <v>505</v>
      </c>
      <c r="S2053">
        <v>5</v>
      </c>
      <c r="T2053">
        <v>40</v>
      </c>
      <c r="U2053">
        <v>160</v>
      </c>
      <c r="V2053">
        <v>485</v>
      </c>
      <c r="W2053">
        <v>0</v>
      </c>
      <c r="X2053">
        <v>90</v>
      </c>
      <c r="Y2053">
        <v>0</v>
      </c>
    </row>
    <row r="2054" spans="2:25" hidden="1" x14ac:dyDescent="0.25">
      <c r="B2054" t="s">
        <v>2202</v>
      </c>
      <c r="C2054">
        <v>53290</v>
      </c>
      <c r="D2054" t="s">
        <v>2060</v>
      </c>
      <c r="E2054">
        <v>15</v>
      </c>
      <c r="F2054">
        <v>25</v>
      </c>
      <c r="G2054">
        <v>1440</v>
      </c>
      <c r="H2054">
        <v>5</v>
      </c>
      <c r="I2054">
        <v>245</v>
      </c>
      <c r="J2054">
        <v>5</v>
      </c>
      <c r="K2054">
        <v>105</v>
      </c>
      <c r="L2054">
        <v>605</v>
      </c>
      <c r="M2054">
        <v>300</v>
      </c>
      <c r="N2054">
        <v>370</v>
      </c>
      <c r="O2054">
        <v>705</v>
      </c>
      <c r="P2054">
        <v>580</v>
      </c>
      <c r="Q2054">
        <v>640</v>
      </c>
      <c r="R2054">
        <v>430</v>
      </c>
      <c r="S2054">
        <v>60</v>
      </c>
      <c r="T2054">
        <v>30</v>
      </c>
      <c r="U2054">
        <v>200</v>
      </c>
      <c r="V2054">
        <v>2350</v>
      </c>
      <c r="W2054">
        <v>0</v>
      </c>
      <c r="X2054">
        <v>70</v>
      </c>
      <c r="Y2054">
        <v>10</v>
      </c>
    </row>
    <row r="2055" spans="2:25" hidden="1" x14ac:dyDescent="0.25">
      <c r="B2055" t="s">
        <v>2202</v>
      </c>
      <c r="C2055">
        <v>53360</v>
      </c>
      <c r="D2055" t="s">
        <v>2061</v>
      </c>
      <c r="E2055">
        <v>5</v>
      </c>
      <c r="F2055">
        <v>5</v>
      </c>
      <c r="G2055">
        <v>125</v>
      </c>
      <c r="H2055">
        <v>5</v>
      </c>
      <c r="I2055">
        <v>30</v>
      </c>
      <c r="J2055">
        <v>5</v>
      </c>
      <c r="K2055">
        <v>15</v>
      </c>
      <c r="L2055">
        <v>75</v>
      </c>
      <c r="M2055">
        <v>30</v>
      </c>
      <c r="N2055">
        <v>45</v>
      </c>
      <c r="O2055">
        <v>100</v>
      </c>
      <c r="P2055">
        <v>75</v>
      </c>
      <c r="Q2055">
        <v>125</v>
      </c>
      <c r="R2055">
        <v>95</v>
      </c>
      <c r="S2055">
        <v>15</v>
      </c>
      <c r="T2055">
        <v>10</v>
      </c>
      <c r="U2055">
        <v>15</v>
      </c>
      <c r="V2055">
        <v>245</v>
      </c>
      <c r="W2055">
        <v>0</v>
      </c>
      <c r="X2055">
        <v>10</v>
      </c>
      <c r="Y2055">
        <v>5</v>
      </c>
    </row>
    <row r="2056" spans="2:25" hidden="1" x14ac:dyDescent="0.25">
      <c r="B2056" t="s">
        <v>2202</v>
      </c>
      <c r="C2056">
        <v>53430</v>
      </c>
      <c r="D2056" t="s">
        <v>2062</v>
      </c>
      <c r="E2056">
        <v>15</v>
      </c>
      <c r="F2056">
        <v>15</v>
      </c>
      <c r="G2056">
        <v>3205</v>
      </c>
      <c r="H2056">
        <v>75</v>
      </c>
      <c r="I2056">
        <v>455</v>
      </c>
      <c r="J2056">
        <v>5</v>
      </c>
      <c r="K2056">
        <v>185</v>
      </c>
      <c r="L2056">
        <v>1440</v>
      </c>
      <c r="M2056">
        <v>1015</v>
      </c>
      <c r="N2056">
        <v>1025</v>
      </c>
      <c r="O2056">
        <v>880</v>
      </c>
      <c r="P2056">
        <v>735</v>
      </c>
      <c r="Q2056">
        <v>1505</v>
      </c>
      <c r="R2056">
        <v>1370</v>
      </c>
      <c r="S2056">
        <v>175</v>
      </c>
      <c r="T2056">
        <v>25</v>
      </c>
      <c r="U2056">
        <v>270</v>
      </c>
      <c r="V2056">
        <v>5385</v>
      </c>
      <c r="W2056">
        <v>5</v>
      </c>
      <c r="X2056">
        <v>115</v>
      </c>
      <c r="Y2056">
        <v>155</v>
      </c>
    </row>
    <row r="2057" spans="2:25" hidden="1" x14ac:dyDescent="0.25">
      <c r="B2057" t="s">
        <v>2202</v>
      </c>
      <c r="C2057">
        <v>53570</v>
      </c>
      <c r="D2057" t="s">
        <v>2063</v>
      </c>
      <c r="E2057">
        <v>5</v>
      </c>
      <c r="F2057">
        <v>5</v>
      </c>
      <c r="G2057">
        <v>845</v>
      </c>
      <c r="H2057">
        <v>0</v>
      </c>
      <c r="I2057">
        <v>130</v>
      </c>
      <c r="J2057">
        <v>0</v>
      </c>
      <c r="K2057">
        <v>60</v>
      </c>
      <c r="L2057">
        <v>220</v>
      </c>
      <c r="M2057">
        <v>170</v>
      </c>
      <c r="N2057">
        <v>155</v>
      </c>
      <c r="O2057">
        <v>235</v>
      </c>
      <c r="P2057">
        <v>190</v>
      </c>
      <c r="Q2057">
        <v>235</v>
      </c>
      <c r="R2057">
        <v>200</v>
      </c>
      <c r="S2057">
        <v>25</v>
      </c>
      <c r="T2057">
        <v>10</v>
      </c>
      <c r="U2057">
        <v>65</v>
      </c>
      <c r="V2057">
        <v>1255</v>
      </c>
      <c r="W2057">
        <v>5</v>
      </c>
      <c r="X2057">
        <v>10</v>
      </c>
      <c r="Y2057">
        <v>10</v>
      </c>
    </row>
    <row r="2058" spans="2:25" hidden="1" x14ac:dyDescent="0.25">
      <c r="B2058" t="s">
        <v>2202</v>
      </c>
      <c r="C2058">
        <v>53640</v>
      </c>
      <c r="D2058" t="s">
        <v>2064</v>
      </c>
      <c r="E2058">
        <v>0</v>
      </c>
      <c r="F2058">
        <v>0</v>
      </c>
      <c r="G2058">
        <v>85</v>
      </c>
      <c r="H2058">
        <v>0</v>
      </c>
      <c r="I2058">
        <v>25</v>
      </c>
      <c r="J2058">
        <v>0</v>
      </c>
      <c r="K2058">
        <v>20</v>
      </c>
      <c r="L2058">
        <v>35</v>
      </c>
      <c r="M2058">
        <v>10</v>
      </c>
      <c r="N2058">
        <v>50</v>
      </c>
      <c r="O2058">
        <v>80</v>
      </c>
      <c r="P2058">
        <v>65</v>
      </c>
      <c r="Q2058">
        <v>70</v>
      </c>
      <c r="R2058">
        <v>60</v>
      </c>
      <c r="S2058">
        <v>10</v>
      </c>
      <c r="T2058">
        <v>5</v>
      </c>
      <c r="U2058">
        <v>25</v>
      </c>
      <c r="V2058">
        <v>200</v>
      </c>
      <c r="W2058">
        <v>0</v>
      </c>
      <c r="X2058">
        <v>5</v>
      </c>
      <c r="Y2058">
        <v>0</v>
      </c>
    </row>
    <row r="2059" spans="2:25" hidden="1" x14ac:dyDescent="0.25">
      <c r="B2059" t="s">
        <v>2202</v>
      </c>
      <c r="C2059">
        <v>53710</v>
      </c>
      <c r="D2059" t="s">
        <v>2065</v>
      </c>
      <c r="E2059">
        <v>0</v>
      </c>
      <c r="F2059">
        <v>5</v>
      </c>
      <c r="G2059">
        <v>120</v>
      </c>
      <c r="H2059">
        <v>0</v>
      </c>
      <c r="I2059">
        <v>25</v>
      </c>
      <c r="J2059">
        <v>5</v>
      </c>
      <c r="K2059">
        <v>10</v>
      </c>
      <c r="L2059">
        <v>50</v>
      </c>
      <c r="M2059">
        <v>25</v>
      </c>
      <c r="N2059">
        <v>35</v>
      </c>
      <c r="O2059">
        <v>50</v>
      </c>
      <c r="P2059">
        <v>45</v>
      </c>
      <c r="Q2059">
        <v>55</v>
      </c>
      <c r="R2059">
        <v>35</v>
      </c>
      <c r="S2059">
        <v>5</v>
      </c>
      <c r="T2059">
        <v>0</v>
      </c>
      <c r="U2059">
        <v>25</v>
      </c>
      <c r="V2059">
        <v>210</v>
      </c>
      <c r="W2059">
        <v>0</v>
      </c>
      <c r="X2059">
        <v>5</v>
      </c>
      <c r="Y2059">
        <v>5</v>
      </c>
    </row>
    <row r="2060" spans="2:25" hidden="1" x14ac:dyDescent="0.25">
      <c r="B2060" t="s">
        <v>2202</v>
      </c>
      <c r="C2060">
        <v>53780</v>
      </c>
      <c r="D2060" t="s">
        <v>2066</v>
      </c>
      <c r="E2060">
        <v>30</v>
      </c>
      <c r="F2060">
        <v>95</v>
      </c>
      <c r="G2060">
        <v>11695</v>
      </c>
      <c r="H2060">
        <v>85</v>
      </c>
      <c r="I2060">
        <v>2735</v>
      </c>
      <c r="J2060">
        <v>40</v>
      </c>
      <c r="K2060">
        <v>1250</v>
      </c>
      <c r="L2060">
        <v>6020</v>
      </c>
      <c r="M2060">
        <v>1320</v>
      </c>
      <c r="N2060">
        <v>2925</v>
      </c>
      <c r="O2060">
        <v>8340</v>
      </c>
      <c r="P2060">
        <v>6550</v>
      </c>
      <c r="Q2060">
        <v>7940</v>
      </c>
      <c r="R2060">
        <v>4820</v>
      </c>
      <c r="S2060">
        <v>825</v>
      </c>
      <c r="T2060">
        <v>470</v>
      </c>
      <c r="U2060">
        <v>1850</v>
      </c>
      <c r="V2060">
        <v>20005</v>
      </c>
      <c r="W2060">
        <v>45</v>
      </c>
      <c r="X2060">
        <v>580</v>
      </c>
      <c r="Y2060">
        <v>720</v>
      </c>
    </row>
    <row r="2061" spans="2:25" hidden="1" x14ac:dyDescent="0.25">
      <c r="B2061" t="s">
        <v>2202</v>
      </c>
      <c r="C2061">
        <v>53800</v>
      </c>
      <c r="D2061" t="s">
        <v>2067</v>
      </c>
      <c r="E2061">
        <v>30</v>
      </c>
      <c r="F2061">
        <v>140</v>
      </c>
      <c r="G2061">
        <v>4340</v>
      </c>
      <c r="H2061">
        <v>15</v>
      </c>
      <c r="I2061">
        <v>1030</v>
      </c>
      <c r="J2061">
        <v>10</v>
      </c>
      <c r="K2061">
        <v>510</v>
      </c>
      <c r="L2061">
        <v>2265</v>
      </c>
      <c r="M2061">
        <v>675</v>
      </c>
      <c r="N2061">
        <v>1270</v>
      </c>
      <c r="O2061">
        <v>2580</v>
      </c>
      <c r="P2061">
        <v>2245</v>
      </c>
      <c r="Q2061">
        <v>2845</v>
      </c>
      <c r="R2061">
        <v>2090</v>
      </c>
      <c r="S2061">
        <v>185</v>
      </c>
      <c r="T2061">
        <v>130</v>
      </c>
      <c r="U2061">
        <v>1035</v>
      </c>
      <c r="V2061">
        <v>8060</v>
      </c>
      <c r="W2061">
        <v>5</v>
      </c>
      <c r="X2061">
        <v>365</v>
      </c>
      <c r="Y2061">
        <v>55</v>
      </c>
    </row>
    <row r="2062" spans="2:25" hidden="1" x14ac:dyDescent="0.25">
      <c r="B2062" t="s">
        <v>2202</v>
      </c>
      <c r="C2062">
        <v>53920</v>
      </c>
      <c r="D2062" t="s">
        <v>2068</v>
      </c>
      <c r="E2062">
        <v>30</v>
      </c>
      <c r="F2062">
        <v>85</v>
      </c>
      <c r="G2062">
        <v>120</v>
      </c>
      <c r="H2062">
        <v>5</v>
      </c>
      <c r="I2062">
        <v>60</v>
      </c>
      <c r="J2062">
        <v>5</v>
      </c>
      <c r="K2062">
        <v>50</v>
      </c>
      <c r="L2062">
        <v>15</v>
      </c>
      <c r="M2062">
        <v>0</v>
      </c>
      <c r="N2062">
        <v>235</v>
      </c>
      <c r="O2062">
        <v>580</v>
      </c>
      <c r="P2062">
        <v>535</v>
      </c>
      <c r="Q2062">
        <v>1070</v>
      </c>
      <c r="R2062">
        <v>775</v>
      </c>
      <c r="S2062">
        <v>5</v>
      </c>
      <c r="T2062">
        <v>80</v>
      </c>
      <c r="U2062">
        <v>305</v>
      </c>
      <c r="V2062">
        <v>840</v>
      </c>
      <c r="W2062">
        <v>0</v>
      </c>
      <c r="X2062">
        <v>140</v>
      </c>
      <c r="Y2062">
        <v>0</v>
      </c>
    </row>
    <row r="2063" spans="2:25" hidden="1" x14ac:dyDescent="0.25">
      <c r="B2063" t="s">
        <v>2202</v>
      </c>
      <c r="C2063">
        <v>53990</v>
      </c>
      <c r="D2063" t="s">
        <v>2069</v>
      </c>
      <c r="E2063">
        <v>5</v>
      </c>
      <c r="F2063">
        <v>20</v>
      </c>
      <c r="G2063">
        <v>3310</v>
      </c>
      <c r="H2063">
        <v>10</v>
      </c>
      <c r="I2063">
        <v>630</v>
      </c>
      <c r="J2063">
        <v>10</v>
      </c>
      <c r="K2063">
        <v>265</v>
      </c>
      <c r="L2063">
        <v>1210</v>
      </c>
      <c r="M2063">
        <v>700</v>
      </c>
      <c r="N2063">
        <v>680</v>
      </c>
      <c r="O2063">
        <v>1450</v>
      </c>
      <c r="P2063">
        <v>1195</v>
      </c>
      <c r="Q2063">
        <v>1240</v>
      </c>
      <c r="R2063">
        <v>810</v>
      </c>
      <c r="S2063">
        <v>225</v>
      </c>
      <c r="T2063">
        <v>40</v>
      </c>
      <c r="U2063">
        <v>450</v>
      </c>
      <c r="V2063">
        <v>5200</v>
      </c>
      <c r="W2063">
        <v>5</v>
      </c>
      <c r="X2063">
        <v>85</v>
      </c>
      <c r="Y2063">
        <v>25</v>
      </c>
    </row>
    <row r="2064" spans="2:25" hidden="1" x14ac:dyDescent="0.25">
      <c r="B2064" t="s">
        <v>2202</v>
      </c>
      <c r="C2064">
        <v>54060</v>
      </c>
      <c r="D2064" t="s">
        <v>2070</v>
      </c>
      <c r="E2064">
        <v>5</v>
      </c>
      <c r="F2064">
        <v>5</v>
      </c>
      <c r="G2064">
        <v>675</v>
      </c>
      <c r="H2064">
        <v>0</v>
      </c>
      <c r="I2064">
        <v>85</v>
      </c>
      <c r="J2064">
        <v>5</v>
      </c>
      <c r="K2064">
        <v>40</v>
      </c>
      <c r="L2064">
        <v>235</v>
      </c>
      <c r="M2064">
        <v>120</v>
      </c>
      <c r="N2064">
        <v>100</v>
      </c>
      <c r="O2064">
        <v>160</v>
      </c>
      <c r="P2064">
        <v>140</v>
      </c>
      <c r="Q2064">
        <v>165</v>
      </c>
      <c r="R2064">
        <v>135</v>
      </c>
      <c r="S2064">
        <v>25</v>
      </c>
      <c r="T2064">
        <v>5</v>
      </c>
      <c r="U2064">
        <v>60</v>
      </c>
      <c r="V2064">
        <v>950</v>
      </c>
      <c r="W2064">
        <v>5</v>
      </c>
      <c r="X2064">
        <v>10</v>
      </c>
      <c r="Y2064">
        <v>5</v>
      </c>
    </row>
    <row r="2065" spans="2:25" hidden="1" x14ac:dyDescent="0.25">
      <c r="B2065" t="s">
        <v>2202</v>
      </c>
      <c r="C2065">
        <v>54130</v>
      </c>
      <c r="D2065" t="s">
        <v>2071</v>
      </c>
      <c r="E2065">
        <v>5</v>
      </c>
      <c r="F2065">
        <v>5</v>
      </c>
      <c r="G2065">
        <v>95</v>
      </c>
      <c r="H2065">
        <v>0</v>
      </c>
      <c r="I2065">
        <v>10</v>
      </c>
      <c r="J2065">
        <v>0</v>
      </c>
      <c r="K2065">
        <v>5</v>
      </c>
      <c r="L2065">
        <v>35</v>
      </c>
      <c r="M2065">
        <v>15</v>
      </c>
      <c r="N2065">
        <v>15</v>
      </c>
      <c r="O2065">
        <v>60</v>
      </c>
      <c r="P2065">
        <v>40</v>
      </c>
      <c r="Q2065">
        <v>45</v>
      </c>
      <c r="R2065">
        <v>35</v>
      </c>
      <c r="S2065">
        <v>10</v>
      </c>
      <c r="T2065">
        <v>5</v>
      </c>
      <c r="U2065">
        <v>5</v>
      </c>
      <c r="V2065">
        <v>145</v>
      </c>
      <c r="W2065">
        <v>0</v>
      </c>
      <c r="X2065">
        <v>5</v>
      </c>
      <c r="Y2065">
        <v>0</v>
      </c>
    </row>
    <row r="2066" spans="2:25" hidden="1" x14ac:dyDescent="0.25">
      <c r="B2066" t="s">
        <v>2202</v>
      </c>
      <c r="C2066">
        <v>54170</v>
      </c>
      <c r="D2066" t="s">
        <v>2072</v>
      </c>
      <c r="E2066">
        <v>15</v>
      </c>
      <c r="F2066">
        <v>30</v>
      </c>
      <c r="G2066">
        <v>15765</v>
      </c>
      <c r="H2066">
        <v>105</v>
      </c>
      <c r="I2066">
        <v>2470</v>
      </c>
      <c r="J2066">
        <v>35</v>
      </c>
      <c r="K2066">
        <v>690</v>
      </c>
      <c r="L2066">
        <v>3580</v>
      </c>
      <c r="M2066">
        <v>5090</v>
      </c>
      <c r="N2066">
        <v>2215</v>
      </c>
      <c r="O2066">
        <v>4715</v>
      </c>
      <c r="P2066">
        <v>3730</v>
      </c>
      <c r="Q2066">
        <v>5015</v>
      </c>
      <c r="R2066">
        <v>2765</v>
      </c>
      <c r="S2066">
        <v>810</v>
      </c>
      <c r="T2066">
        <v>85</v>
      </c>
      <c r="U2066">
        <v>1075</v>
      </c>
      <c r="V2066">
        <v>21345</v>
      </c>
      <c r="W2066">
        <v>10</v>
      </c>
      <c r="X2066">
        <v>265</v>
      </c>
      <c r="Y2066">
        <v>495</v>
      </c>
    </row>
    <row r="2067" spans="2:25" hidden="1" x14ac:dyDescent="0.25">
      <c r="B2067" t="s">
        <v>2202</v>
      </c>
      <c r="C2067">
        <v>54200</v>
      </c>
      <c r="D2067" t="s">
        <v>2073</v>
      </c>
      <c r="E2067">
        <v>15</v>
      </c>
      <c r="F2067">
        <v>35</v>
      </c>
      <c r="G2067">
        <v>6555</v>
      </c>
      <c r="H2067">
        <v>40</v>
      </c>
      <c r="I2067">
        <v>1045</v>
      </c>
      <c r="J2067">
        <v>15</v>
      </c>
      <c r="K2067">
        <v>375</v>
      </c>
      <c r="L2067">
        <v>2090</v>
      </c>
      <c r="M2067">
        <v>1455</v>
      </c>
      <c r="N2067">
        <v>950</v>
      </c>
      <c r="O2067">
        <v>2550</v>
      </c>
      <c r="P2067">
        <v>2040</v>
      </c>
      <c r="Q2067">
        <v>2270</v>
      </c>
      <c r="R2067">
        <v>1370</v>
      </c>
      <c r="S2067">
        <v>290</v>
      </c>
      <c r="T2067">
        <v>90</v>
      </c>
      <c r="U2067">
        <v>680</v>
      </c>
      <c r="V2067">
        <v>9330</v>
      </c>
      <c r="W2067">
        <v>5</v>
      </c>
      <c r="X2067">
        <v>130</v>
      </c>
      <c r="Y2067">
        <v>160</v>
      </c>
    </row>
    <row r="2068" spans="2:25" hidden="1" x14ac:dyDescent="0.25">
      <c r="B2068" t="s">
        <v>2202</v>
      </c>
      <c r="C2068">
        <v>54280</v>
      </c>
      <c r="D2068" t="s">
        <v>2074</v>
      </c>
      <c r="E2068">
        <v>15</v>
      </c>
      <c r="F2068">
        <v>50</v>
      </c>
      <c r="G2068">
        <v>1440</v>
      </c>
      <c r="H2068">
        <v>5</v>
      </c>
      <c r="I2068">
        <v>350</v>
      </c>
      <c r="J2068">
        <v>10</v>
      </c>
      <c r="K2068">
        <v>155</v>
      </c>
      <c r="L2068">
        <v>1010</v>
      </c>
      <c r="M2068">
        <v>160</v>
      </c>
      <c r="N2068">
        <v>590</v>
      </c>
      <c r="O2068">
        <v>1355</v>
      </c>
      <c r="P2068">
        <v>1190</v>
      </c>
      <c r="Q2068">
        <v>1380</v>
      </c>
      <c r="R2068">
        <v>1090</v>
      </c>
      <c r="S2068">
        <v>60</v>
      </c>
      <c r="T2068">
        <v>55</v>
      </c>
      <c r="U2068">
        <v>545</v>
      </c>
      <c r="V2068">
        <v>3130</v>
      </c>
      <c r="W2068">
        <v>5</v>
      </c>
      <c r="X2068">
        <v>140</v>
      </c>
      <c r="Y2068">
        <v>30</v>
      </c>
    </row>
    <row r="2069" spans="2:25" hidden="1" x14ac:dyDescent="0.25">
      <c r="B2069" t="s">
        <v>2202</v>
      </c>
      <c r="C2069">
        <v>54310</v>
      </c>
      <c r="D2069" t="s">
        <v>2075</v>
      </c>
      <c r="E2069">
        <v>10</v>
      </c>
      <c r="F2069">
        <v>50</v>
      </c>
      <c r="G2069">
        <v>265</v>
      </c>
      <c r="H2069">
        <v>5</v>
      </c>
      <c r="I2069">
        <v>165</v>
      </c>
      <c r="J2069">
        <v>5</v>
      </c>
      <c r="K2069">
        <v>75</v>
      </c>
      <c r="L2069">
        <v>230</v>
      </c>
      <c r="M2069">
        <v>25</v>
      </c>
      <c r="N2069">
        <v>245</v>
      </c>
      <c r="O2069">
        <v>830</v>
      </c>
      <c r="P2069">
        <v>745</v>
      </c>
      <c r="Q2069">
        <v>1090</v>
      </c>
      <c r="R2069">
        <v>815</v>
      </c>
      <c r="S2069">
        <v>15</v>
      </c>
      <c r="T2069">
        <v>45</v>
      </c>
      <c r="U2069">
        <v>390</v>
      </c>
      <c r="V2069">
        <v>1165</v>
      </c>
      <c r="W2069">
        <v>5</v>
      </c>
      <c r="X2069">
        <v>120</v>
      </c>
      <c r="Y2069">
        <v>5</v>
      </c>
    </row>
    <row r="2070" spans="2:25" hidden="1" x14ac:dyDescent="0.25">
      <c r="B2070" t="s">
        <v>2202</v>
      </c>
      <c r="C2070">
        <v>54340</v>
      </c>
      <c r="D2070" t="s">
        <v>2076</v>
      </c>
      <c r="E2070">
        <v>5</v>
      </c>
      <c r="F2070">
        <v>10</v>
      </c>
      <c r="G2070">
        <v>455</v>
      </c>
      <c r="H2070">
        <v>0</v>
      </c>
      <c r="I2070">
        <v>95</v>
      </c>
      <c r="J2070">
        <v>5</v>
      </c>
      <c r="K2070">
        <v>60</v>
      </c>
      <c r="L2070">
        <v>160</v>
      </c>
      <c r="M2070">
        <v>60</v>
      </c>
      <c r="N2070">
        <v>130</v>
      </c>
      <c r="O2070">
        <v>290</v>
      </c>
      <c r="P2070">
        <v>245</v>
      </c>
      <c r="Q2070">
        <v>335</v>
      </c>
      <c r="R2070">
        <v>255</v>
      </c>
      <c r="S2070">
        <v>30</v>
      </c>
      <c r="T2070">
        <v>25</v>
      </c>
      <c r="U2070">
        <v>105</v>
      </c>
      <c r="V2070">
        <v>860</v>
      </c>
      <c r="W2070">
        <v>5</v>
      </c>
      <c r="X2070">
        <v>35</v>
      </c>
      <c r="Y2070">
        <v>5</v>
      </c>
    </row>
    <row r="2071" spans="2:25" hidden="1" x14ac:dyDescent="0.25">
      <c r="B2071" t="s">
        <v>2202</v>
      </c>
      <c r="C2071">
        <v>54410</v>
      </c>
      <c r="D2071" t="s">
        <v>2077</v>
      </c>
      <c r="E2071">
        <v>0</v>
      </c>
      <c r="F2071">
        <v>5</v>
      </c>
      <c r="G2071">
        <v>185</v>
      </c>
      <c r="H2071">
        <v>0</v>
      </c>
      <c r="I2071">
        <v>30</v>
      </c>
      <c r="J2071">
        <v>0</v>
      </c>
      <c r="K2071">
        <v>25</v>
      </c>
      <c r="L2071">
        <v>55</v>
      </c>
      <c r="M2071">
        <v>20</v>
      </c>
      <c r="N2071">
        <v>65</v>
      </c>
      <c r="O2071">
        <v>55</v>
      </c>
      <c r="P2071">
        <v>50</v>
      </c>
      <c r="Q2071">
        <v>75</v>
      </c>
      <c r="R2071">
        <v>85</v>
      </c>
      <c r="S2071">
        <v>5</v>
      </c>
      <c r="T2071">
        <v>5</v>
      </c>
      <c r="U2071">
        <v>15</v>
      </c>
      <c r="V2071">
        <v>340</v>
      </c>
      <c r="W2071">
        <v>0</v>
      </c>
      <c r="X2071">
        <v>10</v>
      </c>
      <c r="Y2071">
        <v>5</v>
      </c>
    </row>
    <row r="2072" spans="2:25" hidden="1" x14ac:dyDescent="0.25">
      <c r="B2072" t="s">
        <v>2202</v>
      </c>
      <c r="C2072">
        <v>54480</v>
      </c>
      <c r="D2072" t="s">
        <v>2078</v>
      </c>
      <c r="E2072">
        <v>0</v>
      </c>
      <c r="F2072">
        <v>0</v>
      </c>
      <c r="G2072">
        <v>20</v>
      </c>
      <c r="H2072">
        <v>0</v>
      </c>
      <c r="I2072">
        <v>5</v>
      </c>
      <c r="J2072">
        <v>0</v>
      </c>
      <c r="K2072">
        <v>5</v>
      </c>
      <c r="L2072">
        <v>5</v>
      </c>
      <c r="M2072">
        <v>5</v>
      </c>
      <c r="N2072">
        <v>10</v>
      </c>
      <c r="O2072">
        <v>20</v>
      </c>
      <c r="P2072">
        <v>15</v>
      </c>
      <c r="Q2072">
        <v>15</v>
      </c>
      <c r="R2072">
        <v>5</v>
      </c>
      <c r="S2072">
        <v>5</v>
      </c>
      <c r="T2072">
        <v>5</v>
      </c>
      <c r="U2072">
        <v>5</v>
      </c>
      <c r="V2072">
        <v>40</v>
      </c>
      <c r="W2072">
        <v>0</v>
      </c>
      <c r="X2072">
        <v>5</v>
      </c>
      <c r="Y2072">
        <v>0</v>
      </c>
    </row>
    <row r="2073" spans="2:25" hidden="1" x14ac:dyDescent="0.25">
      <c r="B2073" t="s">
        <v>2202</v>
      </c>
      <c r="C2073">
        <v>54550</v>
      </c>
      <c r="D2073" t="s">
        <v>2079</v>
      </c>
      <c r="E2073">
        <v>0</v>
      </c>
      <c r="F2073">
        <v>5</v>
      </c>
      <c r="G2073">
        <v>190</v>
      </c>
      <c r="H2073">
        <v>0</v>
      </c>
      <c r="I2073">
        <v>25</v>
      </c>
      <c r="J2073">
        <v>0</v>
      </c>
      <c r="K2073">
        <v>10</v>
      </c>
      <c r="L2073">
        <v>75</v>
      </c>
      <c r="M2073">
        <v>65</v>
      </c>
      <c r="N2073">
        <v>40</v>
      </c>
      <c r="O2073">
        <v>110</v>
      </c>
      <c r="P2073">
        <v>85</v>
      </c>
      <c r="Q2073">
        <v>90</v>
      </c>
      <c r="R2073">
        <v>70</v>
      </c>
      <c r="S2073">
        <v>10</v>
      </c>
      <c r="T2073">
        <v>5</v>
      </c>
      <c r="U2073">
        <v>30</v>
      </c>
      <c r="V2073">
        <v>310</v>
      </c>
      <c r="W2073">
        <v>5</v>
      </c>
      <c r="X2073">
        <v>5</v>
      </c>
      <c r="Y2073">
        <v>5</v>
      </c>
    </row>
    <row r="2074" spans="2:25" hidden="1" x14ac:dyDescent="0.25">
      <c r="B2074" t="s">
        <v>2202</v>
      </c>
      <c r="C2074">
        <v>54620</v>
      </c>
      <c r="D2074" t="s">
        <v>2080</v>
      </c>
      <c r="E2074">
        <v>0</v>
      </c>
      <c r="F2074">
        <v>5</v>
      </c>
      <c r="G2074">
        <v>60</v>
      </c>
      <c r="H2074">
        <v>0</v>
      </c>
      <c r="I2074">
        <v>10</v>
      </c>
      <c r="J2074">
        <v>0</v>
      </c>
      <c r="K2074">
        <v>5</v>
      </c>
      <c r="L2074">
        <v>30</v>
      </c>
      <c r="M2074">
        <v>20</v>
      </c>
      <c r="N2074">
        <v>20</v>
      </c>
      <c r="O2074">
        <v>30</v>
      </c>
      <c r="P2074">
        <v>20</v>
      </c>
      <c r="Q2074">
        <v>45</v>
      </c>
      <c r="R2074">
        <v>25</v>
      </c>
      <c r="S2074">
        <v>5</v>
      </c>
      <c r="T2074">
        <v>5</v>
      </c>
      <c r="U2074">
        <v>10</v>
      </c>
      <c r="V2074">
        <v>110</v>
      </c>
      <c r="W2074">
        <v>0</v>
      </c>
      <c r="X2074">
        <v>5</v>
      </c>
      <c r="Y2074">
        <v>0</v>
      </c>
    </row>
    <row r="2075" spans="2:25" hidden="1" x14ac:dyDescent="0.25">
      <c r="B2075" t="s">
        <v>2202</v>
      </c>
      <c r="C2075">
        <v>54690</v>
      </c>
      <c r="D2075" t="s">
        <v>2081</v>
      </c>
      <c r="E2075">
        <v>0</v>
      </c>
      <c r="F2075">
        <v>0</v>
      </c>
      <c r="G2075">
        <v>50</v>
      </c>
      <c r="H2075">
        <v>0</v>
      </c>
      <c r="I2075">
        <v>5</v>
      </c>
      <c r="J2075">
        <v>0</v>
      </c>
      <c r="K2075">
        <v>5</v>
      </c>
      <c r="L2075">
        <v>15</v>
      </c>
      <c r="M2075">
        <v>10</v>
      </c>
      <c r="N2075">
        <v>20</v>
      </c>
      <c r="O2075">
        <v>15</v>
      </c>
      <c r="P2075">
        <v>10</v>
      </c>
      <c r="Q2075">
        <v>25</v>
      </c>
      <c r="R2075">
        <v>30</v>
      </c>
      <c r="S2075">
        <v>5</v>
      </c>
      <c r="T2075">
        <v>5</v>
      </c>
      <c r="U2075">
        <v>5</v>
      </c>
      <c r="V2075">
        <v>90</v>
      </c>
      <c r="W2075">
        <v>0</v>
      </c>
      <c r="X2075">
        <v>5</v>
      </c>
      <c r="Y2075">
        <v>0</v>
      </c>
    </row>
    <row r="2076" spans="2:25" hidden="1" x14ac:dyDescent="0.25">
      <c r="B2076" t="s">
        <v>2202</v>
      </c>
      <c r="C2076">
        <v>54760</v>
      </c>
      <c r="D2076" t="s">
        <v>2082</v>
      </c>
      <c r="E2076">
        <v>0</v>
      </c>
      <c r="F2076">
        <v>0</v>
      </c>
      <c r="G2076">
        <v>55</v>
      </c>
      <c r="H2076">
        <v>0</v>
      </c>
      <c r="I2076">
        <v>5</v>
      </c>
      <c r="J2076">
        <v>0</v>
      </c>
      <c r="K2076">
        <v>5</v>
      </c>
      <c r="L2076">
        <v>20</v>
      </c>
      <c r="M2076">
        <v>20</v>
      </c>
      <c r="N2076">
        <v>10</v>
      </c>
      <c r="O2076">
        <v>30</v>
      </c>
      <c r="P2076">
        <v>25</v>
      </c>
      <c r="Q2076">
        <v>20</v>
      </c>
      <c r="R2076">
        <v>10</v>
      </c>
      <c r="S2076">
        <v>0</v>
      </c>
      <c r="T2076">
        <v>5</v>
      </c>
      <c r="U2076">
        <v>5</v>
      </c>
      <c r="V2076">
        <v>80</v>
      </c>
      <c r="W2076">
        <v>0</v>
      </c>
      <c r="X2076">
        <v>5</v>
      </c>
      <c r="Y2076">
        <v>0</v>
      </c>
    </row>
    <row r="2077" spans="2:25" hidden="1" x14ac:dyDescent="0.25">
      <c r="B2077" t="s">
        <v>2202</v>
      </c>
      <c r="C2077">
        <v>54830</v>
      </c>
      <c r="D2077" t="s">
        <v>2083</v>
      </c>
      <c r="E2077">
        <v>15</v>
      </c>
      <c r="F2077">
        <v>35</v>
      </c>
      <c r="G2077">
        <v>3105</v>
      </c>
      <c r="H2077">
        <v>35</v>
      </c>
      <c r="I2077">
        <v>1070</v>
      </c>
      <c r="J2077">
        <v>20</v>
      </c>
      <c r="K2077">
        <v>490</v>
      </c>
      <c r="L2077">
        <v>2560</v>
      </c>
      <c r="M2077">
        <v>200</v>
      </c>
      <c r="N2077">
        <v>1330</v>
      </c>
      <c r="O2077">
        <v>3470</v>
      </c>
      <c r="P2077">
        <v>2890</v>
      </c>
      <c r="Q2077">
        <v>2935</v>
      </c>
      <c r="R2077">
        <v>2035</v>
      </c>
      <c r="S2077">
        <v>265</v>
      </c>
      <c r="T2077">
        <v>145</v>
      </c>
      <c r="U2077">
        <v>1085</v>
      </c>
      <c r="V2077">
        <v>7015</v>
      </c>
      <c r="W2077">
        <v>10</v>
      </c>
      <c r="X2077">
        <v>280</v>
      </c>
      <c r="Y2077">
        <v>135</v>
      </c>
    </row>
    <row r="2078" spans="2:25" hidden="1" x14ac:dyDescent="0.25">
      <c r="B2078" t="s">
        <v>2202</v>
      </c>
      <c r="C2078">
        <v>54900</v>
      </c>
      <c r="D2078" t="s">
        <v>2084</v>
      </c>
      <c r="E2078">
        <v>5</v>
      </c>
      <c r="F2078">
        <v>0</v>
      </c>
      <c r="G2078">
        <v>70</v>
      </c>
      <c r="H2078">
        <v>0</v>
      </c>
      <c r="I2078">
        <v>15</v>
      </c>
      <c r="J2078">
        <v>0</v>
      </c>
      <c r="K2078">
        <v>5</v>
      </c>
      <c r="L2078">
        <v>25</v>
      </c>
      <c r="M2078">
        <v>20</v>
      </c>
      <c r="N2078">
        <v>15</v>
      </c>
      <c r="O2078">
        <v>50</v>
      </c>
      <c r="P2078">
        <v>35</v>
      </c>
      <c r="Q2078">
        <v>50</v>
      </c>
      <c r="R2078">
        <v>20</v>
      </c>
      <c r="S2078">
        <v>5</v>
      </c>
      <c r="T2078">
        <v>5</v>
      </c>
      <c r="U2078">
        <v>10</v>
      </c>
      <c r="V2078">
        <v>110</v>
      </c>
      <c r="W2078">
        <v>0</v>
      </c>
      <c r="X2078">
        <v>5</v>
      </c>
      <c r="Y2078">
        <v>0</v>
      </c>
    </row>
    <row r="2079" spans="2:25" hidden="1" x14ac:dyDescent="0.25">
      <c r="B2079" t="s">
        <v>2202</v>
      </c>
      <c r="C2079">
        <v>54970</v>
      </c>
      <c r="D2079" t="s">
        <v>1301</v>
      </c>
      <c r="E2079">
        <v>5</v>
      </c>
      <c r="F2079">
        <v>5</v>
      </c>
      <c r="G2079">
        <v>40</v>
      </c>
      <c r="H2079">
        <v>0</v>
      </c>
      <c r="I2079">
        <v>5</v>
      </c>
      <c r="J2079">
        <v>0</v>
      </c>
      <c r="K2079">
        <v>5</v>
      </c>
      <c r="L2079">
        <v>20</v>
      </c>
      <c r="M2079">
        <v>5</v>
      </c>
      <c r="N2079">
        <v>30</v>
      </c>
      <c r="O2079">
        <v>55</v>
      </c>
      <c r="P2079">
        <v>55</v>
      </c>
      <c r="Q2079">
        <v>130</v>
      </c>
      <c r="R2079">
        <v>115</v>
      </c>
      <c r="S2079">
        <v>5</v>
      </c>
      <c r="T2079">
        <v>5</v>
      </c>
      <c r="U2079">
        <v>35</v>
      </c>
      <c r="V2079">
        <v>140</v>
      </c>
      <c r="W2079">
        <v>0</v>
      </c>
      <c r="X2079">
        <v>15</v>
      </c>
      <c r="Y2079">
        <v>0</v>
      </c>
    </row>
    <row r="2080" spans="2:25" hidden="1" x14ac:dyDescent="0.25">
      <c r="B2080" t="s">
        <v>2202</v>
      </c>
      <c r="C2080">
        <v>55040</v>
      </c>
      <c r="D2080" t="s">
        <v>2085</v>
      </c>
      <c r="E2080">
        <v>5</v>
      </c>
      <c r="F2080">
        <v>5</v>
      </c>
      <c r="G2080">
        <v>40</v>
      </c>
      <c r="H2080">
        <v>0</v>
      </c>
      <c r="I2080">
        <v>15</v>
      </c>
      <c r="J2080">
        <v>5</v>
      </c>
      <c r="K2080">
        <v>10</v>
      </c>
      <c r="L2080">
        <v>20</v>
      </c>
      <c r="M2080">
        <v>0</v>
      </c>
      <c r="N2080">
        <v>20</v>
      </c>
      <c r="O2080">
        <v>70</v>
      </c>
      <c r="P2080">
        <v>65</v>
      </c>
      <c r="Q2080">
        <v>110</v>
      </c>
      <c r="R2080">
        <v>90</v>
      </c>
      <c r="S2080">
        <v>5</v>
      </c>
      <c r="T2080">
        <v>5</v>
      </c>
      <c r="U2080">
        <v>35</v>
      </c>
      <c r="V2080">
        <v>130</v>
      </c>
      <c r="W2080">
        <v>0</v>
      </c>
      <c r="X2080">
        <v>15</v>
      </c>
      <c r="Y2080">
        <v>0</v>
      </c>
    </row>
    <row r="2081" spans="2:25" hidden="1" x14ac:dyDescent="0.25">
      <c r="B2081" t="s">
        <v>2202</v>
      </c>
      <c r="C2081">
        <v>55110</v>
      </c>
      <c r="D2081" t="s">
        <v>2086</v>
      </c>
      <c r="E2081">
        <v>20</v>
      </c>
      <c r="F2081">
        <v>60</v>
      </c>
      <c r="G2081">
        <v>15800</v>
      </c>
      <c r="H2081">
        <v>60</v>
      </c>
      <c r="I2081">
        <v>2665</v>
      </c>
      <c r="J2081">
        <v>40</v>
      </c>
      <c r="K2081">
        <v>1220</v>
      </c>
      <c r="L2081">
        <v>7020</v>
      </c>
      <c r="M2081">
        <v>2480</v>
      </c>
      <c r="N2081">
        <v>3185</v>
      </c>
      <c r="O2081">
        <v>5200</v>
      </c>
      <c r="P2081">
        <v>4405</v>
      </c>
      <c r="Q2081">
        <v>5295</v>
      </c>
      <c r="R2081">
        <v>3905</v>
      </c>
      <c r="S2081">
        <v>745</v>
      </c>
      <c r="T2081">
        <v>170</v>
      </c>
      <c r="U2081">
        <v>1850</v>
      </c>
      <c r="V2081">
        <v>24175</v>
      </c>
      <c r="W2081">
        <v>20</v>
      </c>
      <c r="X2081">
        <v>450</v>
      </c>
      <c r="Y2081">
        <v>215</v>
      </c>
    </row>
    <row r="2082" spans="2:25" hidden="1" x14ac:dyDescent="0.25">
      <c r="B2082" t="s">
        <v>2202</v>
      </c>
      <c r="C2082">
        <v>55180</v>
      </c>
      <c r="D2082" t="s">
        <v>2087</v>
      </c>
      <c r="E2082">
        <v>5</v>
      </c>
      <c r="F2082">
        <v>5</v>
      </c>
      <c r="G2082">
        <v>1185</v>
      </c>
      <c r="H2082">
        <v>5</v>
      </c>
      <c r="I2082">
        <v>225</v>
      </c>
      <c r="J2082">
        <v>5</v>
      </c>
      <c r="K2082">
        <v>120</v>
      </c>
      <c r="L2082">
        <v>445</v>
      </c>
      <c r="M2082">
        <v>295</v>
      </c>
      <c r="N2082">
        <v>395</v>
      </c>
      <c r="O2082">
        <v>530</v>
      </c>
      <c r="P2082">
        <v>420</v>
      </c>
      <c r="Q2082">
        <v>425</v>
      </c>
      <c r="R2082">
        <v>340</v>
      </c>
      <c r="S2082">
        <v>60</v>
      </c>
      <c r="T2082">
        <v>25</v>
      </c>
      <c r="U2082">
        <v>110</v>
      </c>
      <c r="V2082">
        <v>2035</v>
      </c>
      <c r="W2082">
        <v>5</v>
      </c>
      <c r="X2082">
        <v>20</v>
      </c>
      <c r="Y2082">
        <v>15</v>
      </c>
    </row>
    <row r="2083" spans="2:25" hidden="1" x14ac:dyDescent="0.25">
      <c r="B2083" t="s">
        <v>2202</v>
      </c>
      <c r="C2083">
        <v>55250</v>
      </c>
      <c r="D2083" t="s">
        <v>2088</v>
      </c>
      <c r="E2083">
        <v>5</v>
      </c>
      <c r="F2083">
        <v>15</v>
      </c>
      <c r="G2083">
        <v>55</v>
      </c>
      <c r="H2083">
        <v>0</v>
      </c>
      <c r="I2083">
        <v>15</v>
      </c>
      <c r="J2083">
        <v>5</v>
      </c>
      <c r="K2083">
        <v>10</v>
      </c>
      <c r="L2083">
        <v>25</v>
      </c>
      <c r="M2083">
        <v>5</v>
      </c>
      <c r="N2083">
        <v>30</v>
      </c>
      <c r="O2083">
        <v>105</v>
      </c>
      <c r="P2083">
        <v>95</v>
      </c>
      <c r="Q2083">
        <v>185</v>
      </c>
      <c r="R2083">
        <v>140</v>
      </c>
      <c r="S2083">
        <v>5</v>
      </c>
      <c r="T2083">
        <v>10</v>
      </c>
      <c r="U2083">
        <v>65</v>
      </c>
      <c r="V2083">
        <v>205</v>
      </c>
      <c r="W2083">
        <v>0</v>
      </c>
      <c r="X2083">
        <v>25</v>
      </c>
      <c r="Y2083">
        <v>0</v>
      </c>
    </row>
    <row r="2084" spans="2:25" hidden="1" x14ac:dyDescent="0.25">
      <c r="B2084" t="s">
        <v>2202</v>
      </c>
      <c r="C2084">
        <v>55320</v>
      </c>
      <c r="D2084" t="s">
        <v>2089</v>
      </c>
      <c r="E2084">
        <v>15</v>
      </c>
      <c r="F2084">
        <v>30</v>
      </c>
      <c r="G2084">
        <v>9605</v>
      </c>
      <c r="H2084">
        <v>95</v>
      </c>
      <c r="I2084">
        <v>1320</v>
      </c>
      <c r="J2084">
        <v>20</v>
      </c>
      <c r="K2084">
        <v>380</v>
      </c>
      <c r="L2084">
        <v>2175</v>
      </c>
      <c r="M2084">
        <v>4895</v>
      </c>
      <c r="N2084">
        <v>1410</v>
      </c>
      <c r="O2084">
        <v>2380</v>
      </c>
      <c r="P2084">
        <v>1880</v>
      </c>
      <c r="Q2084">
        <v>2955</v>
      </c>
      <c r="R2084">
        <v>1490</v>
      </c>
      <c r="S2084">
        <v>450</v>
      </c>
      <c r="T2084">
        <v>50</v>
      </c>
      <c r="U2084">
        <v>505</v>
      </c>
      <c r="V2084">
        <v>12860</v>
      </c>
      <c r="W2084">
        <v>25</v>
      </c>
      <c r="X2084">
        <v>115</v>
      </c>
      <c r="Y2084">
        <v>550</v>
      </c>
    </row>
    <row r="2085" spans="2:25" hidden="1" x14ac:dyDescent="0.25">
      <c r="B2085" t="s">
        <v>2202</v>
      </c>
      <c r="C2085">
        <v>55390</v>
      </c>
      <c r="D2085" t="s">
        <v>2090</v>
      </c>
      <c r="E2085">
        <v>5</v>
      </c>
      <c r="F2085">
        <v>5</v>
      </c>
      <c r="G2085">
        <v>30</v>
      </c>
      <c r="H2085">
        <v>0</v>
      </c>
      <c r="I2085">
        <v>5</v>
      </c>
      <c r="J2085">
        <v>0</v>
      </c>
      <c r="K2085">
        <v>5</v>
      </c>
      <c r="L2085">
        <v>10</v>
      </c>
      <c r="M2085">
        <v>0</v>
      </c>
      <c r="N2085">
        <v>20</v>
      </c>
      <c r="O2085">
        <v>35</v>
      </c>
      <c r="P2085">
        <v>30</v>
      </c>
      <c r="Q2085">
        <v>80</v>
      </c>
      <c r="R2085">
        <v>70</v>
      </c>
      <c r="S2085">
        <v>5</v>
      </c>
      <c r="T2085">
        <v>5</v>
      </c>
      <c r="U2085">
        <v>15</v>
      </c>
      <c r="V2085">
        <v>75</v>
      </c>
      <c r="W2085">
        <v>5</v>
      </c>
      <c r="X2085">
        <v>5</v>
      </c>
      <c r="Y2085">
        <v>0</v>
      </c>
    </row>
    <row r="2086" spans="2:25" hidden="1" x14ac:dyDescent="0.25">
      <c r="B2086" t="s">
        <v>2202</v>
      </c>
      <c r="C2086">
        <v>55460</v>
      </c>
      <c r="D2086" t="s">
        <v>2091</v>
      </c>
      <c r="E2086">
        <v>5</v>
      </c>
      <c r="F2086">
        <v>15</v>
      </c>
      <c r="G2086">
        <v>340</v>
      </c>
      <c r="H2086">
        <v>0</v>
      </c>
      <c r="I2086">
        <v>55</v>
      </c>
      <c r="J2086">
        <v>5</v>
      </c>
      <c r="K2086">
        <v>35</v>
      </c>
      <c r="L2086">
        <v>150</v>
      </c>
      <c r="M2086">
        <v>50</v>
      </c>
      <c r="N2086">
        <v>120</v>
      </c>
      <c r="O2086">
        <v>195</v>
      </c>
      <c r="P2086">
        <v>165</v>
      </c>
      <c r="Q2086">
        <v>200</v>
      </c>
      <c r="R2086">
        <v>170</v>
      </c>
      <c r="S2086">
        <v>20</v>
      </c>
      <c r="T2086">
        <v>10</v>
      </c>
      <c r="U2086">
        <v>60</v>
      </c>
      <c r="V2086">
        <v>645</v>
      </c>
      <c r="W2086">
        <v>0</v>
      </c>
      <c r="X2086">
        <v>15</v>
      </c>
      <c r="Y2086">
        <v>5</v>
      </c>
    </row>
    <row r="2087" spans="2:25" hidden="1" x14ac:dyDescent="0.25">
      <c r="B2087" t="s">
        <v>2202</v>
      </c>
      <c r="C2087">
        <v>55530</v>
      </c>
      <c r="D2087" t="s">
        <v>2092</v>
      </c>
      <c r="E2087">
        <v>0</v>
      </c>
      <c r="F2087">
        <v>5</v>
      </c>
      <c r="G2087">
        <v>55</v>
      </c>
      <c r="H2087">
        <v>0</v>
      </c>
      <c r="I2087">
        <v>5</v>
      </c>
      <c r="J2087">
        <v>0</v>
      </c>
      <c r="K2087">
        <v>5</v>
      </c>
      <c r="L2087">
        <v>15</v>
      </c>
      <c r="M2087">
        <v>5</v>
      </c>
      <c r="N2087">
        <v>10</v>
      </c>
      <c r="O2087">
        <v>20</v>
      </c>
      <c r="P2087">
        <v>15</v>
      </c>
      <c r="Q2087">
        <v>15</v>
      </c>
      <c r="R2087">
        <v>20</v>
      </c>
      <c r="S2087">
        <v>0</v>
      </c>
      <c r="T2087">
        <v>0</v>
      </c>
      <c r="U2087">
        <v>5</v>
      </c>
      <c r="V2087">
        <v>90</v>
      </c>
      <c r="W2087">
        <v>0</v>
      </c>
      <c r="X2087">
        <v>0</v>
      </c>
      <c r="Y2087">
        <v>0</v>
      </c>
    </row>
    <row r="2088" spans="2:25" hidden="1" x14ac:dyDescent="0.25">
      <c r="B2088" t="s">
        <v>2202</v>
      </c>
      <c r="C2088">
        <v>55600</v>
      </c>
      <c r="D2088" t="s">
        <v>2093</v>
      </c>
      <c r="E2088">
        <v>5</v>
      </c>
      <c r="F2088">
        <v>10</v>
      </c>
      <c r="G2088">
        <v>245</v>
      </c>
      <c r="H2088">
        <v>0</v>
      </c>
      <c r="I2088">
        <v>50</v>
      </c>
      <c r="J2088">
        <v>5</v>
      </c>
      <c r="K2088">
        <v>25</v>
      </c>
      <c r="L2088">
        <v>100</v>
      </c>
      <c r="M2088">
        <v>40</v>
      </c>
      <c r="N2088">
        <v>70</v>
      </c>
      <c r="O2088">
        <v>160</v>
      </c>
      <c r="P2088">
        <v>130</v>
      </c>
      <c r="Q2088">
        <v>170</v>
      </c>
      <c r="R2088">
        <v>140</v>
      </c>
      <c r="S2088">
        <v>10</v>
      </c>
      <c r="T2088">
        <v>5</v>
      </c>
      <c r="U2088">
        <v>70</v>
      </c>
      <c r="V2088">
        <v>455</v>
      </c>
      <c r="W2088">
        <v>0</v>
      </c>
      <c r="X2088">
        <v>20</v>
      </c>
      <c r="Y2088">
        <v>5</v>
      </c>
    </row>
    <row r="2089" spans="2:25" hidden="1" x14ac:dyDescent="0.25">
      <c r="B2089" t="s">
        <v>2202</v>
      </c>
      <c r="C2089">
        <v>55670</v>
      </c>
      <c r="D2089" t="s">
        <v>2094</v>
      </c>
      <c r="E2089">
        <v>0</v>
      </c>
      <c r="F2089">
        <v>5</v>
      </c>
      <c r="G2089">
        <v>70</v>
      </c>
      <c r="H2089">
        <v>0</v>
      </c>
      <c r="I2089">
        <v>15</v>
      </c>
      <c r="J2089">
        <v>0</v>
      </c>
      <c r="K2089">
        <v>10</v>
      </c>
      <c r="L2089">
        <v>50</v>
      </c>
      <c r="M2089">
        <v>5</v>
      </c>
      <c r="N2089">
        <v>25</v>
      </c>
      <c r="O2089">
        <v>65</v>
      </c>
      <c r="P2089">
        <v>50</v>
      </c>
      <c r="Q2089">
        <v>70</v>
      </c>
      <c r="R2089">
        <v>65</v>
      </c>
      <c r="S2089">
        <v>5</v>
      </c>
      <c r="T2089">
        <v>5</v>
      </c>
      <c r="U2089">
        <v>25</v>
      </c>
      <c r="V2089">
        <v>155</v>
      </c>
      <c r="W2089">
        <v>0</v>
      </c>
      <c r="X2089">
        <v>5</v>
      </c>
      <c r="Y2089">
        <v>5</v>
      </c>
    </row>
    <row r="2090" spans="2:25" hidden="1" x14ac:dyDescent="0.25">
      <c r="B2090" t="s">
        <v>2202</v>
      </c>
      <c r="C2090">
        <v>55740</v>
      </c>
      <c r="D2090" t="s">
        <v>2095</v>
      </c>
      <c r="E2090">
        <v>5</v>
      </c>
      <c r="F2090">
        <v>5</v>
      </c>
      <c r="G2090">
        <v>555</v>
      </c>
      <c r="H2090">
        <v>10</v>
      </c>
      <c r="I2090">
        <v>65</v>
      </c>
      <c r="J2090">
        <v>0</v>
      </c>
      <c r="K2090">
        <v>20</v>
      </c>
      <c r="L2090">
        <v>250</v>
      </c>
      <c r="M2090">
        <v>320</v>
      </c>
      <c r="N2090">
        <v>190</v>
      </c>
      <c r="O2090">
        <v>130</v>
      </c>
      <c r="P2090">
        <v>115</v>
      </c>
      <c r="Q2090">
        <v>220</v>
      </c>
      <c r="R2090">
        <v>165</v>
      </c>
      <c r="S2090">
        <v>30</v>
      </c>
      <c r="T2090">
        <v>5</v>
      </c>
      <c r="U2090">
        <v>30</v>
      </c>
      <c r="V2090">
        <v>885</v>
      </c>
      <c r="W2090">
        <v>5</v>
      </c>
      <c r="X2090">
        <v>15</v>
      </c>
      <c r="Y2090">
        <v>45</v>
      </c>
    </row>
    <row r="2091" spans="2:25" hidden="1" x14ac:dyDescent="0.25">
      <c r="B2091" t="s">
        <v>2202</v>
      </c>
      <c r="C2091">
        <v>55810</v>
      </c>
      <c r="D2091" t="s">
        <v>2096</v>
      </c>
      <c r="E2091">
        <v>0</v>
      </c>
      <c r="F2091">
        <v>5</v>
      </c>
      <c r="G2091">
        <v>50</v>
      </c>
      <c r="H2091">
        <v>0</v>
      </c>
      <c r="I2091">
        <v>20</v>
      </c>
      <c r="J2091">
        <v>0</v>
      </c>
      <c r="K2091">
        <v>10</v>
      </c>
      <c r="L2091">
        <v>40</v>
      </c>
      <c r="M2091">
        <v>5</v>
      </c>
      <c r="N2091">
        <v>30</v>
      </c>
      <c r="O2091">
        <v>65</v>
      </c>
      <c r="P2091">
        <v>60</v>
      </c>
      <c r="Q2091">
        <v>95</v>
      </c>
      <c r="R2091">
        <v>80</v>
      </c>
      <c r="S2091">
        <v>5</v>
      </c>
      <c r="T2091">
        <v>5</v>
      </c>
      <c r="U2091">
        <v>40</v>
      </c>
      <c r="V2091">
        <v>155</v>
      </c>
      <c r="W2091">
        <v>0</v>
      </c>
      <c r="X2091">
        <v>5</v>
      </c>
      <c r="Y2091">
        <v>0</v>
      </c>
    </row>
    <row r="2092" spans="2:25" hidden="1" x14ac:dyDescent="0.25">
      <c r="B2092" t="s">
        <v>2202</v>
      </c>
      <c r="C2092">
        <v>55880</v>
      </c>
      <c r="D2092" t="s">
        <v>2097</v>
      </c>
      <c r="E2092">
        <v>0</v>
      </c>
      <c r="F2092">
        <v>0</v>
      </c>
      <c r="G2092">
        <v>25</v>
      </c>
      <c r="H2092">
        <v>0</v>
      </c>
      <c r="I2092">
        <v>15</v>
      </c>
      <c r="J2092">
        <v>0</v>
      </c>
      <c r="K2092">
        <v>5</v>
      </c>
      <c r="L2092">
        <v>20</v>
      </c>
      <c r="M2092">
        <v>5</v>
      </c>
      <c r="N2092">
        <v>15</v>
      </c>
      <c r="O2092">
        <v>20</v>
      </c>
      <c r="P2092">
        <v>20</v>
      </c>
      <c r="Q2092">
        <v>20</v>
      </c>
      <c r="R2092">
        <v>20</v>
      </c>
      <c r="S2092">
        <v>5</v>
      </c>
      <c r="T2092">
        <v>5</v>
      </c>
      <c r="U2092">
        <v>5</v>
      </c>
      <c r="V2092">
        <v>65</v>
      </c>
      <c r="W2092">
        <v>0</v>
      </c>
      <c r="X2092">
        <v>5</v>
      </c>
      <c r="Y2092">
        <v>5</v>
      </c>
    </row>
    <row r="2093" spans="2:25" hidden="1" x14ac:dyDescent="0.25">
      <c r="B2093" t="s">
        <v>2202</v>
      </c>
      <c r="C2093">
        <v>55950</v>
      </c>
      <c r="D2093" t="s">
        <v>2098</v>
      </c>
      <c r="E2093">
        <v>0</v>
      </c>
      <c r="F2093">
        <v>0</v>
      </c>
      <c r="G2093">
        <v>55</v>
      </c>
      <c r="H2093">
        <v>0</v>
      </c>
      <c r="I2093">
        <v>10</v>
      </c>
      <c r="J2093">
        <v>0</v>
      </c>
      <c r="K2093">
        <v>5</v>
      </c>
      <c r="L2093">
        <v>15</v>
      </c>
      <c r="M2093">
        <v>5</v>
      </c>
      <c r="N2093">
        <v>15</v>
      </c>
      <c r="O2093">
        <v>20</v>
      </c>
      <c r="P2093">
        <v>15</v>
      </c>
      <c r="Q2093">
        <v>15</v>
      </c>
      <c r="R2093">
        <v>10</v>
      </c>
      <c r="S2093">
        <v>0</v>
      </c>
      <c r="T2093">
        <v>5</v>
      </c>
      <c r="U2093">
        <v>5</v>
      </c>
      <c r="V2093">
        <v>85</v>
      </c>
      <c r="W2093">
        <v>0</v>
      </c>
      <c r="X2093">
        <v>5</v>
      </c>
      <c r="Y2093">
        <v>0</v>
      </c>
    </row>
    <row r="2094" spans="2:25" hidden="1" x14ac:dyDescent="0.25">
      <c r="B2094" t="s">
        <v>2202</v>
      </c>
      <c r="C2094">
        <v>56090</v>
      </c>
      <c r="D2094" t="s">
        <v>2099</v>
      </c>
      <c r="E2094">
        <v>5</v>
      </c>
      <c r="F2094">
        <v>15</v>
      </c>
      <c r="G2094">
        <v>4565</v>
      </c>
      <c r="H2094">
        <v>20</v>
      </c>
      <c r="I2094">
        <v>680</v>
      </c>
      <c r="J2094">
        <v>5</v>
      </c>
      <c r="K2094">
        <v>240</v>
      </c>
      <c r="L2094">
        <v>1135</v>
      </c>
      <c r="M2094">
        <v>955</v>
      </c>
      <c r="N2094">
        <v>670</v>
      </c>
      <c r="O2094">
        <v>1290</v>
      </c>
      <c r="P2094">
        <v>1055</v>
      </c>
      <c r="Q2094">
        <v>1325</v>
      </c>
      <c r="R2094">
        <v>835</v>
      </c>
      <c r="S2094">
        <v>200</v>
      </c>
      <c r="T2094">
        <v>45</v>
      </c>
      <c r="U2094">
        <v>325</v>
      </c>
      <c r="V2094">
        <v>6255</v>
      </c>
      <c r="W2094">
        <v>5</v>
      </c>
      <c r="X2094">
        <v>70</v>
      </c>
      <c r="Y2094">
        <v>85</v>
      </c>
    </row>
    <row r="2095" spans="2:25" hidden="1" x14ac:dyDescent="0.25">
      <c r="B2095" t="s">
        <v>2202</v>
      </c>
      <c r="C2095">
        <v>56160</v>
      </c>
      <c r="D2095" t="s">
        <v>2100</v>
      </c>
      <c r="E2095">
        <v>0</v>
      </c>
      <c r="F2095">
        <v>5</v>
      </c>
      <c r="G2095">
        <v>5</v>
      </c>
      <c r="H2095">
        <v>0</v>
      </c>
      <c r="I2095">
        <v>0</v>
      </c>
      <c r="J2095">
        <v>0</v>
      </c>
      <c r="K2095">
        <v>0</v>
      </c>
      <c r="L2095">
        <v>0</v>
      </c>
      <c r="M2095">
        <v>0</v>
      </c>
      <c r="N2095">
        <v>5</v>
      </c>
      <c r="O2095">
        <v>5</v>
      </c>
      <c r="P2095">
        <v>5</v>
      </c>
      <c r="Q2095">
        <v>15</v>
      </c>
      <c r="R2095">
        <v>10</v>
      </c>
      <c r="S2095">
        <v>5</v>
      </c>
      <c r="T2095">
        <v>0</v>
      </c>
      <c r="U2095">
        <v>5</v>
      </c>
      <c r="V2095">
        <v>5</v>
      </c>
      <c r="W2095">
        <v>0</v>
      </c>
      <c r="X2095">
        <v>0</v>
      </c>
      <c r="Y2095">
        <v>0</v>
      </c>
    </row>
    <row r="2096" spans="2:25" hidden="1" x14ac:dyDescent="0.25">
      <c r="B2096" t="s">
        <v>2202</v>
      </c>
      <c r="C2096">
        <v>56230</v>
      </c>
      <c r="D2096" t="s">
        <v>2101</v>
      </c>
      <c r="E2096">
        <v>5</v>
      </c>
      <c r="F2096">
        <v>10</v>
      </c>
      <c r="G2096">
        <v>2995</v>
      </c>
      <c r="H2096">
        <v>5</v>
      </c>
      <c r="I2096">
        <v>540</v>
      </c>
      <c r="J2096">
        <v>10</v>
      </c>
      <c r="K2096">
        <v>225</v>
      </c>
      <c r="L2096">
        <v>1025</v>
      </c>
      <c r="M2096">
        <v>465</v>
      </c>
      <c r="N2096">
        <v>570</v>
      </c>
      <c r="O2096">
        <v>965</v>
      </c>
      <c r="P2096">
        <v>815</v>
      </c>
      <c r="Q2096">
        <v>1040</v>
      </c>
      <c r="R2096">
        <v>795</v>
      </c>
      <c r="S2096">
        <v>175</v>
      </c>
      <c r="T2096">
        <v>25</v>
      </c>
      <c r="U2096">
        <v>330</v>
      </c>
      <c r="V2096">
        <v>4560</v>
      </c>
      <c r="W2096">
        <v>5</v>
      </c>
      <c r="X2096">
        <v>75</v>
      </c>
      <c r="Y2096">
        <v>15</v>
      </c>
    </row>
    <row r="2097" spans="2:25" hidden="1" x14ac:dyDescent="0.25">
      <c r="B2097" t="s">
        <v>2202</v>
      </c>
      <c r="C2097">
        <v>56300</v>
      </c>
      <c r="D2097" t="s">
        <v>2102</v>
      </c>
      <c r="E2097">
        <v>0</v>
      </c>
      <c r="F2097">
        <v>0</v>
      </c>
      <c r="G2097">
        <v>245</v>
      </c>
      <c r="H2097">
        <v>5</v>
      </c>
      <c r="I2097">
        <v>20</v>
      </c>
      <c r="J2097">
        <v>0</v>
      </c>
      <c r="K2097">
        <v>15</v>
      </c>
      <c r="L2097">
        <v>85</v>
      </c>
      <c r="M2097">
        <v>70</v>
      </c>
      <c r="N2097">
        <v>50</v>
      </c>
      <c r="O2097">
        <v>60</v>
      </c>
      <c r="P2097">
        <v>50</v>
      </c>
      <c r="Q2097">
        <v>80</v>
      </c>
      <c r="R2097">
        <v>80</v>
      </c>
      <c r="S2097">
        <v>15</v>
      </c>
      <c r="T2097">
        <v>5</v>
      </c>
      <c r="U2097">
        <v>15</v>
      </c>
      <c r="V2097">
        <v>370</v>
      </c>
      <c r="W2097">
        <v>0</v>
      </c>
      <c r="X2097">
        <v>5</v>
      </c>
      <c r="Y2097">
        <v>0</v>
      </c>
    </row>
    <row r="2098" spans="2:25" hidden="1" x14ac:dyDescent="0.25">
      <c r="B2098" t="s">
        <v>2202</v>
      </c>
      <c r="C2098">
        <v>56370</v>
      </c>
      <c r="D2098" t="s">
        <v>2103</v>
      </c>
      <c r="E2098">
        <v>0</v>
      </c>
      <c r="F2098">
        <v>0</v>
      </c>
      <c r="G2098">
        <v>70</v>
      </c>
      <c r="H2098">
        <v>0</v>
      </c>
      <c r="I2098">
        <v>5</v>
      </c>
      <c r="J2098">
        <v>0</v>
      </c>
      <c r="K2098">
        <v>5</v>
      </c>
      <c r="L2098">
        <v>30</v>
      </c>
      <c r="M2098">
        <v>20</v>
      </c>
      <c r="N2098">
        <v>15</v>
      </c>
      <c r="O2098">
        <v>35</v>
      </c>
      <c r="P2098">
        <v>25</v>
      </c>
      <c r="Q2098">
        <v>30</v>
      </c>
      <c r="R2098">
        <v>20</v>
      </c>
      <c r="S2098">
        <v>5</v>
      </c>
      <c r="T2098">
        <v>5</v>
      </c>
      <c r="U2098">
        <v>10</v>
      </c>
      <c r="V2098">
        <v>105</v>
      </c>
      <c r="W2098">
        <v>0</v>
      </c>
      <c r="X2098">
        <v>0</v>
      </c>
      <c r="Y2098">
        <v>0</v>
      </c>
    </row>
    <row r="2099" spans="2:25" hidden="1" x14ac:dyDescent="0.25">
      <c r="B2099" t="s">
        <v>2202</v>
      </c>
      <c r="C2099">
        <v>56460</v>
      </c>
      <c r="D2099" t="s">
        <v>2104</v>
      </c>
      <c r="E2099">
        <v>5</v>
      </c>
      <c r="F2099">
        <v>20</v>
      </c>
      <c r="G2099">
        <v>585</v>
      </c>
      <c r="H2099">
        <v>0</v>
      </c>
      <c r="I2099">
        <v>110</v>
      </c>
      <c r="J2099">
        <v>5</v>
      </c>
      <c r="K2099">
        <v>65</v>
      </c>
      <c r="L2099">
        <v>235</v>
      </c>
      <c r="M2099">
        <v>120</v>
      </c>
      <c r="N2099">
        <v>220</v>
      </c>
      <c r="O2099">
        <v>290</v>
      </c>
      <c r="P2099">
        <v>250</v>
      </c>
      <c r="Q2099">
        <v>320</v>
      </c>
      <c r="R2099">
        <v>215</v>
      </c>
      <c r="S2099">
        <v>30</v>
      </c>
      <c r="T2099">
        <v>10</v>
      </c>
      <c r="U2099">
        <v>115</v>
      </c>
      <c r="V2099">
        <v>1075</v>
      </c>
      <c r="W2099">
        <v>5</v>
      </c>
      <c r="X2099">
        <v>40</v>
      </c>
      <c r="Y2099">
        <v>15</v>
      </c>
    </row>
    <row r="2100" spans="2:25" hidden="1" x14ac:dyDescent="0.25">
      <c r="B2100" t="s">
        <v>2202</v>
      </c>
      <c r="C2100">
        <v>56580</v>
      </c>
      <c r="D2100" t="s">
        <v>2105</v>
      </c>
      <c r="E2100">
        <v>5</v>
      </c>
      <c r="F2100">
        <v>5</v>
      </c>
      <c r="G2100">
        <v>1090</v>
      </c>
      <c r="H2100">
        <v>15</v>
      </c>
      <c r="I2100">
        <v>140</v>
      </c>
      <c r="J2100">
        <v>0</v>
      </c>
      <c r="K2100">
        <v>25</v>
      </c>
      <c r="L2100">
        <v>345</v>
      </c>
      <c r="M2100">
        <v>1000</v>
      </c>
      <c r="N2100">
        <v>275</v>
      </c>
      <c r="O2100">
        <v>210</v>
      </c>
      <c r="P2100">
        <v>160</v>
      </c>
      <c r="Q2100">
        <v>370</v>
      </c>
      <c r="R2100">
        <v>175</v>
      </c>
      <c r="S2100">
        <v>30</v>
      </c>
      <c r="T2100">
        <v>5</v>
      </c>
      <c r="U2100">
        <v>30</v>
      </c>
      <c r="V2100">
        <v>1520</v>
      </c>
      <c r="W2100">
        <v>5</v>
      </c>
      <c r="X2100">
        <v>15</v>
      </c>
      <c r="Y2100">
        <v>105</v>
      </c>
    </row>
    <row r="2101" spans="2:25" hidden="1" x14ac:dyDescent="0.25">
      <c r="B2101" t="s">
        <v>2202</v>
      </c>
      <c r="C2101">
        <v>56620</v>
      </c>
      <c r="D2101" t="s">
        <v>2106</v>
      </c>
      <c r="E2101">
        <v>5</v>
      </c>
      <c r="F2101">
        <v>5</v>
      </c>
      <c r="G2101">
        <v>50</v>
      </c>
      <c r="H2101">
        <v>0</v>
      </c>
      <c r="I2101">
        <v>20</v>
      </c>
      <c r="J2101">
        <v>0</v>
      </c>
      <c r="K2101">
        <v>20</v>
      </c>
      <c r="L2101">
        <v>5</v>
      </c>
      <c r="M2101">
        <v>5</v>
      </c>
      <c r="N2101">
        <v>115</v>
      </c>
      <c r="O2101">
        <v>185</v>
      </c>
      <c r="P2101">
        <v>170</v>
      </c>
      <c r="Q2101">
        <v>490</v>
      </c>
      <c r="R2101">
        <v>415</v>
      </c>
      <c r="S2101">
        <v>0</v>
      </c>
      <c r="T2101">
        <v>40</v>
      </c>
      <c r="U2101">
        <v>80</v>
      </c>
      <c r="V2101">
        <v>350</v>
      </c>
      <c r="W2101">
        <v>0</v>
      </c>
      <c r="X2101">
        <v>100</v>
      </c>
      <c r="Y2101">
        <v>0</v>
      </c>
    </row>
    <row r="2102" spans="2:25" hidden="1" x14ac:dyDescent="0.25">
      <c r="B2102" t="s">
        <v>2202</v>
      </c>
      <c r="C2102">
        <v>56730</v>
      </c>
      <c r="D2102" t="s">
        <v>2107</v>
      </c>
      <c r="E2102">
        <v>5</v>
      </c>
      <c r="F2102">
        <v>25</v>
      </c>
      <c r="G2102">
        <v>1535</v>
      </c>
      <c r="H2102">
        <v>5</v>
      </c>
      <c r="I2102">
        <v>345</v>
      </c>
      <c r="J2102">
        <v>10</v>
      </c>
      <c r="K2102">
        <v>190</v>
      </c>
      <c r="L2102">
        <v>585</v>
      </c>
      <c r="M2102">
        <v>165</v>
      </c>
      <c r="N2102">
        <v>485</v>
      </c>
      <c r="O2102">
        <v>740</v>
      </c>
      <c r="P2102">
        <v>630</v>
      </c>
      <c r="Q2102">
        <v>895</v>
      </c>
      <c r="R2102">
        <v>710</v>
      </c>
      <c r="S2102">
        <v>55</v>
      </c>
      <c r="T2102">
        <v>25</v>
      </c>
      <c r="U2102">
        <v>270</v>
      </c>
      <c r="V2102">
        <v>2810</v>
      </c>
      <c r="W2102">
        <v>5</v>
      </c>
      <c r="X2102">
        <v>115</v>
      </c>
      <c r="Y2102">
        <v>15</v>
      </c>
    </row>
    <row r="2103" spans="2:25" hidden="1" x14ac:dyDescent="0.25">
      <c r="B2103" t="s">
        <v>2202</v>
      </c>
      <c r="C2103">
        <v>56790</v>
      </c>
      <c r="D2103" t="s">
        <v>2108</v>
      </c>
      <c r="E2103">
        <v>5</v>
      </c>
      <c r="F2103">
        <v>5</v>
      </c>
      <c r="G2103">
        <v>520</v>
      </c>
      <c r="H2103">
        <v>5</v>
      </c>
      <c r="I2103">
        <v>75</v>
      </c>
      <c r="J2103">
        <v>5</v>
      </c>
      <c r="K2103">
        <v>30</v>
      </c>
      <c r="L2103">
        <v>195</v>
      </c>
      <c r="M2103">
        <v>65</v>
      </c>
      <c r="N2103">
        <v>105</v>
      </c>
      <c r="O2103">
        <v>145</v>
      </c>
      <c r="P2103">
        <v>120</v>
      </c>
      <c r="Q2103">
        <v>205</v>
      </c>
      <c r="R2103">
        <v>195</v>
      </c>
      <c r="S2103">
        <v>30</v>
      </c>
      <c r="T2103">
        <v>5</v>
      </c>
      <c r="U2103">
        <v>50</v>
      </c>
      <c r="V2103">
        <v>790</v>
      </c>
      <c r="W2103">
        <v>5</v>
      </c>
      <c r="X2103">
        <v>5</v>
      </c>
      <c r="Y2103">
        <v>5</v>
      </c>
    </row>
    <row r="2104" spans="2:25" hidden="1" x14ac:dyDescent="0.25">
      <c r="B2104" t="s">
        <v>2202</v>
      </c>
      <c r="C2104">
        <v>56860</v>
      </c>
      <c r="D2104" t="s">
        <v>2109</v>
      </c>
      <c r="E2104">
        <v>0</v>
      </c>
      <c r="F2104">
        <v>0</v>
      </c>
      <c r="G2104">
        <v>25</v>
      </c>
      <c r="H2104">
        <v>5</v>
      </c>
      <c r="I2104">
        <v>5</v>
      </c>
      <c r="J2104">
        <v>0</v>
      </c>
      <c r="K2104">
        <v>5</v>
      </c>
      <c r="L2104">
        <v>10</v>
      </c>
      <c r="M2104">
        <v>5</v>
      </c>
      <c r="N2104">
        <v>5</v>
      </c>
      <c r="O2104">
        <v>10</v>
      </c>
      <c r="P2104">
        <v>10</v>
      </c>
      <c r="Q2104">
        <v>20</v>
      </c>
      <c r="R2104">
        <v>20</v>
      </c>
      <c r="S2104">
        <v>5</v>
      </c>
      <c r="T2104">
        <v>0</v>
      </c>
      <c r="U2104">
        <v>5</v>
      </c>
      <c r="V2104">
        <v>50</v>
      </c>
      <c r="W2104">
        <v>0</v>
      </c>
      <c r="X2104">
        <v>5</v>
      </c>
      <c r="Y2104">
        <v>5</v>
      </c>
    </row>
    <row r="2105" spans="2:25" hidden="1" x14ac:dyDescent="0.25">
      <c r="B2105" t="s">
        <v>2202</v>
      </c>
      <c r="C2105">
        <v>56930</v>
      </c>
      <c r="D2105" t="s">
        <v>2110</v>
      </c>
      <c r="E2105">
        <v>0</v>
      </c>
      <c r="F2105">
        <v>10</v>
      </c>
      <c r="G2105">
        <v>25</v>
      </c>
      <c r="H2105">
        <v>5</v>
      </c>
      <c r="I2105">
        <v>5</v>
      </c>
      <c r="J2105">
        <v>0</v>
      </c>
      <c r="K2105">
        <v>0</v>
      </c>
      <c r="L2105">
        <v>20</v>
      </c>
      <c r="M2105">
        <v>45</v>
      </c>
      <c r="N2105">
        <v>15</v>
      </c>
      <c r="O2105">
        <v>5</v>
      </c>
      <c r="P2105">
        <v>5</v>
      </c>
      <c r="Q2105">
        <v>25</v>
      </c>
      <c r="R2105">
        <v>10</v>
      </c>
      <c r="S2105">
        <v>0</v>
      </c>
      <c r="T2105">
        <v>0</v>
      </c>
      <c r="U2105">
        <v>5</v>
      </c>
      <c r="V2105">
        <v>40</v>
      </c>
      <c r="W2105">
        <v>0</v>
      </c>
      <c r="X2105">
        <v>5</v>
      </c>
      <c r="Y2105">
        <v>10</v>
      </c>
    </row>
    <row r="2106" spans="2:25" hidden="1" x14ac:dyDescent="0.25">
      <c r="B2106" t="s">
        <v>2202</v>
      </c>
      <c r="C2106">
        <v>57000</v>
      </c>
      <c r="D2106" t="s">
        <v>2111</v>
      </c>
      <c r="E2106">
        <v>0</v>
      </c>
      <c r="F2106">
        <v>0</v>
      </c>
      <c r="G2106">
        <v>25</v>
      </c>
      <c r="H2106">
        <v>0</v>
      </c>
      <c r="I2106">
        <v>5</v>
      </c>
      <c r="J2106">
        <v>0</v>
      </c>
      <c r="K2106">
        <v>0</v>
      </c>
      <c r="L2106">
        <v>15</v>
      </c>
      <c r="M2106">
        <v>5</v>
      </c>
      <c r="N2106">
        <v>10</v>
      </c>
      <c r="O2106">
        <v>20</v>
      </c>
      <c r="P2106">
        <v>15</v>
      </c>
      <c r="Q2106">
        <v>20</v>
      </c>
      <c r="R2106">
        <v>15</v>
      </c>
      <c r="S2106">
        <v>5</v>
      </c>
      <c r="T2106">
        <v>5</v>
      </c>
      <c r="U2106">
        <v>5</v>
      </c>
      <c r="V2106">
        <v>50</v>
      </c>
      <c r="W2106">
        <v>0</v>
      </c>
      <c r="X2106">
        <v>5</v>
      </c>
      <c r="Y2106">
        <v>0</v>
      </c>
    </row>
    <row r="2107" spans="2:25" hidden="1" x14ac:dyDescent="0.25">
      <c r="B2107" t="s">
        <v>2202</v>
      </c>
      <c r="C2107">
        <v>57080</v>
      </c>
      <c r="D2107" t="s">
        <v>2112</v>
      </c>
      <c r="E2107">
        <v>60</v>
      </c>
      <c r="F2107">
        <v>15</v>
      </c>
      <c r="G2107">
        <v>1150</v>
      </c>
      <c r="H2107">
        <v>55</v>
      </c>
      <c r="I2107">
        <v>125</v>
      </c>
      <c r="J2107">
        <v>5</v>
      </c>
      <c r="K2107">
        <v>50</v>
      </c>
      <c r="L2107">
        <v>1605</v>
      </c>
      <c r="M2107">
        <v>490</v>
      </c>
      <c r="N2107">
        <v>645</v>
      </c>
      <c r="O2107">
        <v>520</v>
      </c>
      <c r="P2107">
        <v>435</v>
      </c>
      <c r="Q2107">
        <v>1730</v>
      </c>
      <c r="R2107">
        <v>1370</v>
      </c>
      <c r="S2107">
        <v>130</v>
      </c>
      <c r="T2107">
        <v>25</v>
      </c>
      <c r="U2107">
        <v>120</v>
      </c>
      <c r="V2107">
        <v>2430</v>
      </c>
      <c r="W2107">
        <v>20</v>
      </c>
      <c r="X2107">
        <v>60</v>
      </c>
      <c r="Y2107">
        <v>420</v>
      </c>
    </row>
    <row r="2108" spans="2:25" hidden="1" x14ac:dyDescent="0.25">
      <c r="B2108" t="s">
        <v>2202</v>
      </c>
      <c r="C2108">
        <v>57140</v>
      </c>
      <c r="D2108" t="s">
        <v>2113</v>
      </c>
      <c r="E2108">
        <v>0</v>
      </c>
      <c r="F2108">
        <v>5</v>
      </c>
      <c r="G2108">
        <v>195</v>
      </c>
      <c r="H2108">
        <v>0</v>
      </c>
      <c r="I2108">
        <v>45</v>
      </c>
      <c r="J2108">
        <v>0</v>
      </c>
      <c r="K2108">
        <v>30</v>
      </c>
      <c r="L2108">
        <v>65</v>
      </c>
      <c r="M2108">
        <v>35</v>
      </c>
      <c r="N2108">
        <v>70</v>
      </c>
      <c r="O2108">
        <v>65</v>
      </c>
      <c r="P2108">
        <v>60</v>
      </c>
      <c r="Q2108">
        <v>80</v>
      </c>
      <c r="R2108">
        <v>75</v>
      </c>
      <c r="S2108">
        <v>5</v>
      </c>
      <c r="T2108">
        <v>5</v>
      </c>
      <c r="U2108">
        <v>30</v>
      </c>
      <c r="V2108">
        <v>360</v>
      </c>
      <c r="W2108">
        <v>0</v>
      </c>
      <c r="X2108">
        <v>5</v>
      </c>
      <c r="Y2108">
        <v>5</v>
      </c>
    </row>
    <row r="2109" spans="2:25" hidden="1" x14ac:dyDescent="0.25">
      <c r="B2109" t="s">
        <v>2202</v>
      </c>
      <c r="C2109">
        <v>57210</v>
      </c>
      <c r="D2109" t="s">
        <v>2114</v>
      </c>
      <c r="E2109">
        <v>5</v>
      </c>
      <c r="F2109">
        <v>5</v>
      </c>
      <c r="G2109">
        <v>795</v>
      </c>
      <c r="H2109">
        <v>5</v>
      </c>
      <c r="I2109">
        <v>170</v>
      </c>
      <c r="J2109">
        <v>5</v>
      </c>
      <c r="K2109">
        <v>95</v>
      </c>
      <c r="L2109">
        <v>270</v>
      </c>
      <c r="M2109">
        <v>120</v>
      </c>
      <c r="N2109">
        <v>245</v>
      </c>
      <c r="O2109">
        <v>325</v>
      </c>
      <c r="P2109">
        <v>255</v>
      </c>
      <c r="Q2109">
        <v>335</v>
      </c>
      <c r="R2109">
        <v>260</v>
      </c>
      <c r="S2109">
        <v>35</v>
      </c>
      <c r="T2109">
        <v>10</v>
      </c>
      <c r="U2109">
        <v>75</v>
      </c>
      <c r="V2109">
        <v>1345</v>
      </c>
      <c r="W2109">
        <v>5</v>
      </c>
      <c r="X2109">
        <v>30</v>
      </c>
      <c r="Y2109">
        <v>10</v>
      </c>
    </row>
    <row r="2110" spans="2:25" hidden="1" x14ac:dyDescent="0.25">
      <c r="B2110" t="s">
        <v>2202</v>
      </c>
      <c r="C2110">
        <v>57280</v>
      </c>
      <c r="D2110" t="s">
        <v>2115</v>
      </c>
      <c r="E2110">
        <v>20</v>
      </c>
      <c r="F2110">
        <v>55</v>
      </c>
      <c r="G2110">
        <v>270</v>
      </c>
      <c r="H2110">
        <v>0</v>
      </c>
      <c r="I2110">
        <v>125</v>
      </c>
      <c r="J2110">
        <v>5</v>
      </c>
      <c r="K2110">
        <v>75</v>
      </c>
      <c r="L2110">
        <v>215</v>
      </c>
      <c r="M2110">
        <v>20</v>
      </c>
      <c r="N2110">
        <v>270</v>
      </c>
      <c r="O2110">
        <v>705</v>
      </c>
      <c r="P2110">
        <v>620</v>
      </c>
      <c r="Q2110">
        <v>1045</v>
      </c>
      <c r="R2110">
        <v>855</v>
      </c>
      <c r="S2110">
        <v>20</v>
      </c>
      <c r="T2110">
        <v>35</v>
      </c>
      <c r="U2110">
        <v>355</v>
      </c>
      <c r="V2110">
        <v>1165</v>
      </c>
      <c r="W2110">
        <v>5</v>
      </c>
      <c r="X2110">
        <v>135</v>
      </c>
      <c r="Y2110">
        <v>5</v>
      </c>
    </row>
    <row r="2111" spans="2:25" hidden="1" x14ac:dyDescent="0.25">
      <c r="B2111" t="s">
        <v>2202</v>
      </c>
      <c r="C2111">
        <v>57350</v>
      </c>
      <c r="D2111" t="s">
        <v>2116</v>
      </c>
      <c r="E2111">
        <v>5</v>
      </c>
      <c r="F2111">
        <v>5</v>
      </c>
      <c r="G2111">
        <v>170</v>
      </c>
      <c r="H2111">
        <v>0</v>
      </c>
      <c r="I2111">
        <v>30</v>
      </c>
      <c r="J2111">
        <v>0</v>
      </c>
      <c r="K2111">
        <v>20</v>
      </c>
      <c r="L2111">
        <v>40</v>
      </c>
      <c r="M2111">
        <v>20</v>
      </c>
      <c r="N2111">
        <v>45</v>
      </c>
      <c r="O2111">
        <v>70</v>
      </c>
      <c r="P2111">
        <v>60</v>
      </c>
      <c r="Q2111">
        <v>100</v>
      </c>
      <c r="R2111">
        <v>75</v>
      </c>
      <c r="S2111">
        <v>5</v>
      </c>
      <c r="T2111">
        <v>5</v>
      </c>
      <c r="U2111">
        <v>30</v>
      </c>
      <c r="V2111">
        <v>285</v>
      </c>
      <c r="W2111">
        <v>0</v>
      </c>
      <c r="X2111">
        <v>15</v>
      </c>
      <c r="Y2111">
        <v>0</v>
      </c>
    </row>
    <row r="2112" spans="2:25" hidden="1" x14ac:dyDescent="0.25">
      <c r="B2112" t="s">
        <v>2202</v>
      </c>
      <c r="C2112">
        <v>57420</v>
      </c>
      <c r="D2112" t="s">
        <v>2117</v>
      </c>
      <c r="E2112">
        <v>0</v>
      </c>
      <c r="F2112">
        <v>5</v>
      </c>
      <c r="G2112">
        <v>215</v>
      </c>
      <c r="H2112">
        <v>5</v>
      </c>
      <c r="I2112">
        <v>30</v>
      </c>
      <c r="J2112">
        <v>0</v>
      </c>
      <c r="K2112">
        <v>15</v>
      </c>
      <c r="L2112">
        <v>90</v>
      </c>
      <c r="M2112">
        <v>35</v>
      </c>
      <c r="N2112">
        <v>45</v>
      </c>
      <c r="O2112">
        <v>75</v>
      </c>
      <c r="P2112">
        <v>65</v>
      </c>
      <c r="Q2112">
        <v>65</v>
      </c>
      <c r="R2112">
        <v>75</v>
      </c>
      <c r="S2112">
        <v>5</v>
      </c>
      <c r="T2112">
        <v>5</v>
      </c>
      <c r="U2112">
        <v>30</v>
      </c>
      <c r="V2112">
        <v>345</v>
      </c>
      <c r="W2112">
        <v>0</v>
      </c>
      <c r="X2112">
        <v>5</v>
      </c>
      <c r="Y2112">
        <v>0</v>
      </c>
    </row>
    <row r="2113" spans="2:25" hidden="1" x14ac:dyDescent="0.25">
      <c r="B2113" t="s">
        <v>2202</v>
      </c>
      <c r="C2113">
        <v>57490</v>
      </c>
      <c r="D2113" t="s">
        <v>2118</v>
      </c>
      <c r="E2113">
        <v>20</v>
      </c>
      <c r="F2113">
        <v>65</v>
      </c>
      <c r="G2113">
        <v>13250</v>
      </c>
      <c r="H2113">
        <v>105</v>
      </c>
      <c r="I2113">
        <v>3385</v>
      </c>
      <c r="J2113">
        <v>65</v>
      </c>
      <c r="K2113">
        <v>1370</v>
      </c>
      <c r="L2113">
        <v>7455</v>
      </c>
      <c r="M2113">
        <v>1460</v>
      </c>
      <c r="N2113">
        <v>3345</v>
      </c>
      <c r="O2113">
        <v>8520</v>
      </c>
      <c r="P2113">
        <v>7060</v>
      </c>
      <c r="Q2113">
        <v>7260</v>
      </c>
      <c r="R2113">
        <v>4590</v>
      </c>
      <c r="S2113">
        <v>810</v>
      </c>
      <c r="T2113">
        <v>265</v>
      </c>
      <c r="U2113">
        <v>2690</v>
      </c>
      <c r="V2113">
        <v>23045</v>
      </c>
      <c r="W2113">
        <v>15</v>
      </c>
      <c r="X2113">
        <v>595</v>
      </c>
      <c r="Y2113">
        <v>360</v>
      </c>
    </row>
    <row r="2114" spans="2:25" hidden="1" x14ac:dyDescent="0.25">
      <c r="B2114" t="s">
        <v>2202</v>
      </c>
      <c r="C2114">
        <v>57630</v>
      </c>
      <c r="D2114" t="s">
        <v>2119</v>
      </c>
      <c r="E2114">
        <v>0</v>
      </c>
      <c r="F2114">
        <v>0</v>
      </c>
      <c r="G2114">
        <v>20</v>
      </c>
      <c r="H2114">
        <v>0</v>
      </c>
      <c r="I2114">
        <v>0</v>
      </c>
      <c r="J2114">
        <v>0</v>
      </c>
      <c r="K2114">
        <v>0</v>
      </c>
      <c r="L2114">
        <v>5</v>
      </c>
      <c r="M2114">
        <v>5</v>
      </c>
      <c r="N2114">
        <v>5</v>
      </c>
      <c r="O2114">
        <v>5</v>
      </c>
      <c r="P2114">
        <v>5</v>
      </c>
      <c r="Q2114">
        <v>5</v>
      </c>
      <c r="R2114">
        <v>5</v>
      </c>
      <c r="S2114">
        <v>0</v>
      </c>
      <c r="T2114">
        <v>0</v>
      </c>
      <c r="U2114">
        <v>5</v>
      </c>
      <c r="V2114">
        <v>25</v>
      </c>
      <c r="W2114">
        <v>0</v>
      </c>
      <c r="X2114">
        <v>0</v>
      </c>
      <c r="Y2114">
        <v>0</v>
      </c>
    </row>
    <row r="2115" spans="2:25" hidden="1" x14ac:dyDescent="0.25">
      <c r="B2115" t="s">
        <v>2202</v>
      </c>
      <c r="C2115">
        <v>57700</v>
      </c>
      <c r="D2115" t="s">
        <v>2120</v>
      </c>
      <c r="E2115">
        <v>5</v>
      </c>
      <c r="F2115">
        <v>5</v>
      </c>
      <c r="G2115">
        <v>2065</v>
      </c>
      <c r="H2115">
        <v>15</v>
      </c>
      <c r="I2115">
        <v>640</v>
      </c>
      <c r="J2115">
        <v>15</v>
      </c>
      <c r="K2115">
        <v>230</v>
      </c>
      <c r="L2115">
        <v>1050</v>
      </c>
      <c r="M2115">
        <v>315</v>
      </c>
      <c r="N2115">
        <v>425</v>
      </c>
      <c r="O2115">
        <v>1960</v>
      </c>
      <c r="P2115">
        <v>1515</v>
      </c>
      <c r="Q2115">
        <v>1335</v>
      </c>
      <c r="R2115">
        <v>735</v>
      </c>
      <c r="S2115">
        <v>135</v>
      </c>
      <c r="T2115">
        <v>60</v>
      </c>
      <c r="U2115">
        <v>530</v>
      </c>
      <c r="V2115">
        <v>3620</v>
      </c>
      <c r="W2115">
        <v>5</v>
      </c>
      <c r="X2115">
        <v>85</v>
      </c>
      <c r="Y2115">
        <v>65</v>
      </c>
    </row>
    <row r="2116" spans="2:25" hidden="1" x14ac:dyDescent="0.25">
      <c r="B2116" t="s">
        <v>2202</v>
      </c>
      <c r="C2116">
        <v>57770</v>
      </c>
      <c r="D2116" t="s">
        <v>2121</v>
      </c>
      <c r="E2116">
        <v>0</v>
      </c>
      <c r="F2116">
        <v>5</v>
      </c>
      <c r="G2116">
        <v>95</v>
      </c>
      <c r="H2116">
        <v>0</v>
      </c>
      <c r="I2116">
        <v>10</v>
      </c>
      <c r="J2116">
        <v>0</v>
      </c>
      <c r="K2116">
        <v>10</v>
      </c>
      <c r="L2116">
        <v>50</v>
      </c>
      <c r="M2116">
        <v>15</v>
      </c>
      <c r="N2116">
        <v>20</v>
      </c>
      <c r="O2116">
        <v>40</v>
      </c>
      <c r="P2116">
        <v>35</v>
      </c>
      <c r="Q2116">
        <v>55</v>
      </c>
      <c r="R2116">
        <v>45</v>
      </c>
      <c r="S2116">
        <v>5</v>
      </c>
      <c r="T2116">
        <v>5</v>
      </c>
      <c r="U2116">
        <v>15</v>
      </c>
      <c r="V2116">
        <v>155</v>
      </c>
      <c r="W2116">
        <v>0</v>
      </c>
      <c r="X2116">
        <v>5</v>
      </c>
      <c r="Y2116">
        <v>5</v>
      </c>
    </row>
    <row r="2117" spans="2:25" hidden="1" x14ac:dyDescent="0.25">
      <c r="B2117" t="s">
        <v>2202</v>
      </c>
      <c r="C2117">
        <v>57840</v>
      </c>
      <c r="D2117" t="s">
        <v>2122</v>
      </c>
      <c r="E2117">
        <v>15</v>
      </c>
      <c r="F2117">
        <v>55</v>
      </c>
      <c r="G2117">
        <v>3440</v>
      </c>
      <c r="H2117">
        <v>55</v>
      </c>
      <c r="I2117">
        <v>430</v>
      </c>
      <c r="J2117">
        <v>10</v>
      </c>
      <c r="K2117">
        <v>165</v>
      </c>
      <c r="L2117">
        <v>1305</v>
      </c>
      <c r="M2117">
        <v>1695</v>
      </c>
      <c r="N2117">
        <v>650</v>
      </c>
      <c r="O2117">
        <v>945</v>
      </c>
      <c r="P2117">
        <v>790</v>
      </c>
      <c r="Q2117">
        <v>1555</v>
      </c>
      <c r="R2117">
        <v>870</v>
      </c>
      <c r="S2117">
        <v>180</v>
      </c>
      <c r="T2117">
        <v>30</v>
      </c>
      <c r="U2117">
        <v>235</v>
      </c>
      <c r="V2117">
        <v>4945</v>
      </c>
      <c r="W2117">
        <v>5</v>
      </c>
      <c r="X2117">
        <v>85</v>
      </c>
      <c r="Y2117">
        <v>370</v>
      </c>
    </row>
    <row r="2118" spans="2:25" hidden="1" x14ac:dyDescent="0.25">
      <c r="B2118" t="s">
        <v>2202</v>
      </c>
      <c r="C2118">
        <v>57910</v>
      </c>
      <c r="D2118" t="s">
        <v>2123</v>
      </c>
      <c r="E2118">
        <v>40</v>
      </c>
      <c r="F2118">
        <v>95</v>
      </c>
      <c r="G2118">
        <v>20995</v>
      </c>
      <c r="H2118">
        <v>230</v>
      </c>
      <c r="I2118">
        <v>3375</v>
      </c>
      <c r="J2118">
        <v>50</v>
      </c>
      <c r="K2118">
        <v>1405</v>
      </c>
      <c r="L2118">
        <v>8260</v>
      </c>
      <c r="M2118">
        <v>6135</v>
      </c>
      <c r="N2118">
        <v>5040</v>
      </c>
      <c r="O2118">
        <v>8220</v>
      </c>
      <c r="P2118">
        <v>6620</v>
      </c>
      <c r="Q2118">
        <v>9060</v>
      </c>
      <c r="R2118">
        <v>6240</v>
      </c>
      <c r="S2118">
        <v>995</v>
      </c>
      <c r="T2118">
        <v>385</v>
      </c>
      <c r="U2118">
        <v>1950</v>
      </c>
      <c r="V2118">
        <v>32605</v>
      </c>
      <c r="W2118">
        <v>55</v>
      </c>
      <c r="X2118">
        <v>465</v>
      </c>
      <c r="Y2118">
        <v>1015</v>
      </c>
    </row>
    <row r="2119" spans="2:25" hidden="1" x14ac:dyDescent="0.25">
      <c r="B2119" t="s">
        <v>2202</v>
      </c>
      <c r="C2119">
        <v>57980</v>
      </c>
      <c r="D2119" t="s">
        <v>2124</v>
      </c>
      <c r="E2119">
        <v>5</v>
      </c>
      <c r="F2119">
        <v>0</v>
      </c>
      <c r="G2119">
        <v>1250</v>
      </c>
      <c r="H2119">
        <v>30</v>
      </c>
      <c r="I2119">
        <v>130</v>
      </c>
      <c r="J2119">
        <v>5</v>
      </c>
      <c r="K2119">
        <v>30</v>
      </c>
      <c r="L2119">
        <v>470</v>
      </c>
      <c r="M2119">
        <v>805</v>
      </c>
      <c r="N2119">
        <v>280</v>
      </c>
      <c r="O2119">
        <v>240</v>
      </c>
      <c r="P2119">
        <v>195</v>
      </c>
      <c r="Q2119">
        <v>415</v>
      </c>
      <c r="R2119">
        <v>300</v>
      </c>
      <c r="S2119">
        <v>45</v>
      </c>
      <c r="T2119">
        <v>5</v>
      </c>
      <c r="U2119">
        <v>45</v>
      </c>
      <c r="V2119">
        <v>1790</v>
      </c>
      <c r="W2119">
        <v>5</v>
      </c>
      <c r="X2119">
        <v>5</v>
      </c>
      <c r="Y2119">
        <v>95</v>
      </c>
    </row>
    <row r="2120" spans="2:25" hidden="1" x14ac:dyDescent="0.25">
      <c r="B2120" t="s">
        <v>2202</v>
      </c>
      <c r="C2120">
        <v>58050</v>
      </c>
      <c r="D2120" t="s">
        <v>2125</v>
      </c>
      <c r="E2120">
        <v>55</v>
      </c>
      <c r="F2120">
        <v>150</v>
      </c>
      <c r="G2120">
        <v>11775</v>
      </c>
      <c r="H2120">
        <v>115</v>
      </c>
      <c r="I2120">
        <v>3180</v>
      </c>
      <c r="J2120">
        <v>55</v>
      </c>
      <c r="K2120">
        <v>1405</v>
      </c>
      <c r="L2120">
        <v>6540</v>
      </c>
      <c r="M2120">
        <v>1505</v>
      </c>
      <c r="N2120">
        <v>3685</v>
      </c>
      <c r="O2120">
        <v>10155</v>
      </c>
      <c r="P2120">
        <v>8090</v>
      </c>
      <c r="Q2120">
        <v>9010</v>
      </c>
      <c r="R2120">
        <v>5495</v>
      </c>
      <c r="S2120">
        <v>835</v>
      </c>
      <c r="T2120">
        <v>410</v>
      </c>
      <c r="U2120">
        <v>2550</v>
      </c>
      <c r="V2120">
        <v>21840</v>
      </c>
      <c r="W2120">
        <v>30</v>
      </c>
      <c r="X2120">
        <v>680</v>
      </c>
      <c r="Y2120">
        <v>650</v>
      </c>
    </row>
    <row r="2121" spans="2:25" hidden="1" x14ac:dyDescent="0.25">
      <c r="B2121" t="s">
        <v>2202</v>
      </c>
      <c r="C2121">
        <v>58190</v>
      </c>
      <c r="D2121" t="s">
        <v>2126</v>
      </c>
      <c r="E2121">
        <v>0</v>
      </c>
      <c r="F2121">
        <v>0</v>
      </c>
      <c r="G2121">
        <v>45</v>
      </c>
      <c r="H2121">
        <v>0</v>
      </c>
      <c r="I2121">
        <v>10</v>
      </c>
      <c r="J2121">
        <v>0</v>
      </c>
      <c r="K2121">
        <v>5</v>
      </c>
      <c r="L2121">
        <v>10</v>
      </c>
      <c r="M2121">
        <v>5</v>
      </c>
      <c r="N2121">
        <v>15</v>
      </c>
      <c r="O2121">
        <v>25</v>
      </c>
      <c r="P2121">
        <v>20</v>
      </c>
      <c r="Q2121">
        <v>40</v>
      </c>
      <c r="R2121">
        <v>30</v>
      </c>
      <c r="S2121">
        <v>5</v>
      </c>
      <c r="T2121">
        <v>0</v>
      </c>
      <c r="U2121">
        <v>10</v>
      </c>
      <c r="V2121">
        <v>90</v>
      </c>
      <c r="W2121">
        <v>0</v>
      </c>
      <c r="X2121">
        <v>5</v>
      </c>
      <c r="Y2121">
        <v>0</v>
      </c>
    </row>
    <row r="2122" spans="2:25" hidden="1" x14ac:dyDescent="0.25">
      <c r="B2122" t="s">
        <v>2202</v>
      </c>
      <c r="C2122">
        <v>58260</v>
      </c>
      <c r="D2122" t="s">
        <v>2127</v>
      </c>
      <c r="E2122">
        <v>0</v>
      </c>
      <c r="F2122">
        <v>5</v>
      </c>
      <c r="G2122">
        <v>80</v>
      </c>
      <c r="H2122">
        <v>0</v>
      </c>
      <c r="I2122">
        <v>10</v>
      </c>
      <c r="J2122">
        <v>0</v>
      </c>
      <c r="K2122">
        <v>5</v>
      </c>
      <c r="L2122">
        <v>30</v>
      </c>
      <c r="M2122">
        <v>5</v>
      </c>
      <c r="N2122">
        <v>10</v>
      </c>
      <c r="O2122">
        <v>35</v>
      </c>
      <c r="P2122">
        <v>30</v>
      </c>
      <c r="Q2122">
        <v>35</v>
      </c>
      <c r="R2122">
        <v>30</v>
      </c>
      <c r="S2122">
        <v>5</v>
      </c>
      <c r="T2122">
        <v>5</v>
      </c>
      <c r="U2122">
        <v>15</v>
      </c>
      <c r="V2122">
        <v>130</v>
      </c>
      <c r="W2122">
        <v>0</v>
      </c>
      <c r="X2122">
        <v>5</v>
      </c>
      <c r="Y2122">
        <v>0</v>
      </c>
    </row>
    <row r="2123" spans="2:25" hidden="1" x14ac:dyDescent="0.25">
      <c r="B2123" t="s">
        <v>2202</v>
      </c>
      <c r="C2123">
        <v>58330</v>
      </c>
      <c r="D2123" t="s">
        <v>2128</v>
      </c>
      <c r="E2123">
        <v>5</v>
      </c>
      <c r="F2123">
        <v>5</v>
      </c>
      <c r="G2123">
        <v>800</v>
      </c>
      <c r="H2123">
        <v>5</v>
      </c>
      <c r="I2123">
        <v>110</v>
      </c>
      <c r="J2123">
        <v>5</v>
      </c>
      <c r="K2123">
        <v>40</v>
      </c>
      <c r="L2123">
        <v>195</v>
      </c>
      <c r="M2123">
        <v>110</v>
      </c>
      <c r="N2123">
        <v>135</v>
      </c>
      <c r="O2123">
        <v>215</v>
      </c>
      <c r="P2123">
        <v>175</v>
      </c>
      <c r="Q2123">
        <v>260</v>
      </c>
      <c r="R2123">
        <v>210</v>
      </c>
      <c r="S2123">
        <v>30</v>
      </c>
      <c r="T2123">
        <v>10</v>
      </c>
      <c r="U2123">
        <v>60</v>
      </c>
      <c r="V2123">
        <v>1150</v>
      </c>
      <c r="W2123">
        <v>0</v>
      </c>
      <c r="X2123">
        <v>20</v>
      </c>
      <c r="Y2123">
        <v>5</v>
      </c>
    </row>
    <row r="2124" spans="2:25" hidden="1" x14ac:dyDescent="0.25">
      <c r="B2124" t="s">
        <v>2202</v>
      </c>
      <c r="C2124">
        <v>58400</v>
      </c>
      <c r="D2124" t="s">
        <v>2129</v>
      </c>
      <c r="E2124">
        <v>5</v>
      </c>
      <c r="F2124">
        <v>5</v>
      </c>
      <c r="G2124">
        <v>45</v>
      </c>
      <c r="H2124">
        <v>0</v>
      </c>
      <c r="I2124">
        <v>15</v>
      </c>
      <c r="J2124">
        <v>0</v>
      </c>
      <c r="K2124">
        <v>10</v>
      </c>
      <c r="L2124">
        <v>15</v>
      </c>
      <c r="M2124">
        <v>5</v>
      </c>
      <c r="N2124">
        <v>20</v>
      </c>
      <c r="O2124">
        <v>20</v>
      </c>
      <c r="P2124">
        <v>15</v>
      </c>
      <c r="Q2124">
        <v>25</v>
      </c>
      <c r="R2124">
        <v>25</v>
      </c>
      <c r="S2124">
        <v>5</v>
      </c>
      <c r="T2124">
        <v>5</v>
      </c>
      <c r="U2124">
        <v>5</v>
      </c>
      <c r="V2124">
        <v>100</v>
      </c>
      <c r="W2124">
        <v>0</v>
      </c>
      <c r="X2124">
        <v>5</v>
      </c>
      <c r="Y2124">
        <v>0</v>
      </c>
    </row>
    <row r="2125" spans="2:25" hidden="1" x14ac:dyDescent="0.25">
      <c r="B2125" t="s">
        <v>2202</v>
      </c>
      <c r="C2125">
        <v>58470</v>
      </c>
      <c r="D2125" t="s">
        <v>2130</v>
      </c>
      <c r="E2125">
        <v>5</v>
      </c>
      <c r="F2125">
        <v>5</v>
      </c>
      <c r="G2125">
        <v>5</v>
      </c>
      <c r="H2125">
        <v>0</v>
      </c>
      <c r="I2125">
        <v>5</v>
      </c>
      <c r="J2125">
        <v>0</v>
      </c>
      <c r="K2125">
        <v>5</v>
      </c>
      <c r="L2125">
        <v>5</v>
      </c>
      <c r="M2125">
        <v>0</v>
      </c>
      <c r="N2125">
        <v>10</v>
      </c>
      <c r="O2125">
        <v>25</v>
      </c>
      <c r="P2125">
        <v>20</v>
      </c>
      <c r="Q2125">
        <v>40</v>
      </c>
      <c r="R2125">
        <v>25</v>
      </c>
      <c r="S2125">
        <v>0</v>
      </c>
      <c r="T2125">
        <v>5</v>
      </c>
      <c r="U2125">
        <v>15</v>
      </c>
      <c r="V2125">
        <v>35</v>
      </c>
      <c r="W2125">
        <v>0</v>
      </c>
      <c r="X2125">
        <v>5</v>
      </c>
      <c r="Y2125">
        <v>0</v>
      </c>
    </row>
    <row r="2126" spans="2:25" hidden="1" x14ac:dyDescent="0.25">
      <c r="B2126" t="s">
        <v>2202</v>
      </c>
      <c r="C2126">
        <v>58510</v>
      </c>
      <c r="D2126" t="s">
        <v>2131</v>
      </c>
      <c r="E2126">
        <v>25</v>
      </c>
      <c r="F2126">
        <v>20</v>
      </c>
      <c r="G2126">
        <v>3085</v>
      </c>
      <c r="H2126">
        <v>55</v>
      </c>
      <c r="I2126">
        <v>390</v>
      </c>
      <c r="J2126">
        <v>5</v>
      </c>
      <c r="K2126">
        <v>145</v>
      </c>
      <c r="L2126">
        <v>1880</v>
      </c>
      <c r="M2126">
        <v>660</v>
      </c>
      <c r="N2126">
        <v>920</v>
      </c>
      <c r="O2126">
        <v>950</v>
      </c>
      <c r="P2126">
        <v>800</v>
      </c>
      <c r="Q2126">
        <v>1650</v>
      </c>
      <c r="R2126">
        <v>1135</v>
      </c>
      <c r="S2126">
        <v>175</v>
      </c>
      <c r="T2126">
        <v>50</v>
      </c>
      <c r="U2126">
        <v>255</v>
      </c>
      <c r="V2126">
        <v>4960</v>
      </c>
      <c r="W2126">
        <v>15</v>
      </c>
      <c r="X2126">
        <v>90</v>
      </c>
      <c r="Y2126">
        <v>330</v>
      </c>
    </row>
    <row r="2127" spans="2:25" hidden="1" x14ac:dyDescent="0.25">
      <c r="B2127" t="s">
        <v>2202</v>
      </c>
      <c r="C2127">
        <v>58540</v>
      </c>
      <c r="D2127" t="s">
        <v>2132</v>
      </c>
      <c r="E2127">
        <v>0</v>
      </c>
      <c r="F2127">
        <v>0</v>
      </c>
      <c r="G2127">
        <v>75</v>
      </c>
      <c r="H2127">
        <v>0</v>
      </c>
      <c r="I2127">
        <v>10</v>
      </c>
      <c r="J2127">
        <v>0</v>
      </c>
      <c r="K2127">
        <v>5</v>
      </c>
      <c r="L2127">
        <v>35</v>
      </c>
      <c r="M2127">
        <v>15</v>
      </c>
      <c r="N2127">
        <v>20</v>
      </c>
      <c r="O2127">
        <v>35</v>
      </c>
      <c r="P2127">
        <v>30</v>
      </c>
      <c r="Q2127">
        <v>20</v>
      </c>
      <c r="R2127">
        <v>20</v>
      </c>
      <c r="S2127">
        <v>5</v>
      </c>
      <c r="T2127">
        <v>5</v>
      </c>
      <c r="U2127">
        <v>10</v>
      </c>
      <c r="V2127">
        <v>130</v>
      </c>
      <c r="W2127">
        <v>0</v>
      </c>
      <c r="X2127">
        <v>5</v>
      </c>
      <c r="Y2127">
        <v>0</v>
      </c>
    </row>
    <row r="2128" spans="2:25" hidden="1" x14ac:dyDescent="0.25">
      <c r="B2128" t="s">
        <v>2202</v>
      </c>
      <c r="C2128">
        <v>58570</v>
      </c>
      <c r="D2128" t="s">
        <v>2133</v>
      </c>
      <c r="E2128">
        <v>10</v>
      </c>
      <c r="F2128">
        <v>10</v>
      </c>
      <c r="G2128">
        <v>2180</v>
      </c>
      <c r="H2128">
        <v>65</v>
      </c>
      <c r="I2128">
        <v>310</v>
      </c>
      <c r="J2128">
        <v>5</v>
      </c>
      <c r="K2128">
        <v>120</v>
      </c>
      <c r="L2128">
        <v>1255</v>
      </c>
      <c r="M2128">
        <v>730</v>
      </c>
      <c r="N2128">
        <v>685</v>
      </c>
      <c r="O2128">
        <v>690</v>
      </c>
      <c r="P2128">
        <v>560</v>
      </c>
      <c r="Q2128">
        <v>1205</v>
      </c>
      <c r="R2128">
        <v>835</v>
      </c>
      <c r="S2128">
        <v>150</v>
      </c>
      <c r="T2128">
        <v>20</v>
      </c>
      <c r="U2128">
        <v>165</v>
      </c>
      <c r="V2128">
        <v>3555</v>
      </c>
      <c r="W2128">
        <v>10</v>
      </c>
      <c r="X2128">
        <v>65</v>
      </c>
      <c r="Y2128">
        <v>205</v>
      </c>
    </row>
    <row r="2129" spans="2:25" hidden="1" x14ac:dyDescent="0.25">
      <c r="B2129" t="s">
        <v>2202</v>
      </c>
      <c r="C2129">
        <v>58610</v>
      </c>
      <c r="D2129" t="s">
        <v>2134</v>
      </c>
      <c r="E2129">
        <v>0</v>
      </c>
      <c r="F2129">
        <v>5</v>
      </c>
      <c r="G2129">
        <v>300</v>
      </c>
      <c r="H2129">
        <v>0</v>
      </c>
      <c r="I2129">
        <v>45</v>
      </c>
      <c r="J2129">
        <v>0</v>
      </c>
      <c r="K2129">
        <v>25</v>
      </c>
      <c r="L2129">
        <v>120</v>
      </c>
      <c r="M2129">
        <v>25</v>
      </c>
      <c r="N2129">
        <v>95</v>
      </c>
      <c r="O2129">
        <v>115</v>
      </c>
      <c r="P2129">
        <v>95</v>
      </c>
      <c r="Q2129">
        <v>90</v>
      </c>
      <c r="R2129">
        <v>80</v>
      </c>
      <c r="S2129">
        <v>10</v>
      </c>
      <c r="T2129">
        <v>5</v>
      </c>
      <c r="U2129">
        <v>35</v>
      </c>
      <c r="V2129">
        <v>495</v>
      </c>
      <c r="W2129">
        <v>0</v>
      </c>
      <c r="X2129">
        <v>10</v>
      </c>
      <c r="Y2129">
        <v>0</v>
      </c>
    </row>
    <row r="2130" spans="2:25" hidden="1" x14ac:dyDescent="0.25">
      <c r="B2130" t="s">
        <v>2202</v>
      </c>
      <c r="C2130">
        <v>58680</v>
      </c>
      <c r="D2130" t="s">
        <v>2135</v>
      </c>
      <c r="E2130">
        <v>0</v>
      </c>
      <c r="F2130">
        <v>0</v>
      </c>
      <c r="G2130">
        <v>55</v>
      </c>
      <c r="H2130">
        <v>5</v>
      </c>
      <c r="I2130">
        <v>10</v>
      </c>
      <c r="J2130">
        <v>0</v>
      </c>
      <c r="K2130">
        <v>5</v>
      </c>
      <c r="L2130">
        <v>5</v>
      </c>
      <c r="M2130">
        <v>10</v>
      </c>
      <c r="N2130">
        <v>10</v>
      </c>
      <c r="O2130">
        <v>10</v>
      </c>
      <c r="P2130">
        <v>10</v>
      </c>
      <c r="Q2130">
        <v>20</v>
      </c>
      <c r="R2130">
        <v>20</v>
      </c>
      <c r="S2130">
        <v>5</v>
      </c>
      <c r="T2130">
        <v>0</v>
      </c>
      <c r="U2130">
        <v>5</v>
      </c>
      <c r="V2130">
        <v>80</v>
      </c>
      <c r="W2130">
        <v>0</v>
      </c>
      <c r="X2130">
        <v>0</v>
      </c>
      <c r="Y2130">
        <v>0</v>
      </c>
    </row>
    <row r="2131" spans="2:25" hidden="1" x14ac:dyDescent="0.25">
      <c r="B2131" t="s">
        <v>2202</v>
      </c>
      <c r="C2131">
        <v>58760</v>
      </c>
      <c r="D2131" t="s">
        <v>2136</v>
      </c>
      <c r="E2131">
        <v>30</v>
      </c>
      <c r="F2131">
        <v>130</v>
      </c>
      <c r="G2131">
        <v>17375</v>
      </c>
      <c r="H2131">
        <v>175</v>
      </c>
      <c r="I2131">
        <v>4430</v>
      </c>
      <c r="J2131">
        <v>100</v>
      </c>
      <c r="K2131">
        <v>1835</v>
      </c>
      <c r="L2131">
        <v>8745</v>
      </c>
      <c r="M2131">
        <v>2005</v>
      </c>
      <c r="N2131">
        <v>4490</v>
      </c>
      <c r="O2131">
        <v>12935</v>
      </c>
      <c r="P2131">
        <v>10330</v>
      </c>
      <c r="Q2131">
        <v>10895</v>
      </c>
      <c r="R2131">
        <v>6365</v>
      </c>
      <c r="S2131">
        <v>1280</v>
      </c>
      <c r="T2131">
        <v>460</v>
      </c>
      <c r="U2131">
        <v>3470</v>
      </c>
      <c r="V2131">
        <v>30320</v>
      </c>
      <c r="W2131">
        <v>45</v>
      </c>
      <c r="X2131">
        <v>715</v>
      </c>
      <c r="Y2131">
        <v>875</v>
      </c>
    </row>
    <row r="2132" spans="2:25" hidden="1" x14ac:dyDescent="0.25">
      <c r="B2132" t="s">
        <v>2202</v>
      </c>
      <c r="C2132">
        <v>58820</v>
      </c>
      <c r="D2132" t="s">
        <v>2137</v>
      </c>
      <c r="E2132">
        <v>0</v>
      </c>
      <c r="F2132">
        <v>5</v>
      </c>
      <c r="G2132">
        <v>640</v>
      </c>
      <c r="H2132">
        <v>5</v>
      </c>
      <c r="I2132">
        <v>115</v>
      </c>
      <c r="J2132">
        <v>5</v>
      </c>
      <c r="K2132">
        <v>60</v>
      </c>
      <c r="L2132">
        <v>275</v>
      </c>
      <c r="M2132">
        <v>125</v>
      </c>
      <c r="N2132">
        <v>145</v>
      </c>
      <c r="O2132">
        <v>230</v>
      </c>
      <c r="P2132">
        <v>210</v>
      </c>
      <c r="Q2132">
        <v>260</v>
      </c>
      <c r="R2132">
        <v>235</v>
      </c>
      <c r="S2132">
        <v>30</v>
      </c>
      <c r="T2132">
        <v>15</v>
      </c>
      <c r="U2132">
        <v>85</v>
      </c>
      <c r="V2132">
        <v>1085</v>
      </c>
      <c r="W2132">
        <v>0</v>
      </c>
      <c r="X2132">
        <v>30</v>
      </c>
      <c r="Y2132">
        <v>5</v>
      </c>
    </row>
    <row r="2133" spans="2:25" hidden="1" x14ac:dyDescent="0.25">
      <c r="B2133" t="s">
        <v>2202</v>
      </c>
      <c r="C2133">
        <v>58890</v>
      </c>
      <c r="D2133" t="s">
        <v>2138</v>
      </c>
      <c r="E2133">
        <v>0</v>
      </c>
      <c r="F2133">
        <v>0</v>
      </c>
      <c r="G2133">
        <v>70</v>
      </c>
      <c r="H2133">
        <v>0</v>
      </c>
      <c r="I2133">
        <v>15</v>
      </c>
      <c r="J2133">
        <v>0</v>
      </c>
      <c r="K2133">
        <v>10</v>
      </c>
      <c r="L2133">
        <v>25</v>
      </c>
      <c r="M2133">
        <v>25</v>
      </c>
      <c r="N2133">
        <v>30</v>
      </c>
      <c r="O2133">
        <v>40</v>
      </c>
      <c r="P2133">
        <v>30</v>
      </c>
      <c r="Q2133">
        <v>30</v>
      </c>
      <c r="R2133">
        <v>25</v>
      </c>
      <c r="S2133">
        <v>5</v>
      </c>
      <c r="T2133">
        <v>5</v>
      </c>
      <c r="U2133">
        <v>10</v>
      </c>
      <c r="V2133">
        <v>125</v>
      </c>
      <c r="W2133">
        <v>0</v>
      </c>
      <c r="X2133">
        <v>0</v>
      </c>
      <c r="Y2133">
        <v>0</v>
      </c>
    </row>
    <row r="2134" spans="2:25" hidden="1" x14ac:dyDescent="0.25">
      <c r="B2134" t="s">
        <v>2202</v>
      </c>
      <c r="C2134">
        <v>59030</v>
      </c>
      <c r="D2134" t="s">
        <v>2139</v>
      </c>
      <c r="E2134">
        <v>0</v>
      </c>
      <c r="F2134">
        <v>0</v>
      </c>
      <c r="G2134">
        <v>40</v>
      </c>
      <c r="H2134">
        <v>0</v>
      </c>
      <c r="I2134">
        <v>5</v>
      </c>
      <c r="J2134">
        <v>0</v>
      </c>
      <c r="K2134">
        <v>5</v>
      </c>
      <c r="L2134">
        <v>5</v>
      </c>
      <c r="M2134">
        <v>5</v>
      </c>
      <c r="N2134">
        <v>5</v>
      </c>
      <c r="O2134">
        <v>5</v>
      </c>
      <c r="P2134">
        <v>5</v>
      </c>
      <c r="Q2134">
        <v>5</v>
      </c>
      <c r="R2134">
        <v>5</v>
      </c>
      <c r="S2134">
        <v>5</v>
      </c>
      <c r="T2134">
        <v>5</v>
      </c>
      <c r="U2134">
        <v>5</v>
      </c>
      <c r="V2134">
        <v>50</v>
      </c>
      <c r="W2134">
        <v>0</v>
      </c>
      <c r="X2134">
        <v>5</v>
      </c>
      <c r="Y2134">
        <v>0</v>
      </c>
    </row>
    <row r="2135" spans="2:25" hidden="1" x14ac:dyDescent="0.25">
      <c r="B2135" t="s">
        <v>2202</v>
      </c>
      <c r="C2135">
        <v>59100</v>
      </c>
      <c r="D2135" t="s">
        <v>2140</v>
      </c>
      <c r="E2135">
        <v>0</v>
      </c>
      <c r="F2135">
        <v>0</v>
      </c>
      <c r="G2135">
        <v>75</v>
      </c>
      <c r="H2135">
        <v>0</v>
      </c>
      <c r="I2135">
        <v>15</v>
      </c>
      <c r="J2135">
        <v>0</v>
      </c>
      <c r="K2135">
        <v>10</v>
      </c>
      <c r="L2135">
        <v>15</v>
      </c>
      <c r="M2135">
        <v>15</v>
      </c>
      <c r="N2135">
        <v>25</v>
      </c>
      <c r="O2135">
        <v>30</v>
      </c>
      <c r="P2135">
        <v>30</v>
      </c>
      <c r="Q2135">
        <v>35</v>
      </c>
      <c r="R2135">
        <v>25</v>
      </c>
      <c r="S2135">
        <v>5</v>
      </c>
      <c r="T2135">
        <v>5</v>
      </c>
      <c r="U2135">
        <v>5</v>
      </c>
      <c r="V2135">
        <v>130</v>
      </c>
      <c r="W2135">
        <v>0</v>
      </c>
      <c r="X2135">
        <v>5</v>
      </c>
      <c r="Y2135">
        <v>0</v>
      </c>
    </row>
    <row r="2136" spans="2:25" hidden="1" x14ac:dyDescent="0.25">
      <c r="B2136" t="s">
        <v>2202</v>
      </c>
      <c r="C2136">
        <v>59170</v>
      </c>
      <c r="D2136" t="s">
        <v>2141</v>
      </c>
      <c r="E2136">
        <v>0</v>
      </c>
      <c r="F2136">
        <v>0</v>
      </c>
      <c r="G2136">
        <v>80</v>
      </c>
      <c r="H2136">
        <v>0</v>
      </c>
      <c r="I2136">
        <v>5</v>
      </c>
      <c r="J2136">
        <v>0</v>
      </c>
      <c r="K2136">
        <v>5</v>
      </c>
      <c r="L2136">
        <v>35</v>
      </c>
      <c r="M2136">
        <v>15</v>
      </c>
      <c r="N2136">
        <v>20</v>
      </c>
      <c r="O2136">
        <v>45</v>
      </c>
      <c r="P2136">
        <v>35</v>
      </c>
      <c r="Q2136">
        <v>25</v>
      </c>
      <c r="R2136">
        <v>15</v>
      </c>
      <c r="S2136">
        <v>5</v>
      </c>
      <c r="T2136">
        <v>5</v>
      </c>
      <c r="U2136">
        <v>10</v>
      </c>
      <c r="V2136">
        <v>125</v>
      </c>
      <c r="W2136">
        <v>0</v>
      </c>
      <c r="X2136">
        <v>5</v>
      </c>
      <c r="Y2136">
        <v>5</v>
      </c>
    </row>
    <row r="2137" spans="2:25" hidden="1" x14ac:dyDescent="0.25">
      <c r="B2137" t="s">
        <v>2202</v>
      </c>
      <c r="C2137">
        <v>59250</v>
      </c>
      <c r="D2137" t="s">
        <v>2142</v>
      </c>
      <c r="E2137">
        <v>5</v>
      </c>
      <c r="F2137">
        <v>5</v>
      </c>
      <c r="G2137">
        <v>20</v>
      </c>
      <c r="H2137">
        <v>0</v>
      </c>
      <c r="I2137">
        <v>5</v>
      </c>
      <c r="J2137">
        <v>0</v>
      </c>
      <c r="K2137">
        <v>5</v>
      </c>
      <c r="L2137">
        <v>5</v>
      </c>
      <c r="M2137">
        <v>0</v>
      </c>
      <c r="N2137">
        <v>15</v>
      </c>
      <c r="O2137">
        <v>40</v>
      </c>
      <c r="P2137">
        <v>35</v>
      </c>
      <c r="Q2137">
        <v>90</v>
      </c>
      <c r="R2137">
        <v>75</v>
      </c>
      <c r="S2137">
        <v>0</v>
      </c>
      <c r="T2137">
        <v>5</v>
      </c>
      <c r="U2137">
        <v>15</v>
      </c>
      <c r="V2137">
        <v>70</v>
      </c>
      <c r="W2137">
        <v>0</v>
      </c>
      <c r="X2137">
        <v>5</v>
      </c>
      <c r="Y2137">
        <v>0</v>
      </c>
    </row>
    <row r="2138" spans="2:25" hidden="1" x14ac:dyDescent="0.25">
      <c r="B2138" t="s">
        <v>2202</v>
      </c>
      <c r="C2138">
        <v>59310</v>
      </c>
      <c r="D2138" t="s">
        <v>2143</v>
      </c>
      <c r="E2138">
        <v>5</v>
      </c>
      <c r="F2138">
        <v>5</v>
      </c>
      <c r="G2138">
        <v>155</v>
      </c>
      <c r="H2138">
        <v>0</v>
      </c>
      <c r="I2138">
        <v>30</v>
      </c>
      <c r="J2138">
        <v>5</v>
      </c>
      <c r="K2138">
        <v>15</v>
      </c>
      <c r="L2138">
        <v>50</v>
      </c>
      <c r="M2138">
        <v>35</v>
      </c>
      <c r="N2138">
        <v>45</v>
      </c>
      <c r="O2138">
        <v>70</v>
      </c>
      <c r="P2138">
        <v>55</v>
      </c>
      <c r="Q2138">
        <v>70</v>
      </c>
      <c r="R2138">
        <v>60</v>
      </c>
      <c r="S2138">
        <v>10</v>
      </c>
      <c r="T2138">
        <v>5</v>
      </c>
      <c r="U2138">
        <v>30</v>
      </c>
      <c r="V2138">
        <v>275</v>
      </c>
      <c r="W2138">
        <v>0</v>
      </c>
      <c r="X2138">
        <v>5</v>
      </c>
      <c r="Y2138">
        <v>5</v>
      </c>
    </row>
    <row r="2139" spans="2:25" hidden="1" x14ac:dyDescent="0.25">
      <c r="B2139" t="s">
        <v>2202</v>
      </c>
      <c r="C2139">
        <v>59320</v>
      </c>
      <c r="D2139" t="s">
        <v>2144</v>
      </c>
      <c r="E2139">
        <v>5</v>
      </c>
      <c r="F2139">
        <v>5</v>
      </c>
      <c r="G2139">
        <v>45</v>
      </c>
      <c r="H2139">
        <v>0</v>
      </c>
      <c r="I2139">
        <v>15</v>
      </c>
      <c r="J2139">
        <v>0</v>
      </c>
      <c r="K2139">
        <v>5</v>
      </c>
      <c r="L2139">
        <v>25</v>
      </c>
      <c r="M2139">
        <v>5</v>
      </c>
      <c r="N2139">
        <v>20</v>
      </c>
      <c r="O2139">
        <v>25</v>
      </c>
      <c r="P2139">
        <v>20</v>
      </c>
      <c r="Q2139">
        <v>30</v>
      </c>
      <c r="R2139">
        <v>20</v>
      </c>
      <c r="S2139">
        <v>5</v>
      </c>
      <c r="T2139">
        <v>5</v>
      </c>
      <c r="U2139">
        <v>10</v>
      </c>
      <c r="V2139">
        <v>95</v>
      </c>
      <c r="W2139">
        <v>0</v>
      </c>
      <c r="X2139">
        <v>5</v>
      </c>
      <c r="Y2139">
        <v>0</v>
      </c>
    </row>
    <row r="2140" spans="2:25" hidden="1" x14ac:dyDescent="0.25">
      <c r="B2140" t="s">
        <v>2202</v>
      </c>
      <c r="C2140">
        <v>59330</v>
      </c>
      <c r="D2140" t="s">
        <v>2145</v>
      </c>
      <c r="E2140">
        <v>0</v>
      </c>
      <c r="F2140">
        <v>5</v>
      </c>
      <c r="G2140">
        <v>90</v>
      </c>
      <c r="H2140">
        <v>5</v>
      </c>
      <c r="I2140">
        <v>10</v>
      </c>
      <c r="J2140">
        <v>0</v>
      </c>
      <c r="K2140">
        <v>5</v>
      </c>
      <c r="L2140">
        <v>25</v>
      </c>
      <c r="M2140">
        <v>5</v>
      </c>
      <c r="N2140">
        <v>25</v>
      </c>
      <c r="O2140">
        <v>30</v>
      </c>
      <c r="P2140">
        <v>25</v>
      </c>
      <c r="Q2140">
        <v>40</v>
      </c>
      <c r="R2140">
        <v>35</v>
      </c>
      <c r="S2140">
        <v>5</v>
      </c>
      <c r="T2140">
        <v>5</v>
      </c>
      <c r="U2140">
        <v>10</v>
      </c>
      <c r="V2140">
        <v>150</v>
      </c>
      <c r="W2140">
        <v>0</v>
      </c>
      <c r="X2140">
        <v>5</v>
      </c>
      <c r="Y2140">
        <v>0</v>
      </c>
    </row>
    <row r="2141" spans="2:25" hidden="1" x14ac:dyDescent="0.25">
      <c r="B2141" t="s">
        <v>2202</v>
      </c>
      <c r="C2141">
        <v>59340</v>
      </c>
      <c r="D2141" t="s">
        <v>2146</v>
      </c>
      <c r="E2141">
        <v>20</v>
      </c>
      <c r="F2141">
        <v>55</v>
      </c>
      <c r="G2141">
        <v>250</v>
      </c>
      <c r="H2141">
        <v>5</v>
      </c>
      <c r="I2141">
        <v>95</v>
      </c>
      <c r="J2141">
        <v>5</v>
      </c>
      <c r="K2141">
        <v>70</v>
      </c>
      <c r="L2141">
        <v>175</v>
      </c>
      <c r="M2141">
        <v>20</v>
      </c>
      <c r="N2141">
        <v>310</v>
      </c>
      <c r="O2141">
        <v>690</v>
      </c>
      <c r="P2141">
        <v>625</v>
      </c>
      <c r="Q2141">
        <v>1105</v>
      </c>
      <c r="R2141">
        <v>845</v>
      </c>
      <c r="S2141">
        <v>20</v>
      </c>
      <c r="T2141">
        <v>60</v>
      </c>
      <c r="U2141">
        <v>355</v>
      </c>
      <c r="V2141">
        <v>1170</v>
      </c>
      <c r="W2141">
        <v>0</v>
      </c>
      <c r="X2141">
        <v>155</v>
      </c>
      <c r="Y2141">
        <v>5</v>
      </c>
    </row>
    <row r="2142" spans="2:25" hidden="1" x14ac:dyDescent="0.25">
      <c r="B2142" t="s">
        <v>2202</v>
      </c>
      <c r="C2142">
        <v>59350</v>
      </c>
      <c r="D2142" t="s">
        <v>2147</v>
      </c>
      <c r="E2142">
        <v>0</v>
      </c>
      <c r="F2142">
        <v>5</v>
      </c>
      <c r="G2142">
        <v>10</v>
      </c>
      <c r="H2142">
        <v>0</v>
      </c>
      <c r="I2142">
        <v>5</v>
      </c>
      <c r="J2142">
        <v>0</v>
      </c>
      <c r="K2142">
        <v>5</v>
      </c>
      <c r="L2142">
        <v>10</v>
      </c>
      <c r="M2142">
        <v>0</v>
      </c>
      <c r="N2142">
        <v>5</v>
      </c>
      <c r="O2142">
        <v>20</v>
      </c>
      <c r="P2142">
        <v>20</v>
      </c>
      <c r="Q2142">
        <v>30</v>
      </c>
      <c r="R2142">
        <v>35</v>
      </c>
      <c r="S2142">
        <v>5</v>
      </c>
      <c r="T2142">
        <v>5</v>
      </c>
      <c r="U2142">
        <v>10</v>
      </c>
      <c r="V2142">
        <v>40</v>
      </c>
      <c r="W2142">
        <v>0</v>
      </c>
      <c r="X2142">
        <v>5</v>
      </c>
      <c r="Y2142">
        <v>0</v>
      </c>
    </row>
    <row r="2143" spans="2:25" hidden="1" x14ac:dyDescent="0.25">
      <c r="B2143" t="s">
        <v>2202</v>
      </c>
      <c r="C2143">
        <v>59360</v>
      </c>
      <c r="D2143" t="s">
        <v>2148</v>
      </c>
      <c r="E2143">
        <v>0</v>
      </c>
      <c r="F2143">
        <v>5</v>
      </c>
      <c r="G2143">
        <v>120</v>
      </c>
      <c r="H2143">
        <v>0</v>
      </c>
      <c r="I2143">
        <v>10</v>
      </c>
      <c r="J2143">
        <v>0</v>
      </c>
      <c r="K2143">
        <v>10</v>
      </c>
      <c r="L2143">
        <v>45</v>
      </c>
      <c r="M2143">
        <v>5</v>
      </c>
      <c r="N2143">
        <v>40</v>
      </c>
      <c r="O2143">
        <v>50</v>
      </c>
      <c r="P2143">
        <v>50</v>
      </c>
      <c r="Q2143">
        <v>55</v>
      </c>
      <c r="R2143">
        <v>60</v>
      </c>
      <c r="S2143">
        <v>5</v>
      </c>
      <c r="T2143">
        <v>5</v>
      </c>
      <c r="U2143">
        <v>15</v>
      </c>
      <c r="V2143">
        <v>230</v>
      </c>
      <c r="W2143">
        <v>0</v>
      </c>
      <c r="X2143">
        <v>5</v>
      </c>
      <c r="Y2143">
        <v>0</v>
      </c>
    </row>
    <row r="2144" spans="2:25" hidden="1" x14ac:dyDescent="0.25">
      <c r="B2144" t="s">
        <v>2202</v>
      </c>
      <c r="C2144">
        <v>59370</v>
      </c>
      <c r="D2144" t="s">
        <v>2149</v>
      </c>
      <c r="E2144">
        <v>5</v>
      </c>
      <c r="F2144">
        <v>10</v>
      </c>
      <c r="G2144">
        <v>745</v>
      </c>
      <c r="H2144">
        <v>5</v>
      </c>
      <c r="I2144">
        <v>100</v>
      </c>
      <c r="J2144">
        <v>5</v>
      </c>
      <c r="K2144">
        <v>50</v>
      </c>
      <c r="L2144">
        <v>170</v>
      </c>
      <c r="M2144">
        <v>115</v>
      </c>
      <c r="N2144">
        <v>145</v>
      </c>
      <c r="O2144">
        <v>185</v>
      </c>
      <c r="P2144">
        <v>160</v>
      </c>
      <c r="Q2144">
        <v>230</v>
      </c>
      <c r="R2144">
        <v>195</v>
      </c>
      <c r="S2144">
        <v>15</v>
      </c>
      <c r="T2144">
        <v>10</v>
      </c>
      <c r="U2144">
        <v>65</v>
      </c>
      <c r="V2144">
        <v>1110</v>
      </c>
      <c r="W2144">
        <v>0</v>
      </c>
      <c r="X2144">
        <v>15</v>
      </c>
      <c r="Y2144">
        <v>5</v>
      </c>
    </row>
    <row r="2145" spans="2:25" hidden="1" x14ac:dyDescent="0.25">
      <c r="B2145" t="s">
        <v>2202</v>
      </c>
      <c r="C2145">
        <v>60210</v>
      </c>
      <c r="D2145" t="s">
        <v>2150</v>
      </c>
      <c r="E2145">
        <v>5</v>
      </c>
      <c r="F2145">
        <v>5</v>
      </c>
      <c r="G2145">
        <v>1375</v>
      </c>
      <c r="H2145">
        <v>5</v>
      </c>
      <c r="I2145">
        <v>325</v>
      </c>
      <c r="J2145">
        <v>5</v>
      </c>
      <c r="K2145">
        <v>215</v>
      </c>
      <c r="L2145">
        <v>445</v>
      </c>
      <c r="M2145">
        <v>125</v>
      </c>
      <c r="N2145">
        <v>520</v>
      </c>
      <c r="O2145">
        <v>440</v>
      </c>
      <c r="P2145">
        <v>350</v>
      </c>
      <c r="Q2145">
        <v>510</v>
      </c>
      <c r="R2145">
        <v>500</v>
      </c>
      <c r="S2145">
        <v>105</v>
      </c>
      <c r="T2145">
        <v>25</v>
      </c>
      <c r="U2145">
        <v>110</v>
      </c>
      <c r="V2145">
        <v>2565</v>
      </c>
      <c r="W2145">
        <v>5</v>
      </c>
      <c r="X2145">
        <v>30</v>
      </c>
      <c r="Y2145">
        <v>15</v>
      </c>
    </row>
    <row r="2146" spans="2:25" hidden="1" x14ac:dyDescent="0.25">
      <c r="B2146" t="s">
        <v>2202</v>
      </c>
      <c r="C2146">
        <v>60410</v>
      </c>
      <c r="D2146" t="s">
        <v>2151</v>
      </c>
      <c r="E2146">
        <v>10</v>
      </c>
      <c r="F2146">
        <v>20</v>
      </c>
      <c r="G2146">
        <v>1870</v>
      </c>
      <c r="H2146">
        <v>5</v>
      </c>
      <c r="I2146">
        <v>1015</v>
      </c>
      <c r="J2146">
        <v>10</v>
      </c>
      <c r="K2146">
        <v>575</v>
      </c>
      <c r="L2146">
        <v>2395</v>
      </c>
      <c r="M2146">
        <v>110</v>
      </c>
      <c r="N2146">
        <v>1370</v>
      </c>
      <c r="O2146">
        <v>2040</v>
      </c>
      <c r="P2146">
        <v>1705</v>
      </c>
      <c r="Q2146">
        <v>1630</v>
      </c>
      <c r="R2146">
        <v>1010</v>
      </c>
      <c r="S2146">
        <v>170</v>
      </c>
      <c r="T2146">
        <v>85</v>
      </c>
      <c r="U2146">
        <v>795</v>
      </c>
      <c r="V2146">
        <v>5185</v>
      </c>
      <c r="W2146">
        <v>5</v>
      </c>
      <c r="X2146">
        <v>230</v>
      </c>
      <c r="Y2146">
        <v>50</v>
      </c>
    </row>
    <row r="2147" spans="2:25" hidden="1" x14ac:dyDescent="0.25">
      <c r="B2147" t="s">
        <v>2202</v>
      </c>
      <c r="C2147">
        <v>60610</v>
      </c>
      <c r="D2147" t="s">
        <v>2152</v>
      </c>
      <c r="E2147">
        <v>10</v>
      </c>
      <c r="F2147">
        <v>15</v>
      </c>
      <c r="G2147">
        <v>2540</v>
      </c>
      <c r="H2147">
        <v>15</v>
      </c>
      <c r="I2147">
        <v>840</v>
      </c>
      <c r="J2147">
        <v>10</v>
      </c>
      <c r="K2147">
        <v>505</v>
      </c>
      <c r="L2147">
        <v>1930</v>
      </c>
      <c r="M2147">
        <v>235</v>
      </c>
      <c r="N2147">
        <v>1440</v>
      </c>
      <c r="O2147">
        <v>1545</v>
      </c>
      <c r="P2147">
        <v>1260</v>
      </c>
      <c r="Q2147">
        <v>1455</v>
      </c>
      <c r="R2147">
        <v>1000</v>
      </c>
      <c r="S2147">
        <v>285</v>
      </c>
      <c r="T2147">
        <v>70</v>
      </c>
      <c r="U2147">
        <v>455</v>
      </c>
      <c r="V2147">
        <v>5575</v>
      </c>
      <c r="W2147">
        <v>5</v>
      </c>
      <c r="X2147">
        <v>165</v>
      </c>
      <c r="Y2147">
        <v>85</v>
      </c>
    </row>
    <row r="2148" spans="2:25" hidden="1" x14ac:dyDescent="0.25">
      <c r="B2148" t="s">
        <v>2202</v>
      </c>
      <c r="C2148">
        <v>60810</v>
      </c>
      <c r="D2148" t="s">
        <v>2153</v>
      </c>
      <c r="E2148">
        <v>5</v>
      </c>
      <c r="F2148">
        <v>15</v>
      </c>
      <c r="G2148">
        <v>3850</v>
      </c>
      <c r="H2148">
        <v>15</v>
      </c>
      <c r="I2148">
        <v>865</v>
      </c>
      <c r="J2148">
        <v>15</v>
      </c>
      <c r="K2148">
        <v>475</v>
      </c>
      <c r="L2148">
        <v>1580</v>
      </c>
      <c r="M2148">
        <v>420</v>
      </c>
      <c r="N2148">
        <v>1240</v>
      </c>
      <c r="O2148">
        <v>1330</v>
      </c>
      <c r="P2148">
        <v>1035</v>
      </c>
      <c r="Q2148">
        <v>1330</v>
      </c>
      <c r="R2148">
        <v>815</v>
      </c>
      <c r="S2148">
        <v>340</v>
      </c>
      <c r="T2148">
        <v>50</v>
      </c>
      <c r="U2148">
        <v>295</v>
      </c>
      <c r="V2148">
        <v>6420</v>
      </c>
      <c r="W2148">
        <v>5</v>
      </c>
      <c r="X2148">
        <v>100</v>
      </c>
      <c r="Y2148">
        <v>50</v>
      </c>
    </row>
    <row r="2149" spans="2:25" hidden="1" x14ac:dyDescent="0.25">
      <c r="B2149" t="s">
        <v>2202</v>
      </c>
      <c r="C2149">
        <v>61010</v>
      </c>
      <c r="D2149" t="s">
        <v>2154</v>
      </c>
      <c r="E2149">
        <v>5</v>
      </c>
      <c r="F2149">
        <v>5</v>
      </c>
      <c r="G2149">
        <v>355</v>
      </c>
      <c r="H2149">
        <v>5</v>
      </c>
      <c r="I2149">
        <v>95</v>
      </c>
      <c r="J2149">
        <v>5</v>
      </c>
      <c r="K2149">
        <v>60</v>
      </c>
      <c r="L2149">
        <v>105</v>
      </c>
      <c r="M2149">
        <v>25</v>
      </c>
      <c r="N2149">
        <v>200</v>
      </c>
      <c r="O2149">
        <v>160</v>
      </c>
      <c r="P2149">
        <v>115</v>
      </c>
      <c r="Q2149">
        <v>165</v>
      </c>
      <c r="R2149">
        <v>155</v>
      </c>
      <c r="S2149">
        <v>30</v>
      </c>
      <c r="T2149">
        <v>10</v>
      </c>
      <c r="U2149">
        <v>40</v>
      </c>
      <c r="V2149">
        <v>755</v>
      </c>
      <c r="W2149">
        <v>0</v>
      </c>
      <c r="X2149">
        <v>15</v>
      </c>
      <c r="Y2149">
        <v>5</v>
      </c>
    </row>
    <row r="2150" spans="2:25" hidden="1" x14ac:dyDescent="0.25">
      <c r="B2150" t="s">
        <v>2202</v>
      </c>
      <c r="C2150">
        <v>61210</v>
      </c>
      <c r="D2150" t="s">
        <v>2155</v>
      </c>
      <c r="E2150">
        <v>5</v>
      </c>
      <c r="F2150">
        <v>10</v>
      </c>
      <c r="G2150">
        <v>1005</v>
      </c>
      <c r="H2150">
        <v>5</v>
      </c>
      <c r="I2150">
        <v>215</v>
      </c>
      <c r="J2150">
        <v>5</v>
      </c>
      <c r="K2150">
        <v>125</v>
      </c>
      <c r="L2150">
        <v>490</v>
      </c>
      <c r="M2150">
        <v>115</v>
      </c>
      <c r="N2150">
        <v>355</v>
      </c>
      <c r="O2150">
        <v>520</v>
      </c>
      <c r="P2150">
        <v>390</v>
      </c>
      <c r="Q2150">
        <v>440</v>
      </c>
      <c r="R2150">
        <v>305</v>
      </c>
      <c r="S2150">
        <v>90</v>
      </c>
      <c r="T2150">
        <v>25</v>
      </c>
      <c r="U2150">
        <v>125</v>
      </c>
      <c r="V2150">
        <v>1825</v>
      </c>
      <c r="W2150">
        <v>5</v>
      </c>
      <c r="X2150">
        <v>30</v>
      </c>
      <c r="Y2150">
        <v>10</v>
      </c>
    </row>
    <row r="2151" spans="2:25" hidden="1" x14ac:dyDescent="0.25">
      <c r="B2151" t="s">
        <v>2202</v>
      </c>
      <c r="C2151">
        <v>61410</v>
      </c>
      <c r="D2151" t="s">
        <v>2156</v>
      </c>
      <c r="E2151">
        <v>10</v>
      </c>
      <c r="F2151">
        <v>30</v>
      </c>
      <c r="G2151">
        <v>7445</v>
      </c>
      <c r="H2151">
        <v>45</v>
      </c>
      <c r="I2151">
        <v>1590</v>
      </c>
      <c r="J2151">
        <v>30</v>
      </c>
      <c r="K2151">
        <v>735</v>
      </c>
      <c r="L2151">
        <v>3485</v>
      </c>
      <c r="M2151">
        <v>1655</v>
      </c>
      <c r="N2151">
        <v>2540</v>
      </c>
      <c r="O2151">
        <v>3075</v>
      </c>
      <c r="P2151">
        <v>2445</v>
      </c>
      <c r="Q2151">
        <v>2995</v>
      </c>
      <c r="R2151">
        <v>1665</v>
      </c>
      <c r="S2151">
        <v>565</v>
      </c>
      <c r="T2151">
        <v>95</v>
      </c>
      <c r="U2151">
        <v>775</v>
      </c>
      <c r="V2151">
        <v>12545</v>
      </c>
      <c r="W2151">
        <v>5</v>
      </c>
      <c r="X2151">
        <v>250</v>
      </c>
      <c r="Y2151">
        <v>225</v>
      </c>
    </row>
    <row r="2152" spans="2:25" hidden="1" x14ac:dyDescent="0.25">
      <c r="B2152" t="s">
        <v>2202</v>
      </c>
      <c r="C2152">
        <v>61510</v>
      </c>
      <c r="D2152" t="s">
        <v>2157</v>
      </c>
      <c r="E2152">
        <v>5</v>
      </c>
      <c r="F2152">
        <v>10</v>
      </c>
      <c r="G2152">
        <v>1410</v>
      </c>
      <c r="H2152">
        <v>5</v>
      </c>
      <c r="I2152">
        <v>495</v>
      </c>
      <c r="J2152">
        <v>5</v>
      </c>
      <c r="K2152">
        <v>275</v>
      </c>
      <c r="L2152">
        <v>950</v>
      </c>
      <c r="M2152">
        <v>95</v>
      </c>
      <c r="N2152">
        <v>845</v>
      </c>
      <c r="O2152">
        <v>935</v>
      </c>
      <c r="P2152">
        <v>730</v>
      </c>
      <c r="Q2152">
        <v>785</v>
      </c>
      <c r="R2152">
        <v>625</v>
      </c>
      <c r="S2152">
        <v>115</v>
      </c>
      <c r="T2152">
        <v>45</v>
      </c>
      <c r="U2152">
        <v>265</v>
      </c>
      <c r="V2152">
        <v>3185</v>
      </c>
      <c r="W2152">
        <v>5</v>
      </c>
      <c r="X2152">
        <v>80</v>
      </c>
      <c r="Y2152">
        <v>30</v>
      </c>
    </row>
    <row r="2153" spans="2:25" hidden="1" x14ac:dyDescent="0.25">
      <c r="B2153" t="s">
        <v>2202</v>
      </c>
      <c r="C2153">
        <v>61610</v>
      </c>
      <c r="D2153" t="s">
        <v>2158</v>
      </c>
      <c r="E2153">
        <v>15</v>
      </c>
      <c r="F2153">
        <v>30</v>
      </c>
      <c r="G2153">
        <v>4120</v>
      </c>
      <c r="H2153">
        <v>15</v>
      </c>
      <c r="I2153">
        <v>1130</v>
      </c>
      <c r="J2153">
        <v>5</v>
      </c>
      <c r="K2153">
        <v>655</v>
      </c>
      <c r="L2153">
        <v>2430</v>
      </c>
      <c r="M2153">
        <v>355</v>
      </c>
      <c r="N2153">
        <v>1810</v>
      </c>
      <c r="O2153">
        <v>1910</v>
      </c>
      <c r="P2153">
        <v>1550</v>
      </c>
      <c r="Q2153">
        <v>1735</v>
      </c>
      <c r="R2153">
        <v>1220</v>
      </c>
      <c r="S2153">
        <v>365</v>
      </c>
      <c r="T2153">
        <v>75</v>
      </c>
      <c r="U2153">
        <v>565</v>
      </c>
      <c r="V2153">
        <v>7955</v>
      </c>
      <c r="W2153">
        <v>5</v>
      </c>
      <c r="X2153">
        <v>210</v>
      </c>
      <c r="Y2153">
        <v>65</v>
      </c>
    </row>
    <row r="2154" spans="2:25" hidden="1" x14ac:dyDescent="0.25">
      <c r="B2154" t="s">
        <v>2202</v>
      </c>
      <c r="C2154">
        <v>61810</v>
      </c>
      <c r="D2154" t="s">
        <v>2159</v>
      </c>
      <c r="E2154">
        <v>5</v>
      </c>
      <c r="F2154">
        <v>5</v>
      </c>
      <c r="G2154">
        <v>1115</v>
      </c>
      <c r="H2154">
        <v>5</v>
      </c>
      <c r="I2154">
        <v>235</v>
      </c>
      <c r="J2154">
        <v>5</v>
      </c>
      <c r="K2154">
        <v>140</v>
      </c>
      <c r="L2154">
        <v>370</v>
      </c>
      <c r="M2154">
        <v>150</v>
      </c>
      <c r="N2154">
        <v>375</v>
      </c>
      <c r="O2154">
        <v>405</v>
      </c>
      <c r="P2154">
        <v>305</v>
      </c>
      <c r="Q2154">
        <v>400</v>
      </c>
      <c r="R2154">
        <v>315</v>
      </c>
      <c r="S2154">
        <v>90</v>
      </c>
      <c r="T2154">
        <v>20</v>
      </c>
      <c r="U2154">
        <v>110</v>
      </c>
      <c r="V2154">
        <v>1965</v>
      </c>
      <c r="W2154">
        <v>0</v>
      </c>
      <c r="X2154">
        <v>30</v>
      </c>
      <c r="Y2154">
        <v>10</v>
      </c>
    </row>
    <row r="2155" spans="2:25" hidden="1" x14ac:dyDescent="0.25">
      <c r="B2155" t="s">
        <v>2202</v>
      </c>
      <c r="C2155">
        <v>62010</v>
      </c>
      <c r="D2155" t="s">
        <v>2160</v>
      </c>
      <c r="E2155">
        <v>5</v>
      </c>
      <c r="F2155">
        <v>5</v>
      </c>
      <c r="G2155">
        <v>170</v>
      </c>
      <c r="H2155">
        <v>0</v>
      </c>
      <c r="I2155">
        <v>25</v>
      </c>
      <c r="J2155">
        <v>0</v>
      </c>
      <c r="K2155">
        <v>10</v>
      </c>
      <c r="L2155">
        <v>60</v>
      </c>
      <c r="M2155">
        <v>35</v>
      </c>
      <c r="N2155">
        <v>35</v>
      </c>
      <c r="O2155">
        <v>40</v>
      </c>
      <c r="P2155">
        <v>25</v>
      </c>
      <c r="Q2155">
        <v>60</v>
      </c>
      <c r="R2155">
        <v>45</v>
      </c>
      <c r="S2155">
        <v>10</v>
      </c>
      <c r="T2155">
        <v>5</v>
      </c>
      <c r="U2155">
        <v>10</v>
      </c>
      <c r="V2155">
        <v>245</v>
      </c>
      <c r="W2155">
        <v>0</v>
      </c>
      <c r="X2155">
        <v>5</v>
      </c>
      <c r="Y2155">
        <v>0</v>
      </c>
    </row>
    <row r="2156" spans="2:25" hidden="1" x14ac:dyDescent="0.25">
      <c r="B2156" t="s">
        <v>2202</v>
      </c>
      <c r="C2156">
        <v>62210</v>
      </c>
      <c r="D2156" t="s">
        <v>2161</v>
      </c>
      <c r="E2156">
        <v>5</v>
      </c>
      <c r="F2156">
        <v>5</v>
      </c>
      <c r="G2156">
        <v>1245</v>
      </c>
      <c r="H2156">
        <v>5</v>
      </c>
      <c r="I2156">
        <v>370</v>
      </c>
      <c r="J2156">
        <v>5</v>
      </c>
      <c r="K2156">
        <v>215</v>
      </c>
      <c r="L2156">
        <v>595</v>
      </c>
      <c r="M2156">
        <v>105</v>
      </c>
      <c r="N2156">
        <v>550</v>
      </c>
      <c r="O2156">
        <v>535</v>
      </c>
      <c r="P2156">
        <v>445</v>
      </c>
      <c r="Q2156">
        <v>570</v>
      </c>
      <c r="R2156">
        <v>475</v>
      </c>
      <c r="S2156">
        <v>115</v>
      </c>
      <c r="T2156">
        <v>25</v>
      </c>
      <c r="U2156">
        <v>170</v>
      </c>
      <c r="V2156">
        <v>2485</v>
      </c>
      <c r="W2156">
        <v>0</v>
      </c>
      <c r="X2156">
        <v>45</v>
      </c>
      <c r="Y2156">
        <v>15</v>
      </c>
    </row>
    <row r="2157" spans="2:25" hidden="1" x14ac:dyDescent="0.25">
      <c r="B2157" t="s">
        <v>2202</v>
      </c>
      <c r="C2157">
        <v>62410</v>
      </c>
      <c r="D2157" t="s">
        <v>2162</v>
      </c>
      <c r="E2157">
        <v>5</v>
      </c>
      <c r="F2157">
        <v>5</v>
      </c>
      <c r="G2157">
        <v>1010</v>
      </c>
      <c r="H2157">
        <v>5</v>
      </c>
      <c r="I2157">
        <v>160</v>
      </c>
      <c r="J2157">
        <v>5</v>
      </c>
      <c r="K2157">
        <v>100</v>
      </c>
      <c r="L2157">
        <v>305</v>
      </c>
      <c r="M2157">
        <v>155</v>
      </c>
      <c r="N2157">
        <v>260</v>
      </c>
      <c r="O2157">
        <v>235</v>
      </c>
      <c r="P2157">
        <v>170</v>
      </c>
      <c r="Q2157">
        <v>235</v>
      </c>
      <c r="R2157">
        <v>190</v>
      </c>
      <c r="S2157">
        <v>65</v>
      </c>
      <c r="T2157">
        <v>5</v>
      </c>
      <c r="U2157">
        <v>60</v>
      </c>
      <c r="V2157">
        <v>1555</v>
      </c>
      <c r="W2157">
        <v>0</v>
      </c>
      <c r="X2157">
        <v>10</v>
      </c>
      <c r="Y2157">
        <v>5</v>
      </c>
    </row>
    <row r="2158" spans="2:25" hidden="1" x14ac:dyDescent="0.25">
      <c r="B2158" t="s">
        <v>2202</v>
      </c>
      <c r="C2158">
        <v>62610</v>
      </c>
      <c r="D2158" t="s">
        <v>2163</v>
      </c>
      <c r="E2158">
        <v>15</v>
      </c>
      <c r="F2158">
        <v>35</v>
      </c>
      <c r="G2158">
        <v>6080</v>
      </c>
      <c r="H2158">
        <v>50</v>
      </c>
      <c r="I2158">
        <v>1675</v>
      </c>
      <c r="J2158">
        <v>30</v>
      </c>
      <c r="K2158">
        <v>880</v>
      </c>
      <c r="L2158">
        <v>3965</v>
      </c>
      <c r="M2158">
        <v>450</v>
      </c>
      <c r="N2158">
        <v>3340</v>
      </c>
      <c r="O2158">
        <v>3235</v>
      </c>
      <c r="P2158">
        <v>2600</v>
      </c>
      <c r="Q2158">
        <v>3255</v>
      </c>
      <c r="R2158">
        <v>2215</v>
      </c>
      <c r="S2158">
        <v>440</v>
      </c>
      <c r="T2158">
        <v>125</v>
      </c>
      <c r="U2158">
        <v>855</v>
      </c>
      <c r="V2158">
        <v>12430</v>
      </c>
      <c r="W2158">
        <v>10</v>
      </c>
      <c r="X2158">
        <v>375</v>
      </c>
      <c r="Y2158">
        <v>215</v>
      </c>
    </row>
    <row r="2159" spans="2:25" hidden="1" x14ac:dyDescent="0.25">
      <c r="B2159" t="s">
        <v>2202</v>
      </c>
      <c r="C2159">
        <v>62810</v>
      </c>
      <c r="D2159" t="s">
        <v>2164</v>
      </c>
      <c r="E2159">
        <v>25</v>
      </c>
      <c r="F2159">
        <v>5</v>
      </c>
      <c r="G2159">
        <v>4120</v>
      </c>
      <c r="H2159">
        <v>110</v>
      </c>
      <c r="I2159">
        <v>570</v>
      </c>
      <c r="J2159">
        <v>5</v>
      </c>
      <c r="K2159">
        <v>215</v>
      </c>
      <c r="L2159">
        <v>2730</v>
      </c>
      <c r="M2159">
        <v>1785</v>
      </c>
      <c r="N2159">
        <v>1560</v>
      </c>
      <c r="O2159">
        <v>1240</v>
      </c>
      <c r="P2159">
        <v>1005</v>
      </c>
      <c r="Q2159">
        <v>2485</v>
      </c>
      <c r="R2159">
        <v>1460</v>
      </c>
      <c r="S2159">
        <v>405</v>
      </c>
      <c r="T2159">
        <v>40</v>
      </c>
      <c r="U2159">
        <v>245</v>
      </c>
      <c r="V2159">
        <v>6955</v>
      </c>
      <c r="W2159">
        <v>10</v>
      </c>
      <c r="X2159">
        <v>155</v>
      </c>
      <c r="Y2159">
        <v>585</v>
      </c>
    </row>
    <row r="2160" spans="2:25" hidden="1" x14ac:dyDescent="0.25">
      <c r="B2160" t="s">
        <v>2202</v>
      </c>
      <c r="C2160">
        <v>63010</v>
      </c>
      <c r="D2160" t="s">
        <v>2165</v>
      </c>
      <c r="E2160">
        <v>5</v>
      </c>
      <c r="F2160">
        <v>10</v>
      </c>
      <c r="G2160">
        <v>2545</v>
      </c>
      <c r="H2160">
        <v>20</v>
      </c>
      <c r="I2160">
        <v>615</v>
      </c>
      <c r="J2160">
        <v>5</v>
      </c>
      <c r="K2160">
        <v>325</v>
      </c>
      <c r="L2160">
        <v>915</v>
      </c>
      <c r="M2160">
        <v>315</v>
      </c>
      <c r="N2160">
        <v>1040</v>
      </c>
      <c r="O2160">
        <v>1295</v>
      </c>
      <c r="P2160">
        <v>975</v>
      </c>
      <c r="Q2160">
        <v>1270</v>
      </c>
      <c r="R2160">
        <v>895</v>
      </c>
      <c r="S2160">
        <v>290</v>
      </c>
      <c r="T2160">
        <v>70</v>
      </c>
      <c r="U2160">
        <v>285</v>
      </c>
      <c r="V2160">
        <v>4735</v>
      </c>
      <c r="W2160">
        <v>5</v>
      </c>
      <c r="X2160">
        <v>90</v>
      </c>
      <c r="Y2160">
        <v>45</v>
      </c>
    </row>
    <row r="2161" spans="2:25" hidden="1" x14ac:dyDescent="0.25">
      <c r="B2161" t="s">
        <v>2202</v>
      </c>
      <c r="C2161">
        <v>63210</v>
      </c>
      <c r="D2161" t="s">
        <v>2166</v>
      </c>
      <c r="E2161">
        <v>5</v>
      </c>
      <c r="F2161">
        <v>5</v>
      </c>
      <c r="G2161">
        <v>940</v>
      </c>
      <c r="H2161">
        <v>5</v>
      </c>
      <c r="I2161">
        <v>265</v>
      </c>
      <c r="J2161">
        <v>5</v>
      </c>
      <c r="K2161">
        <v>170</v>
      </c>
      <c r="L2161">
        <v>275</v>
      </c>
      <c r="M2161">
        <v>95</v>
      </c>
      <c r="N2161">
        <v>395</v>
      </c>
      <c r="O2161">
        <v>400</v>
      </c>
      <c r="P2161">
        <v>285</v>
      </c>
      <c r="Q2161">
        <v>395</v>
      </c>
      <c r="R2161">
        <v>275</v>
      </c>
      <c r="S2161">
        <v>100</v>
      </c>
      <c r="T2161">
        <v>20</v>
      </c>
      <c r="U2161">
        <v>90</v>
      </c>
      <c r="V2161">
        <v>1770</v>
      </c>
      <c r="W2161">
        <v>0</v>
      </c>
      <c r="X2161">
        <v>30</v>
      </c>
      <c r="Y2161">
        <v>10</v>
      </c>
    </row>
    <row r="2162" spans="2:25" hidden="1" x14ac:dyDescent="0.25">
      <c r="B2162" t="s">
        <v>2202</v>
      </c>
      <c r="C2162">
        <v>63410</v>
      </c>
      <c r="D2162" t="s">
        <v>2167</v>
      </c>
      <c r="E2162">
        <v>0</v>
      </c>
      <c r="F2162">
        <v>0</v>
      </c>
      <c r="G2162">
        <v>185</v>
      </c>
      <c r="H2162">
        <v>0</v>
      </c>
      <c r="I2162">
        <v>15</v>
      </c>
      <c r="J2162">
        <v>0</v>
      </c>
      <c r="K2162">
        <v>5</v>
      </c>
      <c r="L2162">
        <v>55</v>
      </c>
      <c r="M2162">
        <v>35</v>
      </c>
      <c r="N2162">
        <v>30</v>
      </c>
      <c r="O2162">
        <v>55</v>
      </c>
      <c r="P2162">
        <v>40</v>
      </c>
      <c r="Q2162">
        <v>45</v>
      </c>
      <c r="R2162">
        <v>30</v>
      </c>
      <c r="S2162">
        <v>5</v>
      </c>
      <c r="T2162">
        <v>5</v>
      </c>
      <c r="U2162">
        <v>10</v>
      </c>
      <c r="V2162">
        <v>245</v>
      </c>
      <c r="W2162">
        <v>0</v>
      </c>
      <c r="X2162">
        <v>5</v>
      </c>
      <c r="Y2162">
        <v>5</v>
      </c>
    </row>
    <row r="2163" spans="2:25" hidden="1" x14ac:dyDescent="0.25">
      <c r="B2163" t="s">
        <v>2202</v>
      </c>
      <c r="C2163">
        <v>63610</v>
      </c>
      <c r="D2163" t="s">
        <v>2168</v>
      </c>
      <c r="E2163">
        <v>10</v>
      </c>
      <c r="F2163">
        <v>5</v>
      </c>
      <c r="G2163">
        <v>4590</v>
      </c>
      <c r="H2163">
        <v>30</v>
      </c>
      <c r="I2163">
        <v>820</v>
      </c>
      <c r="J2163">
        <v>20</v>
      </c>
      <c r="K2163">
        <v>310</v>
      </c>
      <c r="L2163">
        <v>1455</v>
      </c>
      <c r="M2163">
        <v>1115</v>
      </c>
      <c r="N2163">
        <v>1160</v>
      </c>
      <c r="O2163">
        <v>1830</v>
      </c>
      <c r="P2163">
        <v>1385</v>
      </c>
      <c r="Q2163">
        <v>1685</v>
      </c>
      <c r="R2163">
        <v>860</v>
      </c>
      <c r="S2163">
        <v>365</v>
      </c>
      <c r="T2163">
        <v>60</v>
      </c>
      <c r="U2163">
        <v>335</v>
      </c>
      <c r="V2163">
        <v>7000</v>
      </c>
      <c r="W2163">
        <v>5</v>
      </c>
      <c r="X2163">
        <v>130</v>
      </c>
      <c r="Y2163">
        <v>130</v>
      </c>
    </row>
    <row r="2164" spans="2:25" hidden="1" x14ac:dyDescent="0.25">
      <c r="B2164" t="s">
        <v>2202</v>
      </c>
      <c r="C2164">
        <v>63810</v>
      </c>
      <c r="D2164" t="s">
        <v>2169</v>
      </c>
      <c r="E2164">
        <v>5</v>
      </c>
      <c r="F2164">
        <v>5</v>
      </c>
      <c r="G2164">
        <v>2290</v>
      </c>
      <c r="H2164">
        <v>5</v>
      </c>
      <c r="I2164">
        <v>475</v>
      </c>
      <c r="J2164">
        <v>5</v>
      </c>
      <c r="K2164">
        <v>275</v>
      </c>
      <c r="L2164">
        <v>830</v>
      </c>
      <c r="M2164">
        <v>270</v>
      </c>
      <c r="N2164">
        <v>540</v>
      </c>
      <c r="O2164">
        <v>685</v>
      </c>
      <c r="P2164">
        <v>525</v>
      </c>
      <c r="Q2164">
        <v>635</v>
      </c>
      <c r="R2164">
        <v>390</v>
      </c>
      <c r="S2164">
        <v>220</v>
      </c>
      <c r="T2164">
        <v>15</v>
      </c>
      <c r="U2164">
        <v>170</v>
      </c>
      <c r="V2164">
        <v>3555</v>
      </c>
      <c r="W2164">
        <v>5</v>
      </c>
      <c r="X2164">
        <v>35</v>
      </c>
      <c r="Y2164">
        <v>15</v>
      </c>
    </row>
    <row r="2165" spans="2:25" hidden="1" x14ac:dyDescent="0.25">
      <c r="B2165" t="s">
        <v>2202</v>
      </c>
      <c r="C2165">
        <v>64010</v>
      </c>
      <c r="D2165" t="s">
        <v>2170</v>
      </c>
      <c r="E2165">
        <v>25</v>
      </c>
      <c r="F2165">
        <v>45</v>
      </c>
      <c r="G2165">
        <v>8310</v>
      </c>
      <c r="H2165">
        <v>70</v>
      </c>
      <c r="I2165">
        <v>2080</v>
      </c>
      <c r="J2165">
        <v>25</v>
      </c>
      <c r="K2165">
        <v>1150</v>
      </c>
      <c r="L2165">
        <v>5830</v>
      </c>
      <c r="M2165">
        <v>1075</v>
      </c>
      <c r="N2165">
        <v>3450</v>
      </c>
      <c r="O2165">
        <v>4560</v>
      </c>
      <c r="P2165">
        <v>3660</v>
      </c>
      <c r="Q2165">
        <v>4770</v>
      </c>
      <c r="R2165">
        <v>3315</v>
      </c>
      <c r="S2165">
        <v>720</v>
      </c>
      <c r="T2165">
        <v>245</v>
      </c>
      <c r="U2165">
        <v>1280</v>
      </c>
      <c r="V2165">
        <v>16140</v>
      </c>
      <c r="W2165">
        <v>5</v>
      </c>
      <c r="X2165">
        <v>400</v>
      </c>
      <c r="Y2165">
        <v>415</v>
      </c>
    </row>
    <row r="2166" spans="2:25" hidden="1" x14ac:dyDescent="0.25">
      <c r="B2166" t="s">
        <v>2202</v>
      </c>
      <c r="C2166">
        <v>64210</v>
      </c>
      <c r="D2166" t="s">
        <v>2171</v>
      </c>
      <c r="E2166">
        <v>10</v>
      </c>
      <c r="F2166">
        <v>15</v>
      </c>
      <c r="G2166">
        <v>3255</v>
      </c>
      <c r="H2166">
        <v>20</v>
      </c>
      <c r="I2166">
        <v>645</v>
      </c>
      <c r="J2166">
        <v>5</v>
      </c>
      <c r="K2166">
        <v>345</v>
      </c>
      <c r="L2166">
        <v>1185</v>
      </c>
      <c r="M2166">
        <v>390</v>
      </c>
      <c r="N2166">
        <v>865</v>
      </c>
      <c r="O2166">
        <v>1210</v>
      </c>
      <c r="P2166">
        <v>895</v>
      </c>
      <c r="Q2166">
        <v>1020</v>
      </c>
      <c r="R2166">
        <v>620</v>
      </c>
      <c r="S2166">
        <v>240</v>
      </c>
      <c r="T2166">
        <v>45</v>
      </c>
      <c r="U2166">
        <v>285</v>
      </c>
      <c r="V2166">
        <v>5175</v>
      </c>
      <c r="W2166">
        <v>5</v>
      </c>
      <c r="X2166">
        <v>55</v>
      </c>
      <c r="Y2166">
        <v>50</v>
      </c>
    </row>
    <row r="2167" spans="2:25" hidden="1" x14ac:dyDescent="0.25">
      <c r="B2167" t="s">
        <v>2202</v>
      </c>
      <c r="C2167">
        <v>64610</v>
      </c>
      <c r="D2167" t="s">
        <v>2172</v>
      </c>
      <c r="E2167">
        <v>5</v>
      </c>
      <c r="F2167">
        <v>5</v>
      </c>
      <c r="G2167">
        <v>2075</v>
      </c>
      <c r="H2167">
        <v>5</v>
      </c>
      <c r="I2167">
        <v>470</v>
      </c>
      <c r="J2167">
        <v>5</v>
      </c>
      <c r="K2167">
        <v>245</v>
      </c>
      <c r="L2167">
        <v>815</v>
      </c>
      <c r="M2167">
        <v>230</v>
      </c>
      <c r="N2167">
        <v>600</v>
      </c>
      <c r="O2167">
        <v>860</v>
      </c>
      <c r="P2167">
        <v>650</v>
      </c>
      <c r="Q2167">
        <v>715</v>
      </c>
      <c r="R2167">
        <v>490</v>
      </c>
      <c r="S2167">
        <v>165</v>
      </c>
      <c r="T2167">
        <v>40</v>
      </c>
      <c r="U2167">
        <v>210</v>
      </c>
      <c r="V2167">
        <v>3470</v>
      </c>
      <c r="W2167">
        <v>0</v>
      </c>
      <c r="X2167">
        <v>40</v>
      </c>
      <c r="Y2167">
        <v>20</v>
      </c>
    </row>
    <row r="2168" spans="2:25" hidden="1" x14ac:dyDescent="0.25">
      <c r="B2168" t="s">
        <v>2202</v>
      </c>
      <c r="C2168">
        <v>64810</v>
      </c>
      <c r="D2168" t="s">
        <v>2173</v>
      </c>
      <c r="E2168">
        <v>5</v>
      </c>
      <c r="F2168">
        <v>10</v>
      </c>
      <c r="G2168">
        <v>2250</v>
      </c>
      <c r="H2168">
        <v>10</v>
      </c>
      <c r="I2168">
        <v>570</v>
      </c>
      <c r="J2168">
        <v>10</v>
      </c>
      <c r="K2168">
        <v>265</v>
      </c>
      <c r="L2168">
        <v>980</v>
      </c>
      <c r="M2168">
        <v>195</v>
      </c>
      <c r="N2168">
        <v>865</v>
      </c>
      <c r="O2168">
        <v>1165</v>
      </c>
      <c r="P2168">
        <v>905</v>
      </c>
      <c r="Q2168">
        <v>980</v>
      </c>
      <c r="R2168">
        <v>590</v>
      </c>
      <c r="S2168">
        <v>195</v>
      </c>
      <c r="T2168">
        <v>35</v>
      </c>
      <c r="U2168">
        <v>290</v>
      </c>
      <c r="V2168">
        <v>4000</v>
      </c>
      <c r="W2168">
        <v>0</v>
      </c>
      <c r="X2168">
        <v>75</v>
      </c>
      <c r="Y2168">
        <v>25</v>
      </c>
    </row>
    <row r="2169" spans="2:25" hidden="1" x14ac:dyDescent="0.25">
      <c r="B2169" t="s">
        <v>2202</v>
      </c>
      <c r="C2169">
        <v>65010</v>
      </c>
      <c r="D2169" t="s">
        <v>2174</v>
      </c>
      <c r="E2169">
        <v>0</v>
      </c>
      <c r="F2169">
        <v>5</v>
      </c>
      <c r="G2169">
        <v>785</v>
      </c>
      <c r="H2169">
        <v>5</v>
      </c>
      <c r="I2169">
        <v>280</v>
      </c>
      <c r="J2169">
        <v>5</v>
      </c>
      <c r="K2169">
        <v>145</v>
      </c>
      <c r="L2169">
        <v>275</v>
      </c>
      <c r="M2169">
        <v>70</v>
      </c>
      <c r="N2169">
        <v>425</v>
      </c>
      <c r="O2169">
        <v>460</v>
      </c>
      <c r="P2169">
        <v>335</v>
      </c>
      <c r="Q2169">
        <v>420</v>
      </c>
      <c r="R2169">
        <v>270</v>
      </c>
      <c r="S2169">
        <v>70</v>
      </c>
      <c r="T2169">
        <v>25</v>
      </c>
      <c r="U2169">
        <v>130</v>
      </c>
      <c r="V2169">
        <v>1625</v>
      </c>
      <c r="W2169">
        <v>0</v>
      </c>
      <c r="X2169">
        <v>35</v>
      </c>
      <c r="Y2169">
        <v>10</v>
      </c>
    </row>
    <row r="2170" spans="2:25" hidden="1" x14ac:dyDescent="0.25">
      <c r="B2170" t="s">
        <v>2202</v>
      </c>
      <c r="C2170">
        <v>65210</v>
      </c>
      <c r="D2170" t="s">
        <v>2175</v>
      </c>
      <c r="E2170">
        <v>5</v>
      </c>
      <c r="F2170">
        <v>0</v>
      </c>
      <c r="G2170">
        <v>495</v>
      </c>
      <c r="H2170">
        <v>0</v>
      </c>
      <c r="I2170">
        <v>100</v>
      </c>
      <c r="J2170">
        <v>5</v>
      </c>
      <c r="K2170">
        <v>55</v>
      </c>
      <c r="L2170">
        <v>140</v>
      </c>
      <c r="M2170">
        <v>50</v>
      </c>
      <c r="N2170">
        <v>220</v>
      </c>
      <c r="O2170">
        <v>130</v>
      </c>
      <c r="P2170">
        <v>110</v>
      </c>
      <c r="Q2170">
        <v>150</v>
      </c>
      <c r="R2170">
        <v>140</v>
      </c>
      <c r="S2170">
        <v>45</v>
      </c>
      <c r="T2170">
        <v>5</v>
      </c>
      <c r="U2170">
        <v>35</v>
      </c>
      <c r="V2170">
        <v>890</v>
      </c>
      <c r="W2170">
        <v>0</v>
      </c>
      <c r="X2170">
        <v>5</v>
      </c>
      <c r="Y2170">
        <v>5</v>
      </c>
    </row>
    <row r="2171" spans="2:25" hidden="1" x14ac:dyDescent="0.25">
      <c r="B2171" t="s">
        <v>2202</v>
      </c>
      <c r="C2171">
        <v>65410</v>
      </c>
      <c r="D2171" t="s">
        <v>2176</v>
      </c>
      <c r="E2171">
        <v>5</v>
      </c>
      <c r="F2171">
        <v>15</v>
      </c>
      <c r="G2171">
        <v>2425</v>
      </c>
      <c r="H2171">
        <v>10</v>
      </c>
      <c r="I2171">
        <v>610</v>
      </c>
      <c r="J2171">
        <v>5</v>
      </c>
      <c r="K2171">
        <v>355</v>
      </c>
      <c r="L2171">
        <v>1085</v>
      </c>
      <c r="M2171">
        <v>225</v>
      </c>
      <c r="N2171">
        <v>945</v>
      </c>
      <c r="O2171">
        <v>895</v>
      </c>
      <c r="P2171">
        <v>710</v>
      </c>
      <c r="Q2171">
        <v>835</v>
      </c>
      <c r="R2171">
        <v>580</v>
      </c>
      <c r="S2171">
        <v>200</v>
      </c>
      <c r="T2171">
        <v>40</v>
      </c>
      <c r="U2171">
        <v>260</v>
      </c>
      <c r="V2171">
        <v>4370</v>
      </c>
      <c r="W2171">
        <v>0</v>
      </c>
      <c r="X2171">
        <v>70</v>
      </c>
      <c r="Y2171">
        <v>30</v>
      </c>
    </row>
    <row r="2172" spans="2:25" hidden="1" x14ac:dyDescent="0.25">
      <c r="B2172" t="s">
        <v>2202</v>
      </c>
      <c r="C2172">
        <v>65610</v>
      </c>
      <c r="D2172" t="s">
        <v>2177</v>
      </c>
      <c r="E2172">
        <v>5</v>
      </c>
      <c r="F2172">
        <v>5</v>
      </c>
      <c r="G2172">
        <v>635</v>
      </c>
      <c r="H2172">
        <v>5</v>
      </c>
      <c r="I2172">
        <v>170</v>
      </c>
      <c r="J2172">
        <v>5</v>
      </c>
      <c r="K2172">
        <v>115</v>
      </c>
      <c r="L2172">
        <v>295</v>
      </c>
      <c r="M2172">
        <v>10</v>
      </c>
      <c r="N2172">
        <v>365</v>
      </c>
      <c r="O2172">
        <v>245</v>
      </c>
      <c r="P2172">
        <v>205</v>
      </c>
      <c r="Q2172">
        <v>290</v>
      </c>
      <c r="R2172">
        <v>345</v>
      </c>
      <c r="S2172">
        <v>35</v>
      </c>
      <c r="T2172">
        <v>10</v>
      </c>
      <c r="U2172">
        <v>80</v>
      </c>
      <c r="V2172">
        <v>1405</v>
      </c>
      <c r="W2172">
        <v>0</v>
      </c>
      <c r="X2172">
        <v>25</v>
      </c>
      <c r="Y2172">
        <v>5</v>
      </c>
    </row>
    <row r="2173" spans="2:25" hidden="1" x14ac:dyDescent="0.25">
      <c r="B2173" t="s">
        <v>2202</v>
      </c>
      <c r="C2173">
        <v>65810</v>
      </c>
      <c r="D2173" t="s">
        <v>2178</v>
      </c>
      <c r="E2173">
        <v>5</v>
      </c>
      <c r="F2173">
        <v>10</v>
      </c>
      <c r="G2173">
        <v>3675</v>
      </c>
      <c r="H2173">
        <v>20</v>
      </c>
      <c r="I2173">
        <v>710</v>
      </c>
      <c r="J2173">
        <v>10</v>
      </c>
      <c r="K2173">
        <v>350</v>
      </c>
      <c r="L2173">
        <v>1150</v>
      </c>
      <c r="M2173">
        <v>560</v>
      </c>
      <c r="N2173">
        <v>920</v>
      </c>
      <c r="O2173">
        <v>1330</v>
      </c>
      <c r="P2173">
        <v>985</v>
      </c>
      <c r="Q2173">
        <v>1315</v>
      </c>
      <c r="R2173">
        <v>795</v>
      </c>
      <c r="S2173">
        <v>345</v>
      </c>
      <c r="T2173">
        <v>55</v>
      </c>
      <c r="U2173">
        <v>265</v>
      </c>
      <c r="V2173">
        <v>5740</v>
      </c>
      <c r="W2173">
        <v>5</v>
      </c>
      <c r="X2173">
        <v>70</v>
      </c>
      <c r="Y2173">
        <v>65</v>
      </c>
    </row>
    <row r="2174" spans="2:25" hidden="1" x14ac:dyDescent="0.25">
      <c r="B2174" t="s">
        <v>2202</v>
      </c>
      <c r="C2174">
        <v>70200</v>
      </c>
      <c r="D2174" t="s">
        <v>2179</v>
      </c>
      <c r="E2174">
        <v>35</v>
      </c>
      <c r="F2174">
        <v>95</v>
      </c>
      <c r="G2174">
        <v>1155</v>
      </c>
      <c r="H2174">
        <v>10</v>
      </c>
      <c r="I2174">
        <v>355</v>
      </c>
      <c r="J2174">
        <v>10</v>
      </c>
      <c r="K2174">
        <v>180</v>
      </c>
      <c r="L2174">
        <v>1030</v>
      </c>
      <c r="M2174">
        <v>165</v>
      </c>
      <c r="N2174">
        <v>1145</v>
      </c>
      <c r="O2174">
        <v>1670</v>
      </c>
      <c r="P2174">
        <v>1470</v>
      </c>
      <c r="Q2174">
        <v>2350</v>
      </c>
      <c r="R2174">
        <v>1655</v>
      </c>
      <c r="S2174">
        <v>40</v>
      </c>
      <c r="T2174">
        <v>105</v>
      </c>
      <c r="U2174">
        <v>680</v>
      </c>
      <c r="V2174">
        <v>3500</v>
      </c>
      <c r="W2174">
        <v>5</v>
      </c>
      <c r="X2174">
        <v>310</v>
      </c>
      <c r="Y2174">
        <v>30</v>
      </c>
    </row>
    <row r="2175" spans="2:25" hidden="1" x14ac:dyDescent="0.25">
      <c r="B2175" t="s">
        <v>2202</v>
      </c>
      <c r="C2175">
        <v>70420</v>
      </c>
      <c r="D2175" t="s">
        <v>2180</v>
      </c>
      <c r="E2175">
        <v>20</v>
      </c>
      <c r="F2175">
        <v>110</v>
      </c>
      <c r="G2175">
        <v>275</v>
      </c>
      <c r="H2175">
        <v>0</v>
      </c>
      <c r="I2175">
        <v>110</v>
      </c>
      <c r="J2175">
        <v>5</v>
      </c>
      <c r="K2175">
        <v>90</v>
      </c>
      <c r="L2175">
        <v>115</v>
      </c>
      <c r="M2175">
        <v>5</v>
      </c>
      <c r="N2175">
        <v>400</v>
      </c>
      <c r="O2175">
        <v>920</v>
      </c>
      <c r="P2175">
        <v>815</v>
      </c>
      <c r="Q2175">
        <v>1900</v>
      </c>
      <c r="R2175">
        <v>1380</v>
      </c>
      <c r="S2175">
        <v>5</v>
      </c>
      <c r="T2175">
        <v>165</v>
      </c>
      <c r="U2175">
        <v>410</v>
      </c>
      <c r="V2175">
        <v>1385</v>
      </c>
      <c r="W2175">
        <v>0</v>
      </c>
      <c r="X2175">
        <v>310</v>
      </c>
      <c r="Y2175">
        <v>5</v>
      </c>
    </row>
    <row r="2176" spans="2:25" hidden="1" x14ac:dyDescent="0.25">
      <c r="B2176" t="s">
        <v>2202</v>
      </c>
      <c r="C2176">
        <v>70540</v>
      </c>
      <c r="D2176" t="s">
        <v>2181</v>
      </c>
      <c r="E2176">
        <v>0</v>
      </c>
      <c r="F2176">
        <v>5</v>
      </c>
      <c r="G2176">
        <v>5</v>
      </c>
      <c r="H2176">
        <v>0</v>
      </c>
      <c r="I2176">
        <v>0</v>
      </c>
      <c r="J2176">
        <v>0</v>
      </c>
      <c r="K2176">
        <v>0</v>
      </c>
      <c r="L2176">
        <v>5</v>
      </c>
      <c r="M2176">
        <v>0</v>
      </c>
      <c r="N2176">
        <v>25</v>
      </c>
      <c r="O2176">
        <v>35</v>
      </c>
      <c r="P2176">
        <v>30</v>
      </c>
      <c r="Q2176">
        <v>75</v>
      </c>
      <c r="R2176">
        <v>60</v>
      </c>
      <c r="S2176">
        <v>0</v>
      </c>
      <c r="T2176">
        <v>5</v>
      </c>
      <c r="U2176">
        <v>15</v>
      </c>
      <c r="V2176">
        <v>60</v>
      </c>
      <c r="W2176">
        <v>0</v>
      </c>
      <c r="X2176">
        <v>10</v>
      </c>
      <c r="Y2176">
        <v>0</v>
      </c>
    </row>
    <row r="2177" spans="2:25" hidden="1" x14ac:dyDescent="0.25">
      <c r="B2177" t="s">
        <v>2202</v>
      </c>
      <c r="C2177">
        <v>70620</v>
      </c>
      <c r="D2177" t="s">
        <v>2182</v>
      </c>
      <c r="E2177">
        <v>10</v>
      </c>
      <c r="F2177">
        <v>70</v>
      </c>
      <c r="G2177">
        <v>140</v>
      </c>
      <c r="H2177">
        <v>0</v>
      </c>
      <c r="I2177">
        <v>65</v>
      </c>
      <c r="J2177">
        <v>5</v>
      </c>
      <c r="K2177">
        <v>55</v>
      </c>
      <c r="L2177">
        <v>15</v>
      </c>
      <c r="M2177">
        <v>0</v>
      </c>
      <c r="N2177">
        <v>200</v>
      </c>
      <c r="O2177">
        <v>565</v>
      </c>
      <c r="P2177">
        <v>490</v>
      </c>
      <c r="Q2177">
        <v>1375</v>
      </c>
      <c r="R2177">
        <v>950</v>
      </c>
      <c r="S2177">
        <v>5</v>
      </c>
      <c r="T2177">
        <v>125</v>
      </c>
      <c r="U2177">
        <v>235</v>
      </c>
      <c r="V2177">
        <v>775</v>
      </c>
      <c r="W2177">
        <v>0</v>
      </c>
      <c r="X2177">
        <v>260</v>
      </c>
      <c r="Y2177">
        <v>0</v>
      </c>
    </row>
    <row r="2178" spans="2:25" hidden="1" x14ac:dyDescent="0.25">
      <c r="B2178" t="s">
        <v>2202</v>
      </c>
      <c r="C2178">
        <v>70700</v>
      </c>
      <c r="D2178" t="s">
        <v>2183</v>
      </c>
      <c r="E2178">
        <v>5</v>
      </c>
      <c r="F2178">
        <v>15</v>
      </c>
      <c r="G2178">
        <v>160</v>
      </c>
      <c r="H2178">
        <v>5</v>
      </c>
      <c r="I2178">
        <v>30</v>
      </c>
      <c r="J2178">
        <v>0</v>
      </c>
      <c r="K2178">
        <v>20</v>
      </c>
      <c r="L2178">
        <v>45</v>
      </c>
      <c r="M2178">
        <v>15</v>
      </c>
      <c r="N2178">
        <v>65</v>
      </c>
      <c r="O2178">
        <v>95</v>
      </c>
      <c r="P2178">
        <v>85</v>
      </c>
      <c r="Q2178">
        <v>130</v>
      </c>
      <c r="R2178">
        <v>110</v>
      </c>
      <c r="S2178">
        <v>5</v>
      </c>
      <c r="T2178">
        <v>5</v>
      </c>
      <c r="U2178">
        <v>55</v>
      </c>
      <c r="V2178">
        <v>340</v>
      </c>
      <c r="W2178">
        <v>0</v>
      </c>
      <c r="X2178">
        <v>15</v>
      </c>
      <c r="Y2178">
        <v>5</v>
      </c>
    </row>
    <row r="2179" spans="2:25" hidden="1" x14ac:dyDescent="0.25">
      <c r="B2179" t="s">
        <v>2202</v>
      </c>
      <c r="C2179">
        <v>71000</v>
      </c>
      <c r="D2179" t="s">
        <v>2184</v>
      </c>
      <c r="E2179">
        <v>70</v>
      </c>
      <c r="F2179">
        <v>170</v>
      </c>
      <c r="G2179">
        <v>4380</v>
      </c>
      <c r="H2179">
        <v>50</v>
      </c>
      <c r="I2179">
        <v>1130</v>
      </c>
      <c r="J2179">
        <v>25</v>
      </c>
      <c r="K2179">
        <v>520</v>
      </c>
      <c r="L2179">
        <v>3150</v>
      </c>
      <c r="M2179">
        <v>840</v>
      </c>
      <c r="N2179">
        <v>2235</v>
      </c>
      <c r="O2179">
        <v>3320</v>
      </c>
      <c r="P2179">
        <v>2800</v>
      </c>
      <c r="Q2179">
        <v>3910</v>
      </c>
      <c r="R2179">
        <v>2855</v>
      </c>
      <c r="S2179">
        <v>155</v>
      </c>
      <c r="T2179">
        <v>155</v>
      </c>
      <c r="U2179">
        <v>1000</v>
      </c>
      <c r="V2179">
        <v>8950</v>
      </c>
      <c r="W2179">
        <v>20</v>
      </c>
      <c r="X2179">
        <v>350</v>
      </c>
      <c r="Y2179">
        <v>140</v>
      </c>
    </row>
    <row r="2180" spans="2:25" hidden="1" x14ac:dyDescent="0.25">
      <c r="B2180" t="s">
        <v>2202</v>
      </c>
      <c r="C2180">
        <v>71150</v>
      </c>
      <c r="D2180" t="s">
        <v>2185</v>
      </c>
      <c r="E2180">
        <v>0</v>
      </c>
      <c r="F2180">
        <v>5</v>
      </c>
      <c r="G2180">
        <v>5</v>
      </c>
      <c r="H2180">
        <v>0</v>
      </c>
      <c r="I2180">
        <v>0</v>
      </c>
      <c r="J2180">
        <v>0</v>
      </c>
      <c r="K2180">
        <v>0</v>
      </c>
      <c r="L2180">
        <v>5</v>
      </c>
      <c r="M2180">
        <v>0</v>
      </c>
      <c r="N2180">
        <v>0</v>
      </c>
      <c r="O2180">
        <v>0</v>
      </c>
      <c r="P2180">
        <v>0</v>
      </c>
      <c r="Q2180">
        <v>0</v>
      </c>
      <c r="R2180">
        <v>0</v>
      </c>
      <c r="S2180">
        <v>0</v>
      </c>
      <c r="T2180">
        <v>0</v>
      </c>
      <c r="U2180">
        <v>0</v>
      </c>
      <c r="V2180">
        <v>5</v>
      </c>
      <c r="W2180">
        <v>0</v>
      </c>
      <c r="X2180">
        <v>0</v>
      </c>
      <c r="Y2180">
        <v>0</v>
      </c>
    </row>
    <row r="2181" spans="2:25" hidden="1" x14ac:dyDescent="0.25">
      <c r="B2181" t="s">
        <v>2202</v>
      </c>
      <c r="C2181">
        <v>71300</v>
      </c>
      <c r="D2181" t="s">
        <v>2186</v>
      </c>
      <c r="E2181">
        <v>20</v>
      </c>
      <c r="F2181">
        <v>85</v>
      </c>
      <c r="G2181">
        <v>195</v>
      </c>
      <c r="H2181">
        <v>0</v>
      </c>
      <c r="I2181">
        <v>195</v>
      </c>
      <c r="J2181">
        <v>5</v>
      </c>
      <c r="K2181">
        <v>180</v>
      </c>
      <c r="L2181">
        <v>10</v>
      </c>
      <c r="M2181">
        <v>5</v>
      </c>
      <c r="N2181">
        <v>665</v>
      </c>
      <c r="O2181">
        <v>1490</v>
      </c>
      <c r="P2181">
        <v>1220</v>
      </c>
      <c r="Q2181">
        <v>3560</v>
      </c>
      <c r="R2181">
        <v>2700</v>
      </c>
      <c r="S2181">
        <v>5</v>
      </c>
      <c r="T2181">
        <v>335</v>
      </c>
      <c r="U2181">
        <v>505</v>
      </c>
      <c r="V2181">
        <v>1965</v>
      </c>
      <c r="W2181">
        <v>0</v>
      </c>
      <c r="X2181">
        <v>525</v>
      </c>
      <c r="Y2181">
        <v>5</v>
      </c>
    </row>
    <row r="2182" spans="2:25" hidden="1" x14ac:dyDescent="0.25">
      <c r="B2182" t="s">
        <v>2202</v>
      </c>
      <c r="C2182">
        <v>72200</v>
      </c>
      <c r="D2182" t="s">
        <v>2187</v>
      </c>
      <c r="E2182">
        <v>15</v>
      </c>
      <c r="F2182">
        <v>75</v>
      </c>
      <c r="G2182">
        <v>425</v>
      </c>
      <c r="H2182">
        <v>5</v>
      </c>
      <c r="I2182">
        <v>145</v>
      </c>
      <c r="J2182">
        <v>5</v>
      </c>
      <c r="K2182">
        <v>75</v>
      </c>
      <c r="L2182">
        <v>420</v>
      </c>
      <c r="M2182">
        <v>40</v>
      </c>
      <c r="N2182">
        <v>485</v>
      </c>
      <c r="O2182">
        <v>720</v>
      </c>
      <c r="P2182">
        <v>630</v>
      </c>
      <c r="Q2182">
        <v>1145</v>
      </c>
      <c r="R2182">
        <v>850</v>
      </c>
      <c r="S2182">
        <v>20</v>
      </c>
      <c r="T2182">
        <v>65</v>
      </c>
      <c r="U2182">
        <v>300</v>
      </c>
      <c r="V2182">
        <v>1450</v>
      </c>
      <c r="W2182">
        <v>0</v>
      </c>
      <c r="X2182">
        <v>175</v>
      </c>
      <c r="Y2182">
        <v>5</v>
      </c>
    </row>
    <row r="2183" spans="2:25" hidden="1" x14ac:dyDescent="0.25">
      <c r="B2183" t="s">
        <v>2202</v>
      </c>
      <c r="C2183">
        <v>72300</v>
      </c>
      <c r="D2183" t="s">
        <v>2188</v>
      </c>
      <c r="E2183">
        <v>10</v>
      </c>
      <c r="F2183">
        <v>20</v>
      </c>
      <c r="G2183">
        <v>1370</v>
      </c>
      <c r="H2183">
        <v>10</v>
      </c>
      <c r="I2183">
        <v>310</v>
      </c>
      <c r="J2183">
        <v>5</v>
      </c>
      <c r="K2183">
        <v>130</v>
      </c>
      <c r="L2183">
        <v>760</v>
      </c>
      <c r="M2183">
        <v>220</v>
      </c>
      <c r="N2183">
        <v>435</v>
      </c>
      <c r="O2183">
        <v>790</v>
      </c>
      <c r="P2183">
        <v>660</v>
      </c>
      <c r="Q2183">
        <v>780</v>
      </c>
      <c r="R2183">
        <v>685</v>
      </c>
      <c r="S2183">
        <v>45</v>
      </c>
      <c r="T2183">
        <v>20</v>
      </c>
      <c r="U2183">
        <v>220</v>
      </c>
      <c r="V2183">
        <v>2475</v>
      </c>
      <c r="W2183">
        <v>5</v>
      </c>
      <c r="X2183">
        <v>40</v>
      </c>
      <c r="Y2183">
        <v>15</v>
      </c>
    </row>
    <row r="2184" spans="2:25" hidden="1" x14ac:dyDescent="0.25">
      <c r="B2184" t="s">
        <v>2202</v>
      </c>
      <c r="C2184">
        <v>72330</v>
      </c>
      <c r="D2184" t="s">
        <v>2189</v>
      </c>
      <c r="E2184">
        <v>55</v>
      </c>
      <c r="F2184">
        <v>85</v>
      </c>
      <c r="G2184">
        <v>165</v>
      </c>
      <c r="H2184">
        <v>5</v>
      </c>
      <c r="I2184">
        <v>95</v>
      </c>
      <c r="J2184">
        <v>5</v>
      </c>
      <c r="K2184">
        <v>85</v>
      </c>
      <c r="L2184">
        <v>30</v>
      </c>
      <c r="M2184">
        <v>0</v>
      </c>
      <c r="N2184">
        <v>380</v>
      </c>
      <c r="O2184">
        <v>780</v>
      </c>
      <c r="P2184">
        <v>655</v>
      </c>
      <c r="Q2184">
        <v>1880</v>
      </c>
      <c r="R2184">
        <v>1435</v>
      </c>
      <c r="S2184">
        <v>5</v>
      </c>
      <c r="T2184">
        <v>160</v>
      </c>
      <c r="U2184">
        <v>320</v>
      </c>
      <c r="V2184">
        <v>1175</v>
      </c>
      <c r="W2184">
        <v>0</v>
      </c>
      <c r="X2184">
        <v>250</v>
      </c>
      <c r="Y2184">
        <v>0</v>
      </c>
    </row>
    <row r="2185" spans="2:25" hidden="1" x14ac:dyDescent="0.25">
      <c r="B2185" t="s">
        <v>2202</v>
      </c>
      <c r="C2185">
        <v>72800</v>
      </c>
      <c r="D2185" t="s">
        <v>2190</v>
      </c>
      <c r="E2185">
        <v>40</v>
      </c>
      <c r="F2185">
        <v>110</v>
      </c>
      <c r="G2185">
        <v>1520</v>
      </c>
      <c r="H2185">
        <v>5</v>
      </c>
      <c r="I2185">
        <v>745</v>
      </c>
      <c r="J2185">
        <v>20</v>
      </c>
      <c r="K2185">
        <v>305</v>
      </c>
      <c r="L2185">
        <v>1585</v>
      </c>
      <c r="M2185">
        <v>135</v>
      </c>
      <c r="N2185">
        <v>1065</v>
      </c>
      <c r="O2185">
        <v>2610</v>
      </c>
      <c r="P2185">
        <v>2225</v>
      </c>
      <c r="Q2185">
        <v>2295</v>
      </c>
      <c r="R2185">
        <v>1460</v>
      </c>
      <c r="S2185">
        <v>90</v>
      </c>
      <c r="T2185">
        <v>100</v>
      </c>
      <c r="U2185">
        <v>870</v>
      </c>
      <c r="V2185">
        <v>4175</v>
      </c>
      <c r="W2185">
        <v>5</v>
      </c>
      <c r="X2185">
        <v>245</v>
      </c>
      <c r="Y2185">
        <v>45</v>
      </c>
    </row>
    <row r="2186" spans="2:25" hidden="1" x14ac:dyDescent="0.25">
      <c r="B2186" t="s">
        <v>2202</v>
      </c>
      <c r="C2186">
        <v>73600</v>
      </c>
      <c r="D2186" t="s">
        <v>2191</v>
      </c>
      <c r="E2186">
        <v>25</v>
      </c>
      <c r="F2186">
        <v>135</v>
      </c>
      <c r="G2186">
        <v>180</v>
      </c>
      <c r="H2186">
        <v>0</v>
      </c>
      <c r="I2186">
        <v>70</v>
      </c>
      <c r="J2186">
        <v>5</v>
      </c>
      <c r="K2186">
        <v>65</v>
      </c>
      <c r="L2186">
        <v>25</v>
      </c>
      <c r="M2186">
        <v>5</v>
      </c>
      <c r="N2186">
        <v>325</v>
      </c>
      <c r="O2186">
        <v>885</v>
      </c>
      <c r="P2186">
        <v>765</v>
      </c>
      <c r="Q2186">
        <v>2265</v>
      </c>
      <c r="R2186">
        <v>1675</v>
      </c>
      <c r="S2186">
        <v>10</v>
      </c>
      <c r="T2186">
        <v>210</v>
      </c>
      <c r="U2186">
        <v>305</v>
      </c>
      <c r="V2186">
        <v>1130</v>
      </c>
      <c r="W2186">
        <v>0</v>
      </c>
      <c r="X2186">
        <v>360</v>
      </c>
      <c r="Y2186">
        <v>0</v>
      </c>
    </row>
    <row r="2187" spans="2:25" hidden="1" x14ac:dyDescent="0.25">
      <c r="B2187" t="s">
        <v>2202</v>
      </c>
      <c r="C2187">
        <v>74050</v>
      </c>
      <c r="D2187" t="s">
        <v>2192</v>
      </c>
      <c r="E2187">
        <v>5</v>
      </c>
      <c r="F2187">
        <v>70</v>
      </c>
      <c r="G2187">
        <v>70</v>
      </c>
      <c r="H2187">
        <v>0</v>
      </c>
      <c r="I2187">
        <v>45</v>
      </c>
      <c r="J2187">
        <v>0</v>
      </c>
      <c r="K2187">
        <v>30</v>
      </c>
      <c r="L2187">
        <v>10</v>
      </c>
      <c r="M2187">
        <v>0</v>
      </c>
      <c r="N2187">
        <v>215</v>
      </c>
      <c r="O2187">
        <v>315</v>
      </c>
      <c r="P2187">
        <v>250</v>
      </c>
      <c r="Q2187">
        <v>845</v>
      </c>
      <c r="R2187">
        <v>650</v>
      </c>
      <c r="S2187">
        <v>5</v>
      </c>
      <c r="T2187">
        <v>70</v>
      </c>
      <c r="U2187">
        <v>95</v>
      </c>
      <c r="V2187">
        <v>540</v>
      </c>
      <c r="W2187">
        <v>0</v>
      </c>
      <c r="X2187">
        <v>120</v>
      </c>
      <c r="Y2187">
        <v>0</v>
      </c>
    </row>
    <row r="2188" spans="2:25" hidden="1" x14ac:dyDescent="0.25">
      <c r="B2188" t="s">
        <v>2202</v>
      </c>
      <c r="C2188">
        <v>74550</v>
      </c>
      <c r="D2188" t="s">
        <v>2193</v>
      </c>
      <c r="E2188">
        <v>10</v>
      </c>
      <c r="F2188">
        <v>85</v>
      </c>
      <c r="G2188">
        <v>115</v>
      </c>
      <c r="H2188">
        <v>0</v>
      </c>
      <c r="I2188">
        <v>25</v>
      </c>
      <c r="J2188">
        <v>5</v>
      </c>
      <c r="K2188">
        <v>20</v>
      </c>
      <c r="L2188">
        <v>30</v>
      </c>
      <c r="M2188">
        <v>5</v>
      </c>
      <c r="N2188">
        <v>115</v>
      </c>
      <c r="O2188">
        <v>365</v>
      </c>
      <c r="P2188">
        <v>310</v>
      </c>
      <c r="Q2188">
        <v>745</v>
      </c>
      <c r="R2188">
        <v>495</v>
      </c>
      <c r="S2188">
        <v>5</v>
      </c>
      <c r="T2188">
        <v>70</v>
      </c>
      <c r="U2188">
        <v>165</v>
      </c>
      <c r="V2188">
        <v>505</v>
      </c>
      <c r="W2188">
        <v>0</v>
      </c>
      <c r="X2188">
        <v>115</v>
      </c>
      <c r="Y2188">
        <v>0</v>
      </c>
    </row>
    <row r="2189" spans="2:25" hidden="1" x14ac:dyDescent="0.25">
      <c r="B2189" t="s">
        <v>2202</v>
      </c>
      <c r="C2189">
        <v>74560</v>
      </c>
      <c r="D2189" t="s">
        <v>2194</v>
      </c>
      <c r="E2189">
        <v>5</v>
      </c>
      <c r="F2189">
        <v>5</v>
      </c>
      <c r="G2189">
        <v>85</v>
      </c>
      <c r="H2189">
        <v>0</v>
      </c>
      <c r="I2189">
        <v>15</v>
      </c>
      <c r="J2189">
        <v>5</v>
      </c>
      <c r="K2189">
        <v>5</v>
      </c>
      <c r="L2189">
        <v>35</v>
      </c>
      <c r="M2189">
        <v>5</v>
      </c>
      <c r="N2189">
        <v>15</v>
      </c>
      <c r="O2189">
        <v>20</v>
      </c>
      <c r="P2189">
        <v>15</v>
      </c>
      <c r="Q2189">
        <v>25</v>
      </c>
      <c r="R2189">
        <v>25</v>
      </c>
      <c r="S2189">
        <v>0</v>
      </c>
      <c r="T2189">
        <v>0</v>
      </c>
      <c r="U2189">
        <v>10</v>
      </c>
      <c r="V2189">
        <v>115</v>
      </c>
      <c r="W2189">
        <v>0</v>
      </c>
      <c r="X2189">
        <v>0</v>
      </c>
      <c r="Y2189">
        <v>5</v>
      </c>
    </row>
    <row r="2190" spans="2:25" hidden="1" x14ac:dyDescent="0.25">
      <c r="B2190" t="s">
        <v>2202</v>
      </c>
      <c r="C2190">
        <v>74660</v>
      </c>
      <c r="D2190" t="s">
        <v>2195</v>
      </c>
      <c r="E2190">
        <v>25</v>
      </c>
      <c r="F2190">
        <v>50</v>
      </c>
      <c r="G2190">
        <v>110</v>
      </c>
      <c r="H2190">
        <v>0</v>
      </c>
      <c r="I2190">
        <v>70</v>
      </c>
      <c r="J2190">
        <v>5</v>
      </c>
      <c r="K2190">
        <v>60</v>
      </c>
      <c r="L2190">
        <v>15</v>
      </c>
      <c r="M2190">
        <v>5</v>
      </c>
      <c r="N2190">
        <v>355</v>
      </c>
      <c r="O2190">
        <v>820</v>
      </c>
      <c r="P2190">
        <v>700</v>
      </c>
      <c r="Q2190">
        <v>2190</v>
      </c>
      <c r="R2190">
        <v>1725</v>
      </c>
      <c r="S2190">
        <v>5</v>
      </c>
      <c r="T2190">
        <v>200</v>
      </c>
      <c r="U2190">
        <v>255</v>
      </c>
      <c r="V2190">
        <v>1015</v>
      </c>
      <c r="W2190">
        <v>0</v>
      </c>
      <c r="X2190">
        <v>295</v>
      </c>
      <c r="Y2190">
        <v>0</v>
      </c>
    </row>
    <row r="2191" spans="2:25" hidden="1" x14ac:dyDescent="0.25">
      <c r="B2191" t="s">
        <v>2202</v>
      </c>
      <c r="C2191">
        <v>74680</v>
      </c>
      <c r="D2191" t="s">
        <v>2196</v>
      </c>
      <c r="E2191">
        <v>5</v>
      </c>
      <c r="F2191">
        <v>30</v>
      </c>
      <c r="G2191">
        <v>60</v>
      </c>
      <c r="H2191">
        <v>0</v>
      </c>
      <c r="I2191">
        <v>35</v>
      </c>
      <c r="J2191">
        <v>5</v>
      </c>
      <c r="K2191">
        <v>30</v>
      </c>
      <c r="L2191">
        <v>10</v>
      </c>
      <c r="M2191">
        <v>0</v>
      </c>
      <c r="N2191">
        <v>200</v>
      </c>
      <c r="O2191">
        <v>495</v>
      </c>
      <c r="P2191">
        <v>390</v>
      </c>
      <c r="Q2191">
        <v>1250</v>
      </c>
      <c r="R2191">
        <v>900</v>
      </c>
      <c r="S2191">
        <v>5</v>
      </c>
      <c r="T2191">
        <v>130</v>
      </c>
      <c r="U2191">
        <v>125</v>
      </c>
      <c r="V2191">
        <v>530</v>
      </c>
      <c r="W2191">
        <v>0</v>
      </c>
      <c r="X2191">
        <v>230</v>
      </c>
      <c r="Y2191">
        <v>0</v>
      </c>
    </row>
    <row r="2192" spans="2:25" hidden="1" x14ac:dyDescent="0.25">
      <c r="B2192" t="s">
        <v>2202</v>
      </c>
      <c r="C2192">
        <v>79399</v>
      </c>
      <c r="D2192" t="s">
        <v>2197</v>
      </c>
      <c r="E2192">
        <v>5</v>
      </c>
      <c r="F2192">
        <v>25</v>
      </c>
      <c r="G2192">
        <v>285</v>
      </c>
      <c r="H2192">
        <v>5</v>
      </c>
      <c r="I2192">
        <v>65</v>
      </c>
      <c r="J2192">
        <v>5</v>
      </c>
      <c r="K2192">
        <v>40</v>
      </c>
      <c r="L2192">
        <v>110</v>
      </c>
      <c r="M2192">
        <v>10</v>
      </c>
      <c r="N2192">
        <v>125</v>
      </c>
      <c r="O2192">
        <v>255</v>
      </c>
      <c r="P2192">
        <v>190</v>
      </c>
      <c r="Q2192">
        <v>295</v>
      </c>
      <c r="R2192">
        <v>230</v>
      </c>
      <c r="S2192">
        <v>10</v>
      </c>
      <c r="T2192">
        <v>25</v>
      </c>
      <c r="U2192">
        <v>45</v>
      </c>
      <c r="V2192">
        <v>585</v>
      </c>
      <c r="W2192">
        <v>0</v>
      </c>
      <c r="X2192">
        <v>25</v>
      </c>
      <c r="Y2192">
        <v>5</v>
      </c>
    </row>
    <row r="2193" spans="2:25" hidden="1" x14ac:dyDescent="0.25">
      <c r="B2193" t="s">
        <v>2202</v>
      </c>
      <c r="C2193">
        <v>89399</v>
      </c>
      <c r="D2193" t="s">
        <v>2198</v>
      </c>
      <c r="E2193">
        <v>75</v>
      </c>
      <c r="F2193">
        <v>110</v>
      </c>
      <c r="G2193">
        <v>25025</v>
      </c>
      <c r="H2193">
        <v>275</v>
      </c>
      <c r="I2193">
        <v>5965</v>
      </c>
      <c r="J2193">
        <v>95</v>
      </c>
      <c r="K2193">
        <v>1835</v>
      </c>
      <c r="L2193">
        <v>9825</v>
      </c>
      <c r="M2193">
        <v>10645</v>
      </c>
      <c r="N2193">
        <v>9035</v>
      </c>
      <c r="O2193">
        <v>12940</v>
      </c>
      <c r="P2193">
        <v>10250</v>
      </c>
      <c r="Q2193">
        <v>13925</v>
      </c>
      <c r="R2193">
        <v>7340</v>
      </c>
      <c r="S2193">
        <v>1590</v>
      </c>
      <c r="T2193">
        <v>410</v>
      </c>
      <c r="U2193">
        <v>2755</v>
      </c>
      <c r="V2193">
        <v>42640</v>
      </c>
      <c r="W2193">
        <v>90</v>
      </c>
      <c r="X2193">
        <v>825</v>
      </c>
      <c r="Y2193">
        <v>2405</v>
      </c>
    </row>
    <row r="2194" spans="2:25" hidden="1" x14ac:dyDescent="0.25">
      <c r="B2194" t="s">
        <v>2202</v>
      </c>
      <c r="C2194">
        <v>99399</v>
      </c>
      <c r="D2194" t="s">
        <v>2199</v>
      </c>
      <c r="E2194">
        <v>5</v>
      </c>
      <c r="F2194">
        <v>5</v>
      </c>
      <c r="G2194">
        <v>290</v>
      </c>
      <c r="H2194">
        <v>0</v>
      </c>
      <c r="I2194">
        <v>55</v>
      </c>
      <c r="J2194">
        <v>0</v>
      </c>
      <c r="K2194">
        <v>25</v>
      </c>
      <c r="L2194">
        <v>85</v>
      </c>
      <c r="M2194">
        <v>75</v>
      </c>
      <c r="N2194">
        <v>60</v>
      </c>
      <c r="O2194">
        <v>115</v>
      </c>
      <c r="P2194">
        <v>90</v>
      </c>
      <c r="Q2194">
        <v>70</v>
      </c>
      <c r="R2194">
        <v>60</v>
      </c>
      <c r="S2194">
        <v>5</v>
      </c>
      <c r="T2194">
        <v>5</v>
      </c>
      <c r="U2194">
        <v>25</v>
      </c>
      <c r="V2194">
        <v>450</v>
      </c>
      <c r="W2194">
        <v>0</v>
      </c>
      <c r="X2194">
        <v>5</v>
      </c>
      <c r="Y2194">
        <v>0</v>
      </c>
    </row>
    <row r="2195" spans="2:25" hidden="1" x14ac:dyDescent="0.25">
      <c r="B2195" t="s">
        <v>2203</v>
      </c>
      <c r="C2195">
        <v>10050</v>
      </c>
      <c r="D2195" t="s">
        <v>1737</v>
      </c>
      <c r="E2195">
        <v>25</v>
      </c>
      <c r="F2195">
        <v>85</v>
      </c>
      <c r="G2195">
        <v>6965</v>
      </c>
      <c r="H2195">
        <v>50</v>
      </c>
      <c r="I2195">
        <v>1720</v>
      </c>
      <c r="J2195">
        <v>20</v>
      </c>
      <c r="K2195">
        <v>775</v>
      </c>
      <c r="L2195">
        <v>4590</v>
      </c>
      <c r="M2195">
        <v>1355</v>
      </c>
      <c r="N2195">
        <v>2525</v>
      </c>
      <c r="O2195">
        <v>3655</v>
      </c>
      <c r="P2195">
        <v>2965</v>
      </c>
      <c r="Q2195">
        <v>3140</v>
      </c>
      <c r="R2195">
        <v>2220</v>
      </c>
      <c r="S2195">
        <v>375</v>
      </c>
      <c r="T2195">
        <v>105</v>
      </c>
      <c r="U2195">
        <v>1140</v>
      </c>
      <c r="V2195">
        <v>12765</v>
      </c>
      <c r="W2195">
        <v>5</v>
      </c>
      <c r="X2195">
        <v>265</v>
      </c>
      <c r="Y2195">
        <v>235</v>
      </c>
    </row>
    <row r="2196" spans="2:25" hidden="1" x14ac:dyDescent="0.25">
      <c r="B2196" t="s">
        <v>2203</v>
      </c>
      <c r="C2196">
        <v>10180</v>
      </c>
      <c r="D2196" t="s">
        <v>1738</v>
      </c>
      <c r="E2196">
        <v>50</v>
      </c>
      <c r="F2196">
        <v>120</v>
      </c>
      <c r="G2196">
        <v>2875</v>
      </c>
      <c r="H2196">
        <v>40</v>
      </c>
      <c r="I2196">
        <v>710</v>
      </c>
      <c r="J2196">
        <v>15</v>
      </c>
      <c r="K2196">
        <v>390</v>
      </c>
      <c r="L2196">
        <v>2885</v>
      </c>
      <c r="M2196">
        <v>775</v>
      </c>
      <c r="N2196">
        <v>1285</v>
      </c>
      <c r="O2196">
        <v>1770</v>
      </c>
      <c r="P2196">
        <v>1430</v>
      </c>
      <c r="Q2196">
        <v>2395</v>
      </c>
      <c r="R2196">
        <v>1465</v>
      </c>
      <c r="S2196">
        <v>135</v>
      </c>
      <c r="T2196">
        <v>100</v>
      </c>
      <c r="U2196">
        <v>560</v>
      </c>
      <c r="V2196">
        <v>5790</v>
      </c>
      <c r="W2196">
        <v>5</v>
      </c>
      <c r="X2196">
        <v>285</v>
      </c>
      <c r="Y2196">
        <v>455</v>
      </c>
    </row>
    <row r="2197" spans="2:25" hidden="1" x14ac:dyDescent="0.25">
      <c r="B2197" t="s">
        <v>2203</v>
      </c>
      <c r="C2197">
        <v>10250</v>
      </c>
      <c r="D2197" t="s">
        <v>1739</v>
      </c>
      <c r="E2197">
        <v>20</v>
      </c>
      <c r="F2197">
        <v>60</v>
      </c>
      <c r="G2197">
        <v>7135</v>
      </c>
      <c r="H2197">
        <v>30</v>
      </c>
      <c r="I2197">
        <v>1260</v>
      </c>
      <c r="J2197">
        <v>15</v>
      </c>
      <c r="K2197">
        <v>585</v>
      </c>
      <c r="L2197">
        <v>3215</v>
      </c>
      <c r="M2197">
        <v>1830</v>
      </c>
      <c r="N2197">
        <v>1795</v>
      </c>
      <c r="O2197">
        <v>2335</v>
      </c>
      <c r="P2197">
        <v>1800</v>
      </c>
      <c r="Q2197">
        <v>1960</v>
      </c>
      <c r="R2197">
        <v>1455</v>
      </c>
      <c r="S2197">
        <v>235</v>
      </c>
      <c r="T2197">
        <v>75</v>
      </c>
      <c r="U2197">
        <v>545</v>
      </c>
      <c r="V2197">
        <v>11035</v>
      </c>
      <c r="W2197">
        <v>5</v>
      </c>
      <c r="X2197">
        <v>125</v>
      </c>
      <c r="Y2197">
        <v>105</v>
      </c>
    </row>
    <row r="2198" spans="2:25" hidden="1" x14ac:dyDescent="0.25">
      <c r="B2198" t="s">
        <v>2203</v>
      </c>
      <c r="C2198">
        <v>10300</v>
      </c>
      <c r="D2198" t="s">
        <v>1740</v>
      </c>
      <c r="E2198">
        <v>5</v>
      </c>
      <c r="F2198">
        <v>5</v>
      </c>
      <c r="G2198">
        <v>240</v>
      </c>
      <c r="H2198">
        <v>5</v>
      </c>
      <c r="I2198">
        <v>55</v>
      </c>
      <c r="J2198">
        <v>5</v>
      </c>
      <c r="K2198">
        <v>30</v>
      </c>
      <c r="L2198">
        <v>100</v>
      </c>
      <c r="M2198">
        <v>25</v>
      </c>
      <c r="N2198">
        <v>75</v>
      </c>
      <c r="O2198">
        <v>130</v>
      </c>
      <c r="P2198">
        <v>95</v>
      </c>
      <c r="Q2198">
        <v>110</v>
      </c>
      <c r="R2198">
        <v>60</v>
      </c>
      <c r="S2198">
        <v>15</v>
      </c>
      <c r="T2198">
        <v>5</v>
      </c>
      <c r="U2198">
        <v>40</v>
      </c>
      <c r="V2198">
        <v>415</v>
      </c>
      <c r="W2198">
        <v>5</v>
      </c>
      <c r="X2198">
        <v>5</v>
      </c>
      <c r="Y2198">
        <v>5</v>
      </c>
    </row>
    <row r="2199" spans="2:25" hidden="1" x14ac:dyDescent="0.25">
      <c r="B2199" t="s">
        <v>2203</v>
      </c>
      <c r="C2199">
        <v>10470</v>
      </c>
      <c r="D2199" t="s">
        <v>1741</v>
      </c>
      <c r="E2199">
        <v>30</v>
      </c>
      <c r="F2199">
        <v>65</v>
      </c>
      <c r="G2199">
        <v>4820</v>
      </c>
      <c r="H2199">
        <v>30</v>
      </c>
      <c r="I2199">
        <v>1180</v>
      </c>
      <c r="J2199">
        <v>10</v>
      </c>
      <c r="K2199">
        <v>585</v>
      </c>
      <c r="L2199">
        <v>2685</v>
      </c>
      <c r="M2199">
        <v>1065</v>
      </c>
      <c r="N2199">
        <v>1820</v>
      </c>
      <c r="O2199">
        <v>2525</v>
      </c>
      <c r="P2199">
        <v>2045</v>
      </c>
      <c r="Q2199">
        <v>2110</v>
      </c>
      <c r="R2199">
        <v>1235</v>
      </c>
      <c r="S2199">
        <v>195</v>
      </c>
      <c r="T2199">
        <v>85</v>
      </c>
      <c r="U2199">
        <v>765</v>
      </c>
      <c r="V2199">
        <v>8735</v>
      </c>
      <c r="W2199">
        <v>5</v>
      </c>
      <c r="X2199">
        <v>190</v>
      </c>
      <c r="Y2199">
        <v>235</v>
      </c>
    </row>
    <row r="2200" spans="2:25" hidden="1" x14ac:dyDescent="0.25">
      <c r="B2200" t="s">
        <v>2203</v>
      </c>
      <c r="C2200">
        <v>10500</v>
      </c>
      <c r="D2200" t="s">
        <v>1742</v>
      </c>
      <c r="E2200">
        <v>20</v>
      </c>
      <c r="F2200">
        <v>30</v>
      </c>
      <c r="G2200">
        <v>15620</v>
      </c>
      <c r="H2200">
        <v>95</v>
      </c>
      <c r="I2200">
        <v>4005</v>
      </c>
      <c r="J2200">
        <v>45</v>
      </c>
      <c r="K2200">
        <v>1860</v>
      </c>
      <c r="L2200">
        <v>6290</v>
      </c>
      <c r="M2200">
        <v>2990</v>
      </c>
      <c r="N2200">
        <v>3670</v>
      </c>
      <c r="O2200">
        <v>6040</v>
      </c>
      <c r="P2200">
        <v>4605</v>
      </c>
      <c r="Q2200">
        <v>5865</v>
      </c>
      <c r="R2200">
        <v>3845</v>
      </c>
      <c r="S2200">
        <v>535</v>
      </c>
      <c r="T2200">
        <v>300</v>
      </c>
      <c r="U2200">
        <v>1030</v>
      </c>
      <c r="V2200">
        <v>24020</v>
      </c>
      <c r="W2200">
        <v>90</v>
      </c>
      <c r="X2200">
        <v>215</v>
      </c>
      <c r="Y2200">
        <v>980</v>
      </c>
    </row>
    <row r="2201" spans="2:25" hidden="1" x14ac:dyDescent="0.25">
      <c r="B2201" t="s">
        <v>2203</v>
      </c>
      <c r="C2201">
        <v>10550</v>
      </c>
      <c r="D2201" t="s">
        <v>1743</v>
      </c>
      <c r="E2201">
        <v>10</v>
      </c>
      <c r="F2201">
        <v>40</v>
      </c>
      <c r="G2201">
        <v>6215</v>
      </c>
      <c r="H2201">
        <v>15</v>
      </c>
      <c r="I2201">
        <v>930</v>
      </c>
      <c r="J2201">
        <v>10</v>
      </c>
      <c r="K2201">
        <v>450</v>
      </c>
      <c r="L2201">
        <v>2145</v>
      </c>
      <c r="M2201">
        <v>1335</v>
      </c>
      <c r="N2201">
        <v>1580</v>
      </c>
      <c r="O2201">
        <v>2040</v>
      </c>
      <c r="P2201">
        <v>1525</v>
      </c>
      <c r="Q2201">
        <v>1565</v>
      </c>
      <c r="R2201">
        <v>1220</v>
      </c>
      <c r="S2201">
        <v>250</v>
      </c>
      <c r="T2201">
        <v>80</v>
      </c>
      <c r="U2201">
        <v>515</v>
      </c>
      <c r="V2201">
        <v>9590</v>
      </c>
      <c r="W2201">
        <v>5</v>
      </c>
      <c r="X2201">
        <v>135</v>
      </c>
      <c r="Y2201">
        <v>70</v>
      </c>
    </row>
    <row r="2202" spans="2:25" hidden="1" x14ac:dyDescent="0.25">
      <c r="B2202" t="s">
        <v>2203</v>
      </c>
      <c r="C2202">
        <v>10600</v>
      </c>
      <c r="D2202" t="s">
        <v>1744</v>
      </c>
      <c r="E2202">
        <v>5</v>
      </c>
      <c r="F2202">
        <v>10</v>
      </c>
      <c r="G2202">
        <v>2130</v>
      </c>
      <c r="H2202">
        <v>10</v>
      </c>
      <c r="I2202">
        <v>370</v>
      </c>
      <c r="J2202">
        <v>5</v>
      </c>
      <c r="K2202">
        <v>185</v>
      </c>
      <c r="L2202">
        <v>1035</v>
      </c>
      <c r="M2202">
        <v>385</v>
      </c>
      <c r="N2202">
        <v>570</v>
      </c>
      <c r="O2202">
        <v>905</v>
      </c>
      <c r="P2202">
        <v>700</v>
      </c>
      <c r="Q2202">
        <v>760</v>
      </c>
      <c r="R2202">
        <v>660</v>
      </c>
      <c r="S2202">
        <v>80</v>
      </c>
      <c r="T2202">
        <v>50</v>
      </c>
      <c r="U2202">
        <v>240</v>
      </c>
      <c r="V2202">
        <v>3555</v>
      </c>
      <c r="W2202">
        <v>5</v>
      </c>
      <c r="X2202">
        <v>60</v>
      </c>
      <c r="Y2202">
        <v>20</v>
      </c>
    </row>
    <row r="2203" spans="2:25" hidden="1" x14ac:dyDescent="0.25">
      <c r="B2203" t="s">
        <v>2203</v>
      </c>
      <c r="C2203">
        <v>10650</v>
      </c>
      <c r="D2203" t="s">
        <v>1745</v>
      </c>
      <c r="E2203">
        <v>0</v>
      </c>
      <c r="F2203">
        <v>5</v>
      </c>
      <c r="G2203">
        <v>1820</v>
      </c>
      <c r="H2203">
        <v>5</v>
      </c>
      <c r="I2203">
        <v>275</v>
      </c>
      <c r="J2203">
        <v>5</v>
      </c>
      <c r="K2203">
        <v>130</v>
      </c>
      <c r="L2203">
        <v>595</v>
      </c>
      <c r="M2203">
        <v>260</v>
      </c>
      <c r="N2203">
        <v>360</v>
      </c>
      <c r="O2203">
        <v>435</v>
      </c>
      <c r="P2203">
        <v>320</v>
      </c>
      <c r="Q2203">
        <v>375</v>
      </c>
      <c r="R2203">
        <v>280</v>
      </c>
      <c r="S2203">
        <v>80</v>
      </c>
      <c r="T2203">
        <v>15</v>
      </c>
      <c r="U2203">
        <v>110</v>
      </c>
      <c r="V2203">
        <v>2605</v>
      </c>
      <c r="W2203">
        <v>5</v>
      </c>
      <c r="X2203">
        <v>25</v>
      </c>
      <c r="Y2203">
        <v>15</v>
      </c>
    </row>
    <row r="2204" spans="2:25" hidden="1" x14ac:dyDescent="0.25">
      <c r="B2204" t="s">
        <v>2203</v>
      </c>
      <c r="C2204">
        <v>10750</v>
      </c>
      <c r="D2204" t="s">
        <v>1746</v>
      </c>
      <c r="E2204">
        <v>90</v>
      </c>
      <c r="F2204">
        <v>360</v>
      </c>
      <c r="G2204">
        <v>28385</v>
      </c>
      <c r="H2204">
        <v>225</v>
      </c>
      <c r="I2204">
        <v>11325</v>
      </c>
      <c r="J2204">
        <v>180</v>
      </c>
      <c r="K2204">
        <v>6230</v>
      </c>
      <c r="L2204">
        <v>19220</v>
      </c>
      <c r="M2204">
        <v>3045</v>
      </c>
      <c r="N2204">
        <v>10920</v>
      </c>
      <c r="O2204">
        <v>24445</v>
      </c>
      <c r="P2204">
        <v>19255</v>
      </c>
      <c r="Q2204">
        <v>21365</v>
      </c>
      <c r="R2204">
        <v>13025</v>
      </c>
      <c r="S2204">
        <v>1475</v>
      </c>
      <c r="T2204">
        <v>1280</v>
      </c>
      <c r="U2204">
        <v>5720</v>
      </c>
      <c r="V2204">
        <v>57675</v>
      </c>
      <c r="W2204">
        <v>195</v>
      </c>
      <c r="X2204">
        <v>1465</v>
      </c>
      <c r="Y2204">
        <v>2515</v>
      </c>
    </row>
    <row r="2205" spans="2:25" hidden="1" x14ac:dyDescent="0.25">
      <c r="B2205" t="s">
        <v>2203</v>
      </c>
      <c r="C2205">
        <v>10800</v>
      </c>
      <c r="D2205" t="s">
        <v>1747</v>
      </c>
      <c r="E2205">
        <v>0</v>
      </c>
      <c r="F2205">
        <v>5</v>
      </c>
      <c r="G2205">
        <v>715</v>
      </c>
      <c r="H2205">
        <v>0</v>
      </c>
      <c r="I2205">
        <v>115</v>
      </c>
      <c r="J2205">
        <v>5</v>
      </c>
      <c r="K2205">
        <v>65</v>
      </c>
      <c r="L2205">
        <v>155</v>
      </c>
      <c r="M2205">
        <v>145</v>
      </c>
      <c r="N2205">
        <v>175</v>
      </c>
      <c r="O2205">
        <v>295</v>
      </c>
      <c r="P2205">
        <v>225</v>
      </c>
      <c r="Q2205">
        <v>165</v>
      </c>
      <c r="R2205">
        <v>135</v>
      </c>
      <c r="S2205">
        <v>15</v>
      </c>
      <c r="T2205">
        <v>5</v>
      </c>
      <c r="U2205">
        <v>100</v>
      </c>
      <c r="V2205">
        <v>1140</v>
      </c>
      <c r="W2205">
        <v>0</v>
      </c>
      <c r="X2205">
        <v>15</v>
      </c>
      <c r="Y2205">
        <v>5</v>
      </c>
    </row>
    <row r="2206" spans="2:25" hidden="1" x14ac:dyDescent="0.25">
      <c r="B2206" t="s">
        <v>2203</v>
      </c>
      <c r="C2206">
        <v>10850</v>
      </c>
      <c r="D2206" t="s">
        <v>1748</v>
      </c>
      <c r="E2206">
        <v>0</v>
      </c>
      <c r="F2206">
        <v>5</v>
      </c>
      <c r="G2206">
        <v>825</v>
      </c>
      <c r="H2206">
        <v>5</v>
      </c>
      <c r="I2206">
        <v>195</v>
      </c>
      <c r="J2206">
        <v>5</v>
      </c>
      <c r="K2206">
        <v>95</v>
      </c>
      <c r="L2206">
        <v>360</v>
      </c>
      <c r="M2206">
        <v>175</v>
      </c>
      <c r="N2206">
        <v>235</v>
      </c>
      <c r="O2206">
        <v>410</v>
      </c>
      <c r="P2206">
        <v>305</v>
      </c>
      <c r="Q2206">
        <v>320</v>
      </c>
      <c r="R2206">
        <v>215</v>
      </c>
      <c r="S2206">
        <v>50</v>
      </c>
      <c r="T2206">
        <v>15</v>
      </c>
      <c r="U2206">
        <v>125</v>
      </c>
      <c r="V2206">
        <v>1405</v>
      </c>
      <c r="W2206">
        <v>0</v>
      </c>
      <c r="X2206">
        <v>30</v>
      </c>
      <c r="Y2206">
        <v>10</v>
      </c>
    </row>
    <row r="2207" spans="2:25" hidden="1" x14ac:dyDescent="0.25">
      <c r="B2207" t="s">
        <v>2203</v>
      </c>
      <c r="C2207">
        <v>10900</v>
      </c>
      <c r="D2207" t="s">
        <v>1749</v>
      </c>
      <c r="E2207">
        <v>15</v>
      </c>
      <c r="F2207">
        <v>20</v>
      </c>
      <c r="G2207">
        <v>9460</v>
      </c>
      <c r="H2207">
        <v>70</v>
      </c>
      <c r="I2207">
        <v>1740</v>
      </c>
      <c r="J2207">
        <v>20</v>
      </c>
      <c r="K2207">
        <v>565</v>
      </c>
      <c r="L2207">
        <v>3445</v>
      </c>
      <c r="M2207">
        <v>2520</v>
      </c>
      <c r="N2207">
        <v>2215</v>
      </c>
      <c r="O2207">
        <v>2920</v>
      </c>
      <c r="P2207">
        <v>2220</v>
      </c>
      <c r="Q2207">
        <v>2825</v>
      </c>
      <c r="R2207">
        <v>1705</v>
      </c>
      <c r="S2207">
        <v>335</v>
      </c>
      <c r="T2207">
        <v>90</v>
      </c>
      <c r="U2207">
        <v>645</v>
      </c>
      <c r="V2207">
        <v>14010</v>
      </c>
      <c r="W2207">
        <v>5</v>
      </c>
      <c r="X2207">
        <v>145</v>
      </c>
      <c r="Y2207">
        <v>265</v>
      </c>
    </row>
    <row r="2208" spans="2:25" hidden="1" x14ac:dyDescent="0.25">
      <c r="B2208" t="s">
        <v>2203</v>
      </c>
      <c r="C2208">
        <v>10950</v>
      </c>
      <c r="D2208" t="s">
        <v>1750</v>
      </c>
      <c r="E2208">
        <v>5</v>
      </c>
      <c r="F2208">
        <v>10</v>
      </c>
      <c r="G2208">
        <v>290</v>
      </c>
      <c r="H2208">
        <v>0</v>
      </c>
      <c r="I2208">
        <v>40</v>
      </c>
      <c r="J2208">
        <v>5</v>
      </c>
      <c r="K2208">
        <v>25</v>
      </c>
      <c r="L2208">
        <v>125</v>
      </c>
      <c r="M2208">
        <v>50</v>
      </c>
      <c r="N2208">
        <v>90</v>
      </c>
      <c r="O2208">
        <v>180</v>
      </c>
      <c r="P2208">
        <v>140</v>
      </c>
      <c r="Q2208">
        <v>135</v>
      </c>
      <c r="R2208">
        <v>100</v>
      </c>
      <c r="S2208">
        <v>15</v>
      </c>
      <c r="T2208">
        <v>5</v>
      </c>
      <c r="U2208">
        <v>70</v>
      </c>
      <c r="V2208">
        <v>520</v>
      </c>
      <c r="W2208">
        <v>0</v>
      </c>
      <c r="X2208">
        <v>15</v>
      </c>
      <c r="Y2208">
        <v>5</v>
      </c>
    </row>
    <row r="2209" spans="2:25" hidden="1" x14ac:dyDescent="0.25">
      <c r="B2209" t="s">
        <v>2203</v>
      </c>
      <c r="C2209">
        <v>11150</v>
      </c>
      <c r="D2209" t="s">
        <v>1751</v>
      </c>
      <c r="E2209">
        <v>5</v>
      </c>
      <c r="F2209">
        <v>35</v>
      </c>
      <c r="G2209">
        <v>205</v>
      </c>
      <c r="H2209">
        <v>0</v>
      </c>
      <c r="I2209">
        <v>70</v>
      </c>
      <c r="J2209">
        <v>5</v>
      </c>
      <c r="K2209">
        <v>55</v>
      </c>
      <c r="L2209">
        <v>205</v>
      </c>
      <c r="M2209">
        <v>20</v>
      </c>
      <c r="N2209">
        <v>115</v>
      </c>
      <c r="O2209">
        <v>250</v>
      </c>
      <c r="P2209">
        <v>220</v>
      </c>
      <c r="Q2209">
        <v>345</v>
      </c>
      <c r="R2209">
        <v>260</v>
      </c>
      <c r="S2209">
        <v>5</v>
      </c>
      <c r="T2209">
        <v>5</v>
      </c>
      <c r="U2209">
        <v>135</v>
      </c>
      <c r="V2209">
        <v>580</v>
      </c>
      <c r="W2209">
        <v>5</v>
      </c>
      <c r="X2209">
        <v>55</v>
      </c>
      <c r="Y2209">
        <v>5</v>
      </c>
    </row>
    <row r="2210" spans="2:25" hidden="1" x14ac:dyDescent="0.25">
      <c r="B2210" t="s">
        <v>2203</v>
      </c>
      <c r="C2210">
        <v>11200</v>
      </c>
      <c r="D2210" t="s">
        <v>1752</v>
      </c>
      <c r="E2210">
        <v>5</v>
      </c>
      <c r="F2210">
        <v>20</v>
      </c>
      <c r="G2210">
        <v>105</v>
      </c>
      <c r="H2210">
        <v>0</v>
      </c>
      <c r="I2210">
        <v>40</v>
      </c>
      <c r="J2210">
        <v>5</v>
      </c>
      <c r="K2210">
        <v>35</v>
      </c>
      <c r="L2210">
        <v>160</v>
      </c>
      <c r="M2210">
        <v>10</v>
      </c>
      <c r="N2210">
        <v>110</v>
      </c>
      <c r="O2210">
        <v>150</v>
      </c>
      <c r="P2210">
        <v>140</v>
      </c>
      <c r="Q2210">
        <v>210</v>
      </c>
      <c r="R2210">
        <v>180</v>
      </c>
      <c r="S2210">
        <v>5</v>
      </c>
      <c r="T2210">
        <v>5</v>
      </c>
      <c r="U2210">
        <v>90</v>
      </c>
      <c r="V2210">
        <v>390</v>
      </c>
      <c r="W2210">
        <v>0</v>
      </c>
      <c r="X2210">
        <v>35</v>
      </c>
      <c r="Y2210">
        <v>0</v>
      </c>
    </row>
    <row r="2211" spans="2:25" hidden="1" x14ac:dyDescent="0.25">
      <c r="B2211" t="s">
        <v>2203</v>
      </c>
      <c r="C2211">
        <v>11250</v>
      </c>
      <c r="D2211" t="s">
        <v>1753</v>
      </c>
      <c r="E2211">
        <v>5</v>
      </c>
      <c r="F2211">
        <v>45</v>
      </c>
      <c r="G2211">
        <v>2895</v>
      </c>
      <c r="H2211">
        <v>10</v>
      </c>
      <c r="I2211">
        <v>750</v>
      </c>
      <c r="J2211">
        <v>5</v>
      </c>
      <c r="K2211">
        <v>400</v>
      </c>
      <c r="L2211">
        <v>1450</v>
      </c>
      <c r="M2211">
        <v>195</v>
      </c>
      <c r="N2211">
        <v>1220</v>
      </c>
      <c r="O2211">
        <v>1160</v>
      </c>
      <c r="P2211">
        <v>1025</v>
      </c>
      <c r="Q2211">
        <v>1140</v>
      </c>
      <c r="R2211">
        <v>1025</v>
      </c>
      <c r="S2211">
        <v>95</v>
      </c>
      <c r="T2211">
        <v>40</v>
      </c>
      <c r="U2211">
        <v>505</v>
      </c>
      <c r="V2211">
        <v>5595</v>
      </c>
      <c r="W2211">
        <v>5</v>
      </c>
      <c r="X2211">
        <v>160</v>
      </c>
      <c r="Y2211">
        <v>25</v>
      </c>
    </row>
    <row r="2212" spans="2:25" hidden="1" x14ac:dyDescent="0.25">
      <c r="B2212" t="s">
        <v>2203</v>
      </c>
      <c r="C2212">
        <v>11300</v>
      </c>
      <c r="D2212" t="s">
        <v>1254</v>
      </c>
      <c r="E2212">
        <v>0</v>
      </c>
      <c r="F2212">
        <v>10</v>
      </c>
      <c r="G2212">
        <v>3275</v>
      </c>
      <c r="H2212">
        <v>80</v>
      </c>
      <c r="I2212">
        <v>635</v>
      </c>
      <c r="J2212">
        <v>5</v>
      </c>
      <c r="K2212">
        <v>280</v>
      </c>
      <c r="L2212">
        <v>1425</v>
      </c>
      <c r="M2212">
        <v>875</v>
      </c>
      <c r="N2212">
        <v>645</v>
      </c>
      <c r="O2212">
        <v>1020</v>
      </c>
      <c r="P2212">
        <v>735</v>
      </c>
      <c r="Q2212">
        <v>1290</v>
      </c>
      <c r="R2212">
        <v>800</v>
      </c>
      <c r="S2212">
        <v>125</v>
      </c>
      <c r="T2212">
        <v>40</v>
      </c>
      <c r="U2212">
        <v>130</v>
      </c>
      <c r="V2212">
        <v>4770</v>
      </c>
      <c r="W2212">
        <v>25</v>
      </c>
      <c r="X2212">
        <v>30</v>
      </c>
      <c r="Y2212">
        <v>300</v>
      </c>
    </row>
    <row r="2213" spans="2:25" hidden="1" x14ac:dyDescent="0.25">
      <c r="B2213" t="s">
        <v>2203</v>
      </c>
      <c r="C2213">
        <v>11350</v>
      </c>
      <c r="D2213" t="s">
        <v>1754</v>
      </c>
      <c r="E2213">
        <v>10</v>
      </c>
      <c r="F2213">
        <v>5</v>
      </c>
      <c r="G2213">
        <v>3340</v>
      </c>
      <c r="H2213">
        <v>85</v>
      </c>
      <c r="I2213">
        <v>570</v>
      </c>
      <c r="J2213">
        <v>5</v>
      </c>
      <c r="K2213">
        <v>280</v>
      </c>
      <c r="L2213">
        <v>2890</v>
      </c>
      <c r="M2213">
        <v>860</v>
      </c>
      <c r="N2213">
        <v>1370</v>
      </c>
      <c r="O2213">
        <v>2085</v>
      </c>
      <c r="P2213">
        <v>1655</v>
      </c>
      <c r="Q2213">
        <v>2245</v>
      </c>
      <c r="R2213">
        <v>1990</v>
      </c>
      <c r="S2213">
        <v>185</v>
      </c>
      <c r="T2213">
        <v>110</v>
      </c>
      <c r="U2213">
        <v>590</v>
      </c>
      <c r="V2213">
        <v>6495</v>
      </c>
      <c r="W2213">
        <v>5</v>
      </c>
      <c r="X2213">
        <v>105</v>
      </c>
      <c r="Y2213">
        <v>105</v>
      </c>
    </row>
    <row r="2214" spans="2:25" hidden="1" x14ac:dyDescent="0.25">
      <c r="B2214" t="s">
        <v>2203</v>
      </c>
      <c r="C2214">
        <v>11400</v>
      </c>
      <c r="D2214" t="s">
        <v>1755</v>
      </c>
      <c r="E2214">
        <v>5</v>
      </c>
      <c r="F2214">
        <v>5</v>
      </c>
      <c r="G2214">
        <v>1575</v>
      </c>
      <c r="H2214">
        <v>5</v>
      </c>
      <c r="I2214">
        <v>300</v>
      </c>
      <c r="J2214">
        <v>5</v>
      </c>
      <c r="K2214">
        <v>130</v>
      </c>
      <c r="L2214">
        <v>485</v>
      </c>
      <c r="M2214">
        <v>360</v>
      </c>
      <c r="N2214">
        <v>415</v>
      </c>
      <c r="O2214">
        <v>635</v>
      </c>
      <c r="P2214">
        <v>455</v>
      </c>
      <c r="Q2214">
        <v>480</v>
      </c>
      <c r="R2214">
        <v>300</v>
      </c>
      <c r="S2214">
        <v>50</v>
      </c>
      <c r="T2214">
        <v>25</v>
      </c>
      <c r="U2214">
        <v>165</v>
      </c>
      <c r="V2214">
        <v>2465</v>
      </c>
      <c r="W2214">
        <v>0</v>
      </c>
      <c r="X2214">
        <v>25</v>
      </c>
      <c r="Y2214">
        <v>25</v>
      </c>
    </row>
    <row r="2215" spans="2:25" hidden="1" x14ac:dyDescent="0.25">
      <c r="B2215" t="s">
        <v>2203</v>
      </c>
      <c r="C2215">
        <v>11450</v>
      </c>
      <c r="D2215" t="s">
        <v>1756</v>
      </c>
      <c r="E2215">
        <v>20</v>
      </c>
      <c r="F2215">
        <v>65</v>
      </c>
      <c r="G2215">
        <v>7730</v>
      </c>
      <c r="H2215">
        <v>45</v>
      </c>
      <c r="I2215">
        <v>3535</v>
      </c>
      <c r="J2215">
        <v>75</v>
      </c>
      <c r="K2215">
        <v>1430</v>
      </c>
      <c r="L2215">
        <v>4880</v>
      </c>
      <c r="M2215">
        <v>1365</v>
      </c>
      <c r="N2215">
        <v>2135</v>
      </c>
      <c r="O2215">
        <v>7310</v>
      </c>
      <c r="P2215">
        <v>5670</v>
      </c>
      <c r="Q2215">
        <v>5135</v>
      </c>
      <c r="R2215">
        <v>2175</v>
      </c>
      <c r="S2215">
        <v>310</v>
      </c>
      <c r="T2215">
        <v>310</v>
      </c>
      <c r="U2215">
        <v>1645</v>
      </c>
      <c r="V2215">
        <v>14100</v>
      </c>
      <c r="W2215">
        <v>25</v>
      </c>
      <c r="X2215">
        <v>225</v>
      </c>
      <c r="Y2215">
        <v>535</v>
      </c>
    </row>
    <row r="2216" spans="2:25" hidden="1" x14ac:dyDescent="0.25">
      <c r="B2216" t="s">
        <v>2203</v>
      </c>
      <c r="C2216">
        <v>11500</v>
      </c>
      <c r="D2216" t="s">
        <v>1757</v>
      </c>
      <c r="E2216">
        <v>65</v>
      </c>
      <c r="F2216">
        <v>195</v>
      </c>
      <c r="G2216">
        <v>15860</v>
      </c>
      <c r="H2216">
        <v>135</v>
      </c>
      <c r="I2216">
        <v>7085</v>
      </c>
      <c r="J2216">
        <v>110</v>
      </c>
      <c r="K2216">
        <v>4015</v>
      </c>
      <c r="L2216">
        <v>10455</v>
      </c>
      <c r="M2216">
        <v>1555</v>
      </c>
      <c r="N2216">
        <v>6695</v>
      </c>
      <c r="O2216">
        <v>14005</v>
      </c>
      <c r="P2216">
        <v>11230</v>
      </c>
      <c r="Q2216">
        <v>11835</v>
      </c>
      <c r="R2216">
        <v>6890</v>
      </c>
      <c r="S2216">
        <v>810</v>
      </c>
      <c r="T2216">
        <v>820</v>
      </c>
      <c r="U2216">
        <v>3500</v>
      </c>
      <c r="V2216">
        <v>33725</v>
      </c>
      <c r="W2216">
        <v>65</v>
      </c>
      <c r="X2216">
        <v>820</v>
      </c>
      <c r="Y2216">
        <v>1325</v>
      </c>
    </row>
    <row r="2217" spans="2:25" hidden="1" x14ac:dyDescent="0.25">
      <c r="B2217" t="s">
        <v>2203</v>
      </c>
      <c r="C2217">
        <v>11520</v>
      </c>
      <c r="D2217" t="s">
        <v>1758</v>
      </c>
      <c r="E2217">
        <v>10</v>
      </c>
      <c r="F2217">
        <v>10</v>
      </c>
      <c r="G2217">
        <v>6325</v>
      </c>
      <c r="H2217">
        <v>70</v>
      </c>
      <c r="I2217">
        <v>1240</v>
      </c>
      <c r="J2217">
        <v>5</v>
      </c>
      <c r="K2217">
        <v>395</v>
      </c>
      <c r="L2217">
        <v>1995</v>
      </c>
      <c r="M2217">
        <v>2855</v>
      </c>
      <c r="N2217">
        <v>1085</v>
      </c>
      <c r="O2217">
        <v>1810</v>
      </c>
      <c r="P2217">
        <v>1350</v>
      </c>
      <c r="Q2217">
        <v>1940</v>
      </c>
      <c r="R2217">
        <v>1105</v>
      </c>
      <c r="S2217">
        <v>210</v>
      </c>
      <c r="T2217">
        <v>50</v>
      </c>
      <c r="U2217">
        <v>265</v>
      </c>
      <c r="V2217">
        <v>8675</v>
      </c>
      <c r="W2217">
        <v>20</v>
      </c>
      <c r="X2217">
        <v>35</v>
      </c>
      <c r="Y2217">
        <v>400</v>
      </c>
    </row>
    <row r="2218" spans="2:25" hidden="1" x14ac:dyDescent="0.25">
      <c r="B2218" t="s">
        <v>2203</v>
      </c>
      <c r="C2218">
        <v>11570</v>
      </c>
      <c r="D2218" t="s">
        <v>1759</v>
      </c>
      <c r="E2218">
        <v>35</v>
      </c>
      <c r="F2218">
        <v>45</v>
      </c>
      <c r="G2218">
        <v>36140</v>
      </c>
      <c r="H2218">
        <v>330</v>
      </c>
      <c r="I2218">
        <v>14340</v>
      </c>
      <c r="J2218">
        <v>205</v>
      </c>
      <c r="K2218">
        <v>9495</v>
      </c>
      <c r="L2218">
        <v>21620</v>
      </c>
      <c r="M2218">
        <v>4680</v>
      </c>
      <c r="N2218">
        <v>11195</v>
      </c>
      <c r="O2218">
        <v>24275</v>
      </c>
      <c r="P2218">
        <v>19100</v>
      </c>
      <c r="Q2218">
        <v>24155</v>
      </c>
      <c r="R2218">
        <v>14395</v>
      </c>
      <c r="S2218">
        <v>1685</v>
      </c>
      <c r="T2218">
        <v>2320</v>
      </c>
      <c r="U2218">
        <v>4295</v>
      </c>
      <c r="V2218">
        <v>69065</v>
      </c>
      <c r="W2218">
        <v>300</v>
      </c>
      <c r="X2218">
        <v>1000</v>
      </c>
      <c r="Y2218">
        <v>4635</v>
      </c>
    </row>
    <row r="2219" spans="2:25" hidden="1" x14ac:dyDescent="0.25">
      <c r="B2219" t="s">
        <v>2203</v>
      </c>
      <c r="C2219">
        <v>11600</v>
      </c>
      <c r="D2219" t="s">
        <v>1760</v>
      </c>
      <c r="E2219">
        <v>5</v>
      </c>
      <c r="F2219">
        <v>5</v>
      </c>
      <c r="G2219">
        <v>195</v>
      </c>
      <c r="H2219">
        <v>5</v>
      </c>
      <c r="I2219">
        <v>45</v>
      </c>
      <c r="J2219">
        <v>5</v>
      </c>
      <c r="K2219">
        <v>20</v>
      </c>
      <c r="L2219">
        <v>80</v>
      </c>
      <c r="M2219">
        <v>40</v>
      </c>
      <c r="N2219">
        <v>60</v>
      </c>
      <c r="O2219">
        <v>165</v>
      </c>
      <c r="P2219">
        <v>135</v>
      </c>
      <c r="Q2219">
        <v>100</v>
      </c>
      <c r="R2219">
        <v>60</v>
      </c>
      <c r="S2219">
        <v>10</v>
      </c>
      <c r="T2219">
        <v>5</v>
      </c>
      <c r="U2219">
        <v>50</v>
      </c>
      <c r="V2219">
        <v>370</v>
      </c>
      <c r="W2219">
        <v>0</v>
      </c>
      <c r="X2219">
        <v>10</v>
      </c>
      <c r="Y2219">
        <v>5</v>
      </c>
    </row>
    <row r="2220" spans="2:25" hidden="1" x14ac:dyDescent="0.25">
      <c r="B2220" t="s">
        <v>2203</v>
      </c>
      <c r="C2220">
        <v>11650</v>
      </c>
      <c r="D2220" t="s">
        <v>1761</v>
      </c>
      <c r="E2220">
        <v>140</v>
      </c>
      <c r="F2220">
        <v>255</v>
      </c>
      <c r="G2220">
        <v>48295</v>
      </c>
      <c r="H2220">
        <v>255</v>
      </c>
      <c r="I2220">
        <v>10930</v>
      </c>
      <c r="J2220">
        <v>150</v>
      </c>
      <c r="K2220">
        <v>4835</v>
      </c>
      <c r="L2220">
        <v>26275</v>
      </c>
      <c r="M2220">
        <v>8290</v>
      </c>
      <c r="N2220">
        <v>13490</v>
      </c>
      <c r="O2220">
        <v>19105</v>
      </c>
      <c r="P2220">
        <v>15320</v>
      </c>
      <c r="Q2220">
        <v>16570</v>
      </c>
      <c r="R2220">
        <v>11585</v>
      </c>
      <c r="S2220">
        <v>1575</v>
      </c>
      <c r="T2220">
        <v>565</v>
      </c>
      <c r="U2220">
        <v>5715</v>
      </c>
      <c r="V2220">
        <v>79200</v>
      </c>
      <c r="W2220">
        <v>50</v>
      </c>
      <c r="X2220">
        <v>1345</v>
      </c>
      <c r="Y2220">
        <v>1115</v>
      </c>
    </row>
    <row r="2221" spans="2:25" hidden="1" x14ac:dyDescent="0.25">
      <c r="B2221" t="s">
        <v>2203</v>
      </c>
      <c r="C2221">
        <v>11700</v>
      </c>
      <c r="D2221" t="s">
        <v>1762</v>
      </c>
      <c r="E2221">
        <v>5</v>
      </c>
      <c r="F2221">
        <v>20</v>
      </c>
      <c r="G2221">
        <v>165</v>
      </c>
      <c r="H2221">
        <v>0</v>
      </c>
      <c r="I2221">
        <v>55</v>
      </c>
      <c r="J2221">
        <v>0</v>
      </c>
      <c r="K2221">
        <v>45</v>
      </c>
      <c r="L2221">
        <v>120</v>
      </c>
      <c r="M2221">
        <v>20</v>
      </c>
      <c r="N2221">
        <v>145</v>
      </c>
      <c r="O2221">
        <v>155</v>
      </c>
      <c r="P2221">
        <v>145</v>
      </c>
      <c r="Q2221">
        <v>200</v>
      </c>
      <c r="R2221">
        <v>210</v>
      </c>
      <c r="S2221">
        <v>5</v>
      </c>
      <c r="T2221">
        <v>5</v>
      </c>
      <c r="U2221">
        <v>85</v>
      </c>
      <c r="V2221">
        <v>520</v>
      </c>
      <c r="W2221">
        <v>0</v>
      </c>
      <c r="X2221">
        <v>30</v>
      </c>
      <c r="Y2221">
        <v>0</v>
      </c>
    </row>
    <row r="2222" spans="2:25" hidden="1" x14ac:dyDescent="0.25">
      <c r="B2222" t="s">
        <v>2203</v>
      </c>
      <c r="C2222">
        <v>11720</v>
      </c>
      <c r="D2222" t="s">
        <v>1763</v>
      </c>
      <c r="E2222">
        <v>30</v>
      </c>
      <c r="F2222">
        <v>95</v>
      </c>
      <c r="G2222">
        <v>7380</v>
      </c>
      <c r="H2222">
        <v>35</v>
      </c>
      <c r="I2222">
        <v>2660</v>
      </c>
      <c r="J2222">
        <v>40</v>
      </c>
      <c r="K2222">
        <v>1385</v>
      </c>
      <c r="L2222">
        <v>5485</v>
      </c>
      <c r="M2222">
        <v>835</v>
      </c>
      <c r="N2222">
        <v>3190</v>
      </c>
      <c r="O2222">
        <v>4910</v>
      </c>
      <c r="P2222">
        <v>4085</v>
      </c>
      <c r="Q2222">
        <v>3770</v>
      </c>
      <c r="R2222">
        <v>2610</v>
      </c>
      <c r="S2222">
        <v>370</v>
      </c>
      <c r="T2222">
        <v>165</v>
      </c>
      <c r="U2222">
        <v>1810</v>
      </c>
      <c r="V2222">
        <v>15285</v>
      </c>
      <c r="W2222">
        <v>0</v>
      </c>
      <c r="X2222">
        <v>405</v>
      </c>
      <c r="Y2222">
        <v>130</v>
      </c>
    </row>
    <row r="2223" spans="2:25" hidden="1" x14ac:dyDescent="0.25">
      <c r="B2223" t="s">
        <v>2203</v>
      </c>
      <c r="C2223">
        <v>11730</v>
      </c>
      <c r="D2223" t="s">
        <v>1764</v>
      </c>
      <c r="E2223">
        <v>20</v>
      </c>
      <c r="F2223">
        <v>95</v>
      </c>
      <c r="G2223">
        <v>9880</v>
      </c>
      <c r="H2223">
        <v>30</v>
      </c>
      <c r="I2223">
        <v>2450</v>
      </c>
      <c r="J2223">
        <v>20</v>
      </c>
      <c r="K2223">
        <v>1395</v>
      </c>
      <c r="L2223">
        <v>5025</v>
      </c>
      <c r="M2223">
        <v>1425</v>
      </c>
      <c r="N2223">
        <v>3310</v>
      </c>
      <c r="O2223">
        <v>3790</v>
      </c>
      <c r="P2223">
        <v>3000</v>
      </c>
      <c r="Q2223">
        <v>3115</v>
      </c>
      <c r="R2223">
        <v>2715</v>
      </c>
      <c r="S2223">
        <v>395</v>
      </c>
      <c r="T2223">
        <v>165</v>
      </c>
      <c r="U2223">
        <v>1180</v>
      </c>
      <c r="V2223">
        <v>17580</v>
      </c>
      <c r="W2223">
        <v>15</v>
      </c>
      <c r="X2223">
        <v>370</v>
      </c>
      <c r="Y2223">
        <v>80</v>
      </c>
    </row>
    <row r="2224" spans="2:25" hidden="1" x14ac:dyDescent="0.25">
      <c r="B2224" t="s">
        <v>2203</v>
      </c>
      <c r="C2224">
        <v>11750</v>
      </c>
      <c r="D2224" t="s">
        <v>1765</v>
      </c>
      <c r="E2224">
        <v>0</v>
      </c>
      <c r="F2224">
        <v>5</v>
      </c>
      <c r="G2224">
        <v>390</v>
      </c>
      <c r="H2224">
        <v>0</v>
      </c>
      <c r="I2224">
        <v>70</v>
      </c>
      <c r="J2224">
        <v>0</v>
      </c>
      <c r="K2224">
        <v>30</v>
      </c>
      <c r="L2224">
        <v>120</v>
      </c>
      <c r="M2224">
        <v>55</v>
      </c>
      <c r="N2224">
        <v>125</v>
      </c>
      <c r="O2224">
        <v>215</v>
      </c>
      <c r="P2224">
        <v>175</v>
      </c>
      <c r="Q2224">
        <v>155</v>
      </c>
      <c r="R2224">
        <v>125</v>
      </c>
      <c r="S2224">
        <v>15</v>
      </c>
      <c r="T2224">
        <v>5</v>
      </c>
      <c r="U2224">
        <v>85</v>
      </c>
      <c r="V2224">
        <v>690</v>
      </c>
      <c r="W2224">
        <v>5</v>
      </c>
      <c r="X2224">
        <v>20</v>
      </c>
      <c r="Y2224">
        <v>0</v>
      </c>
    </row>
    <row r="2225" spans="2:25" hidden="1" x14ac:dyDescent="0.25">
      <c r="B2225" t="s">
        <v>2203</v>
      </c>
      <c r="C2225">
        <v>11800</v>
      </c>
      <c r="D2225" t="s">
        <v>1766</v>
      </c>
      <c r="E2225">
        <v>30</v>
      </c>
      <c r="F2225">
        <v>145</v>
      </c>
      <c r="G2225">
        <v>11480</v>
      </c>
      <c r="H2225">
        <v>70</v>
      </c>
      <c r="I2225">
        <v>2485</v>
      </c>
      <c r="J2225">
        <v>35</v>
      </c>
      <c r="K2225">
        <v>1205</v>
      </c>
      <c r="L2225">
        <v>7740</v>
      </c>
      <c r="M2225">
        <v>2025</v>
      </c>
      <c r="N2225">
        <v>3470</v>
      </c>
      <c r="O2225">
        <v>5260</v>
      </c>
      <c r="P2225">
        <v>4095</v>
      </c>
      <c r="Q2225">
        <v>4385</v>
      </c>
      <c r="R2225">
        <v>3450</v>
      </c>
      <c r="S2225">
        <v>415</v>
      </c>
      <c r="T2225">
        <v>270</v>
      </c>
      <c r="U2225">
        <v>1430</v>
      </c>
      <c r="V2225">
        <v>19870</v>
      </c>
      <c r="W2225">
        <v>10</v>
      </c>
      <c r="X2225">
        <v>490</v>
      </c>
      <c r="Y2225">
        <v>250</v>
      </c>
    </row>
    <row r="2226" spans="2:25" hidden="1" x14ac:dyDescent="0.25">
      <c r="B2226" t="s">
        <v>2203</v>
      </c>
      <c r="C2226">
        <v>12000</v>
      </c>
      <c r="D2226" t="s">
        <v>1767</v>
      </c>
      <c r="E2226">
        <v>5</v>
      </c>
      <c r="F2226">
        <v>5</v>
      </c>
      <c r="G2226">
        <v>625</v>
      </c>
      <c r="H2226">
        <v>5</v>
      </c>
      <c r="I2226">
        <v>130</v>
      </c>
      <c r="J2226">
        <v>5</v>
      </c>
      <c r="K2226">
        <v>60</v>
      </c>
      <c r="L2226">
        <v>185</v>
      </c>
      <c r="M2226">
        <v>95</v>
      </c>
      <c r="N2226">
        <v>175</v>
      </c>
      <c r="O2226">
        <v>255</v>
      </c>
      <c r="P2226">
        <v>195</v>
      </c>
      <c r="Q2226">
        <v>170</v>
      </c>
      <c r="R2226">
        <v>120</v>
      </c>
      <c r="S2226">
        <v>25</v>
      </c>
      <c r="T2226">
        <v>10</v>
      </c>
      <c r="U2226">
        <v>70</v>
      </c>
      <c r="V2226">
        <v>1020</v>
      </c>
      <c r="W2226">
        <v>0</v>
      </c>
      <c r="X2226">
        <v>15</v>
      </c>
      <c r="Y2226">
        <v>5</v>
      </c>
    </row>
    <row r="2227" spans="2:25" hidden="1" x14ac:dyDescent="0.25">
      <c r="B2227" t="s">
        <v>2203</v>
      </c>
      <c r="C2227">
        <v>12150</v>
      </c>
      <c r="D2227" t="s">
        <v>1768</v>
      </c>
      <c r="E2227">
        <v>5</v>
      </c>
      <c r="F2227">
        <v>50</v>
      </c>
      <c r="G2227">
        <v>390</v>
      </c>
      <c r="H2227">
        <v>0</v>
      </c>
      <c r="I2227">
        <v>160</v>
      </c>
      <c r="J2227">
        <v>5</v>
      </c>
      <c r="K2227">
        <v>100</v>
      </c>
      <c r="L2227">
        <v>330</v>
      </c>
      <c r="M2227">
        <v>60</v>
      </c>
      <c r="N2227">
        <v>225</v>
      </c>
      <c r="O2227">
        <v>380</v>
      </c>
      <c r="P2227">
        <v>335</v>
      </c>
      <c r="Q2227">
        <v>355</v>
      </c>
      <c r="R2227">
        <v>285</v>
      </c>
      <c r="S2227">
        <v>10</v>
      </c>
      <c r="T2227">
        <v>15</v>
      </c>
      <c r="U2227">
        <v>185</v>
      </c>
      <c r="V2227">
        <v>1020</v>
      </c>
      <c r="W2227">
        <v>5</v>
      </c>
      <c r="X2227">
        <v>45</v>
      </c>
      <c r="Y2227">
        <v>5</v>
      </c>
    </row>
    <row r="2228" spans="2:25" hidden="1" x14ac:dyDescent="0.25">
      <c r="B2228" t="s">
        <v>2203</v>
      </c>
      <c r="C2228">
        <v>12160</v>
      </c>
      <c r="D2228" t="s">
        <v>1769</v>
      </c>
      <c r="E2228">
        <v>5</v>
      </c>
      <c r="F2228">
        <v>5</v>
      </c>
      <c r="G2228">
        <v>2045</v>
      </c>
      <c r="H2228">
        <v>5</v>
      </c>
      <c r="I2228">
        <v>395</v>
      </c>
      <c r="J2228">
        <v>5</v>
      </c>
      <c r="K2228">
        <v>195</v>
      </c>
      <c r="L2228">
        <v>555</v>
      </c>
      <c r="M2228">
        <v>335</v>
      </c>
      <c r="N2228">
        <v>560</v>
      </c>
      <c r="O2228">
        <v>600</v>
      </c>
      <c r="P2228">
        <v>455</v>
      </c>
      <c r="Q2228">
        <v>460</v>
      </c>
      <c r="R2228">
        <v>345</v>
      </c>
      <c r="S2228">
        <v>60</v>
      </c>
      <c r="T2228">
        <v>25</v>
      </c>
      <c r="U2228">
        <v>175</v>
      </c>
      <c r="V2228">
        <v>3200</v>
      </c>
      <c r="W2228">
        <v>5</v>
      </c>
      <c r="X2228">
        <v>40</v>
      </c>
      <c r="Y2228">
        <v>15</v>
      </c>
    </row>
    <row r="2229" spans="2:25" hidden="1" x14ac:dyDescent="0.25">
      <c r="B2229" t="s">
        <v>2203</v>
      </c>
      <c r="C2229">
        <v>12350</v>
      </c>
      <c r="D2229" t="s">
        <v>1770</v>
      </c>
      <c r="E2229">
        <v>5</v>
      </c>
      <c r="F2229">
        <v>20</v>
      </c>
      <c r="G2229">
        <v>2075</v>
      </c>
      <c r="H2229">
        <v>5</v>
      </c>
      <c r="I2229">
        <v>455</v>
      </c>
      <c r="J2229">
        <v>5</v>
      </c>
      <c r="K2229">
        <v>260</v>
      </c>
      <c r="L2229">
        <v>915</v>
      </c>
      <c r="M2229">
        <v>350</v>
      </c>
      <c r="N2229">
        <v>735</v>
      </c>
      <c r="O2229">
        <v>850</v>
      </c>
      <c r="P2229">
        <v>670</v>
      </c>
      <c r="Q2229">
        <v>720</v>
      </c>
      <c r="R2229">
        <v>585</v>
      </c>
      <c r="S2229">
        <v>65</v>
      </c>
      <c r="T2229">
        <v>30</v>
      </c>
      <c r="U2229">
        <v>300</v>
      </c>
      <c r="V2229">
        <v>3720</v>
      </c>
      <c r="W2229">
        <v>5</v>
      </c>
      <c r="X2229">
        <v>85</v>
      </c>
      <c r="Y2229">
        <v>20</v>
      </c>
    </row>
    <row r="2230" spans="2:25" hidden="1" x14ac:dyDescent="0.25">
      <c r="B2230" t="s">
        <v>2203</v>
      </c>
      <c r="C2230">
        <v>12380</v>
      </c>
      <c r="D2230" t="s">
        <v>1771</v>
      </c>
      <c r="E2230">
        <v>20</v>
      </c>
      <c r="F2230">
        <v>30</v>
      </c>
      <c r="G2230">
        <v>19175</v>
      </c>
      <c r="H2230">
        <v>180</v>
      </c>
      <c r="I2230">
        <v>8170</v>
      </c>
      <c r="J2230">
        <v>100</v>
      </c>
      <c r="K2230">
        <v>5800</v>
      </c>
      <c r="L2230">
        <v>13855</v>
      </c>
      <c r="M2230">
        <v>2160</v>
      </c>
      <c r="N2230">
        <v>7490</v>
      </c>
      <c r="O2230">
        <v>15140</v>
      </c>
      <c r="P2230">
        <v>11825</v>
      </c>
      <c r="Q2230">
        <v>15630</v>
      </c>
      <c r="R2230">
        <v>9645</v>
      </c>
      <c r="S2230">
        <v>955</v>
      </c>
      <c r="T2230">
        <v>1755</v>
      </c>
      <c r="U2230">
        <v>2485</v>
      </c>
      <c r="V2230">
        <v>39720</v>
      </c>
      <c r="W2230">
        <v>295</v>
      </c>
      <c r="X2230">
        <v>725</v>
      </c>
      <c r="Y2230">
        <v>2665</v>
      </c>
    </row>
    <row r="2231" spans="2:25" hidden="1" x14ac:dyDescent="0.25">
      <c r="B2231" t="s">
        <v>2203</v>
      </c>
      <c r="C2231">
        <v>12390</v>
      </c>
      <c r="D2231" t="s">
        <v>1772</v>
      </c>
      <c r="E2231">
        <v>60</v>
      </c>
      <c r="F2231">
        <v>275</v>
      </c>
      <c r="G2231">
        <v>5700</v>
      </c>
      <c r="H2231">
        <v>20</v>
      </c>
      <c r="I2231">
        <v>1450</v>
      </c>
      <c r="J2231">
        <v>20</v>
      </c>
      <c r="K2231">
        <v>730</v>
      </c>
      <c r="L2231">
        <v>3585</v>
      </c>
      <c r="M2231">
        <v>975</v>
      </c>
      <c r="N2231">
        <v>2210</v>
      </c>
      <c r="O2231">
        <v>3675</v>
      </c>
      <c r="P2231">
        <v>3060</v>
      </c>
      <c r="Q2231">
        <v>3120</v>
      </c>
      <c r="R2231">
        <v>2030</v>
      </c>
      <c r="S2231">
        <v>245</v>
      </c>
      <c r="T2231">
        <v>100</v>
      </c>
      <c r="U2231">
        <v>1455</v>
      </c>
      <c r="V2231">
        <v>11015</v>
      </c>
      <c r="W2231">
        <v>5</v>
      </c>
      <c r="X2231">
        <v>370</v>
      </c>
      <c r="Y2231">
        <v>115</v>
      </c>
    </row>
    <row r="2232" spans="2:25" hidden="1" x14ac:dyDescent="0.25">
      <c r="B2232" t="s">
        <v>2203</v>
      </c>
      <c r="C2232">
        <v>12700</v>
      </c>
      <c r="D2232" t="s">
        <v>1773</v>
      </c>
      <c r="E2232">
        <v>5</v>
      </c>
      <c r="F2232">
        <v>5</v>
      </c>
      <c r="G2232">
        <v>1135</v>
      </c>
      <c r="H2232">
        <v>5</v>
      </c>
      <c r="I2232">
        <v>300</v>
      </c>
      <c r="J2232">
        <v>5</v>
      </c>
      <c r="K2232">
        <v>155</v>
      </c>
      <c r="L2232">
        <v>435</v>
      </c>
      <c r="M2232">
        <v>315</v>
      </c>
      <c r="N2232">
        <v>355</v>
      </c>
      <c r="O2232">
        <v>480</v>
      </c>
      <c r="P2232">
        <v>375</v>
      </c>
      <c r="Q2232">
        <v>395</v>
      </c>
      <c r="R2232">
        <v>260</v>
      </c>
      <c r="S2232">
        <v>65</v>
      </c>
      <c r="T2232">
        <v>15</v>
      </c>
      <c r="U2232">
        <v>135</v>
      </c>
      <c r="V2232">
        <v>1945</v>
      </c>
      <c r="W2232">
        <v>0</v>
      </c>
      <c r="X2232">
        <v>35</v>
      </c>
      <c r="Y2232">
        <v>25</v>
      </c>
    </row>
    <row r="2233" spans="2:25" hidden="1" x14ac:dyDescent="0.25">
      <c r="B2233" t="s">
        <v>2203</v>
      </c>
      <c r="C2233">
        <v>12730</v>
      </c>
      <c r="D2233" t="s">
        <v>1774</v>
      </c>
      <c r="E2233">
        <v>5</v>
      </c>
      <c r="F2233">
        <v>10</v>
      </c>
      <c r="G2233">
        <v>1240</v>
      </c>
      <c r="H2233">
        <v>5</v>
      </c>
      <c r="I2233">
        <v>280</v>
      </c>
      <c r="J2233">
        <v>5</v>
      </c>
      <c r="K2233">
        <v>135</v>
      </c>
      <c r="L2233">
        <v>680</v>
      </c>
      <c r="M2233">
        <v>230</v>
      </c>
      <c r="N2233">
        <v>425</v>
      </c>
      <c r="O2233">
        <v>560</v>
      </c>
      <c r="P2233">
        <v>425</v>
      </c>
      <c r="Q2233">
        <v>420</v>
      </c>
      <c r="R2233">
        <v>300</v>
      </c>
      <c r="S2233">
        <v>40</v>
      </c>
      <c r="T2233">
        <v>20</v>
      </c>
      <c r="U2233">
        <v>160</v>
      </c>
      <c r="V2233">
        <v>2135</v>
      </c>
      <c r="W2233">
        <v>5</v>
      </c>
      <c r="X2233">
        <v>40</v>
      </c>
      <c r="Y2233">
        <v>5</v>
      </c>
    </row>
    <row r="2234" spans="2:25" hidden="1" x14ac:dyDescent="0.25">
      <c r="B2234" t="s">
        <v>2203</v>
      </c>
      <c r="C2234">
        <v>12750</v>
      </c>
      <c r="D2234" t="s">
        <v>1775</v>
      </c>
      <c r="E2234">
        <v>20</v>
      </c>
      <c r="F2234">
        <v>70</v>
      </c>
      <c r="G2234">
        <v>7970</v>
      </c>
      <c r="H2234">
        <v>20</v>
      </c>
      <c r="I2234">
        <v>1330</v>
      </c>
      <c r="J2234">
        <v>10</v>
      </c>
      <c r="K2234">
        <v>650</v>
      </c>
      <c r="L2234">
        <v>2965</v>
      </c>
      <c r="M2234">
        <v>1740</v>
      </c>
      <c r="N2234">
        <v>2160</v>
      </c>
      <c r="O2234">
        <v>2280</v>
      </c>
      <c r="P2234">
        <v>1765</v>
      </c>
      <c r="Q2234">
        <v>1975</v>
      </c>
      <c r="R2234">
        <v>1610</v>
      </c>
      <c r="S2234">
        <v>345</v>
      </c>
      <c r="T2234">
        <v>90</v>
      </c>
      <c r="U2234">
        <v>695</v>
      </c>
      <c r="V2234">
        <v>12515</v>
      </c>
      <c r="W2234">
        <v>5</v>
      </c>
      <c r="X2234">
        <v>165</v>
      </c>
      <c r="Y2234">
        <v>55</v>
      </c>
    </row>
    <row r="2235" spans="2:25" hidden="1" x14ac:dyDescent="0.25">
      <c r="B2235" t="s">
        <v>2203</v>
      </c>
      <c r="C2235">
        <v>12850</v>
      </c>
      <c r="D2235" t="s">
        <v>453</v>
      </c>
      <c r="E2235">
        <v>5</v>
      </c>
      <c r="F2235">
        <v>45</v>
      </c>
      <c r="G2235">
        <v>24245</v>
      </c>
      <c r="H2235">
        <v>155</v>
      </c>
      <c r="I2235">
        <v>15470</v>
      </c>
      <c r="J2235">
        <v>90</v>
      </c>
      <c r="K2235">
        <v>13020</v>
      </c>
      <c r="L2235">
        <v>21125</v>
      </c>
      <c r="M2235">
        <v>1645</v>
      </c>
      <c r="N2235">
        <v>9035</v>
      </c>
      <c r="O2235">
        <v>16090</v>
      </c>
      <c r="P2235">
        <v>12690</v>
      </c>
      <c r="Q2235">
        <v>16015</v>
      </c>
      <c r="R2235">
        <v>12645</v>
      </c>
      <c r="S2235">
        <v>1045</v>
      </c>
      <c r="T2235">
        <v>1520</v>
      </c>
      <c r="U2235">
        <v>2785</v>
      </c>
      <c r="V2235">
        <v>56915</v>
      </c>
      <c r="W2235">
        <v>235</v>
      </c>
      <c r="X2235">
        <v>905</v>
      </c>
      <c r="Y2235">
        <v>3300</v>
      </c>
    </row>
    <row r="2236" spans="2:25" hidden="1" x14ac:dyDescent="0.25">
      <c r="B2236" t="s">
        <v>2203</v>
      </c>
      <c r="C2236">
        <v>12870</v>
      </c>
      <c r="D2236" t="s">
        <v>1776</v>
      </c>
      <c r="E2236">
        <v>5</v>
      </c>
      <c r="F2236">
        <v>5</v>
      </c>
      <c r="G2236">
        <v>2490</v>
      </c>
      <c r="H2236">
        <v>5</v>
      </c>
      <c r="I2236">
        <v>405</v>
      </c>
      <c r="J2236">
        <v>5</v>
      </c>
      <c r="K2236">
        <v>195</v>
      </c>
      <c r="L2236">
        <v>790</v>
      </c>
      <c r="M2236">
        <v>405</v>
      </c>
      <c r="N2236">
        <v>490</v>
      </c>
      <c r="O2236">
        <v>680</v>
      </c>
      <c r="P2236">
        <v>495</v>
      </c>
      <c r="Q2236">
        <v>590</v>
      </c>
      <c r="R2236">
        <v>430</v>
      </c>
      <c r="S2236">
        <v>145</v>
      </c>
      <c r="T2236">
        <v>20</v>
      </c>
      <c r="U2236">
        <v>180</v>
      </c>
      <c r="V2236">
        <v>3635</v>
      </c>
      <c r="W2236">
        <v>5</v>
      </c>
      <c r="X2236">
        <v>20</v>
      </c>
      <c r="Y2236">
        <v>20</v>
      </c>
    </row>
    <row r="2237" spans="2:25" hidden="1" x14ac:dyDescent="0.25">
      <c r="B2237" t="s">
        <v>2203</v>
      </c>
      <c r="C2237">
        <v>12900</v>
      </c>
      <c r="D2237" t="s">
        <v>1777</v>
      </c>
      <c r="E2237">
        <v>5</v>
      </c>
      <c r="F2237">
        <v>45</v>
      </c>
      <c r="G2237">
        <v>1235</v>
      </c>
      <c r="H2237">
        <v>5</v>
      </c>
      <c r="I2237">
        <v>245</v>
      </c>
      <c r="J2237">
        <v>5</v>
      </c>
      <c r="K2237">
        <v>115</v>
      </c>
      <c r="L2237">
        <v>530</v>
      </c>
      <c r="M2237">
        <v>230</v>
      </c>
      <c r="N2237">
        <v>375</v>
      </c>
      <c r="O2237">
        <v>605</v>
      </c>
      <c r="P2237">
        <v>475</v>
      </c>
      <c r="Q2237">
        <v>450</v>
      </c>
      <c r="R2237">
        <v>305</v>
      </c>
      <c r="S2237">
        <v>40</v>
      </c>
      <c r="T2237">
        <v>15</v>
      </c>
      <c r="U2237">
        <v>205</v>
      </c>
      <c r="V2237">
        <v>2110</v>
      </c>
      <c r="W2237">
        <v>0</v>
      </c>
      <c r="X2237">
        <v>45</v>
      </c>
      <c r="Y2237">
        <v>15</v>
      </c>
    </row>
    <row r="2238" spans="2:25" hidden="1" x14ac:dyDescent="0.25">
      <c r="B2238" t="s">
        <v>2203</v>
      </c>
      <c r="C2238">
        <v>12930</v>
      </c>
      <c r="D2238" t="s">
        <v>1778</v>
      </c>
      <c r="E2238">
        <v>10</v>
      </c>
      <c r="F2238">
        <v>20</v>
      </c>
      <c r="G2238">
        <v>13950</v>
      </c>
      <c r="H2238">
        <v>100</v>
      </c>
      <c r="I2238">
        <v>3180</v>
      </c>
      <c r="J2238">
        <v>35</v>
      </c>
      <c r="K2238">
        <v>1395</v>
      </c>
      <c r="L2238">
        <v>5150</v>
      </c>
      <c r="M2238">
        <v>4190</v>
      </c>
      <c r="N2238">
        <v>2705</v>
      </c>
      <c r="O2238">
        <v>5415</v>
      </c>
      <c r="P2238">
        <v>3925</v>
      </c>
      <c r="Q2238">
        <v>5295</v>
      </c>
      <c r="R2238">
        <v>3200</v>
      </c>
      <c r="S2238">
        <v>655</v>
      </c>
      <c r="T2238">
        <v>260</v>
      </c>
      <c r="U2238">
        <v>815</v>
      </c>
      <c r="V2238">
        <v>20790</v>
      </c>
      <c r="W2238">
        <v>100</v>
      </c>
      <c r="X2238">
        <v>190</v>
      </c>
      <c r="Y2238">
        <v>1015</v>
      </c>
    </row>
    <row r="2239" spans="2:25" hidden="1" x14ac:dyDescent="0.25">
      <c r="B2239" t="s">
        <v>2203</v>
      </c>
      <c r="C2239">
        <v>12950</v>
      </c>
      <c r="D2239" t="s">
        <v>1779</v>
      </c>
      <c r="E2239">
        <v>5</v>
      </c>
      <c r="F2239">
        <v>15</v>
      </c>
      <c r="G2239">
        <v>625</v>
      </c>
      <c r="H2239">
        <v>0</v>
      </c>
      <c r="I2239">
        <v>140</v>
      </c>
      <c r="J2239">
        <v>5</v>
      </c>
      <c r="K2239">
        <v>80</v>
      </c>
      <c r="L2239">
        <v>340</v>
      </c>
      <c r="M2239">
        <v>80</v>
      </c>
      <c r="N2239">
        <v>225</v>
      </c>
      <c r="O2239">
        <v>315</v>
      </c>
      <c r="P2239">
        <v>265</v>
      </c>
      <c r="Q2239">
        <v>265</v>
      </c>
      <c r="R2239">
        <v>210</v>
      </c>
      <c r="S2239">
        <v>15</v>
      </c>
      <c r="T2239">
        <v>10</v>
      </c>
      <c r="U2239">
        <v>135</v>
      </c>
      <c r="V2239">
        <v>1160</v>
      </c>
      <c r="W2239">
        <v>0</v>
      </c>
      <c r="X2239">
        <v>25</v>
      </c>
      <c r="Y2239">
        <v>10</v>
      </c>
    </row>
    <row r="2240" spans="2:25" hidden="1" x14ac:dyDescent="0.25">
      <c r="B2240" t="s">
        <v>2203</v>
      </c>
      <c r="C2240">
        <v>13010</v>
      </c>
      <c r="D2240" t="s">
        <v>1780</v>
      </c>
      <c r="E2240">
        <v>5</v>
      </c>
      <c r="F2240">
        <v>15</v>
      </c>
      <c r="G2240">
        <v>1685</v>
      </c>
      <c r="H2240">
        <v>5</v>
      </c>
      <c r="I2240">
        <v>345</v>
      </c>
      <c r="J2240">
        <v>5</v>
      </c>
      <c r="K2240">
        <v>210</v>
      </c>
      <c r="L2240">
        <v>840</v>
      </c>
      <c r="M2240">
        <v>235</v>
      </c>
      <c r="N2240">
        <v>660</v>
      </c>
      <c r="O2240">
        <v>620</v>
      </c>
      <c r="P2240">
        <v>500</v>
      </c>
      <c r="Q2240">
        <v>645</v>
      </c>
      <c r="R2240">
        <v>545</v>
      </c>
      <c r="S2240">
        <v>85</v>
      </c>
      <c r="T2240">
        <v>30</v>
      </c>
      <c r="U2240">
        <v>220</v>
      </c>
      <c r="V2240">
        <v>3080</v>
      </c>
      <c r="W2240">
        <v>0</v>
      </c>
      <c r="X2240">
        <v>80</v>
      </c>
      <c r="Y2240">
        <v>10</v>
      </c>
    </row>
    <row r="2241" spans="2:25" hidden="1" x14ac:dyDescent="0.25">
      <c r="B2241" t="s">
        <v>2203</v>
      </c>
      <c r="C2241">
        <v>13310</v>
      </c>
      <c r="D2241" t="s">
        <v>1781</v>
      </c>
      <c r="E2241">
        <v>10</v>
      </c>
      <c r="F2241">
        <v>20</v>
      </c>
      <c r="G2241">
        <v>4240</v>
      </c>
      <c r="H2241">
        <v>15</v>
      </c>
      <c r="I2241">
        <v>955</v>
      </c>
      <c r="J2241">
        <v>20</v>
      </c>
      <c r="K2241">
        <v>455</v>
      </c>
      <c r="L2241">
        <v>2125</v>
      </c>
      <c r="M2241">
        <v>675</v>
      </c>
      <c r="N2241">
        <v>1385</v>
      </c>
      <c r="O2241">
        <v>1850</v>
      </c>
      <c r="P2241">
        <v>1495</v>
      </c>
      <c r="Q2241">
        <v>1435</v>
      </c>
      <c r="R2241">
        <v>1090</v>
      </c>
      <c r="S2241">
        <v>135</v>
      </c>
      <c r="T2241">
        <v>60</v>
      </c>
      <c r="U2241">
        <v>580</v>
      </c>
      <c r="V2241">
        <v>7335</v>
      </c>
      <c r="W2241">
        <v>5</v>
      </c>
      <c r="X2241">
        <v>120</v>
      </c>
      <c r="Y2241">
        <v>55</v>
      </c>
    </row>
    <row r="2242" spans="2:25" hidden="1" x14ac:dyDescent="0.25">
      <c r="B2242" t="s">
        <v>2203</v>
      </c>
      <c r="C2242">
        <v>13340</v>
      </c>
      <c r="D2242" t="s">
        <v>1782</v>
      </c>
      <c r="E2242">
        <v>5</v>
      </c>
      <c r="F2242">
        <v>5</v>
      </c>
      <c r="G2242">
        <v>1375</v>
      </c>
      <c r="H2242">
        <v>5</v>
      </c>
      <c r="I2242">
        <v>360</v>
      </c>
      <c r="J2242">
        <v>0</v>
      </c>
      <c r="K2242">
        <v>140</v>
      </c>
      <c r="L2242">
        <v>440</v>
      </c>
      <c r="M2242">
        <v>250</v>
      </c>
      <c r="N2242">
        <v>345</v>
      </c>
      <c r="O2242">
        <v>630</v>
      </c>
      <c r="P2242">
        <v>465</v>
      </c>
      <c r="Q2242">
        <v>450</v>
      </c>
      <c r="R2242">
        <v>245</v>
      </c>
      <c r="S2242">
        <v>65</v>
      </c>
      <c r="T2242">
        <v>20</v>
      </c>
      <c r="U2242">
        <v>130</v>
      </c>
      <c r="V2242">
        <v>2165</v>
      </c>
      <c r="W2242">
        <v>0</v>
      </c>
      <c r="X2242">
        <v>20</v>
      </c>
      <c r="Y2242">
        <v>25</v>
      </c>
    </row>
    <row r="2243" spans="2:25" hidden="1" x14ac:dyDescent="0.25">
      <c r="B2243" t="s">
        <v>2203</v>
      </c>
      <c r="C2243">
        <v>13450</v>
      </c>
      <c r="D2243" t="s">
        <v>1783</v>
      </c>
      <c r="E2243">
        <v>5</v>
      </c>
      <c r="F2243">
        <v>35</v>
      </c>
      <c r="G2243">
        <v>2365</v>
      </c>
      <c r="H2243">
        <v>5</v>
      </c>
      <c r="I2243">
        <v>640</v>
      </c>
      <c r="J2243">
        <v>10</v>
      </c>
      <c r="K2243">
        <v>265</v>
      </c>
      <c r="L2243">
        <v>1285</v>
      </c>
      <c r="M2243">
        <v>585</v>
      </c>
      <c r="N2243">
        <v>750</v>
      </c>
      <c r="O2243">
        <v>1570</v>
      </c>
      <c r="P2243">
        <v>1230</v>
      </c>
      <c r="Q2243">
        <v>990</v>
      </c>
      <c r="R2243">
        <v>685</v>
      </c>
      <c r="S2243">
        <v>65</v>
      </c>
      <c r="T2243">
        <v>45</v>
      </c>
      <c r="U2243">
        <v>450</v>
      </c>
      <c r="V2243">
        <v>4240</v>
      </c>
      <c r="W2243">
        <v>5</v>
      </c>
      <c r="X2243">
        <v>90</v>
      </c>
      <c r="Y2243">
        <v>50</v>
      </c>
    </row>
    <row r="2244" spans="2:25" hidden="1" x14ac:dyDescent="0.25">
      <c r="B2244" t="s">
        <v>2203</v>
      </c>
      <c r="C2244">
        <v>13550</v>
      </c>
      <c r="D2244" t="s">
        <v>1784</v>
      </c>
      <c r="E2244">
        <v>10</v>
      </c>
      <c r="F2244">
        <v>55</v>
      </c>
      <c r="G2244">
        <v>1480</v>
      </c>
      <c r="H2244">
        <v>5</v>
      </c>
      <c r="I2244">
        <v>335</v>
      </c>
      <c r="J2244">
        <v>5</v>
      </c>
      <c r="K2244">
        <v>175</v>
      </c>
      <c r="L2244">
        <v>910</v>
      </c>
      <c r="M2244">
        <v>185</v>
      </c>
      <c r="N2244">
        <v>470</v>
      </c>
      <c r="O2244">
        <v>805</v>
      </c>
      <c r="P2244">
        <v>655</v>
      </c>
      <c r="Q2244">
        <v>635</v>
      </c>
      <c r="R2244">
        <v>460</v>
      </c>
      <c r="S2244">
        <v>40</v>
      </c>
      <c r="T2244">
        <v>20</v>
      </c>
      <c r="U2244">
        <v>315</v>
      </c>
      <c r="V2244">
        <v>2680</v>
      </c>
      <c r="W2244">
        <v>0</v>
      </c>
      <c r="X2244">
        <v>75</v>
      </c>
      <c r="Y2244">
        <v>10</v>
      </c>
    </row>
    <row r="2245" spans="2:25" hidden="1" x14ac:dyDescent="0.25">
      <c r="B2245" t="s">
        <v>2203</v>
      </c>
      <c r="C2245">
        <v>13660</v>
      </c>
      <c r="D2245" t="s">
        <v>1785</v>
      </c>
      <c r="E2245">
        <v>5</v>
      </c>
      <c r="F2245">
        <v>5</v>
      </c>
      <c r="G2245">
        <v>865</v>
      </c>
      <c r="H2245">
        <v>5</v>
      </c>
      <c r="I2245">
        <v>215</v>
      </c>
      <c r="J2245">
        <v>5</v>
      </c>
      <c r="K2245">
        <v>115</v>
      </c>
      <c r="L2245">
        <v>275</v>
      </c>
      <c r="M2245">
        <v>105</v>
      </c>
      <c r="N2245">
        <v>290</v>
      </c>
      <c r="O2245">
        <v>310</v>
      </c>
      <c r="P2245">
        <v>245</v>
      </c>
      <c r="Q2245">
        <v>250</v>
      </c>
      <c r="R2245">
        <v>200</v>
      </c>
      <c r="S2245">
        <v>30</v>
      </c>
      <c r="T2245">
        <v>10</v>
      </c>
      <c r="U2245">
        <v>90</v>
      </c>
      <c r="V2245">
        <v>1505</v>
      </c>
      <c r="W2245">
        <v>0</v>
      </c>
      <c r="X2245">
        <v>20</v>
      </c>
      <c r="Y2245">
        <v>5</v>
      </c>
    </row>
    <row r="2246" spans="2:25" hidden="1" x14ac:dyDescent="0.25">
      <c r="B2246" t="s">
        <v>2203</v>
      </c>
      <c r="C2246">
        <v>13800</v>
      </c>
      <c r="D2246" t="s">
        <v>1786</v>
      </c>
      <c r="E2246">
        <v>25</v>
      </c>
      <c r="F2246">
        <v>40</v>
      </c>
      <c r="G2246">
        <v>5990</v>
      </c>
      <c r="H2246">
        <v>40</v>
      </c>
      <c r="I2246">
        <v>1570</v>
      </c>
      <c r="J2246">
        <v>30</v>
      </c>
      <c r="K2246">
        <v>660</v>
      </c>
      <c r="L2246">
        <v>3205</v>
      </c>
      <c r="M2246">
        <v>1505</v>
      </c>
      <c r="N2246">
        <v>1730</v>
      </c>
      <c r="O2246">
        <v>3045</v>
      </c>
      <c r="P2246">
        <v>2355</v>
      </c>
      <c r="Q2246">
        <v>2445</v>
      </c>
      <c r="R2246">
        <v>1570</v>
      </c>
      <c r="S2246">
        <v>225</v>
      </c>
      <c r="T2246">
        <v>70</v>
      </c>
      <c r="U2246">
        <v>815</v>
      </c>
      <c r="V2246">
        <v>10200</v>
      </c>
      <c r="W2246">
        <v>10</v>
      </c>
      <c r="X2246">
        <v>160</v>
      </c>
      <c r="Y2246">
        <v>205</v>
      </c>
    </row>
    <row r="2247" spans="2:25" hidden="1" x14ac:dyDescent="0.25">
      <c r="B2247" t="s">
        <v>2203</v>
      </c>
      <c r="C2247">
        <v>13850</v>
      </c>
      <c r="D2247" t="s">
        <v>1787</v>
      </c>
      <c r="E2247">
        <v>5</v>
      </c>
      <c r="F2247">
        <v>5</v>
      </c>
      <c r="G2247">
        <v>400</v>
      </c>
      <c r="H2247">
        <v>0</v>
      </c>
      <c r="I2247">
        <v>70</v>
      </c>
      <c r="J2247">
        <v>5</v>
      </c>
      <c r="K2247">
        <v>25</v>
      </c>
      <c r="L2247">
        <v>145</v>
      </c>
      <c r="M2247">
        <v>55</v>
      </c>
      <c r="N2247">
        <v>120</v>
      </c>
      <c r="O2247">
        <v>150</v>
      </c>
      <c r="P2247">
        <v>115</v>
      </c>
      <c r="Q2247">
        <v>120</v>
      </c>
      <c r="R2247">
        <v>95</v>
      </c>
      <c r="S2247">
        <v>15</v>
      </c>
      <c r="T2247">
        <v>10</v>
      </c>
      <c r="U2247">
        <v>45</v>
      </c>
      <c r="V2247">
        <v>650</v>
      </c>
      <c r="W2247">
        <v>0</v>
      </c>
      <c r="X2247">
        <v>10</v>
      </c>
      <c r="Y2247">
        <v>5</v>
      </c>
    </row>
    <row r="2248" spans="2:25" hidden="1" x14ac:dyDescent="0.25">
      <c r="B2248" t="s">
        <v>2203</v>
      </c>
      <c r="C2248">
        <v>13910</v>
      </c>
      <c r="D2248" t="s">
        <v>1788</v>
      </c>
      <c r="E2248">
        <v>5</v>
      </c>
      <c r="F2248">
        <v>20</v>
      </c>
      <c r="G2248">
        <v>2860</v>
      </c>
      <c r="H2248">
        <v>5</v>
      </c>
      <c r="I2248">
        <v>565</v>
      </c>
      <c r="J2248">
        <v>5</v>
      </c>
      <c r="K2248">
        <v>310</v>
      </c>
      <c r="L2248">
        <v>1300</v>
      </c>
      <c r="M2248">
        <v>445</v>
      </c>
      <c r="N2248">
        <v>915</v>
      </c>
      <c r="O2248">
        <v>1265</v>
      </c>
      <c r="P2248">
        <v>965</v>
      </c>
      <c r="Q2248">
        <v>910</v>
      </c>
      <c r="R2248">
        <v>685</v>
      </c>
      <c r="S2248">
        <v>95</v>
      </c>
      <c r="T2248">
        <v>70</v>
      </c>
      <c r="U2248">
        <v>340</v>
      </c>
      <c r="V2248">
        <v>4855</v>
      </c>
      <c r="W2248">
        <v>0</v>
      </c>
      <c r="X2248">
        <v>75</v>
      </c>
      <c r="Y2248">
        <v>45</v>
      </c>
    </row>
    <row r="2249" spans="2:25" hidden="1" x14ac:dyDescent="0.25">
      <c r="B2249" t="s">
        <v>2203</v>
      </c>
      <c r="C2249">
        <v>14000</v>
      </c>
      <c r="D2249" t="s">
        <v>1789</v>
      </c>
      <c r="E2249">
        <v>10</v>
      </c>
      <c r="F2249">
        <v>35</v>
      </c>
      <c r="G2249">
        <v>11070</v>
      </c>
      <c r="H2249">
        <v>85</v>
      </c>
      <c r="I2249">
        <v>1815</v>
      </c>
      <c r="J2249">
        <v>25</v>
      </c>
      <c r="K2249">
        <v>525</v>
      </c>
      <c r="L2249">
        <v>4010</v>
      </c>
      <c r="M2249">
        <v>5720</v>
      </c>
      <c r="N2249">
        <v>2125</v>
      </c>
      <c r="O2249">
        <v>3685</v>
      </c>
      <c r="P2249">
        <v>2545</v>
      </c>
      <c r="Q2249">
        <v>3795</v>
      </c>
      <c r="R2249">
        <v>1800</v>
      </c>
      <c r="S2249">
        <v>510</v>
      </c>
      <c r="T2249">
        <v>85</v>
      </c>
      <c r="U2249">
        <v>435</v>
      </c>
      <c r="V2249">
        <v>15360</v>
      </c>
      <c r="W2249">
        <v>70</v>
      </c>
      <c r="X2249">
        <v>100</v>
      </c>
      <c r="Y2249">
        <v>755</v>
      </c>
    </row>
    <row r="2250" spans="2:25" hidden="1" x14ac:dyDescent="0.25">
      <c r="B2250" t="s">
        <v>2203</v>
      </c>
      <c r="C2250">
        <v>14100</v>
      </c>
      <c r="D2250" t="s">
        <v>1790</v>
      </c>
      <c r="E2250">
        <v>20</v>
      </c>
      <c r="F2250">
        <v>15</v>
      </c>
      <c r="G2250">
        <v>940</v>
      </c>
      <c r="H2250">
        <v>5</v>
      </c>
      <c r="I2250">
        <v>110</v>
      </c>
      <c r="J2250">
        <v>5</v>
      </c>
      <c r="K2250">
        <v>40</v>
      </c>
      <c r="L2250">
        <v>525</v>
      </c>
      <c r="M2250">
        <v>500</v>
      </c>
      <c r="N2250">
        <v>230</v>
      </c>
      <c r="O2250">
        <v>170</v>
      </c>
      <c r="P2250">
        <v>135</v>
      </c>
      <c r="Q2250">
        <v>245</v>
      </c>
      <c r="R2250">
        <v>155</v>
      </c>
      <c r="S2250">
        <v>20</v>
      </c>
      <c r="T2250">
        <v>5</v>
      </c>
      <c r="U2250">
        <v>35</v>
      </c>
      <c r="V2250">
        <v>1345</v>
      </c>
      <c r="W2250">
        <v>5</v>
      </c>
      <c r="X2250">
        <v>10</v>
      </c>
      <c r="Y2250">
        <v>50</v>
      </c>
    </row>
    <row r="2251" spans="2:25" hidden="1" x14ac:dyDescent="0.25">
      <c r="B2251" t="s">
        <v>2203</v>
      </c>
      <c r="C2251">
        <v>14170</v>
      </c>
      <c r="D2251" t="s">
        <v>1791</v>
      </c>
      <c r="E2251">
        <v>55</v>
      </c>
      <c r="F2251">
        <v>65</v>
      </c>
      <c r="G2251">
        <v>12390</v>
      </c>
      <c r="H2251">
        <v>330</v>
      </c>
      <c r="I2251">
        <v>2465</v>
      </c>
      <c r="J2251">
        <v>15</v>
      </c>
      <c r="K2251">
        <v>1105</v>
      </c>
      <c r="L2251">
        <v>7370</v>
      </c>
      <c r="M2251">
        <v>3515</v>
      </c>
      <c r="N2251">
        <v>3920</v>
      </c>
      <c r="O2251">
        <v>3305</v>
      </c>
      <c r="P2251">
        <v>2580</v>
      </c>
      <c r="Q2251">
        <v>5960</v>
      </c>
      <c r="R2251">
        <v>4545</v>
      </c>
      <c r="S2251">
        <v>540</v>
      </c>
      <c r="T2251">
        <v>80</v>
      </c>
      <c r="U2251">
        <v>615</v>
      </c>
      <c r="V2251">
        <v>20265</v>
      </c>
      <c r="W2251">
        <v>45</v>
      </c>
      <c r="X2251">
        <v>235</v>
      </c>
      <c r="Y2251">
        <v>1365</v>
      </c>
    </row>
    <row r="2252" spans="2:25" hidden="1" x14ac:dyDescent="0.25">
      <c r="B2252" t="s">
        <v>2203</v>
      </c>
      <c r="C2252">
        <v>14220</v>
      </c>
      <c r="D2252" t="s">
        <v>1792</v>
      </c>
      <c r="E2252">
        <v>15</v>
      </c>
      <c r="F2252">
        <v>70</v>
      </c>
      <c r="G2252">
        <v>2590</v>
      </c>
      <c r="H2252">
        <v>5</v>
      </c>
      <c r="I2252">
        <v>640</v>
      </c>
      <c r="J2252">
        <v>10</v>
      </c>
      <c r="K2252">
        <v>370</v>
      </c>
      <c r="L2252">
        <v>1465</v>
      </c>
      <c r="M2252">
        <v>360</v>
      </c>
      <c r="N2252">
        <v>1010</v>
      </c>
      <c r="O2252">
        <v>1520</v>
      </c>
      <c r="P2252">
        <v>1240</v>
      </c>
      <c r="Q2252">
        <v>1245</v>
      </c>
      <c r="R2252">
        <v>860</v>
      </c>
      <c r="S2252">
        <v>115</v>
      </c>
      <c r="T2252">
        <v>60</v>
      </c>
      <c r="U2252">
        <v>525</v>
      </c>
      <c r="V2252">
        <v>4975</v>
      </c>
      <c r="W2252">
        <v>0</v>
      </c>
      <c r="X2252">
        <v>155</v>
      </c>
      <c r="Y2252">
        <v>25</v>
      </c>
    </row>
    <row r="2253" spans="2:25" hidden="1" x14ac:dyDescent="0.25">
      <c r="B2253" t="s">
        <v>2203</v>
      </c>
      <c r="C2253">
        <v>14300</v>
      </c>
      <c r="D2253" t="s">
        <v>1793</v>
      </c>
      <c r="E2253">
        <v>5</v>
      </c>
      <c r="F2253">
        <v>5</v>
      </c>
      <c r="G2253">
        <v>715</v>
      </c>
      <c r="H2253">
        <v>5</v>
      </c>
      <c r="I2253">
        <v>215</v>
      </c>
      <c r="J2253">
        <v>5</v>
      </c>
      <c r="K2253">
        <v>110</v>
      </c>
      <c r="L2253">
        <v>305</v>
      </c>
      <c r="M2253">
        <v>115</v>
      </c>
      <c r="N2253">
        <v>245</v>
      </c>
      <c r="O2253">
        <v>300</v>
      </c>
      <c r="P2253">
        <v>240</v>
      </c>
      <c r="Q2253">
        <v>225</v>
      </c>
      <c r="R2253">
        <v>165</v>
      </c>
      <c r="S2253">
        <v>25</v>
      </c>
      <c r="T2253">
        <v>10</v>
      </c>
      <c r="U2253">
        <v>95</v>
      </c>
      <c r="V2253">
        <v>1265</v>
      </c>
      <c r="W2253">
        <v>0</v>
      </c>
      <c r="X2253">
        <v>20</v>
      </c>
      <c r="Y2253">
        <v>15</v>
      </c>
    </row>
    <row r="2254" spans="2:25" hidden="1" x14ac:dyDescent="0.25">
      <c r="B2254" t="s">
        <v>2203</v>
      </c>
      <c r="C2254">
        <v>14350</v>
      </c>
      <c r="D2254" t="s">
        <v>1794</v>
      </c>
      <c r="E2254">
        <v>35</v>
      </c>
      <c r="F2254">
        <v>135</v>
      </c>
      <c r="G2254">
        <v>5440</v>
      </c>
      <c r="H2254">
        <v>15</v>
      </c>
      <c r="I2254">
        <v>1720</v>
      </c>
      <c r="J2254">
        <v>5</v>
      </c>
      <c r="K2254">
        <v>990</v>
      </c>
      <c r="L2254">
        <v>3225</v>
      </c>
      <c r="M2254">
        <v>795</v>
      </c>
      <c r="N2254">
        <v>2315</v>
      </c>
      <c r="O2254">
        <v>2435</v>
      </c>
      <c r="P2254">
        <v>2010</v>
      </c>
      <c r="Q2254">
        <v>2220</v>
      </c>
      <c r="R2254">
        <v>1745</v>
      </c>
      <c r="S2254">
        <v>220</v>
      </c>
      <c r="T2254">
        <v>110</v>
      </c>
      <c r="U2254">
        <v>875</v>
      </c>
      <c r="V2254">
        <v>10715</v>
      </c>
      <c r="W2254">
        <v>5</v>
      </c>
      <c r="X2254">
        <v>290</v>
      </c>
      <c r="Y2254">
        <v>55</v>
      </c>
    </row>
    <row r="2255" spans="2:25" hidden="1" x14ac:dyDescent="0.25">
      <c r="B2255" t="s">
        <v>2203</v>
      </c>
      <c r="C2255">
        <v>14400</v>
      </c>
      <c r="D2255" t="s">
        <v>1795</v>
      </c>
      <c r="E2255">
        <v>5</v>
      </c>
      <c r="F2255">
        <v>10</v>
      </c>
      <c r="G2255">
        <v>3020</v>
      </c>
      <c r="H2255">
        <v>25</v>
      </c>
      <c r="I2255">
        <v>445</v>
      </c>
      <c r="J2255">
        <v>5</v>
      </c>
      <c r="K2255">
        <v>125</v>
      </c>
      <c r="L2255">
        <v>675</v>
      </c>
      <c r="M2255">
        <v>1290</v>
      </c>
      <c r="N2255">
        <v>355</v>
      </c>
      <c r="O2255">
        <v>600</v>
      </c>
      <c r="P2255">
        <v>460</v>
      </c>
      <c r="Q2255">
        <v>625</v>
      </c>
      <c r="R2255">
        <v>315</v>
      </c>
      <c r="S2255">
        <v>110</v>
      </c>
      <c r="T2255">
        <v>20</v>
      </c>
      <c r="U2255">
        <v>125</v>
      </c>
      <c r="V2255">
        <v>3875</v>
      </c>
      <c r="W2255">
        <v>0</v>
      </c>
      <c r="X2255">
        <v>30</v>
      </c>
      <c r="Y2255">
        <v>70</v>
      </c>
    </row>
    <row r="2256" spans="2:25" hidden="1" x14ac:dyDescent="0.25">
      <c r="B2256" t="s">
        <v>2203</v>
      </c>
      <c r="C2256">
        <v>14500</v>
      </c>
      <c r="D2256" t="s">
        <v>1796</v>
      </c>
      <c r="E2256">
        <v>5</v>
      </c>
      <c r="F2256">
        <v>35</v>
      </c>
      <c r="G2256">
        <v>5940</v>
      </c>
      <c r="H2256">
        <v>65</v>
      </c>
      <c r="I2256">
        <v>915</v>
      </c>
      <c r="J2256">
        <v>10</v>
      </c>
      <c r="K2256">
        <v>195</v>
      </c>
      <c r="L2256">
        <v>1590</v>
      </c>
      <c r="M2256">
        <v>5600</v>
      </c>
      <c r="N2256">
        <v>810</v>
      </c>
      <c r="O2256">
        <v>2260</v>
      </c>
      <c r="P2256">
        <v>1540</v>
      </c>
      <c r="Q2256">
        <v>2375</v>
      </c>
      <c r="R2256">
        <v>835</v>
      </c>
      <c r="S2256">
        <v>235</v>
      </c>
      <c r="T2256">
        <v>35</v>
      </c>
      <c r="U2256">
        <v>200</v>
      </c>
      <c r="V2256">
        <v>7735</v>
      </c>
      <c r="W2256">
        <v>45</v>
      </c>
      <c r="X2256">
        <v>25</v>
      </c>
      <c r="Y2256">
        <v>590</v>
      </c>
    </row>
    <row r="2257" spans="2:25" hidden="1" x14ac:dyDescent="0.25">
      <c r="B2257" t="s">
        <v>2203</v>
      </c>
      <c r="C2257">
        <v>14550</v>
      </c>
      <c r="D2257" t="s">
        <v>1797</v>
      </c>
      <c r="E2257">
        <v>5</v>
      </c>
      <c r="F2257">
        <v>30</v>
      </c>
      <c r="G2257">
        <v>1600</v>
      </c>
      <c r="H2257">
        <v>5</v>
      </c>
      <c r="I2257">
        <v>345</v>
      </c>
      <c r="J2257">
        <v>5</v>
      </c>
      <c r="K2257">
        <v>240</v>
      </c>
      <c r="L2257">
        <v>710</v>
      </c>
      <c r="M2257">
        <v>230</v>
      </c>
      <c r="N2257">
        <v>710</v>
      </c>
      <c r="O2257">
        <v>750</v>
      </c>
      <c r="P2257">
        <v>570</v>
      </c>
      <c r="Q2257">
        <v>630</v>
      </c>
      <c r="R2257">
        <v>640</v>
      </c>
      <c r="S2257">
        <v>70</v>
      </c>
      <c r="T2257">
        <v>45</v>
      </c>
      <c r="U2257">
        <v>230</v>
      </c>
      <c r="V2257">
        <v>3195</v>
      </c>
      <c r="W2257">
        <v>0</v>
      </c>
      <c r="X2257">
        <v>55</v>
      </c>
      <c r="Y2257">
        <v>15</v>
      </c>
    </row>
    <row r="2258" spans="2:25" hidden="1" x14ac:dyDescent="0.25">
      <c r="B2258" t="s">
        <v>2203</v>
      </c>
      <c r="C2258">
        <v>14600</v>
      </c>
      <c r="D2258" t="s">
        <v>1798</v>
      </c>
      <c r="E2258">
        <v>5</v>
      </c>
      <c r="F2258">
        <v>55</v>
      </c>
      <c r="G2258">
        <v>695</v>
      </c>
      <c r="H2258">
        <v>0</v>
      </c>
      <c r="I2258">
        <v>175</v>
      </c>
      <c r="J2258">
        <v>5</v>
      </c>
      <c r="K2258">
        <v>105</v>
      </c>
      <c r="L2258">
        <v>300</v>
      </c>
      <c r="M2258">
        <v>95</v>
      </c>
      <c r="N2258">
        <v>270</v>
      </c>
      <c r="O2258">
        <v>425</v>
      </c>
      <c r="P2258">
        <v>335</v>
      </c>
      <c r="Q2258">
        <v>395</v>
      </c>
      <c r="R2258">
        <v>300</v>
      </c>
      <c r="S2258">
        <v>15</v>
      </c>
      <c r="T2258">
        <v>10</v>
      </c>
      <c r="U2258">
        <v>155</v>
      </c>
      <c r="V2258">
        <v>1345</v>
      </c>
      <c r="W2258">
        <v>5</v>
      </c>
      <c r="X2258">
        <v>50</v>
      </c>
      <c r="Y2258">
        <v>10</v>
      </c>
    </row>
    <row r="2259" spans="2:25" hidden="1" x14ac:dyDescent="0.25">
      <c r="B2259" t="s">
        <v>2203</v>
      </c>
      <c r="C2259">
        <v>14650</v>
      </c>
      <c r="D2259" t="s">
        <v>1799</v>
      </c>
      <c r="E2259">
        <v>90</v>
      </c>
      <c r="F2259">
        <v>215</v>
      </c>
      <c r="G2259">
        <v>29560</v>
      </c>
      <c r="H2259">
        <v>135</v>
      </c>
      <c r="I2259">
        <v>6570</v>
      </c>
      <c r="J2259">
        <v>70</v>
      </c>
      <c r="K2259">
        <v>2870</v>
      </c>
      <c r="L2259">
        <v>12160</v>
      </c>
      <c r="M2259">
        <v>5770</v>
      </c>
      <c r="N2259">
        <v>8670</v>
      </c>
      <c r="O2259">
        <v>10475</v>
      </c>
      <c r="P2259">
        <v>8420</v>
      </c>
      <c r="Q2259">
        <v>9290</v>
      </c>
      <c r="R2259">
        <v>5985</v>
      </c>
      <c r="S2259">
        <v>1100</v>
      </c>
      <c r="T2259">
        <v>280</v>
      </c>
      <c r="U2259">
        <v>3030</v>
      </c>
      <c r="V2259">
        <v>47880</v>
      </c>
      <c r="W2259">
        <v>5</v>
      </c>
      <c r="X2259">
        <v>795</v>
      </c>
      <c r="Y2259">
        <v>770</v>
      </c>
    </row>
    <row r="2260" spans="2:25" hidden="1" x14ac:dyDescent="0.25">
      <c r="B2260" t="s">
        <v>2203</v>
      </c>
      <c r="C2260">
        <v>14700</v>
      </c>
      <c r="D2260" t="s">
        <v>1800</v>
      </c>
      <c r="E2260">
        <v>5</v>
      </c>
      <c r="F2260">
        <v>15</v>
      </c>
      <c r="G2260">
        <v>1650</v>
      </c>
      <c r="H2260">
        <v>35</v>
      </c>
      <c r="I2260">
        <v>245</v>
      </c>
      <c r="J2260">
        <v>5</v>
      </c>
      <c r="K2260">
        <v>65</v>
      </c>
      <c r="L2260">
        <v>875</v>
      </c>
      <c r="M2260">
        <v>1135</v>
      </c>
      <c r="N2260">
        <v>310</v>
      </c>
      <c r="O2260">
        <v>670</v>
      </c>
      <c r="P2260">
        <v>525</v>
      </c>
      <c r="Q2260">
        <v>730</v>
      </c>
      <c r="R2260">
        <v>380</v>
      </c>
      <c r="S2260">
        <v>55</v>
      </c>
      <c r="T2260">
        <v>15</v>
      </c>
      <c r="U2260">
        <v>85</v>
      </c>
      <c r="V2260">
        <v>2315</v>
      </c>
      <c r="W2260">
        <v>15</v>
      </c>
      <c r="X2260">
        <v>15</v>
      </c>
      <c r="Y2260">
        <v>165</v>
      </c>
    </row>
    <row r="2261" spans="2:25" hidden="1" x14ac:dyDescent="0.25">
      <c r="B2261" t="s">
        <v>2203</v>
      </c>
      <c r="C2261">
        <v>14750</v>
      </c>
      <c r="D2261" t="s">
        <v>1801</v>
      </c>
      <c r="E2261">
        <v>5</v>
      </c>
      <c r="F2261">
        <v>15</v>
      </c>
      <c r="G2261">
        <v>1365</v>
      </c>
      <c r="H2261">
        <v>5</v>
      </c>
      <c r="I2261">
        <v>355</v>
      </c>
      <c r="J2261">
        <v>5</v>
      </c>
      <c r="K2261">
        <v>175</v>
      </c>
      <c r="L2261">
        <v>615</v>
      </c>
      <c r="M2261">
        <v>220</v>
      </c>
      <c r="N2261">
        <v>415</v>
      </c>
      <c r="O2261">
        <v>765</v>
      </c>
      <c r="P2261">
        <v>620</v>
      </c>
      <c r="Q2261">
        <v>555</v>
      </c>
      <c r="R2261">
        <v>410</v>
      </c>
      <c r="S2261">
        <v>50</v>
      </c>
      <c r="T2261">
        <v>30</v>
      </c>
      <c r="U2261">
        <v>275</v>
      </c>
      <c r="V2261">
        <v>2470</v>
      </c>
      <c r="W2261">
        <v>5</v>
      </c>
      <c r="X2261">
        <v>65</v>
      </c>
      <c r="Y2261">
        <v>20</v>
      </c>
    </row>
    <row r="2262" spans="2:25" hidden="1" x14ac:dyDescent="0.25">
      <c r="B2262" t="s">
        <v>2203</v>
      </c>
      <c r="C2262">
        <v>14850</v>
      </c>
      <c r="D2262" t="s">
        <v>1802</v>
      </c>
      <c r="E2262">
        <v>25</v>
      </c>
      <c r="F2262">
        <v>65</v>
      </c>
      <c r="G2262">
        <v>5775</v>
      </c>
      <c r="H2262">
        <v>50</v>
      </c>
      <c r="I2262">
        <v>1290</v>
      </c>
      <c r="J2262">
        <v>15</v>
      </c>
      <c r="K2262">
        <v>610</v>
      </c>
      <c r="L2262">
        <v>3650</v>
      </c>
      <c r="M2262">
        <v>950</v>
      </c>
      <c r="N2262">
        <v>2665</v>
      </c>
      <c r="O2262">
        <v>3040</v>
      </c>
      <c r="P2262">
        <v>2380</v>
      </c>
      <c r="Q2262">
        <v>2605</v>
      </c>
      <c r="R2262">
        <v>2160</v>
      </c>
      <c r="S2262">
        <v>250</v>
      </c>
      <c r="T2262">
        <v>110</v>
      </c>
      <c r="U2262">
        <v>900</v>
      </c>
      <c r="V2262">
        <v>11335</v>
      </c>
      <c r="W2262">
        <v>10</v>
      </c>
      <c r="X2262">
        <v>245</v>
      </c>
      <c r="Y2262">
        <v>135</v>
      </c>
    </row>
    <row r="2263" spans="2:25" hidden="1" x14ac:dyDescent="0.25">
      <c r="B2263" t="s">
        <v>2203</v>
      </c>
      <c r="C2263">
        <v>14870</v>
      </c>
      <c r="D2263" t="s">
        <v>1803</v>
      </c>
      <c r="E2263">
        <v>5</v>
      </c>
      <c r="F2263">
        <v>25</v>
      </c>
      <c r="G2263">
        <v>3345</v>
      </c>
      <c r="H2263">
        <v>10</v>
      </c>
      <c r="I2263">
        <v>750</v>
      </c>
      <c r="J2263">
        <v>5</v>
      </c>
      <c r="K2263">
        <v>415</v>
      </c>
      <c r="L2263">
        <v>1345</v>
      </c>
      <c r="M2263">
        <v>420</v>
      </c>
      <c r="N2263">
        <v>1190</v>
      </c>
      <c r="O2263">
        <v>1125</v>
      </c>
      <c r="P2263">
        <v>920</v>
      </c>
      <c r="Q2263">
        <v>1100</v>
      </c>
      <c r="R2263">
        <v>900</v>
      </c>
      <c r="S2263">
        <v>120</v>
      </c>
      <c r="T2263">
        <v>45</v>
      </c>
      <c r="U2263">
        <v>350</v>
      </c>
      <c r="V2263">
        <v>5835</v>
      </c>
      <c r="W2263">
        <v>5</v>
      </c>
      <c r="X2263">
        <v>90</v>
      </c>
      <c r="Y2263">
        <v>30</v>
      </c>
    </row>
    <row r="2264" spans="2:25" hidden="1" x14ac:dyDescent="0.25">
      <c r="B2264" t="s">
        <v>2203</v>
      </c>
      <c r="C2264">
        <v>14900</v>
      </c>
      <c r="D2264" t="s">
        <v>1804</v>
      </c>
      <c r="E2264">
        <v>40</v>
      </c>
      <c r="F2264">
        <v>100</v>
      </c>
      <c r="G2264">
        <v>18290</v>
      </c>
      <c r="H2264">
        <v>180</v>
      </c>
      <c r="I2264">
        <v>11290</v>
      </c>
      <c r="J2264">
        <v>120</v>
      </c>
      <c r="K2264">
        <v>8230</v>
      </c>
      <c r="L2264">
        <v>16030</v>
      </c>
      <c r="M2264">
        <v>1775</v>
      </c>
      <c r="N2264">
        <v>8275</v>
      </c>
      <c r="O2264">
        <v>17765</v>
      </c>
      <c r="P2264">
        <v>14095</v>
      </c>
      <c r="Q2264">
        <v>15745</v>
      </c>
      <c r="R2264">
        <v>9835</v>
      </c>
      <c r="S2264">
        <v>1010</v>
      </c>
      <c r="T2264">
        <v>1500</v>
      </c>
      <c r="U2264">
        <v>3695</v>
      </c>
      <c r="V2264">
        <v>43815</v>
      </c>
      <c r="W2264">
        <v>175</v>
      </c>
      <c r="X2264">
        <v>910</v>
      </c>
      <c r="Y2264">
        <v>2645</v>
      </c>
    </row>
    <row r="2265" spans="2:25" hidden="1" x14ac:dyDescent="0.25">
      <c r="B2265" t="s">
        <v>2203</v>
      </c>
      <c r="C2265">
        <v>14920</v>
      </c>
      <c r="D2265" t="s">
        <v>1805</v>
      </c>
      <c r="E2265">
        <v>5</v>
      </c>
      <c r="F2265">
        <v>30</v>
      </c>
      <c r="G2265">
        <v>1195</v>
      </c>
      <c r="H2265">
        <v>5</v>
      </c>
      <c r="I2265">
        <v>285</v>
      </c>
      <c r="J2265">
        <v>5</v>
      </c>
      <c r="K2265">
        <v>155</v>
      </c>
      <c r="L2265">
        <v>565</v>
      </c>
      <c r="M2265">
        <v>130</v>
      </c>
      <c r="N2265">
        <v>400</v>
      </c>
      <c r="O2265">
        <v>525</v>
      </c>
      <c r="P2265">
        <v>420</v>
      </c>
      <c r="Q2265">
        <v>465</v>
      </c>
      <c r="R2265">
        <v>390</v>
      </c>
      <c r="S2265">
        <v>25</v>
      </c>
      <c r="T2265">
        <v>20</v>
      </c>
      <c r="U2265">
        <v>180</v>
      </c>
      <c r="V2265">
        <v>2130</v>
      </c>
      <c r="W2265">
        <v>0</v>
      </c>
      <c r="X2265">
        <v>45</v>
      </c>
      <c r="Y2265">
        <v>5</v>
      </c>
    </row>
    <row r="2266" spans="2:25" hidden="1" x14ac:dyDescent="0.25">
      <c r="B2266" t="s">
        <v>2203</v>
      </c>
      <c r="C2266">
        <v>14950</v>
      </c>
      <c r="D2266" t="s">
        <v>1806</v>
      </c>
      <c r="E2266">
        <v>0</v>
      </c>
      <c r="F2266">
        <v>5</v>
      </c>
      <c r="G2266">
        <v>415</v>
      </c>
      <c r="H2266">
        <v>5</v>
      </c>
      <c r="I2266">
        <v>105</v>
      </c>
      <c r="J2266">
        <v>5</v>
      </c>
      <c r="K2266">
        <v>60</v>
      </c>
      <c r="L2266">
        <v>130</v>
      </c>
      <c r="M2266">
        <v>100</v>
      </c>
      <c r="N2266">
        <v>140</v>
      </c>
      <c r="O2266">
        <v>185</v>
      </c>
      <c r="P2266">
        <v>130</v>
      </c>
      <c r="Q2266">
        <v>120</v>
      </c>
      <c r="R2266">
        <v>75</v>
      </c>
      <c r="S2266">
        <v>15</v>
      </c>
      <c r="T2266">
        <v>5</v>
      </c>
      <c r="U2266">
        <v>45</v>
      </c>
      <c r="V2266">
        <v>705</v>
      </c>
      <c r="W2266">
        <v>0</v>
      </c>
      <c r="X2266">
        <v>5</v>
      </c>
      <c r="Y2266">
        <v>10</v>
      </c>
    </row>
    <row r="2267" spans="2:25" hidden="1" x14ac:dyDescent="0.25">
      <c r="B2267" t="s">
        <v>2203</v>
      </c>
      <c r="C2267">
        <v>15050</v>
      </c>
      <c r="D2267" t="s">
        <v>1807</v>
      </c>
      <c r="E2267">
        <v>40</v>
      </c>
      <c r="F2267">
        <v>100</v>
      </c>
      <c r="G2267">
        <v>9680</v>
      </c>
      <c r="H2267">
        <v>55</v>
      </c>
      <c r="I2267">
        <v>3015</v>
      </c>
      <c r="J2267">
        <v>55</v>
      </c>
      <c r="K2267">
        <v>1300</v>
      </c>
      <c r="L2267">
        <v>6835</v>
      </c>
      <c r="M2267">
        <v>1295</v>
      </c>
      <c r="N2267">
        <v>3815</v>
      </c>
      <c r="O2267">
        <v>5855</v>
      </c>
      <c r="P2267">
        <v>4720</v>
      </c>
      <c r="Q2267">
        <v>4670</v>
      </c>
      <c r="R2267">
        <v>2640</v>
      </c>
      <c r="S2267">
        <v>505</v>
      </c>
      <c r="T2267">
        <v>175</v>
      </c>
      <c r="U2267">
        <v>1805</v>
      </c>
      <c r="V2267">
        <v>18125</v>
      </c>
      <c r="W2267">
        <v>5</v>
      </c>
      <c r="X2267">
        <v>425</v>
      </c>
      <c r="Y2267">
        <v>255</v>
      </c>
    </row>
    <row r="2268" spans="2:25" hidden="1" x14ac:dyDescent="0.25">
      <c r="B2268" t="s">
        <v>2203</v>
      </c>
      <c r="C2268">
        <v>15240</v>
      </c>
      <c r="D2268" t="s">
        <v>1808</v>
      </c>
      <c r="E2268">
        <v>45</v>
      </c>
      <c r="F2268">
        <v>190</v>
      </c>
      <c r="G2268">
        <v>20795</v>
      </c>
      <c r="H2268">
        <v>30</v>
      </c>
      <c r="I2268">
        <v>4145</v>
      </c>
      <c r="J2268">
        <v>40</v>
      </c>
      <c r="K2268">
        <v>2245</v>
      </c>
      <c r="L2268">
        <v>9300</v>
      </c>
      <c r="M2268">
        <v>3430</v>
      </c>
      <c r="N2268">
        <v>5600</v>
      </c>
      <c r="O2268">
        <v>6145</v>
      </c>
      <c r="P2268">
        <v>4790</v>
      </c>
      <c r="Q2268">
        <v>5335</v>
      </c>
      <c r="R2268">
        <v>4560</v>
      </c>
      <c r="S2268">
        <v>710</v>
      </c>
      <c r="T2268">
        <v>245</v>
      </c>
      <c r="U2268">
        <v>1945</v>
      </c>
      <c r="V2268">
        <v>33530</v>
      </c>
      <c r="W2268">
        <v>5</v>
      </c>
      <c r="X2268">
        <v>510</v>
      </c>
      <c r="Y2268">
        <v>170</v>
      </c>
    </row>
    <row r="2269" spans="2:25" hidden="1" x14ac:dyDescent="0.25">
      <c r="B2269" t="s">
        <v>2203</v>
      </c>
      <c r="C2269">
        <v>15270</v>
      </c>
      <c r="D2269" t="s">
        <v>1809</v>
      </c>
      <c r="E2269">
        <v>5</v>
      </c>
      <c r="F2269">
        <v>20</v>
      </c>
      <c r="G2269">
        <v>3220</v>
      </c>
      <c r="H2269">
        <v>5</v>
      </c>
      <c r="I2269">
        <v>720</v>
      </c>
      <c r="J2269">
        <v>10</v>
      </c>
      <c r="K2269">
        <v>390</v>
      </c>
      <c r="L2269">
        <v>1525</v>
      </c>
      <c r="M2269">
        <v>555</v>
      </c>
      <c r="N2269">
        <v>1005</v>
      </c>
      <c r="O2269">
        <v>1400</v>
      </c>
      <c r="P2269">
        <v>1130</v>
      </c>
      <c r="Q2269">
        <v>1155</v>
      </c>
      <c r="R2269">
        <v>775</v>
      </c>
      <c r="S2269">
        <v>140</v>
      </c>
      <c r="T2269">
        <v>45</v>
      </c>
      <c r="U2269">
        <v>470</v>
      </c>
      <c r="V2269">
        <v>5575</v>
      </c>
      <c r="W2269">
        <v>0</v>
      </c>
      <c r="X2269">
        <v>90</v>
      </c>
      <c r="Y2269">
        <v>25</v>
      </c>
    </row>
    <row r="2270" spans="2:25" hidden="1" x14ac:dyDescent="0.25">
      <c r="B2270" t="s">
        <v>2203</v>
      </c>
      <c r="C2270">
        <v>15300</v>
      </c>
      <c r="D2270" t="s">
        <v>1810</v>
      </c>
      <c r="E2270">
        <v>20</v>
      </c>
      <c r="F2270">
        <v>105</v>
      </c>
      <c r="G2270">
        <v>1025</v>
      </c>
      <c r="H2270">
        <v>5</v>
      </c>
      <c r="I2270">
        <v>390</v>
      </c>
      <c r="J2270">
        <v>5</v>
      </c>
      <c r="K2270">
        <v>265</v>
      </c>
      <c r="L2270">
        <v>1175</v>
      </c>
      <c r="M2270">
        <v>115</v>
      </c>
      <c r="N2270">
        <v>600</v>
      </c>
      <c r="O2270">
        <v>1000</v>
      </c>
      <c r="P2270">
        <v>885</v>
      </c>
      <c r="Q2270">
        <v>1040</v>
      </c>
      <c r="R2270">
        <v>790</v>
      </c>
      <c r="S2270">
        <v>30</v>
      </c>
      <c r="T2270">
        <v>20</v>
      </c>
      <c r="U2270">
        <v>495</v>
      </c>
      <c r="V2270">
        <v>2665</v>
      </c>
      <c r="W2270">
        <v>5</v>
      </c>
      <c r="X2270">
        <v>150</v>
      </c>
      <c r="Y2270">
        <v>20</v>
      </c>
    </row>
    <row r="2271" spans="2:25" hidden="1" x14ac:dyDescent="0.25">
      <c r="B2271" t="s">
        <v>2203</v>
      </c>
      <c r="C2271">
        <v>15350</v>
      </c>
      <c r="D2271" t="s">
        <v>1811</v>
      </c>
      <c r="E2271">
        <v>0</v>
      </c>
      <c r="F2271">
        <v>5</v>
      </c>
      <c r="G2271">
        <v>1215</v>
      </c>
      <c r="H2271">
        <v>15</v>
      </c>
      <c r="I2271">
        <v>105</v>
      </c>
      <c r="J2271">
        <v>5</v>
      </c>
      <c r="K2271">
        <v>25</v>
      </c>
      <c r="L2271">
        <v>515</v>
      </c>
      <c r="M2271">
        <v>1125</v>
      </c>
      <c r="N2271">
        <v>185</v>
      </c>
      <c r="O2271">
        <v>295</v>
      </c>
      <c r="P2271">
        <v>225</v>
      </c>
      <c r="Q2271">
        <v>340</v>
      </c>
      <c r="R2271">
        <v>195</v>
      </c>
      <c r="S2271">
        <v>25</v>
      </c>
      <c r="T2271">
        <v>5</v>
      </c>
      <c r="U2271">
        <v>45</v>
      </c>
      <c r="V2271">
        <v>1595</v>
      </c>
      <c r="W2271">
        <v>5</v>
      </c>
      <c r="X2271">
        <v>5</v>
      </c>
      <c r="Y2271">
        <v>80</v>
      </c>
    </row>
    <row r="2272" spans="2:25" hidden="1" x14ac:dyDescent="0.25">
      <c r="B2272" t="s">
        <v>2203</v>
      </c>
      <c r="C2272">
        <v>15520</v>
      </c>
      <c r="D2272" t="s">
        <v>1812</v>
      </c>
      <c r="E2272">
        <v>5</v>
      </c>
      <c r="F2272">
        <v>10</v>
      </c>
      <c r="G2272">
        <v>2370</v>
      </c>
      <c r="H2272">
        <v>5</v>
      </c>
      <c r="I2272">
        <v>380</v>
      </c>
      <c r="J2272">
        <v>5</v>
      </c>
      <c r="K2272">
        <v>150</v>
      </c>
      <c r="L2272">
        <v>745</v>
      </c>
      <c r="M2272">
        <v>390</v>
      </c>
      <c r="N2272">
        <v>360</v>
      </c>
      <c r="O2272">
        <v>605</v>
      </c>
      <c r="P2272">
        <v>440</v>
      </c>
      <c r="Q2272">
        <v>555</v>
      </c>
      <c r="R2272">
        <v>330</v>
      </c>
      <c r="S2272">
        <v>170</v>
      </c>
      <c r="T2272">
        <v>10</v>
      </c>
      <c r="U2272">
        <v>160</v>
      </c>
      <c r="V2272">
        <v>3255</v>
      </c>
      <c r="W2272">
        <v>0</v>
      </c>
      <c r="X2272">
        <v>20</v>
      </c>
      <c r="Y2272">
        <v>20</v>
      </c>
    </row>
    <row r="2273" spans="2:25" hidden="1" x14ac:dyDescent="0.25">
      <c r="B2273" t="s">
        <v>2203</v>
      </c>
      <c r="C2273">
        <v>15560</v>
      </c>
      <c r="D2273" t="s">
        <v>1813</v>
      </c>
      <c r="E2273">
        <v>5</v>
      </c>
      <c r="F2273">
        <v>5</v>
      </c>
      <c r="G2273">
        <v>390</v>
      </c>
      <c r="H2273">
        <v>5</v>
      </c>
      <c r="I2273">
        <v>95</v>
      </c>
      <c r="J2273">
        <v>5</v>
      </c>
      <c r="K2273">
        <v>50</v>
      </c>
      <c r="L2273">
        <v>180</v>
      </c>
      <c r="M2273">
        <v>65</v>
      </c>
      <c r="N2273">
        <v>160</v>
      </c>
      <c r="O2273">
        <v>220</v>
      </c>
      <c r="P2273">
        <v>170</v>
      </c>
      <c r="Q2273">
        <v>180</v>
      </c>
      <c r="R2273">
        <v>105</v>
      </c>
      <c r="S2273">
        <v>25</v>
      </c>
      <c r="T2273">
        <v>10</v>
      </c>
      <c r="U2273">
        <v>60</v>
      </c>
      <c r="V2273">
        <v>710</v>
      </c>
      <c r="W2273">
        <v>0</v>
      </c>
      <c r="X2273">
        <v>10</v>
      </c>
      <c r="Y2273">
        <v>10</v>
      </c>
    </row>
    <row r="2274" spans="2:25" hidden="1" x14ac:dyDescent="0.25">
      <c r="B2274" t="s">
        <v>2203</v>
      </c>
      <c r="C2274">
        <v>15650</v>
      </c>
      <c r="D2274" t="s">
        <v>1814</v>
      </c>
      <c r="E2274">
        <v>5</v>
      </c>
      <c r="F2274">
        <v>25</v>
      </c>
      <c r="G2274">
        <v>1595</v>
      </c>
      <c r="H2274">
        <v>5</v>
      </c>
      <c r="I2274">
        <v>460</v>
      </c>
      <c r="J2274">
        <v>5</v>
      </c>
      <c r="K2274">
        <v>245</v>
      </c>
      <c r="L2274">
        <v>1330</v>
      </c>
      <c r="M2274">
        <v>240</v>
      </c>
      <c r="N2274">
        <v>735</v>
      </c>
      <c r="O2274">
        <v>1030</v>
      </c>
      <c r="P2274">
        <v>885</v>
      </c>
      <c r="Q2274">
        <v>975</v>
      </c>
      <c r="R2274">
        <v>745</v>
      </c>
      <c r="S2274">
        <v>80</v>
      </c>
      <c r="T2274">
        <v>35</v>
      </c>
      <c r="U2274">
        <v>400</v>
      </c>
      <c r="V2274">
        <v>3355</v>
      </c>
      <c r="W2274">
        <v>5</v>
      </c>
      <c r="X2274">
        <v>145</v>
      </c>
      <c r="Y2274">
        <v>25</v>
      </c>
    </row>
    <row r="2275" spans="2:25" hidden="1" x14ac:dyDescent="0.25">
      <c r="B2275" t="s">
        <v>2203</v>
      </c>
      <c r="C2275">
        <v>15700</v>
      </c>
      <c r="D2275" t="s">
        <v>1815</v>
      </c>
      <c r="E2275">
        <v>15</v>
      </c>
      <c r="F2275">
        <v>70</v>
      </c>
      <c r="G2275">
        <v>4260</v>
      </c>
      <c r="H2275">
        <v>15</v>
      </c>
      <c r="I2275">
        <v>1005</v>
      </c>
      <c r="J2275">
        <v>10</v>
      </c>
      <c r="K2275">
        <v>555</v>
      </c>
      <c r="L2275">
        <v>2485</v>
      </c>
      <c r="M2275">
        <v>575</v>
      </c>
      <c r="N2275">
        <v>1280</v>
      </c>
      <c r="O2275">
        <v>1525</v>
      </c>
      <c r="P2275">
        <v>1215</v>
      </c>
      <c r="Q2275">
        <v>1345</v>
      </c>
      <c r="R2275">
        <v>1285</v>
      </c>
      <c r="S2275">
        <v>170</v>
      </c>
      <c r="T2275">
        <v>70</v>
      </c>
      <c r="U2275">
        <v>475</v>
      </c>
      <c r="V2275">
        <v>7455</v>
      </c>
      <c r="W2275">
        <v>5</v>
      </c>
      <c r="X2275">
        <v>155</v>
      </c>
      <c r="Y2275">
        <v>30</v>
      </c>
    </row>
    <row r="2276" spans="2:25" hidden="1" x14ac:dyDescent="0.25">
      <c r="B2276" t="s">
        <v>2203</v>
      </c>
      <c r="C2276">
        <v>15750</v>
      </c>
      <c r="D2276" t="s">
        <v>1816</v>
      </c>
      <c r="E2276">
        <v>10</v>
      </c>
      <c r="F2276">
        <v>60</v>
      </c>
      <c r="G2276">
        <v>1450</v>
      </c>
      <c r="H2276">
        <v>5</v>
      </c>
      <c r="I2276">
        <v>360</v>
      </c>
      <c r="J2276">
        <v>10</v>
      </c>
      <c r="K2276">
        <v>175</v>
      </c>
      <c r="L2276">
        <v>935</v>
      </c>
      <c r="M2276">
        <v>215</v>
      </c>
      <c r="N2276">
        <v>530</v>
      </c>
      <c r="O2276">
        <v>825</v>
      </c>
      <c r="P2276">
        <v>685</v>
      </c>
      <c r="Q2276">
        <v>685</v>
      </c>
      <c r="R2276">
        <v>535</v>
      </c>
      <c r="S2276">
        <v>40</v>
      </c>
      <c r="T2276">
        <v>30</v>
      </c>
      <c r="U2276">
        <v>330</v>
      </c>
      <c r="V2276">
        <v>2760</v>
      </c>
      <c r="W2276">
        <v>0</v>
      </c>
      <c r="X2276">
        <v>85</v>
      </c>
      <c r="Y2276">
        <v>20</v>
      </c>
    </row>
    <row r="2277" spans="2:25" hidden="1" x14ac:dyDescent="0.25">
      <c r="B2277" t="s">
        <v>2203</v>
      </c>
      <c r="C2277">
        <v>15800</v>
      </c>
      <c r="D2277" t="s">
        <v>1817</v>
      </c>
      <c r="E2277">
        <v>5</v>
      </c>
      <c r="F2277">
        <v>20</v>
      </c>
      <c r="G2277">
        <v>825</v>
      </c>
      <c r="H2277">
        <v>5</v>
      </c>
      <c r="I2277">
        <v>225</v>
      </c>
      <c r="J2277">
        <v>5</v>
      </c>
      <c r="K2277">
        <v>125</v>
      </c>
      <c r="L2277">
        <v>430</v>
      </c>
      <c r="M2277">
        <v>120</v>
      </c>
      <c r="N2277">
        <v>295</v>
      </c>
      <c r="O2277">
        <v>430</v>
      </c>
      <c r="P2277">
        <v>360</v>
      </c>
      <c r="Q2277">
        <v>340</v>
      </c>
      <c r="R2277">
        <v>270</v>
      </c>
      <c r="S2277">
        <v>25</v>
      </c>
      <c r="T2277">
        <v>10</v>
      </c>
      <c r="U2277">
        <v>175</v>
      </c>
      <c r="V2277">
        <v>1570</v>
      </c>
      <c r="W2277">
        <v>5</v>
      </c>
      <c r="X2277">
        <v>50</v>
      </c>
      <c r="Y2277">
        <v>5</v>
      </c>
    </row>
    <row r="2278" spans="2:25" hidden="1" x14ac:dyDescent="0.25">
      <c r="B2278" t="s">
        <v>2203</v>
      </c>
      <c r="C2278">
        <v>15850</v>
      </c>
      <c r="D2278" t="s">
        <v>1818</v>
      </c>
      <c r="E2278">
        <v>15</v>
      </c>
      <c r="F2278">
        <v>55</v>
      </c>
      <c r="G2278">
        <v>815</v>
      </c>
      <c r="H2278">
        <v>5</v>
      </c>
      <c r="I2278">
        <v>160</v>
      </c>
      <c r="J2278">
        <v>5</v>
      </c>
      <c r="K2278">
        <v>90</v>
      </c>
      <c r="L2278">
        <v>440</v>
      </c>
      <c r="M2278">
        <v>140</v>
      </c>
      <c r="N2278">
        <v>235</v>
      </c>
      <c r="O2278">
        <v>460</v>
      </c>
      <c r="P2278">
        <v>385</v>
      </c>
      <c r="Q2278">
        <v>385</v>
      </c>
      <c r="R2278">
        <v>255</v>
      </c>
      <c r="S2278">
        <v>25</v>
      </c>
      <c r="T2278">
        <v>10</v>
      </c>
      <c r="U2278">
        <v>155</v>
      </c>
      <c r="V2278">
        <v>1415</v>
      </c>
      <c r="W2278">
        <v>0</v>
      </c>
      <c r="X2278">
        <v>45</v>
      </c>
      <c r="Y2278">
        <v>15</v>
      </c>
    </row>
    <row r="2279" spans="2:25" hidden="1" x14ac:dyDescent="0.25">
      <c r="B2279" t="s">
        <v>2203</v>
      </c>
      <c r="C2279">
        <v>15900</v>
      </c>
      <c r="D2279" t="s">
        <v>1819</v>
      </c>
      <c r="E2279">
        <v>140</v>
      </c>
      <c r="F2279">
        <v>190</v>
      </c>
      <c r="G2279">
        <v>16495</v>
      </c>
      <c r="H2279">
        <v>260</v>
      </c>
      <c r="I2279">
        <v>3670</v>
      </c>
      <c r="J2279">
        <v>40</v>
      </c>
      <c r="K2279">
        <v>1600</v>
      </c>
      <c r="L2279">
        <v>10785</v>
      </c>
      <c r="M2279">
        <v>3370</v>
      </c>
      <c r="N2279">
        <v>7405</v>
      </c>
      <c r="O2279">
        <v>6505</v>
      </c>
      <c r="P2279">
        <v>5315</v>
      </c>
      <c r="Q2279">
        <v>9215</v>
      </c>
      <c r="R2279">
        <v>5835</v>
      </c>
      <c r="S2279">
        <v>725</v>
      </c>
      <c r="T2279">
        <v>260</v>
      </c>
      <c r="U2279">
        <v>1775</v>
      </c>
      <c r="V2279">
        <v>30495</v>
      </c>
      <c r="W2279">
        <v>10</v>
      </c>
      <c r="X2279">
        <v>780</v>
      </c>
      <c r="Y2279">
        <v>2280</v>
      </c>
    </row>
    <row r="2280" spans="2:25" hidden="1" x14ac:dyDescent="0.25">
      <c r="B2280" t="s">
        <v>2203</v>
      </c>
      <c r="C2280">
        <v>15950</v>
      </c>
      <c r="D2280" t="s">
        <v>1820</v>
      </c>
      <c r="E2280">
        <v>5</v>
      </c>
      <c r="F2280">
        <v>10</v>
      </c>
      <c r="G2280">
        <v>2995</v>
      </c>
      <c r="H2280">
        <v>60</v>
      </c>
      <c r="I2280">
        <v>290</v>
      </c>
      <c r="J2280">
        <v>5</v>
      </c>
      <c r="K2280">
        <v>90</v>
      </c>
      <c r="L2280">
        <v>1940</v>
      </c>
      <c r="M2280">
        <v>2195</v>
      </c>
      <c r="N2280">
        <v>620</v>
      </c>
      <c r="O2280">
        <v>820</v>
      </c>
      <c r="P2280">
        <v>640</v>
      </c>
      <c r="Q2280">
        <v>1090</v>
      </c>
      <c r="R2280">
        <v>745</v>
      </c>
      <c r="S2280">
        <v>85</v>
      </c>
      <c r="T2280">
        <v>10</v>
      </c>
      <c r="U2280">
        <v>135</v>
      </c>
      <c r="V2280">
        <v>4185</v>
      </c>
      <c r="W2280">
        <v>20</v>
      </c>
      <c r="X2280">
        <v>25</v>
      </c>
      <c r="Y2280">
        <v>255</v>
      </c>
    </row>
    <row r="2281" spans="2:25" hidden="1" x14ac:dyDescent="0.25">
      <c r="B2281" t="s">
        <v>2203</v>
      </c>
      <c r="C2281">
        <v>15990</v>
      </c>
      <c r="D2281" t="s">
        <v>1821</v>
      </c>
      <c r="E2281">
        <v>15</v>
      </c>
      <c r="F2281">
        <v>20</v>
      </c>
      <c r="G2281">
        <v>17825</v>
      </c>
      <c r="H2281">
        <v>150</v>
      </c>
      <c r="I2281">
        <v>2425</v>
      </c>
      <c r="J2281">
        <v>40</v>
      </c>
      <c r="K2281">
        <v>665</v>
      </c>
      <c r="L2281">
        <v>5880</v>
      </c>
      <c r="M2281">
        <v>9965</v>
      </c>
      <c r="N2281">
        <v>3035</v>
      </c>
      <c r="O2281">
        <v>4965</v>
      </c>
      <c r="P2281">
        <v>3720</v>
      </c>
      <c r="Q2281">
        <v>4560</v>
      </c>
      <c r="R2281">
        <v>2595</v>
      </c>
      <c r="S2281">
        <v>435</v>
      </c>
      <c r="T2281">
        <v>105</v>
      </c>
      <c r="U2281">
        <v>815</v>
      </c>
      <c r="V2281">
        <v>24130</v>
      </c>
      <c r="W2281">
        <v>20</v>
      </c>
      <c r="X2281">
        <v>135</v>
      </c>
      <c r="Y2281">
        <v>755</v>
      </c>
    </row>
    <row r="2282" spans="2:25" hidden="1" x14ac:dyDescent="0.25">
      <c r="B2282" t="s">
        <v>2203</v>
      </c>
      <c r="C2282">
        <v>16100</v>
      </c>
      <c r="D2282" t="s">
        <v>1822</v>
      </c>
      <c r="E2282">
        <v>5</v>
      </c>
      <c r="F2282">
        <v>5</v>
      </c>
      <c r="G2282">
        <v>670</v>
      </c>
      <c r="H2282">
        <v>5</v>
      </c>
      <c r="I2282">
        <v>150</v>
      </c>
      <c r="J2282">
        <v>5</v>
      </c>
      <c r="K2282">
        <v>70</v>
      </c>
      <c r="L2282">
        <v>220</v>
      </c>
      <c r="M2282">
        <v>160</v>
      </c>
      <c r="N2282">
        <v>205</v>
      </c>
      <c r="O2282">
        <v>280</v>
      </c>
      <c r="P2282">
        <v>225</v>
      </c>
      <c r="Q2282">
        <v>190</v>
      </c>
      <c r="R2282">
        <v>130</v>
      </c>
      <c r="S2282">
        <v>20</v>
      </c>
      <c r="T2282">
        <v>5</v>
      </c>
      <c r="U2282">
        <v>75</v>
      </c>
      <c r="V2282">
        <v>1100</v>
      </c>
      <c r="W2282">
        <v>0</v>
      </c>
      <c r="X2282">
        <v>10</v>
      </c>
      <c r="Y2282">
        <v>5</v>
      </c>
    </row>
    <row r="2283" spans="2:25" hidden="1" x14ac:dyDescent="0.25">
      <c r="B2283" t="s">
        <v>2203</v>
      </c>
      <c r="C2283">
        <v>16150</v>
      </c>
      <c r="D2283" t="s">
        <v>1823</v>
      </c>
      <c r="E2283">
        <v>40</v>
      </c>
      <c r="F2283">
        <v>105</v>
      </c>
      <c r="G2283">
        <v>4650</v>
      </c>
      <c r="H2283">
        <v>40</v>
      </c>
      <c r="I2283">
        <v>1020</v>
      </c>
      <c r="J2283">
        <v>35</v>
      </c>
      <c r="K2283">
        <v>460</v>
      </c>
      <c r="L2283">
        <v>2785</v>
      </c>
      <c r="M2283">
        <v>965</v>
      </c>
      <c r="N2283">
        <v>1925</v>
      </c>
      <c r="O2283">
        <v>2460</v>
      </c>
      <c r="P2283">
        <v>2025</v>
      </c>
      <c r="Q2283">
        <v>2105</v>
      </c>
      <c r="R2283">
        <v>1200</v>
      </c>
      <c r="S2283">
        <v>160</v>
      </c>
      <c r="T2283">
        <v>70</v>
      </c>
      <c r="U2283">
        <v>870</v>
      </c>
      <c r="V2283">
        <v>8560</v>
      </c>
      <c r="W2283">
        <v>5</v>
      </c>
      <c r="X2283">
        <v>215</v>
      </c>
      <c r="Y2283">
        <v>230</v>
      </c>
    </row>
    <row r="2284" spans="2:25" hidden="1" x14ac:dyDescent="0.25">
      <c r="B2284" t="s">
        <v>2203</v>
      </c>
      <c r="C2284">
        <v>16200</v>
      </c>
      <c r="D2284" t="s">
        <v>1824</v>
      </c>
      <c r="E2284">
        <v>10</v>
      </c>
      <c r="F2284">
        <v>25</v>
      </c>
      <c r="G2284">
        <v>1865</v>
      </c>
      <c r="H2284">
        <v>5</v>
      </c>
      <c r="I2284">
        <v>495</v>
      </c>
      <c r="J2284">
        <v>10</v>
      </c>
      <c r="K2284">
        <v>245</v>
      </c>
      <c r="L2284">
        <v>925</v>
      </c>
      <c r="M2284">
        <v>335</v>
      </c>
      <c r="N2284">
        <v>660</v>
      </c>
      <c r="O2284">
        <v>980</v>
      </c>
      <c r="P2284">
        <v>785</v>
      </c>
      <c r="Q2284">
        <v>815</v>
      </c>
      <c r="R2284">
        <v>610</v>
      </c>
      <c r="S2284">
        <v>65</v>
      </c>
      <c r="T2284">
        <v>35</v>
      </c>
      <c r="U2284">
        <v>365</v>
      </c>
      <c r="V2284">
        <v>3460</v>
      </c>
      <c r="W2284">
        <v>5</v>
      </c>
      <c r="X2284">
        <v>75</v>
      </c>
      <c r="Y2284">
        <v>25</v>
      </c>
    </row>
    <row r="2285" spans="2:25" hidden="1" x14ac:dyDescent="0.25">
      <c r="B2285" t="s">
        <v>2203</v>
      </c>
      <c r="C2285">
        <v>16260</v>
      </c>
      <c r="D2285" t="s">
        <v>1825</v>
      </c>
      <c r="E2285">
        <v>30</v>
      </c>
      <c r="F2285">
        <v>45</v>
      </c>
      <c r="G2285">
        <v>16405</v>
      </c>
      <c r="H2285">
        <v>215</v>
      </c>
      <c r="I2285">
        <v>3860</v>
      </c>
      <c r="J2285">
        <v>40</v>
      </c>
      <c r="K2285">
        <v>1955</v>
      </c>
      <c r="L2285">
        <v>9065</v>
      </c>
      <c r="M2285">
        <v>5270</v>
      </c>
      <c r="N2285">
        <v>4595</v>
      </c>
      <c r="O2285">
        <v>9935</v>
      </c>
      <c r="P2285">
        <v>7240</v>
      </c>
      <c r="Q2285">
        <v>9805</v>
      </c>
      <c r="R2285">
        <v>5740</v>
      </c>
      <c r="S2285">
        <v>1025</v>
      </c>
      <c r="T2285">
        <v>395</v>
      </c>
      <c r="U2285">
        <v>1350</v>
      </c>
      <c r="V2285">
        <v>27345</v>
      </c>
      <c r="W2285">
        <v>205</v>
      </c>
      <c r="X2285">
        <v>300</v>
      </c>
      <c r="Y2285">
        <v>1870</v>
      </c>
    </row>
    <row r="2286" spans="2:25" hidden="1" x14ac:dyDescent="0.25">
      <c r="B2286" t="s">
        <v>2203</v>
      </c>
      <c r="C2286">
        <v>16350</v>
      </c>
      <c r="D2286" t="s">
        <v>1826</v>
      </c>
      <c r="E2286">
        <v>80</v>
      </c>
      <c r="F2286">
        <v>205</v>
      </c>
      <c r="G2286">
        <v>18190</v>
      </c>
      <c r="H2286">
        <v>140</v>
      </c>
      <c r="I2286">
        <v>6330</v>
      </c>
      <c r="J2286">
        <v>140</v>
      </c>
      <c r="K2286">
        <v>2935</v>
      </c>
      <c r="L2286">
        <v>12780</v>
      </c>
      <c r="M2286">
        <v>2415</v>
      </c>
      <c r="N2286">
        <v>6775</v>
      </c>
      <c r="O2286">
        <v>13565</v>
      </c>
      <c r="P2286">
        <v>11065</v>
      </c>
      <c r="Q2286">
        <v>11115</v>
      </c>
      <c r="R2286">
        <v>6830</v>
      </c>
      <c r="S2286">
        <v>830</v>
      </c>
      <c r="T2286">
        <v>495</v>
      </c>
      <c r="U2286">
        <v>3895</v>
      </c>
      <c r="V2286">
        <v>35290</v>
      </c>
      <c r="W2286">
        <v>35</v>
      </c>
      <c r="X2286">
        <v>830</v>
      </c>
      <c r="Y2286">
        <v>945</v>
      </c>
    </row>
    <row r="2287" spans="2:25" hidden="1" x14ac:dyDescent="0.25">
      <c r="B2287" t="s">
        <v>2203</v>
      </c>
      <c r="C2287">
        <v>16380</v>
      </c>
      <c r="D2287" t="s">
        <v>1827</v>
      </c>
      <c r="E2287">
        <v>60</v>
      </c>
      <c r="F2287">
        <v>145</v>
      </c>
      <c r="G2287">
        <v>16580</v>
      </c>
      <c r="H2287">
        <v>65</v>
      </c>
      <c r="I2287">
        <v>3460</v>
      </c>
      <c r="J2287">
        <v>15</v>
      </c>
      <c r="K2287">
        <v>1495</v>
      </c>
      <c r="L2287">
        <v>8495</v>
      </c>
      <c r="M2287">
        <v>3050</v>
      </c>
      <c r="N2287">
        <v>3880</v>
      </c>
      <c r="O2287">
        <v>4880</v>
      </c>
      <c r="P2287">
        <v>3725</v>
      </c>
      <c r="Q2287">
        <v>4735</v>
      </c>
      <c r="R2287">
        <v>2875</v>
      </c>
      <c r="S2287">
        <v>565</v>
      </c>
      <c r="T2287">
        <v>165</v>
      </c>
      <c r="U2287">
        <v>1280</v>
      </c>
      <c r="V2287">
        <v>25115</v>
      </c>
      <c r="W2287">
        <v>5</v>
      </c>
      <c r="X2287">
        <v>355</v>
      </c>
      <c r="Y2287">
        <v>495</v>
      </c>
    </row>
    <row r="2288" spans="2:25" hidden="1" x14ac:dyDescent="0.25">
      <c r="B2288" t="s">
        <v>2203</v>
      </c>
      <c r="C2288">
        <v>16400</v>
      </c>
      <c r="D2288" t="s">
        <v>1828</v>
      </c>
      <c r="E2288">
        <v>25</v>
      </c>
      <c r="F2288">
        <v>85</v>
      </c>
      <c r="G2288">
        <v>12580</v>
      </c>
      <c r="H2288">
        <v>35</v>
      </c>
      <c r="I2288">
        <v>2890</v>
      </c>
      <c r="J2288">
        <v>35</v>
      </c>
      <c r="K2288">
        <v>1335</v>
      </c>
      <c r="L2288">
        <v>7370</v>
      </c>
      <c r="M2288">
        <v>2445</v>
      </c>
      <c r="N2288">
        <v>3070</v>
      </c>
      <c r="O2288">
        <v>4215</v>
      </c>
      <c r="P2288">
        <v>3335</v>
      </c>
      <c r="Q2288">
        <v>3845</v>
      </c>
      <c r="R2288">
        <v>2595</v>
      </c>
      <c r="S2288">
        <v>465</v>
      </c>
      <c r="T2288">
        <v>150</v>
      </c>
      <c r="U2288">
        <v>1270</v>
      </c>
      <c r="V2288">
        <v>19895</v>
      </c>
      <c r="W2288">
        <v>5</v>
      </c>
      <c r="X2288">
        <v>390</v>
      </c>
      <c r="Y2288">
        <v>180</v>
      </c>
    </row>
    <row r="2289" spans="2:25" hidden="1" x14ac:dyDescent="0.25">
      <c r="B2289" t="s">
        <v>2203</v>
      </c>
      <c r="C2289">
        <v>16490</v>
      </c>
      <c r="D2289" t="s">
        <v>1829</v>
      </c>
      <c r="E2289">
        <v>10</v>
      </c>
      <c r="F2289">
        <v>20</v>
      </c>
      <c r="G2289">
        <v>4125</v>
      </c>
      <c r="H2289">
        <v>20</v>
      </c>
      <c r="I2289">
        <v>990</v>
      </c>
      <c r="J2289">
        <v>10</v>
      </c>
      <c r="K2289">
        <v>330</v>
      </c>
      <c r="L2289">
        <v>1835</v>
      </c>
      <c r="M2289">
        <v>1200</v>
      </c>
      <c r="N2289">
        <v>1355</v>
      </c>
      <c r="O2289">
        <v>2110</v>
      </c>
      <c r="P2289">
        <v>1680</v>
      </c>
      <c r="Q2289">
        <v>1640</v>
      </c>
      <c r="R2289">
        <v>1075</v>
      </c>
      <c r="S2289">
        <v>145</v>
      </c>
      <c r="T2289">
        <v>60</v>
      </c>
      <c r="U2289">
        <v>530</v>
      </c>
      <c r="V2289">
        <v>6935</v>
      </c>
      <c r="W2289">
        <v>5</v>
      </c>
      <c r="X2289">
        <v>105</v>
      </c>
      <c r="Y2289">
        <v>80</v>
      </c>
    </row>
    <row r="2290" spans="2:25" hidden="1" x14ac:dyDescent="0.25">
      <c r="B2290" t="s">
        <v>2203</v>
      </c>
      <c r="C2290">
        <v>16550</v>
      </c>
      <c r="D2290" t="s">
        <v>1830</v>
      </c>
      <c r="E2290">
        <v>65</v>
      </c>
      <c r="F2290">
        <v>65</v>
      </c>
      <c r="G2290">
        <v>8980</v>
      </c>
      <c r="H2290">
        <v>115</v>
      </c>
      <c r="I2290">
        <v>1760</v>
      </c>
      <c r="J2290">
        <v>20</v>
      </c>
      <c r="K2290">
        <v>725</v>
      </c>
      <c r="L2290">
        <v>3635</v>
      </c>
      <c r="M2290">
        <v>3530</v>
      </c>
      <c r="N2290">
        <v>2760</v>
      </c>
      <c r="O2290">
        <v>2515</v>
      </c>
      <c r="P2290">
        <v>1990</v>
      </c>
      <c r="Q2290">
        <v>3555</v>
      </c>
      <c r="R2290">
        <v>2215</v>
      </c>
      <c r="S2290">
        <v>340</v>
      </c>
      <c r="T2290">
        <v>55</v>
      </c>
      <c r="U2290">
        <v>590</v>
      </c>
      <c r="V2290">
        <v>14195</v>
      </c>
      <c r="W2290">
        <v>40</v>
      </c>
      <c r="X2290">
        <v>140</v>
      </c>
      <c r="Y2290">
        <v>920</v>
      </c>
    </row>
    <row r="2291" spans="2:25" hidden="1" x14ac:dyDescent="0.25">
      <c r="B2291" t="s">
        <v>2203</v>
      </c>
      <c r="C2291">
        <v>16610</v>
      </c>
      <c r="D2291" t="s">
        <v>1831</v>
      </c>
      <c r="E2291">
        <v>20</v>
      </c>
      <c r="F2291">
        <v>60</v>
      </c>
      <c r="G2291">
        <v>4095</v>
      </c>
      <c r="H2291">
        <v>10</v>
      </c>
      <c r="I2291">
        <v>1105</v>
      </c>
      <c r="J2291">
        <v>15</v>
      </c>
      <c r="K2291">
        <v>605</v>
      </c>
      <c r="L2291">
        <v>2335</v>
      </c>
      <c r="M2291">
        <v>510</v>
      </c>
      <c r="N2291">
        <v>1495</v>
      </c>
      <c r="O2291">
        <v>1900</v>
      </c>
      <c r="P2291">
        <v>1480</v>
      </c>
      <c r="Q2291">
        <v>1475</v>
      </c>
      <c r="R2291">
        <v>1040</v>
      </c>
      <c r="S2291">
        <v>160</v>
      </c>
      <c r="T2291">
        <v>65</v>
      </c>
      <c r="U2291">
        <v>610</v>
      </c>
      <c r="V2291">
        <v>7440</v>
      </c>
      <c r="W2291">
        <v>5</v>
      </c>
      <c r="X2291">
        <v>150</v>
      </c>
      <c r="Y2291">
        <v>35</v>
      </c>
    </row>
    <row r="2292" spans="2:25" hidden="1" x14ac:dyDescent="0.25">
      <c r="B2292" t="s">
        <v>2203</v>
      </c>
      <c r="C2292">
        <v>16700</v>
      </c>
      <c r="D2292" t="s">
        <v>1832</v>
      </c>
      <c r="E2292">
        <v>35</v>
      </c>
      <c r="F2292">
        <v>10</v>
      </c>
      <c r="G2292">
        <v>9290</v>
      </c>
      <c r="H2292">
        <v>120</v>
      </c>
      <c r="I2292">
        <v>1745</v>
      </c>
      <c r="J2292">
        <v>20</v>
      </c>
      <c r="K2292">
        <v>715</v>
      </c>
      <c r="L2292">
        <v>5570</v>
      </c>
      <c r="M2292">
        <v>3435</v>
      </c>
      <c r="N2292">
        <v>2275</v>
      </c>
      <c r="O2292">
        <v>3580</v>
      </c>
      <c r="P2292">
        <v>2605</v>
      </c>
      <c r="Q2292">
        <v>4025</v>
      </c>
      <c r="R2292">
        <v>2175</v>
      </c>
      <c r="S2292">
        <v>475</v>
      </c>
      <c r="T2292">
        <v>125</v>
      </c>
      <c r="U2292">
        <v>430</v>
      </c>
      <c r="V2292">
        <v>14025</v>
      </c>
      <c r="W2292">
        <v>85</v>
      </c>
      <c r="X2292">
        <v>70</v>
      </c>
      <c r="Y2292">
        <v>970</v>
      </c>
    </row>
    <row r="2293" spans="2:25" hidden="1" x14ac:dyDescent="0.25">
      <c r="B2293" t="s">
        <v>2203</v>
      </c>
      <c r="C2293">
        <v>16900</v>
      </c>
      <c r="D2293" t="s">
        <v>1833</v>
      </c>
      <c r="E2293">
        <v>35</v>
      </c>
      <c r="F2293">
        <v>90</v>
      </c>
      <c r="G2293">
        <v>9720</v>
      </c>
      <c r="H2293">
        <v>40</v>
      </c>
      <c r="I2293">
        <v>2990</v>
      </c>
      <c r="J2293">
        <v>30</v>
      </c>
      <c r="K2293">
        <v>1370</v>
      </c>
      <c r="L2293">
        <v>4160</v>
      </c>
      <c r="M2293">
        <v>1320</v>
      </c>
      <c r="N2293">
        <v>3165</v>
      </c>
      <c r="O2293">
        <v>4540</v>
      </c>
      <c r="P2293">
        <v>3675</v>
      </c>
      <c r="Q2293">
        <v>3735</v>
      </c>
      <c r="R2293">
        <v>2495</v>
      </c>
      <c r="S2293">
        <v>460</v>
      </c>
      <c r="T2293">
        <v>135</v>
      </c>
      <c r="U2293">
        <v>1410</v>
      </c>
      <c r="V2293">
        <v>17225</v>
      </c>
      <c r="W2293">
        <v>5</v>
      </c>
      <c r="X2293">
        <v>365</v>
      </c>
      <c r="Y2293">
        <v>235</v>
      </c>
    </row>
    <row r="2294" spans="2:25" hidden="1" x14ac:dyDescent="0.25">
      <c r="B2294" t="s">
        <v>2203</v>
      </c>
      <c r="C2294">
        <v>16950</v>
      </c>
      <c r="D2294" t="s">
        <v>1834</v>
      </c>
      <c r="E2294">
        <v>45</v>
      </c>
      <c r="F2294">
        <v>195</v>
      </c>
      <c r="G2294">
        <v>18600</v>
      </c>
      <c r="H2294">
        <v>75</v>
      </c>
      <c r="I2294">
        <v>4015</v>
      </c>
      <c r="J2294">
        <v>25</v>
      </c>
      <c r="K2294">
        <v>2070</v>
      </c>
      <c r="L2294">
        <v>9080</v>
      </c>
      <c r="M2294">
        <v>3575</v>
      </c>
      <c r="N2294">
        <v>5205</v>
      </c>
      <c r="O2294">
        <v>6295</v>
      </c>
      <c r="P2294">
        <v>4985</v>
      </c>
      <c r="Q2294">
        <v>5215</v>
      </c>
      <c r="R2294">
        <v>3830</v>
      </c>
      <c r="S2294">
        <v>680</v>
      </c>
      <c r="T2294">
        <v>215</v>
      </c>
      <c r="U2294">
        <v>1955</v>
      </c>
      <c r="V2294">
        <v>30305</v>
      </c>
      <c r="W2294">
        <v>5</v>
      </c>
      <c r="X2294">
        <v>465</v>
      </c>
      <c r="Y2294">
        <v>240</v>
      </c>
    </row>
    <row r="2295" spans="2:25" hidden="1" x14ac:dyDescent="0.25">
      <c r="B2295" t="s">
        <v>2203</v>
      </c>
      <c r="C2295">
        <v>17000</v>
      </c>
      <c r="D2295" t="s">
        <v>1835</v>
      </c>
      <c r="E2295">
        <v>5</v>
      </c>
      <c r="F2295">
        <v>35</v>
      </c>
      <c r="G2295">
        <v>1985</v>
      </c>
      <c r="H2295">
        <v>10</v>
      </c>
      <c r="I2295">
        <v>630</v>
      </c>
      <c r="J2295">
        <v>15</v>
      </c>
      <c r="K2295">
        <v>295</v>
      </c>
      <c r="L2295">
        <v>1270</v>
      </c>
      <c r="M2295">
        <v>500</v>
      </c>
      <c r="N2295">
        <v>825</v>
      </c>
      <c r="O2295">
        <v>1180</v>
      </c>
      <c r="P2295">
        <v>975</v>
      </c>
      <c r="Q2295">
        <v>975</v>
      </c>
      <c r="R2295">
        <v>635</v>
      </c>
      <c r="S2295">
        <v>100</v>
      </c>
      <c r="T2295">
        <v>35</v>
      </c>
      <c r="U2295">
        <v>405</v>
      </c>
      <c r="V2295">
        <v>3890</v>
      </c>
      <c r="W2295">
        <v>0</v>
      </c>
      <c r="X2295">
        <v>80</v>
      </c>
      <c r="Y2295">
        <v>30</v>
      </c>
    </row>
    <row r="2296" spans="2:25" hidden="1" x14ac:dyDescent="0.25">
      <c r="B2296" t="s">
        <v>2203</v>
      </c>
      <c r="C2296">
        <v>17040</v>
      </c>
      <c r="D2296" t="s">
        <v>1836</v>
      </c>
      <c r="E2296">
        <v>0</v>
      </c>
      <c r="F2296">
        <v>5</v>
      </c>
      <c r="G2296">
        <v>2240</v>
      </c>
      <c r="H2296">
        <v>15</v>
      </c>
      <c r="I2296">
        <v>385</v>
      </c>
      <c r="J2296">
        <v>5</v>
      </c>
      <c r="K2296">
        <v>150</v>
      </c>
      <c r="L2296">
        <v>895</v>
      </c>
      <c r="M2296">
        <v>610</v>
      </c>
      <c r="N2296">
        <v>595</v>
      </c>
      <c r="O2296">
        <v>885</v>
      </c>
      <c r="P2296">
        <v>635</v>
      </c>
      <c r="Q2296">
        <v>745</v>
      </c>
      <c r="R2296">
        <v>510</v>
      </c>
      <c r="S2296">
        <v>115</v>
      </c>
      <c r="T2296">
        <v>30</v>
      </c>
      <c r="U2296">
        <v>200</v>
      </c>
      <c r="V2296">
        <v>3475</v>
      </c>
      <c r="W2296">
        <v>5</v>
      </c>
      <c r="X2296">
        <v>55</v>
      </c>
      <c r="Y2296">
        <v>40</v>
      </c>
    </row>
    <row r="2297" spans="2:25" hidden="1" x14ac:dyDescent="0.25">
      <c r="B2297" t="s">
        <v>2203</v>
      </c>
      <c r="C2297">
        <v>17080</v>
      </c>
      <c r="D2297" t="s">
        <v>1837</v>
      </c>
      <c r="E2297">
        <v>5</v>
      </c>
      <c r="F2297">
        <v>25</v>
      </c>
      <c r="G2297">
        <v>2105</v>
      </c>
      <c r="H2297">
        <v>5</v>
      </c>
      <c r="I2297">
        <v>415</v>
      </c>
      <c r="J2297">
        <v>10</v>
      </c>
      <c r="K2297">
        <v>205</v>
      </c>
      <c r="L2297">
        <v>740</v>
      </c>
      <c r="M2297">
        <v>380</v>
      </c>
      <c r="N2297">
        <v>580</v>
      </c>
      <c r="O2297">
        <v>845</v>
      </c>
      <c r="P2297">
        <v>665</v>
      </c>
      <c r="Q2297">
        <v>680</v>
      </c>
      <c r="R2297">
        <v>475</v>
      </c>
      <c r="S2297">
        <v>85</v>
      </c>
      <c r="T2297">
        <v>30</v>
      </c>
      <c r="U2297">
        <v>250</v>
      </c>
      <c r="V2297">
        <v>3410</v>
      </c>
      <c r="W2297">
        <v>0</v>
      </c>
      <c r="X2297">
        <v>60</v>
      </c>
      <c r="Y2297">
        <v>20</v>
      </c>
    </row>
    <row r="2298" spans="2:25" hidden="1" x14ac:dyDescent="0.25">
      <c r="B2298" t="s">
        <v>2203</v>
      </c>
      <c r="C2298">
        <v>17100</v>
      </c>
      <c r="D2298" t="s">
        <v>1838</v>
      </c>
      <c r="E2298">
        <v>5</v>
      </c>
      <c r="F2298">
        <v>5</v>
      </c>
      <c r="G2298">
        <v>2525</v>
      </c>
      <c r="H2298">
        <v>40</v>
      </c>
      <c r="I2298">
        <v>625</v>
      </c>
      <c r="J2298">
        <v>10</v>
      </c>
      <c r="K2298">
        <v>290</v>
      </c>
      <c r="L2298">
        <v>1410</v>
      </c>
      <c r="M2298">
        <v>725</v>
      </c>
      <c r="N2298">
        <v>655</v>
      </c>
      <c r="O2298">
        <v>1355</v>
      </c>
      <c r="P2298">
        <v>965</v>
      </c>
      <c r="Q2298">
        <v>1475</v>
      </c>
      <c r="R2298">
        <v>855</v>
      </c>
      <c r="S2298">
        <v>140</v>
      </c>
      <c r="T2298">
        <v>60</v>
      </c>
      <c r="U2298">
        <v>165</v>
      </c>
      <c r="V2298">
        <v>4080</v>
      </c>
      <c r="W2298">
        <v>20</v>
      </c>
      <c r="X2298">
        <v>50</v>
      </c>
      <c r="Y2298">
        <v>350</v>
      </c>
    </row>
    <row r="2299" spans="2:25" hidden="1" x14ac:dyDescent="0.25">
      <c r="B2299" t="s">
        <v>2203</v>
      </c>
      <c r="C2299">
        <v>17150</v>
      </c>
      <c r="D2299" t="s">
        <v>1839</v>
      </c>
      <c r="E2299">
        <v>25</v>
      </c>
      <c r="F2299">
        <v>55</v>
      </c>
      <c r="G2299">
        <v>20390</v>
      </c>
      <c r="H2299">
        <v>120</v>
      </c>
      <c r="I2299">
        <v>3525</v>
      </c>
      <c r="J2299">
        <v>80</v>
      </c>
      <c r="K2299">
        <v>1015</v>
      </c>
      <c r="L2299">
        <v>5160</v>
      </c>
      <c r="M2299">
        <v>8645</v>
      </c>
      <c r="N2299">
        <v>3550</v>
      </c>
      <c r="O2299">
        <v>5790</v>
      </c>
      <c r="P2299">
        <v>4475</v>
      </c>
      <c r="Q2299">
        <v>5325</v>
      </c>
      <c r="R2299">
        <v>2970</v>
      </c>
      <c r="S2299">
        <v>605</v>
      </c>
      <c r="T2299">
        <v>115</v>
      </c>
      <c r="U2299">
        <v>1155</v>
      </c>
      <c r="V2299">
        <v>28345</v>
      </c>
      <c r="W2299">
        <v>60</v>
      </c>
      <c r="X2299">
        <v>235</v>
      </c>
      <c r="Y2299">
        <v>690</v>
      </c>
    </row>
    <row r="2300" spans="2:25" hidden="1" x14ac:dyDescent="0.25">
      <c r="B2300" t="s">
        <v>2203</v>
      </c>
      <c r="C2300">
        <v>17200</v>
      </c>
      <c r="D2300" t="s">
        <v>1840</v>
      </c>
      <c r="E2300">
        <v>120</v>
      </c>
      <c r="F2300">
        <v>130</v>
      </c>
      <c r="G2300">
        <v>9055</v>
      </c>
      <c r="H2300">
        <v>355</v>
      </c>
      <c r="I2300">
        <v>1620</v>
      </c>
      <c r="J2300">
        <v>15</v>
      </c>
      <c r="K2300">
        <v>940</v>
      </c>
      <c r="L2300">
        <v>6880</v>
      </c>
      <c r="M2300">
        <v>2375</v>
      </c>
      <c r="N2300">
        <v>5220</v>
      </c>
      <c r="O2300">
        <v>2815</v>
      </c>
      <c r="P2300">
        <v>2360</v>
      </c>
      <c r="Q2300">
        <v>6650</v>
      </c>
      <c r="R2300">
        <v>5785</v>
      </c>
      <c r="S2300">
        <v>565</v>
      </c>
      <c r="T2300">
        <v>80</v>
      </c>
      <c r="U2300">
        <v>755</v>
      </c>
      <c r="V2300">
        <v>18720</v>
      </c>
      <c r="W2300">
        <v>90</v>
      </c>
      <c r="X2300">
        <v>270</v>
      </c>
      <c r="Y2300">
        <v>1645</v>
      </c>
    </row>
    <row r="2301" spans="2:25" hidden="1" x14ac:dyDescent="0.25">
      <c r="B2301" t="s">
        <v>2203</v>
      </c>
      <c r="C2301">
        <v>17310</v>
      </c>
      <c r="D2301" t="s">
        <v>1841</v>
      </c>
      <c r="E2301">
        <v>65</v>
      </c>
      <c r="F2301">
        <v>245</v>
      </c>
      <c r="G2301">
        <v>8045</v>
      </c>
      <c r="H2301">
        <v>25</v>
      </c>
      <c r="I2301">
        <v>1930</v>
      </c>
      <c r="J2301">
        <v>25</v>
      </c>
      <c r="K2301">
        <v>940</v>
      </c>
      <c r="L2301">
        <v>5470</v>
      </c>
      <c r="M2301">
        <v>1215</v>
      </c>
      <c r="N2301">
        <v>2720</v>
      </c>
      <c r="O2301">
        <v>4430</v>
      </c>
      <c r="P2301">
        <v>3625</v>
      </c>
      <c r="Q2301">
        <v>3725</v>
      </c>
      <c r="R2301">
        <v>2470</v>
      </c>
      <c r="S2301">
        <v>285</v>
      </c>
      <c r="T2301">
        <v>150</v>
      </c>
      <c r="U2301">
        <v>1625</v>
      </c>
      <c r="V2301">
        <v>14610</v>
      </c>
      <c r="W2301">
        <v>5</v>
      </c>
      <c r="X2301">
        <v>485</v>
      </c>
      <c r="Y2301">
        <v>125</v>
      </c>
    </row>
    <row r="2302" spans="2:25" hidden="1" x14ac:dyDescent="0.25">
      <c r="B2302" t="s">
        <v>2203</v>
      </c>
      <c r="C2302">
        <v>17350</v>
      </c>
      <c r="D2302" t="s">
        <v>1842</v>
      </c>
      <c r="E2302">
        <v>5</v>
      </c>
      <c r="F2302">
        <v>5</v>
      </c>
      <c r="G2302">
        <v>960</v>
      </c>
      <c r="H2302">
        <v>0</v>
      </c>
      <c r="I2302">
        <v>180</v>
      </c>
      <c r="J2302">
        <v>5</v>
      </c>
      <c r="K2302">
        <v>95</v>
      </c>
      <c r="L2302">
        <v>300</v>
      </c>
      <c r="M2302">
        <v>205</v>
      </c>
      <c r="N2302">
        <v>230</v>
      </c>
      <c r="O2302">
        <v>345</v>
      </c>
      <c r="P2302">
        <v>255</v>
      </c>
      <c r="Q2302">
        <v>240</v>
      </c>
      <c r="R2302">
        <v>180</v>
      </c>
      <c r="S2302">
        <v>50</v>
      </c>
      <c r="T2302">
        <v>10</v>
      </c>
      <c r="U2302">
        <v>85</v>
      </c>
      <c r="V2302">
        <v>1515</v>
      </c>
      <c r="W2302">
        <v>0</v>
      </c>
      <c r="X2302">
        <v>20</v>
      </c>
      <c r="Y2302">
        <v>10</v>
      </c>
    </row>
    <row r="2303" spans="2:25" hidden="1" x14ac:dyDescent="0.25">
      <c r="B2303" t="s">
        <v>2203</v>
      </c>
      <c r="C2303">
        <v>17400</v>
      </c>
      <c r="D2303" t="s">
        <v>1843</v>
      </c>
      <c r="E2303">
        <v>5</v>
      </c>
      <c r="F2303">
        <v>35</v>
      </c>
      <c r="G2303">
        <v>1440</v>
      </c>
      <c r="H2303">
        <v>5</v>
      </c>
      <c r="I2303">
        <v>255</v>
      </c>
      <c r="J2303">
        <v>5</v>
      </c>
      <c r="K2303">
        <v>170</v>
      </c>
      <c r="L2303">
        <v>515</v>
      </c>
      <c r="M2303">
        <v>175</v>
      </c>
      <c r="N2303">
        <v>490</v>
      </c>
      <c r="O2303">
        <v>475</v>
      </c>
      <c r="P2303">
        <v>375</v>
      </c>
      <c r="Q2303">
        <v>505</v>
      </c>
      <c r="R2303">
        <v>525</v>
      </c>
      <c r="S2303">
        <v>60</v>
      </c>
      <c r="T2303">
        <v>20</v>
      </c>
      <c r="U2303">
        <v>165</v>
      </c>
      <c r="V2303">
        <v>2570</v>
      </c>
      <c r="W2303">
        <v>0</v>
      </c>
      <c r="X2303">
        <v>45</v>
      </c>
      <c r="Y2303">
        <v>10</v>
      </c>
    </row>
    <row r="2304" spans="2:25" hidden="1" x14ac:dyDescent="0.25">
      <c r="B2304" t="s">
        <v>2203</v>
      </c>
      <c r="C2304">
        <v>17420</v>
      </c>
      <c r="D2304" t="s">
        <v>1844</v>
      </c>
      <c r="E2304">
        <v>5</v>
      </c>
      <c r="F2304">
        <v>15</v>
      </c>
      <c r="G2304">
        <v>12000</v>
      </c>
      <c r="H2304">
        <v>100</v>
      </c>
      <c r="I2304">
        <v>2600</v>
      </c>
      <c r="J2304">
        <v>45</v>
      </c>
      <c r="K2304">
        <v>795</v>
      </c>
      <c r="L2304">
        <v>3705</v>
      </c>
      <c r="M2304">
        <v>5930</v>
      </c>
      <c r="N2304">
        <v>1865</v>
      </c>
      <c r="O2304">
        <v>5500</v>
      </c>
      <c r="P2304">
        <v>3745</v>
      </c>
      <c r="Q2304">
        <v>5015</v>
      </c>
      <c r="R2304">
        <v>2060</v>
      </c>
      <c r="S2304">
        <v>545</v>
      </c>
      <c r="T2304">
        <v>150</v>
      </c>
      <c r="U2304">
        <v>665</v>
      </c>
      <c r="V2304">
        <v>16515</v>
      </c>
      <c r="W2304">
        <v>70</v>
      </c>
      <c r="X2304">
        <v>155</v>
      </c>
      <c r="Y2304">
        <v>925</v>
      </c>
    </row>
    <row r="2305" spans="2:25" hidden="1" x14ac:dyDescent="0.25">
      <c r="B2305" t="s">
        <v>2203</v>
      </c>
      <c r="C2305">
        <v>17550</v>
      </c>
      <c r="D2305" t="s">
        <v>1845</v>
      </c>
      <c r="E2305">
        <v>40</v>
      </c>
      <c r="F2305">
        <v>105</v>
      </c>
      <c r="G2305">
        <v>16315</v>
      </c>
      <c r="H2305">
        <v>105</v>
      </c>
      <c r="I2305">
        <v>3165</v>
      </c>
      <c r="J2305">
        <v>30</v>
      </c>
      <c r="K2305">
        <v>1420</v>
      </c>
      <c r="L2305">
        <v>8310</v>
      </c>
      <c r="M2305">
        <v>2645</v>
      </c>
      <c r="N2305">
        <v>4295</v>
      </c>
      <c r="O2305">
        <v>5635</v>
      </c>
      <c r="P2305">
        <v>4315</v>
      </c>
      <c r="Q2305">
        <v>4705</v>
      </c>
      <c r="R2305">
        <v>3620</v>
      </c>
      <c r="S2305">
        <v>585</v>
      </c>
      <c r="T2305">
        <v>200</v>
      </c>
      <c r="U2305">
        <v>1440</v>
      </c>
      <c r="V2305">
        <v>25730</v>
      </c>
      <c r="W2305">
        <v>5</v>
      </c>
      <c r="X2305">
        <v>310</v>
      </c>
      <c r="Y2305">
        <v>295</v>
      </c>
    </row>
    <row r="2306" spans="2:25" hidden="1" x14ac:dyDescent="0.25">
      <c r="B2306" t="s">
        <v>2203</v>
      </c>
      <c r="C2306">
        <v>17620</v>
      </c>
      <c r="D2306" t="s">
        <v>1846</v>
      </c>
      <c r="E2306">
        <v>5</v>
      </c>
      <c r="F2306">
        <v>10</v>
      </c>
      <c r="G2306">
        <v>1785</v>
      </c>
      <c r="H2306">
        <v>5</v>
      </c>
      <c r="I2306">
        <v>315</v>
      </c>
      <c r="J2306">
        <v>10</v>
      </c>
      <c r="K2306">
        <v>170</v>
      </c>
      <c r="L2306">
        <v>700</v>
      </c>
      <c r="M2306">
        <v>280</v>
      </c>
      <c r="N2306">
        <v>460</v>
      </c>
      <c r="O2306">
        <v>685</v>
      </c>
      <c r="P2306">
        <v>555</v>
      </c>
      <c r="Q2306">
        <v>545</v>
      </c>
      <c r="R2306">
        <v>395</v>
      </c>
      <c r="S2306">
        <v>55</v>
      </c>
      <c r="T2306">
        <v>25</v>
      </c>
      <c r="U2306">
        <v>205</v>
      </c>
      <c r="V2306">
        <v>2855</v>
      </c>
      <c r="W2306">
        <v>0</v>
      </c>
      <c r="X2306">
        <v>40</v>
      </c>
      <c r="Y2306">
        <v>15</v>
      </c>
    </row>
    <row r="2307" spans="2:25" hidden="1" x14ac:dyDescent="0.25">
      <c r="B2307" t="s">
        <v>2203</v>
      </c>
      <c r="C2307">
        <v>17640</v>
      </c>
      <c r="D2307" t="s">
        <v>1847</v>
      </c>
      <c r="E2307">
        <v>0</v>
      </c>
      <c r="F2307">
        <v>5</v>
      </c>
      <c r="G2307">
        <v>980</v>
      </c>
      <c r="H2307">
        <v>5</v>
      </c>
      <c r="I2307">
        <v>180</v>
      </c>
      <c r="J2307">
        <v>5</v>
      </c>
      <c r="K2307">
        <v>85</v>
      </c>
      <c r="L2307">
        <v>265</v>
      </c>
      <c r="M2307">
        <v>300</v>
      </c>
      <c r="N2307">
        <v>245</v>
      </c>
      <c r="O2307">
        <v>380</v>
      </c>
      <c r="P2307">
        <v>265</v>
      </c>
      <c r="Q2307">
        <v>295</v>
      </c>
      <c r="R2307">
        <v>210</v>
      </c>
      <c r="S2307">
        <v>50</v>
      </c>
      <c r="T2307">
        <v>25</v>
      </c>
      <c r="U2307">
        <v>85</v>
      </c>
      <c r="V2307">
        <v>1545</v>
      </c>
      <c r="W2307">
        <v>5</v>
      </c>
      <c r="X2307">
        <v>15</v>
      </c>
      <c r="Y2307">
        <v>10</v>
      </c>
    </row>
    <row r="2308" spans="2:25" hidden="1" x14ac:dyDescent="0.25">
      <c r="B2308" t="s">
        <v>2203</v>
      </c>
      <c r="C2308">
        <v>17650</v>
      </c>
      <c r="D2308" t="s">
        <v>1848</v>
      </c>
      <c r="E2308">
        <v>5</v>
      </c>
      <c r="F2308">
        <v>5</v>
      </c>
      <c r="G2308">
        <v>830</v>
      </c>
      <c r="H2308">
        <v>5</v>
      </c>
      <c r="I2308">
        <v>190</v>
      </c>
      <c r="J2308">
        <v>5</v>
      </c>
      <c r="K2308">
        <v>105</v>
      </c>
      <c r="L2308">
        <v>325</v>
      </c>
      <c r="M2308">
        <v>135</v>
      </c>
      <c r="N2308">
        <v>215</v>
      </c>
      <c r="O2308">
        <v>375</v>
      </c>
      <c r="P2308">
        <v>275</v>
      </c>
      <c r="Q2308">
        <v>300</v>
      </c>
      <c r="R2308">
        <v>195</v>
      </c>
      <c r="S2308">
        <v>30</v>
      </c>
      <c r="T2308">
        <v>25</v>
      </c>
      <c r="U2308">
        <v>95</v>
      </c>
      <c r="V2308">
        <v>1385</v>
      </c>
      <c r="W2308">
        <v>0</v>
      </c>
      <c r="X2308">
        <v>20</v>
      </c>
      <c r="Y2308">
        <v>10</v>
      </c>
    </row>
    <row r="2309" spans="2:25" hidden="1" x14ac:dyDescent="0.25">
      <c r="B2309" t="s">
        <v>2203</v>
      </c>
      <c r="C2309">
        <v>17750</v>
      </c>
      <c r="D2309" t="s">
        <v>1849</v>
      </c>
      <c r="E2309">
        <v>45</v>
      </c>
      <c r="F2309">
        <v>105</v>
      </c>
      <c r="G2309">
        <v>6485</v>
      </c>
      <c r="H2309">
        <v>70</v>
      </c>
      <c r="I2309">
        <v>1755</v>
      </c>
      <c r="J2309">
        <v>35</v>
      </c>
      <c r="K2309">
        <v>785</v>
      </c>
      <c r="L2309">
        <v>4420</v>
      </c>
      <c r="M2309">
        <v>1455</v>
      </c>
      <c r="N2309">
        <v>2370</v>
      </c>
      <c r="O2309">
        <v>4060</v>
      </c>
      <c r="P2309">
        <v>3245</v>
      </c>
      <c r="Q2309">
        <v>4150</v>
      </c>
      <c r="R2309">
        <v>2275</v>
      </c>
      <c r="S2309">
        <v>310</v>
      </c>
      <c r="T2309">
        <v>190</v>
      </c>
      <c r="U2309">
        <v>1190</v>
      </c>
      <c r="V2309">
        <v>11945</v>
      </c>
      <c r="W2309">
        <v>5</v>
      </c>
      <c r="X2309">
        <v>330</v>
      </c>
      <c r="Y2309">
        <v>725</v>
      </c>
    </row>
    <row r="2310" spans="2:25" hidden="1" x14ac:dyDescent="0.25">
      <c r="B2310" t="s">
        <v>2203</v>
      </c>
      <c r="C2310">
        <v>17850</v>
      </c>
      <c r="D2310" t="s">
        <v>1850</v>
      </c>
      <c r="E2310">
        <v>5</v>
      </c>
      <c r="F2310">
        <v>5</v>
      </c>
      <c r="G2310">
        <v>415</v>
      </c>
      <c r="H2310">
        <v>5</v>
      </c>
      <c r="I2310">
        <v>65</v>
      </c>
      <c r="J2310">
        <v>0</v>
      </c>
      <c r="K2310">
        <v>40</v>
      </c>
      <c r="L2310">
        <v>140</v>
      </c>
      <c r="M2310">
        <v>120</v>
      </c>
      <c r="N2310">
        <v>95</v>
      </c>
      <c r="O2310">
        <v>175</v>
      </c>
      <c r="P2310">
        <v>120</v>
      </c>
      <c r="Q2310">
        <v>135</v>
      </c>
      <c r="R2310">
        <v>100</v>
      </c>
      <c r="S2310">
        <v>15</v>
      </c>
      <c r="T2310">
        <v>5</v>
      </c>
      <c r="U2310">
        <v>40</v>
      </c>
      <c r="V2310">
        <v>650</v>
      </c>
      <c r="W2310">
        <v>0</v>
      </c>
      <c r="X2310">
        <v>15</v>
      </c>
      <c r="Y2310">
        <v>5</v>
      </c>
    </row>
    <row r="2311" spans="2:25" hidden="1" x14ac:dyDescent="0.25">
      <c r="B2311" t="s">
        <v>2203</v>
      </c>
      <c r="C2311">
        <v>17900</v>
      </c>
      <c r="D2311" t="s">
        <v>1851</v>
      </c>
      <c r="E2311">
        <v>15</v>
      </c>
      <c r="F2311">
        <v>65</v>
      </c>
      <c r="G2311">
        <v>840</v>
      </c>
      <c r="H2311">
        <v>0</v>
      </c>
      <c r="I2311">
        <v>295</v>
      </c>
      <c r="J2311">
        <v>5</v>
      </c>
      <c r="K2311">
        <v>230</v>
      </c>
      <c r="L2311">
        <v>555</v>
      </c>
      <c r="M2311">
        <v>35</v>
      </c>
      <c r="N2311">
        <v>495</v>
      </c>
      <c r="O2311">
        <v>570</v>
      </c>
      <c r="P2311">
        <v>525</v>
      </c>
      <c r="Q2311">
        <v>685</v>
      </c>
      <c r="R2311">
        <v>610</v>
      </c>
      <c r="S2311">
        <v>30</v>
      </c>
      <c r="T2311">
        <v>10</v>
      </c>
      <c r="U2311">
        <v>295</v>
      </c>
      <c r="V2311">
        <v>2110</v>
      </c>
      <c r="W2311">
        <v>0</v>
      </c>
      <c r="X2311">
        <v>110</v>
      </c>
      <c r="Y2311">
        <v>5</v>
      </c>
    </row>
    <row r="2312" spans="2:25" hidden="1" x14ac:dyDescent="0.25">
      <c r="B2312" t="s">
        <v>2203</v>
      </c>
      <c r="C2312">
        <v>17950</v>
      </c>
      <c r="D2312" t="s">
        <v>1852</v>
      </c>
      <c r="E2312">
        <v>5</v>
      </c>
      <c r="F2312">
        <v>5</v>
      </c>
      <c r="G2312">
        <v>315</v>
      </c>
      <c r="H2312">
        <v>5</v>
      </c>
      <c r="I2312">
        <v>60</v>
      </c>
      <c r="J2312">
        <v>0</v>
      </c>
      <c r="K2312">
        <v>35</v>
      </c>
      <c r="L2312">
        <v>165</v>
      </c>
      <c r="M2312">
        <v>50</v>
      </c>
      <c r="N2312">
        <v>95</v>
      </c>
      <c r="O2312">
        <v>180</v>
      </c>
      <c r="P2312">
        <v>145</v>
      </c>
      <c r="Q2312">
        <v>195</v>
      </c>
      <c r="R2312">
        <v>175</v>
      </c>
      <c r="S2312">
        <v>15</v>
      </c>
      <c r="T2312">
        <v>5</v>
      </c>
      <c r="U2312">
        <v>65</v>
      </c>
      <c r="V2312">
        <v>570</v>
      </c>
      <c r="W2312">
        <v>0</v>
      </c>
      <c r="X2312">
        <v>15</v>
      </c>
      <c r="Y2312">
        <v>5</v>
      </c>
    </row>
    <row r="2313" spans="2:25" hidden="1" x14ac:dyDescent="0.25">
      <c r="B2313" t="s">
        <v>2203</v>
      </c>
      <c r="C2313">
        <v>18020</v>
      </c>
      <c r="D2313" t="s">
        <v>1853</v>
      </c>
      <c r="E2313">
        <v>10</v>
      </c>
      <c r="F2313">
        <v>25</v>
      </c>
      <c r="G2313">
        <v>1525</v>
      </c>
      <c r="H2313">
        <v>5</v>
      </c>
      <c r="I2313">
        <v>325</v>
      </c>
      <c r="J2313">
        <v>5</v>
      </c>
      <c r="K2313">
        <v>220</v>
      </c>
      <c r="L2313">
        <v>590</v>
      </c>
      <c r="M2313">
        <v>165</v>
      </c>
      <c r="N2313">
        <v>575</v>
      </c>
      <c r="O2313">
        <v>640</v>
      </c>
      <c r="P2313">
        <v>505</v>
      </c>
      <c r="Q2313">
        <v>620</v>
      </c>
      <c r="R2313">
        <v>520</v>
      </c>
      <c r="S2313">
        <v>45</v>
      </c>
      <c r="T2313">
        <v>30</v>
      </c>
      <c r="U2313">
        <v>210</v>
      </c>
      <c r="V2313">
        <v>2790</v>
      </c>
      <c r="W2313">
        <v>0</v>
      </c>
      <c r="X2313">
        <v>55</v>
      </c>
      <c r="Y2313">
        <v>10</v>
      </c>
    </row>
    <row r="2314" spans="2:25" hidden="1" x14ac:dyDescent="0.25">
      <c r="B2314" t="s">
        <v>2203</v>
      </c>
      <c r="C2314">
        <v>18050</v>
      </c>
      <c r="D2314" t="s">
        <v>1854</v>
      </c>
      <c r="E2314">
        <v>10</v>
      </c>
      <c r="F2314">
        <v>10</v>
      </c>
      <c r="G2314">
        <v>3010</v>
      </c>
      <c r="H2314">
        <v>55</v>
      </c>
      <c r="I2314">
        <v>450</v>
      </c>
      <c r="J2314">
        <v>5</v>
      </c>
      <c r="K2314">
        <v>135</v>
      </c>
      <c r="L2314">
        <v>1435</v>
      </c>
      <c r="M2314">
        <v>1365</v>
      </c>
      <c r="N2314">
        <v>765</v>
      </c>
      <c r="O2314">
        <v>905</v>
      </c>
      <c r="P2314">
        <v>690</v>
      </c>
      <c r="Q2314">
        <v>1210</v>
      </c>
      <c r="R2314">
        <v>880</v>
      </c>
      <c r="S2314">
        <v>105</v>
      </c>
      <c r="T2314">
        <v>25</v>
      </c>
      <c r="U2314">
        <v>140</v>
      </c>
      <c r="V2314">
        <v>4425</v>
      </c>
      <c r="W2314">
        <v>10</v>
      </c>
      <c r="X2314">
        <v>20</v>
      </c>
      <c r="Y2314">
        <v>190</v>
      </c>
    </row>
    <row r="2315" spans="2:25" hidden="1" x14ac:dyDescent="0.25">
      <c r="B2315" t="s">
        <v>2203</v>
      </c>
      <c r="C2315">
        <v>18100</v>
      </c>
      <c r="D2315" t="s">
        <v>1855</v>
      </c>
      <c r="E2315">
        <v>0</v>
      </c>
      <c r="F2315">
        <v>5</v>
      </c>
      <c r="G2315">
        <v>595</v>
      </c>
      <c r="H2315">
        <v>5</v>
      </c>
      <c r="I2315">
        <v>145</v>
      </c>
      <c r="J2315">
        <v>5</v>
      </c>
      <c r="K2315">
        <v>75</v>
      </c>
      <c r="L2315">
        <v>180</v>
      </c>
      <c r="M2315">
        <v>140</v>
      </c>
      <c r="N2315">
        <v>190</v>
      </c>
      <c r="O2315">
        <v>200</v>
      </c>
      <c r="P2315">
        <v>155</v>
      </c>
      <c r="Q2315">
        <v>165</v>
      </c>
      <c r="R2315">
        <v>135</v>
      </c>
      <c r="S2315">
        <v>25</v>
      </c>
      <c r="T2315">
        <v>15</v>
      </c>
      <c r="U2315">
        <v>45</v>
      </c>
      <c r="V2315">
        <v>1010</v>
      </c>
      <c r="W2315">
        <v>0</v>
      </c>
      <c r="X2315">
        <v>10</v>
      </c>
      <c r="Y2315">
        <v>5</v>
      </c>
    </row>
    <row r="2316" spans="2:25" hidden="1" x14ac:dyDescent="0.25">
      <c r="B2316" t="s">
        <v>2203</v>
      </c>
      <c r="C2316">
        <v>18200</v>
      </c>
      <c r="D2316" t="s">
        <v>1856</v>
      </c>
      <c r="E2316">
        <v>5</v>
      </c>
      <c r="F2316">
        <v>35</v>
      </c>
      <c r="G2316">
        <v>905</v>
      </c>
      <c r="H2316">
        <v>5</v>
      </c>
      <c r="I2316">
        <v>245</v>
      </c>
      <c r="J2316">
        <v>5</v>
      </c>
      <c r="K2316">
        <v>130</v>
      </c>
      <c r="L2316">
        <v>450</v>
      </c>
      <c r="M2316">
        <v>120</v>
      </c>
      <c r="N2316">
        <v>290</v>
      </c>
      <c r="O2316">
        <v>485</v>
      </c>
      <c r="P2316">
        <v>365</v>
      </c>
      <c r="Q2316">
        <v>435</v>
      </c>
      <c r="R2316">
        <v>320</v>
      </c>
      <c r="S2316">
        <v>65</v>
      </c>
      <c r="T2316">
        <v>20</v>
      </c>
      <c r="U2316">
        <v>160</v>
      </c>
      <c r="V2316">
        <v>1635</v>
      </c>
      <c r="W2316">
        <v>0</v>
      </c>
      <c r="X2316">
        <v>30</v>
      </c>
      <c r="Y2316">
        <v>10</v>
      </c>
    </row>
    <row r="2317" spans="2:25" hidden="1" x14ac:dyDescent="0.25">
      <c r="B2317" t="s">
        <v>2203</v>
      </c>
      <c r="C2317">
        <v>18250</v>
      </c>
      <c r="D2317" t="s">
        <v>1857</v>
      </c>
      <c r="E2317">
        <v>5</v>
      </c>
      <c r="F2317">
        <v>5</v>
      </c>
      <c r="G2317">
        <v>3760</v>
      </c>
      <c r="H2317">
        <v>45</v>
      </c>
      <c r="I2317">
        <v>560</v>
      </c>
      <c r="J2317">
        <v>5</v>
      </c>
      <c r="K2317">
        <v>190</v>
      </c>
      <c r="L2317">
        <v>1790</v>
      </c>
      <c r="M2317">
        <v>2445</v>
      </c>
      <c r="N2317">
        <v>660</v>
      </c>
      <c r="O2317">
        <v>1435</v>
      </c>
      <c r="P2317">
        <v>1030</v>
      </c>
      <c r="Q2317">
        <v>1515</v>
      </c>
      <c r="R2317">
        <v>770</v>
      </c>
      <c r="S2317">
        <v>170</v>
      </c>
      <c r="T2317">
        <v>30</v>
      </c>
      <c r="U2317">
        <v>165</v>
      </c>
      <c r="V2317">
        <v>5200</v>
      </c>
      <c r="W2317">
        <v>20</v>
      </c>
      <c r="X2317">
        <v>30</v>
      </c>
      <c r="Y2317">
        <v>355</v>
      </c>
    </row>
    <row r="2318" spans="2:25" hidden="1" x14ac:dyDescent="0.25">
      <c r="B2318" t="s">
        <v>2203</v>
      </c>
      <c r="C2318">
        <v>18350</v>
      </c>
      <c r="D2318" t="s">
        <v>1858</v>
      </c>
      <c r="E2318">
        <v>5</v>
      </c>
      <c r="F2318">
        <v>15</v>
      </c>
      <c r="G2318">
        <v>6825</v>
      </c>
      <c r="H2318">
        <v>25</v>
      </c>
      <c r="I2318">
        <v>1105</v>
      </c>
      <c r="J2318">
        <v>15</v>
      </c>
      <c r="K2318">
        <v>405</v>
      </c>
      <c r="L2318">
        <v>2185</v>
      </c>
      <c r="M2318">
        <v>2480</v>
      </c>
      <c r="N2318">
        <v>1415</v>
      </c>
      <c r="O2318">
        <v>1835</v>
      </c>
      <c r="P2318">
        <v>1360</v>
      </c>
      <c r="Q2318">
        <v>1420</v>
      </c>
      <c r="R2318">
        <v>815</v>
      </c>
      <c r="S2318">
        <v>185</v>
      </c>
      <c r="T2318">
        <v>50</v>
      </c>
      <c r="U2318">
        <v>410</v>
      </c>
      <c r="V2318">
        <v>9645</v>
      </c>
      <c r="W2318">
        <v>5</v>
      </c>
      <c r="X2318">
        <v>65</v>
      </c>
      <c r="Y2318">
        <v>100</v>
      </c>
    </row>
    <row r="2319" spans="2:25" hidden="1" x14ac:dyDescent="0.25">
      <c r="B2319" t="s">
        <v>2203</v>
      </c>
      <c r="C2319">
        <v>18400</v>
      </c>
      <c r="D2319" t="s">
        <v>1859</v>
      </c>
      <c r="E2319">
        <v>5</v>
      </c>
      <c r="F2319">
        <v>35</v>
      </c>
      <c r="G2319">
        <v>4765</v>
      </c>
      <c r="H2319">
        <v>25</v>
      </c>
      <c r="I2319">
        <v>1550</v>
      </c>
      <c r="J2319">
        <v>25</v>
      </c>
      <c r="K2319">
        <v>580</v>
      </c>
      <c r="L2319">
        <v>1965</v>
      </c>
      <c r="M2319">
        <v>980</v>
      </c>
      <c r="N2319">
        <v>1090</v>
      </c>
      <c r="O2319">
        <v>2680</v>
      </c>
      <c r="P2319">
        <v>2065</v>
      </c>
      <c r="Q2319">
        <v>2045</v>
      </c>
      <c r="R2319">
        <v>930</v>
      </c>
      <c r="S2319">
        <v>165</v>
      </c>
      <c r="T2319">
        <v>80</v>
      </c>
      <c r="U2319">
        <v>715</v>
      </c>
      <c r="V2319">
        <v>7710</v>
      </c>
      <c r="W2319">
        <v>0</v>
      </c>
      <c r="X2319">
        <v>115</v>
      </c>
      <c r="Y2319">
        <v>140</v>
      </c>
    </row>
    <row r="2320" spans="2:25" hidden="1" x14ac:dyDescent="0.25">
      <c r="B2320" t="s">
        <v>2203</v>
      </c>
      <c r="C2320">
        <v>18450</v>
      </c>
      <c r="D2320" t="s">
        <v>1860</v>
      </c>
      <c r="E2320">
        <v>130</v>
      </c>
      <c r="F2320">
        <v>190</v>
      </c>
      <c r="G2320">
        <v>24545</v>
      </c>
      <c r="H2320">
        <v>280</v>
      </c>
      <c r="I2320">
        <v>6560</v>
      </c>
      <c r="J2320">
        <v>75</v>
      </c>
      <c r="K2320">
        <v>2950</v>
      </c>
      <c r="L2320">
        <v>11620</v>
      </c>
      <c r="M2320">
        <v>5195</v>
      </c>
      <c r="N2320">
        <v>8660</v>
      </c>
      <c r="O2320">
        <v>9220</v>
      </c>
      <c r="P2320">
        <v>7435</v>
      </c>
      <c r="Q2320">
        <v>10945</v>
      </c>
      <c r="R2320">
        <v>7195</v>
      </c>
      <c r="S2320">
        <v>1165</v>
      </c>
      <c r="T2320">
        <v>335</v>
      </c>
      <c r="U2320">
        <v>2565</v>
      </c>
      <c r="V2320">
        <v>43020</v>
      </c>
      <c r="W2320">
        <v>25</v>
      </c>
      <c r="X2320">
        <v>765</v>
      </c>
      <c r="Y2320">
        <v>2235</v>
      </c>
    </row>
    <row r="2321" spans="2:25" hidden="1" x14ac:dyDescent="0.25">
      <c r="B2321" t="s">
        <v>2203</v>
      </c>
      <c r="C2321">
        <v>18500</v>
      </c>
      <c r="D2321" t="s">
        <v>1861</v>
      </c>
      <c r="E2321">
        <v>5</v>
      </c>
      <c r="F2321">
        <v>20</v>
      </c>
      <c r="G2321">
        <v>1895</v>
      </c>
      <c r="H2321">
        <v>35</v>
      </c>
      <c r="I2321">
        <v>235</v>
      </c>
      <c r="J2321">
        <v>5</v>
      </c>
      <c r="K2321">
        <v>75</v>
      </c>
      <c r="L2321">
        <v>915</v>
      </c>
      <c r="M2321">
        <v>1395</v>
      </c>
      <c r="N2321">
        <v>330</v>
      </c>
      <c r="O2321">
        <v>540</v>
      </c>
      <c r="P2321">
        <v>440</v>
      </c>
      <c r="Q2321">
        <v>825</v>
      </c>
      <c r="R2321">
        <v>500</v>
      </c>
      <c r="S2321">
        <v>50</v>
      </c>
      <c r="T2321">
        <v>15</v>
      </c>
      <c r="U2321">
        <v>85</v>
      </c>
      <c r="V2321">
        <v>2605</v>
      </c>
      <c r="W2321">
        <v>15</v>
      </c>
      <c r="X2321">
        <v>15</v>
      </c>
      <c r="Y2321">
        <v>205</v>
      </c>
    </row>
    <row r="2322" spans="2:25" hidden="1" x14ac:dyDescent="0.25">
      <c r="B2322" t="s">
        <v>2203</v>
      </c>
      <c r="C2322">
        <v>18710</v>
      </c>
      <c r="D2322" t="s">
        <v>1862</v>
      </c>
      <c r="E2322">
        <v>5</v>
      </c>
      <c r="F2322">
        <v>5</v>
      </c>
      <c r="G2322">
        <v>1355</v>
      </c>
      <c r="H2322">
        <v>5</v>
      </c>
      <c r="I2322">
        <v>305</v>
      </c>
      <c r="J2322">
        <v>10</v>
      </c>
      <c r="K2322">
        <v>100</v>
      </c>
      <c r="L2322">
        <v>485</v>
      </c>
      <c r="M2322">
        <v>465</v>
      </c>
      <c r="N2322">
        <v>315</v>
      </c>
      <c r="O2322">
        <v>585</v>
      </c>
      <c r="P2322">
        <v>440</v>
      </c>
      <c r="Q2322">
        <v>460</v>
      </c>
      <c r="R2322">
        <v>250</v>
      </c>
      <c r="S2322">
        <v>55</v>
      </c>
      <c r="T2322">
        <v>20</v>
      </c>
      <c r="U2322">
        <v>120</v>
      </c>
      <c r="V2322">
        <v>2050</v>
      </c>
      <c r="W2322">
        <v>5</v>
      </c>
      <c r="X2322">
        <v>25</v>
      </c>
      <c r="Y2322">
        <v>25</v>
      </c>
    </row>
    <row r="2323" spans="2:25" hidden="1" x14ac:dyDescent="0.25">
      <c r="B2323" t="s">
        <v>2203</v>
      </c>
      <c r="C2323">
        <v>19399</v>
      </c>
      <c r="D2323" t="s">
        <v>1863</v>
      </c>
      <c r="E2323">
        <v>0</v>
      </c>
      <c r="F2323">
        <v>5</v>
      </c>
      <c r="G2323">
        <v>55</v>
      </c>
      <c r="H2323">
        <v>0</v>
      </c>
      <c r="I2323">
        <v>10</v>
      </c>
      <c r="J2323">
        <v>0</v>
      </c>
      <c r="K2323">
        <v>5</v>
      </c>
      <c r="L2323">
        <v>20</v>
      </c>
      <c r="M2323">
        <v>20</v>
      </c>
      <c r="N2323">
        <v>15</v>
      </c>
      <c r="O2323">
        <v>55</v>
      </c>
      <c r="P2323">
        <v>35</v>
      </c>
      <c r="Q2323">
        <v>35</v>
      </c>
      <c r="R2323">
        <v>25</v>
      </c>
      <c r="S2323">
        <v>5</v>
      </c>
      <c r="T2323">
        <v>5</v>
      </c>
      <c r="U2323">
        <v>10</v>
      </c>
      <c r="V2323">
        <v>95</v>
      </c>
      <c r="W2323">
        <v>0</v>
      </c>
      <c r="X2323">
        <v>5</v>
      </c>
      <c r="Y2323">
        <v>0</v>
      </c>
    </row>
    <row r="2324" spans="2:25" hidden="1" x14ac:dyDescent="0.25">
      <c r="B2324" t="s">
        <v>2203</v>
      </c>
      <c r="C2324">
        <v>20110</v>
      </c>
      <c r="D2324" t="s">
        <v>1656</v>
      </c>
      <c r="E2324">
        <v>0</v>
      </c>
      <c r="F2324">
        <v>5</v>
      </c>
      <c r="G2324">
        <v>1900</v>
      </c>
      <c r="H2324">
        <v>10</v>
      </c>
      <c r="I2324">
        <v>270</v>
      </c>
      <c r="J2324">
        <v>0</v>
      </c>
      <c r="K2324">
        <v>115</v>
      </c>
      <c r="L2324">
        <v>510</v>
      </c>
      <c r="M2324">
        <v>445</v>
      </c>
      <c r="N2324">
        <v>350</v>
      </c>
      <c r="O2324">
        <v>590</v>
      </c>
      <c r="P2324">
        <v>390</v>
      </c>
      <c r="Q2324">
        <v>570</v>
      </c>
      <c r="R2324">
        <v>285</v>
      </c>
      <c r="S2324">
        <v>175</v>
      </c>
      <c r="T2324">
        <v>15</v>
      </c>
      <c r="U2324">
        <v>90</v>
      </c>
      <c r="V2324">
        <v>2645</v>
      </c>
      <c r="W2324">
        <v>5</v>
      </c>
      <c r="X2324">
        <v>10</v>
      </c>
      <c r="Y2324">
        <v>30</v>
      </c>
    </row>
    <row r="2325" spans="2:25" hidden="1" x14ac:dyDescent="0.25">
      <c r="B2325" t="s">
        <v>2203</v>
      </c>
      <c r="C2325">
        <v>20260</v>
      </c>
      <c r="D2325" t="s">
        <v>1020</v>
      </c>
      <c r="E2325">
        <v>5</v>
      </c>
      <c r="F2325">
        <v>0</v>
      </c>
      <c r="G2325">
        <v>1680</v>
      </c>
      <c r="H2325">
        <v>5</v>
      </c>
      <c r="I2325">
        <v>360</v>
      </c>
      <c r="J2325">
        <v>5</v>
      </c>
      <c r="K2325">
        <v>175</v>
      </c>
      <c r="L2325">
        <v>655</v>
      </c>
      <c r="M2325">
        <v>300</v>
      </c>
      <c r="N2325">
        <v>670</v>
      </c>
      <c r="O2325">
        <v>650</v>
      </c>
      <c r="P2325">
        <v>530</v>
      </c>
      <c r="Q2325">
        <v>720</v>
      </c>
      <c r="R2325">
        <v>530</v>
      </c>
      <c r="S2325">
        <v>220</v>
      </c>
      <c r="T2325">
        <v>30</v>
      </c>
      <c r="U2325">
        <v>180</v>
      </c>
      <c r="V2325">
        <v>3050</v>
      </c>
      <c r="W2325">
        <v>0</v>
      </c>
      <c r="X2325">
        <v>60</v>
      </c>
      <c r="Y2325">
        <v>20</v>
      </c>
    </row>
    <row r="2326" spans="2:25" hidden="1" x14ac:dyDescent="0.25">
      <c r="B2326" t="s">
        <v>2203</v>
      </c>
      <c r="C2326">
        <v>20570</v>
      </c>
      <c r="D2326" t="s">
        <v>998</v>
      </c>
      <c r="E2326">
        <v>15</v>
      </c>
      <c r="F2326">
        <v>35</v>
      </c>
      <c r="G2326">
        <v>13555</v>
      </c>
      <c r="H2326">
        <v>135</v>
      </c>
      <c r="I2326">
        <v>3675</v>
      </c>
      <c r="J2326">
        <v>50</v>
      </c>
      <c r="K2326">
        <v>1785</v>
      </c>
      <c r="L2326">
        <v>8880</v>
      </c>
      <c r="M2326">
        <v>2285</v>
      </c>
      <c r="N2326">
        <v>5810</v>
      </c>
      <c r="O2326">
        <v>7300</v>
      </c>
      <c r="P2326">
        <v>5810</v>
      </c>
      <c r="Q2326">
        <v>7480</v>
      </c>
      <c r="R2326">
        <v>4385</v>
      </c>
      <c r="S2326">
        <v>1715</v>
      </c>
      <c r="T2326">
        <v>250</v>
      </c>
      <c r="U2326">
        <v>2175</v>
      </c>
      <c r="V2326">
        <v>25935</v>
      </c>
      <c r="W2326">
        <v>10</v>
      </c>
      <c r="X2326">
        <v>530</v>
      </c>
      <c r="Y2326">
        <v>665</v>
      </c>
    </row>
    <row r="2327" spans="2:25" hidden="1" x14ac:dyDescent="0.25">
      <c r="B2327" t="s">
        <v>2203</v>
      </c>
      <c r="C2327">
        <v>20660</v>
      </c>
      <c r="D2327" t="s">
        <v>795</v>
      </c>
      <c r="E2327">
        <v>15</v>
      </c>
      <c r="F2327">
        <v>15</v>
      </c>
      <c r="G2327">
        <v>11320</v>
      </c>
      <c r="H2327">
        <v>140</v>
      </c>
      <c r="I2327">
        <v>2760</v>
      </c>
      <c r="J2327">
        <v>30</v>
      </c>
      <c r="K2327">
        <v>885</v>
      </c>
      <c r="L2327">
        <v>4265</v>
      </c>
      <c r="M2327">
        <v>4135</v>
      </c>
      <c r="N2327">
        <v>3285</v>
      </c>
      <c r="O2327">
        <v>3910</v>
      </c>
      <c r="P2327">
        <v>3010</v>
      </c>
      <c r="Q2327">
        <v>5775</v>
      </c>
      <c r="R2327">
        <v>2905</v>
      </c>
      <c r="S2327">
        <v>1600</v>
      </c>
      <c r="T2327">
        <v>120</v>
      </c>
      <c r="U2327">
        <v>760</v>
      </c>
      <c r="V2327">
        <v>17990</v>
      </c>
      <c r="W2327">
        <v>25</v>
      </c>
      <c r="X2327">
        <v>210</v>
      </c>
      <c r="Y2327">
        <v>860</v>
      </c>
    </row>
    <row r="2328" spans="2:25" hidden="1" x14ac:dyDescent="0.25">
      <c r="B2328" t="s">
        <v>2203</v>
      </c>
      <c r="C2328">
        <v>20740</v>
      </c>
      <c r="D2328" t="s">
        <v>1657</v>
      </c>
      <c r="E2328">
        <v>5</v>
      </c>
      <c r="F2328">
        <v>5</v>
      </c>
      <c r="G2328">
        <v>7280</v>
      </c>
      <c r="H2328">
        <v>25</v>
      </c>
      <c r="I2328">
        <v>1270</v>
      </c>
      <c r="J2328">
        <v>10</v>
      </c>
      <c r="K2328">
        <v>615</v>
      </c>
      <c r="L2328">
        <v>2630</v>
      </c>
      <c r="M2328">
        <v>1480</v>
      </c>
      <c r="N2328">
        <v>1690</v>
      </c>
      <c r="O2328">
        <v>2235</v>
      </c>
      <c r="P2328">
        <v>1685</v>
      </c>
      <c r="Q2328">
        <v>2260</v>
      </c>
      <c r="R2328">
        <v>1420</v>
      </c>
      <c r="S2328">
        <v>880</v>
      </c>
      <c r="T2328">
        <v>90</v>
      </c>
      <c r="U2328">
        <v>515</v>
      </c>
      <c r="V2328">
        <v>11160</v>
      </c>
      <c r="W2328">
        <v>5</v>
      </c>
      <c r="X2328">
        <v>95</v>
      </c>
      <c r="Y2328">
        <v>85</v>
      </c>
    </row>
    <row r="2329" spans="2:25" hidden="1" x14ac:dyDescent="0.25">
      <c r="B2329" t="s">
        <v>2203</v>
      </c>
      <c r="C2329">
        <v>20830</v>
      </c>
      <c r="D2329" t="s">
        <v>1658</v>
      </c>
      <c r="E2329">
        <v>5</v>
      </c>
      <c r="F2329">
        <v>10</v>
      </c>
      <c r="G2329">
        <v>7470</v>
      </c>
      <c r="H2329">
        <v>40</v>
      </c>
      <c r="I2329">
        <v>1700</v>
      </c>
      <c r="J2329">
        <v>20</v>
      </c>
      <c r="K2329">
        <v>665</v>
      </c>
      <c r="L2329">
        <v>2935</v>
      </c>
      <c r="M2329">
        <v>1440</v>
      </c>
      <c r="N2329">
        <v>1980</v>
      </c>
      <c r="O2329">
        <v>3500</v>
      </c>
      <c r="P2329">
        <v>2685</v>
      </c>
      <c r="Q2329">
        <v>3245</v>
      </c>
      <c r="R2329">
        <v>1665</v>
      </c>
      <c r="S2329">
        <v>1040</v>
      </c>
      <c r="T2329">
        <v>75</v>
      </c>
      <c r="U2329">
        <v>875</v>
      </c>
      <c r="V2329">
        <v>12170</v>
      </c>
      <c r="W2329">
        <v>5</v>
      </c>
      <c r="X2329">
        <v>160</v>
      </c>
      <c r="Y2329">
        <v>185</v>
      </c>
    </row>
    <row r="2330" spans="2:25" hidden="1" x14ac:dyDescent="0.25">
      <c r="B2330" t="s">
        <v>2203</v>
      </c>
      <c r="C2330">
        <v>20910</v>
      </c>
      <c r="D2330" t="s">
        <v>1864</v>
      </c>
      <c r="E2330">
        <v>5</v>
      </c>
      <c r="F2330">
        <v>5</v>
      </c>
      <c r="G2330">
        <v>6660</v>
      </c>
      <c r="H2330">
        <v>60</v>
      </c>
      <c r="I2330">
        <v>1070</v>
      </c>
      <c r="J2330">
        <v>5</v>
      </c>
      <c r="K2330">
        <v>305</v>
      </c>
      <c r="L2330">
        <v>1790</v>
      </c>
      <c r="M2330">
        <v>4290</v>
      </c>
      <c r="N2330">
        <v>1465</v>
      </c>
      <c r="O2330">
        <v>1500</v>
      </c>
      <c r="P2330">
        <v>1185</v>
      </c>
      <c r="Q2330">
        <v>2530</v>
      </c>
      <c r="R2330">
        <v>1100</v>
      </c>
      <c r="S2330">
        <v>735</v>
      </c>
      <c r="T2330">
        <v>15</v>
      </c>
      <c r="U2330">
        <v>295</v>
      </c>
      <c r="V2330">
        <v>9465</v>
      </c>
      <c r="W2330">
        <v>25</v>
      </c>
      <c r="X2330">
        <v>75</v>
      </c>
      <c r="Y2330">
        <v>525</v>
      </c>
    </row>
    <row r="2331" spans="2:25" hidden="1" x14ac:dyDescent="0.25">
      <c r="B2331" t="s">
        <v>2203</v>
      </c>
      <c r="C2331">
        <v>21010</v>
      </c>
      <c r="D2331" t="s">
        <v>1067</v>
      </c>
      <c r="E2331">
        <v>5</v>
      </c>
      <c r="F2331">
        <v>5</v>
      </c>
      <c r="G2331">
        <v>2600</v>
      </c>
      <c r="H2331">
        <v>5</v>
      </c>
      <c r="I2331">
        <v>510</v>
      </c>
      <c r="J2331">
        <v>5</v>
      </c>
      <c r="K2331">
        <v>240</v>
      </c>
      <c r="L2331">
        <v>885</v>
      </c>
      <c r="M2331">
        <v>425</v>
      </c>
      <c r="N2331">
        <v>790</v>
      </c>
      <c r="O2331">
        <v>820</v>
      </c>
      <c r="P2331">
        <v>620</v>
      </c>
      <c r="Q2331">
        <v>850</v>
      </c>
      <c r="R2331">
        <v>550</v>
      </c>
      <c r="S2331">
        <v>215</v>
      </c>
      <c r="T2331">
        <v>25</v>
      </c>
      <c r="U2331">
        <v>235</v>
      </c>
      <c r="V2331">
        <v>4215</v>
      </c>
      <c r="W2331">
        <v>5</v>
      </c>
      <c r="X2331">
        <v>60</v>
      </c>
      <c r="Y2331">
        <v>30</v>
      </c>
    </row>
    <row r="2332" spans="2:25" hidden="1" x14ac:dyDescent="0.25">
      <c r="B2332" t="s">
        <v>2203</v>
      </c>
      <c r="C2332">
        <v>21110</v>
      </c>
      <c r="D2332" t="s">
        <v>797</v>
      </c>
      <c r="E2332">
        <v>15</v>
      </c>
      <c r="F2332">
        <v>15</v>
      </c>
      <c r="G2332">
        <v>8405</v>
      </c>
      <c r="H2332">
        <v>220</v>
      </c>
      <c r="I2332">
        <v>1570</v>
      </c>
      <c r="J2332">
        <v>10</v>
      </c>
      <c r="K2332">
        <v>370</v>
      </c>
      <c r="L2332">
        <v>3625</v>
      </c>
      <c r="M2332">
        <v>6295</v>
      </c>
      <c r="N2332">
        <v>1995</v>
      </c>
      <c r="O2332">
        <v>2705</v>
      </c>
      <c r="P2332">
        <v>1935</v>
      </c>
      <c r="Q2332">
        <v>5390</v>
      </c>
      <c r="R2332">
        <v>1840</v>
      </c>
      <c r="S2332">
        <v>1335</v>
      </c>
      <c r="T2332">
        <v>50</v>
      </c>
      <c r="U2332">
        <v>310</v>
      </c>
      <c r="V2332">
        <v>12160</v>
      </c>
      <c r="W2332">
        <v>25</v>
      </c>
      <c r="X2332">
        <v>95</v>
      </c>
      <c r="Y2332">
        <v>1600</v>
      </c>
    </row>
    <row r="2333" spans="2:25" hidden="1" x14ac:dyDescent="0.25">
      <c r="B2333" t="s">
        <v>2203</v>
      </c>
      <c r="C2333">
        <v>21180</v>
      </c>
      <c r="D2333" t="s">
        <v>798</v>
      </c>
      <c r="E2333">
        <v>15</v>
      </c>
      <c r="F2333">
        <v>15</v>
      </c>
      <c r="G2333">
        <v>21360</v>
      </c>
      <c r="H2333">
        <v>205</v>
      </c>
      <c r="I2333">
        <v>8105</v>
      </c>
      <c r="J2333">
        <v>55</v>
      </c>
      <c r="K2333">
        <v>4165</v>
      </c>
      <c r="L2333">
        <v>10315</v>
      </c>
      <c r="M2333">
        <v>2055</v>
      </c>
      <c r="N2333">
        <v>6380</v>
      </c>
      <c r="O2333">
        <v>12040</v>
      </c>
      <c r="P2333">
        <v>9540</v>
      </c>
      <c r="Q2333">
        <v>14805</v>
      </c>
      <c r="R2333">
        <v>9405</v>
      </c>
      <c r="S2333">
        <v>2855</v>
      </c>
      <c r="T2333">
        <v>740</v>
      </c>
      <c r="U2333">
        <v>2470</v>
      </c>
      <c r="V2333">
        <v>39425</v>
      </c>
      <c r="W2333">
        <v>145</v>
      </c>
      <c r="X2333">
        <v>555</v>
      </c>
      <c r="Y2333">
        <v>2055</v>
      </c>
    </row>
    <row r="2334" spans="2:25" hidden="1" x14ac:dyDescent="0.25">
      <c r="B2334" t="s">
        <v>2203</v>
      </c>
      <c r="C2334">
        <v>21270</v>
      </c>
      <c r="D2334" t="s">
        <v>1110</v>
      </c>
      <c r="E2334">
        <v>0</v>
      </c>
      <c r="F2334">
        <v>5</v>
      </c>
      <c r="G2334">
        <v>975</v>
      </c>
      <c r="H2334">
        <v>5</v>
      </c>
      <c r="I2334">
        <v>210</v>
      </c>
      <c r="J2334">
        <v>5</v>
      </c>
      <c r="K2334">
        <v>125</v>
      </c>
      <c r="L2334">
        <v>215</v>
      </c>
      <c r="M2334">
        <v>180</v>
      </c>
      <c r="N2334">
        <v>365</v>
      </c>
      <c r="O2334">
        <v>295</v>
      </c>
      <c r="P2334">
        <v>210</v>
      </c>
      <c r="Q2334">
        <v>295</v>
      </c>
      <c r="R2334">
        <v>225</v>
      </c>
      <c r="S2334">
        <v>75</v>
      </c>
      <c r="T2334">
        <v>10</v>
      </c>
      <c r="U2334">
        <v>65</v>
      </c>
      <c r="V2334">
        <v>1675</v>
      </c>
      <c r="W2334">
        <v>0</v>
      </c>
      <c r="X2334">
        <v>15</v>
      </c>
      <c r="Y2334">
        <v>10</v>
      </c>
    </row>
    <row r="2335" spans="2:25" hidden="1" x14ac:dyDescent="0.25">
      <c r="B2335" t="s">
        <v>2203</v>
      </c>
      <c r="C2335">
        <v>21370</v>
      </c>
      <c r="D2335" t="s">
        <v>1659</v>
      </c>
      <c r="E2335">
        <v>10</v>
      </c>
      <c r="F2335">
        <v>25</v>
      </c>
      <c r="G2335">
        <v>5970</v>
      </c>
      <c r="H2335">
        <v>10</v>
      </c>
      <c r="I2335">
        <v>1390</v>
      </c>
      <c r="J2335">
        <v>15</v>
      </c>
      <c r="K2335">
        <v>615</v>
      </c>
      <c r="L2335">
        <v>2070</v>
      </c>
      <c r="M2335">
        <v>970</v>
      </c>
      <c r="N2335">
        <v>1730</v>
      </c>
      <c r="O2335">
        <v>2305</v>
      </c>
      <c r="P2335">
        <v>1775</v>
      </c>
      <c r="Q2335">
        <v>2030</v>
      </c>
      <c r="R2335">
        <v>1285</v>
      </c>
      <c r="S2335">
        <v>535</v>
      </c>
      <c r="T2335">
        <v>90</v>
      </c>
      <c r="U2335">
        <v>620</v>
      </c>
      <c r="V2335">
        <v>9870</v>
      </c>
      <c r="W2335">
        <v>5</v>
      </c>
      <c r="X2335">
        <v>110</v>
      </c>
      <c r="Y2335">
        <v>65</v>
      </c>
    </row>
    <row r="2336" spans="2:25" hidden="1" x14ac:dyDescent="0.25">
      <c r="B2336" t="s">
        <v>2203</v>
      </c>
      <c r="C2336">
        <v>21450</v>
      </c>
      <c r="D2336" t="s">
        <v>799</v>
      </c>
      <c r="E2336">
        <v>5</v>
      </c>
      <c r="F2336">
        <v>25</v>
      </c>
      <c r="G2336">
        <v>9560</v>
      </c>
      <c r="H2336">
        <v>75</v>
      </c>
      <c r="I2336">
        <v>2995</v>
      </c>
      <c r="J2336">
        <v>65</v>
      </c>
      <c r="K2336">
        <v>1155</v>
      </c>
      <c r="L2336">
        <v>5320</v>
      </c>
      <c r="M2336">
        <v>1340</v>
      </c>
      <c r="N2336">
        <v>2820</v>
      </c>
      <c r="O2336">
        <v>8080</v>
      </c>
      <c r="P2336">
        <v>6115</v>
      </c>
      <c r="Q2336">
        <v>6520</v>
      </c>
      <c r="R2336">
        <v>2920</v>
      </c>
      <c r="S2336">
        <v>1315</v>
      </c>
      <c r="T2336">
        <v>370</v>
      </c>
      <c r="U2336">
        <v>1745</v>
      </c>
      <c r="V2336">
        <v>16910</v>
      </c>
      <c r="W2336">
        <v>30</v>
      </c>
      <c r="X2336">
        <v>305</v>
      </c>
      <c r="Y2336">
        <v>545</v>
      </c>
    </row>
    <row r="2337" spans="2:25" hidden="1" x14ac:dyDescent="0.25">
      <c r="B2337" t="s">
        <v>2203</v>
      </c>
      <c r="C2337">
        <v>21610</v>
      </c>
      <c r="D2337" t="s">
        <v>800</v>
      </c>
      <c r="E2337">
        <v>25</v>
      </c>
      <c r="F2337">
        <v>25</v>
      </c>
      <c r="G2337">
        <v>25975</v>
      </c>
      <c r="H2337">
        <v>285</v>
      </c>
      <c r="I2337">
        <v>10100</v>
      </c>
      <c r="J2337">
        <v>140</v>
      </c>
      <c r="K2337">
        <v>4875</v>
      </c>
      <c r="L2337">
        <v>16635</v>
      </c>
      <c r="M2337">
        <v>2865</v>
      </c>
      <c r="N2337">
        <v>9810</v>
      </c>
      <c r="O2337">
        <v>27750</v>
      </c>
      <c r="P2337">
        <v>20670</v>
      </c>
      <c r="Q2337">
        <v>25335</v>
      </c>
      <c r="R2337">
        <v>11885</v>
      </c>
      <c r="S2337">
        <v>4165</v>
      </c>
      <c r="T2337">
        <v>1970</v>
      </c>
      <c r="U2337">
        <v>4460</v>
      </c>
      <c r="V2337">
        <v>50890</v>
      </c>
      <c r="W2337">
        <v>185</v>
      </c>
      <c r="X2337">
        <v>1225</v>
      </c>
      <c r="Y2337">
        <v>3000</v>
      </c>
    </row>
    <row r="2338" spans="2:25" hidden="1" x14ac:dyDescent="0.25">
      <c r="B2338" t="s">
        <v>2203</v>
      </c>
      <c r="C2338">
        <v>21670</v>
      </c>
      <c r="D2338" t="s">
        <v>1660</v>
      </c>
      <c r="E2338">
        <v>5</v>
      </c>
      <c r="F2338">
        <v>5</v>
      </c>
      <c r="G2338">
        <v>3010</v>
      </c>
      <c r="H2338">
        <v>10</v>
      </c>
      <c r="I2338">
        <v>670</v>
      </c>
      <c r="J2338">
        <v>5</v>
      </c>
      <c r="K2338">
        <v>410</v>
      </c>
      <c r="L2338">
        <v>1075</v>
      </c>
      <c r="M2338">
        <v>235</v>
      </c>
      <c r="N2338">
        <v>1075</v>
      </c>
      <c r="O2338">
        <v>920</v>
      </c>
      <c r="P2338">
        <v>745</v>
      </c>
      <c r="Q2338">
        <v>1115</v>
      </c>
      <c r="R2338">
        <v>850</v>
      </c>
      <c r="S2338">
        <v>350</v>
      </c>
      <c r="T2338">
        <v>35</v>
      </c>
      <c r="U2338">
        <v>285</v>
      </c>
      <c r="V2338">
        <v>5340</v>
      </c>
      <c r="W2338">
        <v>5</v>
      </c>
      <c r="X2338">
        <v>85</v>
      </c>
      <c r="Y2338">
        <v>35</v>
      </c>
    </row>
    <row r="2339" spans="2:25" hidden="1" x14ac:dyDescent="0.25">
      <c r="B2339" t="s">
        <v>2203</v>
      </c>
      <c r="C2339">
        <v>21750</v>
      </c>
      <c r="D2339" t="s">
        <v>1865</v>
      </c>
      <c r="E2339">
        <v>5</v>
      </c>
      <c r="F2339">
        <v>5</v>
      </c>
      <c r="G2339">
        <v>2935</v>
      </c>
      <c r="H2339">
        <v>15</v>
      </c>
      <c r="I2339">
        <v>560</v>
      </c>
      <c r="J2339">
        <v>5</v>
      </c>
      <c r="K2339">
        <v>250</v>
      </c>
      <c r="L2339">
        <v>1010</v>
      </c>
      <c r="M2339">
        <v>675</v>
      </c>
      <c r="N2339">
        <v>980</v>
      </c>
      <c r="O2339">
        <v>1185</v>
      </c>
      <c r="P2339">
        <v>880</v>
      </c>
      <c r="Q2339">
        <v>1215</v>
      </c>
      <c r="R2339">
        <v>685</v>
      </c>
      <c r="S2339">
        <v>410</v>
      </c>
      <c r="T2339">
        <v>45</v>
      </c>
      <c r="U2339">
        <v>270</v>
      </c>
      <c r="V2339">
        <v>4905</v>
      </c>
      <c r="W2339">
        <v>5</v>
      </c>
      <c r="X2339">
        <v>50</v>
      </c>
      <c r="Y2339">
        <v>55</v>
      </c>
    </row>
    <row r="2340" spans="2:25" hidden="1" x14ac:dyDescent="0.25">
      <c r="B2340" t="s">
        <v>2203</v>
      </c>
      <c r="C2340">
        <v>21830</v>
      </c>
      <c r="D2340" t="s">
        <v>1662</v>
      </c>
      <c r="E2340">
        <v>0</v>
      </c>
      <c r="F2340">
        <v>5</v>
      </c>
      <c r="G2340">
        <v>2225</v>
      </c>
      <c r="H2340">
        <v>5</v>
      </c>
      <c r="I2340">
        <v>455</v>
      </c>
      <c r="J2340">
        <v>5</v>
      </c>
      <c r="K2340">
        <v>200</v>
      </c>
      <c r="L2340">
        <v>655</v>
      </c>
      <c r="M2340">
        <v>465</v>
      </c>
      <c r="N2340">
        <v>705</v>
      </c>
      <c r="O2340">
        <v>825</v>
      </c>
      <c r="P2340">
        <v>605</v>
      </c>
      <c r="Q2340">
        <v>850</v>
      </c>
      <c r="R2340">
        <v>490</v>
      </c>
      <c r="S2340">
        <v>290</v>
      </c>
      <c r="T2340">
        <v>30</v>
      </c>
      <c r="U2340">
        <v>190</v>
      </c>
      <c r="V2340">
        <v>3695</v>
      </c>
      <c r="W2340">
        <v>0</v>
      </c>
      <c r="X2340">
        <v>25</v>
      </c>
      <c r="Y2340">
        <v>25</v>
      </c>
    </row>
    <row r="2341" spans="2:25" hidden="1" x14ac:dyDescent="0.25">
      <c r="B2341" t="s">
        <v>2203</v>
      </c>
      <c r="C2341">
        <v>21890</v>
      </c>
      <c r="D2341" t="s">
        <v>26</v>
      </c>
      <c r="E2341">
        <v>45</v>
      </c>
      <c r="F2341">
        <v>35</v>
      </c>
      <c r="G2341">
        <v>13235</v>
      </c>
      <c r="H2341">
        <v>470</v>
      </c>
      <c r="I2341">
        <v>3870</v>
      </c>
      <c r="J2341">
        <v>35</v>
      </c>
      <c r="K2341">
        <v>1530</v>
      </c>
      <c r="L2341">
        <v>6965</v>
      </c>
      <c r="M2341">
        <v>2110</v>
      </c>
      <c r="N2341">
        <v>4985</v>
      </c>
      <c r="O2341">
        <v>4535</v>
      </c>
      <c r="P2341">
        <v>3525</v>
      </c>
      <c r="Q2341">
        <v>8180</v>
      </c>
      <c r="R2341">
        <v>5215</v>
      </c>
      <c r="S2341">
        <v>1730</v>
      </c>
      <c r="T2341">
        <v>190</v>
      </c>
      <c r="U2341">
        <v>905</v>
      </c>
      <c r="V2341">
        <v>23330</v>
      </c>
      <c r="W2341">
        <v>40</v>
      </c>
      <c r="X2341">
        <v>270</v>
      </c>
      <c r="Y2341">
        <v>1465</v>
      </c>
    </row>
    <row r="2342" spans="2:25" hidden="1" x14ac:dyDescent="0.25">
      <c r="B2342" t="s">
        <v>2203</v>
      </c>
      <c r="C2342">
        <v>22110</v>
      </c>
      <c r="D2342" t="s">
        <v>1663</v>
      </c>
      <c r="E2342">
        <v>5</v>
      </c>
      <c r="F2342">
        <v>15</v>
      </c>
      <c r="G2342">
        <v>9650</v>
      </c>
      <c r="H2342">
        <v>20</v>
      </c>
      <c r="I2342">
        <v>1780</v>
      </c>
      <c r="J2342">
        <v>15</v>
      </c>
      <c r="K2342">
        <v>900</v>
      </c>
      <c r="L2342">
        <v>3225</v>
      </c>
      <c r="M2342">
        <v>1565</v>
      </c>
      <c r="N2342">
        <v>2515</v>
      </c>
      <c r="O2342">
        <v>2940</v>
      </c>
      <c r="P2342">
        <v>2280</v>
      </c>
      <c r="Q2342">
        <v>3410</v>
      </c>
      <c r="R2342">
        <v>2260</v>
      </c>
      <c r="S2342">
        <v>1155</v>
      </c>
      <c r="T2342">
        <v>115</v>
      </c>
      <c r="U2342">
        <v>835</v>
      </c>
      <c r="V2342">
        <v>15415</v>
      </c>
      <c r="W2342">
        <v>5</v>
      </c>
      <c r="X2342">
        <v>235</v>
      </c>
      <c r="Y2342">
        <v>80</v>
      </c>
    </row>
    <row r="2343" spans="2:25" hidden="1" x14ac:dyDescent="0.25">
      <c r="B2343" t="s">
        <v>2203</v>
      </c>
      <c r="C2343">
        <v>22170</v>
      </c>
      <c r="D2343" t="s">
        <v>801</v>
      </c>
      <c r="E2343">
        <v>20</v>
      </c>
      <c r="F2343">
        <v>20</v>
      </c>
      <c r="G2343">
        <v>14750</v>
      </c>
      <c r="H2343">
        <v>120</v>
      </c>
      <c r="I2343">
        <v>3845</v>
      </c>
      <c r="J2343">
        <v>45</v>
      </c>
      <c r="K2343">
        <v>1585</v>
      </c>
      <c r="L2343">
        <v>8625</v>
      </c>
      <c r="M2343">
        <v>1925</v>
      </c>
      <c r="N2343">
        <v>5430</v>
      </c>
      <c r="O2343">
        <v>7735</v>
      </c>
      <c r="P2343">
        <v>6190</v>
      </c>
      <c r="Q2343">
        <v>7615</v>
      </c>
      <c r="R2343">
        <v>4975</v>
      </c>
      <c r="S2343">
        <v>1685</v>
      </c>
      <c r="T2343">
        <v>180</v>
      </c>
      <c r="U2343">
        <v>2025</v>
      </c>
      <c r="V2343">
        <v>26830</v>
      </c>
      <c r="W2343">
        <v>30</v>
      </c>
      <c r="X2343">
        <v>375</v>
      </c>
      <c r="Y2343">
        <v>610</v>
      </c>
    </row>
    <row r="2344" spans="2:25" hidden="1" x14ac:dyDescent="0.25">
      <c r="B2344" t="s">
        <v>2203</v>
      </c>
      <c r="C2344">
        <v>22250</v>
      </c>
      <c r="D2344" t="s">
        <v>1242</v>
      </c>
      <c r="E2344">
        <v>5</v>
      </c>
      <c r="F2344">
        <v>5</v>
      </c>
      <c r="G2344">
        <v>2000</v>
      </c>
      <c r="H2344">
        <v>5</v>
      </c>
      <c r="I2344">
        <v>320</v>
      </c>
      <c r="J2344">
        <v>5</v>
      </c>
      <c r="K2344">
        <v>155</v>
      </c>
      <c r="L2344">
        <v>470</v>
      </c>
      <c r="M2344">
        <v>315</v>
      </c>
      <c r="N2344">
        <v>510</v>
      </c>
      <c r="O2344">
        <v>585</v>
      </c>
      <c r="P2344">
        <v>420</v>
      </c>
      <c r="Q2344">
        <v>565</v>
      </c>
      <c r="R2344">
        <v>410</v>
      </c>
      <c r="S2344">
        <v>165</v>
      </c>
      <c r="T2344">
        <v>15</v>
      </c>
      <c r="U2344">
        <v>145</v>
      </c>
      <c r="V2344">
        <v>3060</v>
      </c>
      <c r="W2344">
        <v>5</v>
      </c>
      <c r="X2344">
        <v>25</v>
      </c>
      <c r="Y2344">
        <v>15</v>
      </c>
    </row>
    <row r="2345" spans="2:25" hidden="1" x14ac:dyDescent="0.25">
      <c r="B2345" t="s">
        <v>2203</v>
      </c>
      <c r="C2345">
        <v>22310</v>
      </c>
      <c r="D2345" t="s">
        <v>802</v>
      </c>
      <c r="E2345">
        <v>10</v>
      </c>
      <c r="F2345">
        <v>10</v>
      </c>
      <c r="G2345">
        <v>10395</v>
      </c>
      <c r="H2345">
        <v>135</v>
      </c>
      <c r="I2345">
        <v>2290</v>
      </c>
      <c r="J2345">
        <v>20</v>
      </c>
      <c r="K2345">
        <v>650</v>
      </c>
      <c r="L2345">
        <v>4540</v>
      </c>
      <c r="M2345">
        <v>3665</v>
      </c>
      <c r="N2345">
        <v>2580</v>
      </c>
      <c r="O2345">
        <v>3440</v>
      </c>
      <c r="P2345">
        <v>2580</v>
      </c>
      <c r="Q2345">
        <v>5100</v>
      </c>
      <c r="R2345">
        <v>2335</v>
      </c>
      <c r="S2345">
        <v>1285</v>
      </c>
      <c r="T2345">
        <v>105</v>
      </c>
      <c r="U2345">
        <v>485</v>
      </c>
      <c r="V2345">
        <v>15425</v>
      </c>
      <c r="W2345">
        <v>65</v>
      </c>
      <c r="X2345">
        <v>100</v>
      </c>
      <c r="Y2345">
        <v>1010</v>
      </c>
    </row>
    <row r="2346" spans="2:25" hidden="1" x14ac:dyDescent="0.25">
      <c r="B2346" t="s">
        <v>2203</v>
      </c>
      <c r="C2346">
        <v>22410</v>
      </c>
      <c r="D2346" t="s">
        <v>1664</v>
      </c>
      <c r="E2346">
        <v>5</v>
      </c>
      <c r="F2346">
        <v>10</v>
      </c>
      <c r="G2346">
        <v>3130</v>
      </c>
      <c r="H2346">
        <v>10</v>
      </c>
      <c r="I2346">
        <v>735</v>
      </c>
      <c r="J2346">
        <v>5</v>
      </c>
      <c r="K2346">
        <v>385</v>
      </c>
      <c r="L2346">
        <v>1065</v>
      </c>
      <c r="M2346">
        <v>540</v>
      </c>
      <c r="N2346">
        <v>1070</v>
      </c>
      <c r="O2346">
        <v>1125</v>
      </c>
      <c r="P2346">
        <v>900</v>
      </c>
      <c r="Q2346">
        <v>1290</v>
      </c>
      <c r="R2346">
        <v>900</v>
      </c>
      <c r="S2346">
        <v>490</v>
      </c>
      <c r="T2346">
        <v>50</v>
      </c>
      <c r="U2346">
        <v>325</v>
      </c>
      <c r="V2346">
        <v>5540</v>
      </c>
      <c r="W2346">
        <v>0</v>
      </c>
      <c r="X2346">
        <v>80</v>
      </c>
      <c r="Y2346">
        <v>30</v>
      </c>
    </row>
    <row r="2347" spans="2:25" hidden="1" x14ac:dyDescent="0.25">
      <c r="B2347" t="s">
        <v>2203</v>
      </c>
      <c r="C2347">
        <v>22490</v>
      </c>
      <c r="D2347" t="s">
        <v>1665</v>
      </c>
      <c r="E2347">
        <v>0</v>
      </c>
      <c r="F2347">
        <v>5</v>
      </c>
      <c r="G2347">
        <v>2250</v>
      </c>
      <c r="H2347">
        <v>15</v>
      </c>
      <c r="I2347">
        <v>780</v>
      </c>
      <c r="J2347">
        <v>15</v>
      </c>
      <c r="K2347">
        <v>320</v>
      </c>
      <c r="L2347">
        <v>475</v>
      </c>
      <c r="M2347">
        <v>380</v>
      </c>
      <c r="N2347">
        <v>620</v>
      </c>
      <c r="O2347">
        <v>1235</v>
      </c>
      <c r="P2347">
        <v>825</v>
      </c>
      <c r="Q2347">
        <v>1260</v>
      </c>
      <c r="R2347">
        <v>570</v>
      </c>
      <c r="S2347">
        <v>410</v>
      </c>
      <c r="T2347">
        <v>35</v>
      </c>
      <c r="U2347">
        <v>205</v>
      </c>
      <c r="V2347">
        <v>3760</v>
      </c>
      <c r="W2347">
        <v>0</v>
      </c>
      <c r="X2347">
        <v>60</v>
      </c>
      <c r="Y2347">
        <v>55</v>
      </c>
    </row>
    <row r="2348" spans="2:25" hidden="1" x14ac:dyDescent="0.25">
      <c r="B2348" t="s">
        <v>2203</v>
      </c>
      <c r="C2348">
        <v>22620</v>
      </c>
      <c r="D2348" t="s">
        <v>1666</v>
      </c>
      <c r="E2348">
        <v>30</v>
      </c>
      <c r="F2348">
        <v>45</v>
      </c>
      <c r="G2348">
        <v>15160</v>
      </c>
      <c r="H2348">
        <v>120</v>
      </c>
      <c r="I2348">
        <v>4150</v>
      </c>
      <c r="J2348">
        <v>45</v>
      </c>
      <c r="K2348">
        <v>1805</v>
      </c>
      <c r="L2348">
        <v>8030</v>
      </c>
      <c r="M2348">
        <v>2375</v>
      </c>
      <c r="N2348">
        <v>5775</v>
      </c>
      <c r="O2348">
        <v>7650</v>
      </c>
      <c r="P2348">
        <v>6020</v>
      </c>
      <c r="Q2348">
        <v>7685</v>
      </c>
      <c r="R2348">
        <v>4205</v>
      </c>
      <c r="S2348">
        <v>1835</v>
      </c>
      <c r="T2348">
        <v>260</v>
      </c>
      <c r="U2348">
        <v>2115</v>
      </c>
      <c r="V2348">
        <v>27675</v>
      </c>
      <c r="W2348">
        <v>5</v>
      </c>
      <c r="X2348">
        <v>470</v>
      </c>
      <c r="Y2348">
        <v>770</v>
      </c>
    </row>
    <row r="2349" spans="2:25" hidden="1" x14ac:dyDescent="0.25">
      <c r="B2349" t="s">
        <v>2203</v>
      </c>
      <c r="C2349">
        <v>22670</v>
      </c>
      <c r="D2349" t="s">
        <v>803</v>
      </c>
      <c r="E2349">
        <v>10</v>
      </c>
      <c r="F2349">
        <v>5</v>
      </c>
      <c r="G2349">
        <v>17090</v>
      </c>
      <c r="H2349">
        <v>130</v>
      </c>
      <c r="I2349">
        <v>5070</v>
      </c>
      <c r="J2349">
        <v>50</v>
      </c>
      <c r="K2349">
        <v>2910</v>
      </c>
      <c r="L2349">
        <v>10230</v>
      </c>
      <c r="M2349">
        <v>1385</v>
      </c>
      <c r="N2349">
        <v>6420</v>
      </c>
      <c r="O2349">
        <v>10175</v>
      </c>
      <c r="P2349">
        <v>7970</v>
      </c>
      <c r="Q2349">
        <v>11960</v>
      </c>
      <c r="R2349">
        <v>7355</v>
      </c>
      <c r="S2349">
        <v>1965</v>
      </c>
      <c r="T2349">
        <v>900</v>
      </c>
      <c r="U2349">
        <v>1765</v>
      </c>
      <c r="V2349">
        <v>31805</v>
      </c>
      <c r="W2349">
        <v>220</v>
      </c>
      <c r="X2349">
        <v>570</v>
      </c>
      <c r="Y2349">
        <v>1595</v>
      </c>
    </row>
    <row r="2350" spans="2:25" hidden="1" x14ac:dyDescent="0.25">
      <c r="B2350" t="s">
        <v>2203</v>
      </c>
      <c r="C2350">
        <v>22750</v>
      </c>
      <c r="D2350" t="s">
        <v>1667</v>
      </c>
      <c r="E2350">
        <v>50</v>
      </c>
      <c r="F2350">
        <v>65</v>
      </c>
      <c r="G2350">
        <v>32725</v>
      </c>
      <c r="H2350">
        <v>310</v>
      </c>
      <c r="I2350">
        <v>7950</v>
      </c>
      <c r="J2350">
        <v>95</v>
      </c>
      <c r="K2350">
        <v>3345</v>
      </c>
      <c r="L2350">
        <v>16000</v>
      </c>
      <c r="M2350">
        <v>6195</v>
      </c>
      <c r="N2350">
        <v>10115</v>
      </c>
      <c r="O2350">
        <v>13550</v>
      </c>
      <c r="P2350">
        <v>10680</v>
      </c>
      <c r="Q2350">
        <v>16500</v>
      </c>
      <c r="R2350">
        <v>8350</v>
      </c>
      <c r="S2350">
        <v>4405</v>
      </c>
      <c r="T2350">
        <v>480</v>
      </c>
      <c r="U2350">
        <v>3375</v>
      </c>
      <c r="V2350">
        <v>54770</v>
      </c>
      <c r="W2350">
        <v>30</v>
      </c>
      <c r="X2350">
        <v>850</v>
      </c>
      <c r="Y2350">
        <v>2180</v>
      </c>
    </row>
    <row r="2351" spans="2:25" hidden="1" x14ac:dyDescent="0.25">
      <c r="B2351" t="s">
        <v>2203</v>
      </c>
      <c r="C2351">
        <v>22830</v>
      </c>
      <c r="D2351" t="s">
        <v>1668</v>
      </c>
      <c r="E2351">
        <v>20</v>
      </c>
      <c r="F2351">
        <v>45</v>
      </c>
      <c r="G2351">
        <v>8175</v>
      </c>
      <c r="H2351">
        <v>30</v>
      </c>
      <c r="I2351">
        <v>2500</v>
      </c>
      <c r="J2351">
        <v>30</v>
      </c>
      <c r="K2351">
        <v>1260</v>
      </c>
      <c r="L2351">
        <v>5025</v>
      </c>
      <c r="M2351">
        <v>1295</v>
      </c>
      <c r="N2351">
        <v>3340</v>
      </c>
      <c r="O2351">
        <v>4800</v>
      </c>
      <c r="P2351">
        <v>3810</v>
      </c>
      <c r="Q2351">
        <v>4630</v>
      </c>
      <c r="R2351">
        <v>2890</v>
      </c>
      <c r="S2351">
        <v>875</v>
      </c>
      <c r="T2351">
        <v>260</v>
      </c>
      <c r="U2351">
        <v>1335</v>
      </c>
      <c r="V2351">
        <v>15840</v>
      </c>
      <c r="W2351">
        <v>20</v>
      </c>
      <c r="X2351">
        <v>375</v>
      </c>
      <c r="Y2351">
        <v>310</v>
      </c>
    </row>
    <row r="2352" spans="2:25" hidden="1" x14ac:dyDescent="0.25">
      <c r="B2352" t="s">
        <v>2203</v>
      </c>
      <c r="C2352">
        <v>22910</v>
      </c>
      <c r="D2352" t="s">
        <v>1669</v>
      </c>
      <c r="E2352">
        <v>5</v>
      </c>
      <c r="F2352">
        <v>5</v>
      </c>
      <c r="G2352">
        <v>2525</v>
      </c>
      <c r="H2352">
        <v>20</v>
      </c>
      <c r="I2352">
        <v>395</v>
      </c>
      <c r="J2352">
        <v>5</v>
      </c>
      <c r="K2352">
        <v>185</v>
      </c>
      <c r="L2352">
        <v>640</v>
      </c>
      <c r="M2352">
        <v>445</v>
      </c>
      <c r="N2352">
        <v>685</v>
      </c>
      <c r="O2352">
        <v>755</v>
      </c>
      <c r="P2352">
        <v>550</v>
      </c>
      <c r="Q2352">
        <v>895</v>
      </c>
      <c r="R2352">
        <v>505</v>
      </c>
      <c r="S2352">
        <v>325</v>
      </c>
      <c r="T2352">
        <v>25</v>
      </c>
      <c r="U2352">
        <v>155</v>
      </c>
      <c r="V2352">
        <v>3890</v>
      </c>
      <c r="W2352">
        <v>0</v>
      </c>
      <c r="X2352">
        <v>35</v>
      </c>
      <c r="Y2352">
        <v>40</v>
      </c>
    </row>
    <row r="2353" spans="2:25" hidden="1" x14ac:dyDescent="0.25">
      <c r="B2353" t="s">
        <v>2203</v>
      </c>
      <c r="C2353">
        <v>22980</v>
      </c>
      <c r="D2353" t="s">
        <v>1670</v>
      </c>
      <c r="E2353">
        <v>0</v>
      </c>
      <c r="F2353">
        <v>5</v>
      </c>
      <c r="G2353">
        <v>880</v>
      </c>
      <c r="H2353">
        <v>5</v>
      </c>
      <c r="I2353">
        <v>175</v>
      </c>
      <c r="J2353">
        <v>0</v>
      </c>
      <c r="K2353">
        <v>100</v>
      </c>
      <c r="L2353">
        <v>245</v>
      </c>
      <c r="M2353">
        <v>160</v>
      </c>
      <c r="N2353">
        <v>300</v>
      </c>
      <c r="O2353">
        <v>290</v>
      </c>
      <c r="P2353">
        <v>220</v>
      </c>
      <c r="Q2353">
        <v>300</v>
      </c>
      <c r="R2353">
        <v>250</v>
      </c>
      <c r="S2353">
        <v>85</v>
      </c>
      <c r="T2353">
        <v>15</v>
      </c>
      <c r="U2353">
        <v>70</v>
      </c>
      <c r="V2353">
        <v>1535</v>
      </c>
      <c r="W2353">
        <v>0</v>
      </c>
      <c r="X2353">
        <v>20</v>
      </c>
      <c r="Y2353">
        <v>10</v>
      </c>
    </row>
    <row r="2354" spans="2:25" hidden="1" x14ac:dyDescent="0.25">
      <c r="B2354" t="s">
        <v>2203</v>
      </c>
      <c r="C2354">
        <v>23110</v>
      </c>
      <c r="D2354" t="s">
        <v>804</v>
      </c>
      <c r="E2354">
        <v>5</v>
      </c>
      <c r="F2354">
        <v>10</v>
      </c>
      <c r="G2354">
        <v>8535</v>
      </c>
      <c r="H2354">
        <v>75</v>
      </c>
      <c r="I2354">
        <v>2485</v>
      </c>
      <c r="J2354">
        <v>25</v>
      </c>
      <c r="K2354">
        <v>1030</v>
      </c>
      <c r="L2354">
        <v>3345</v>
      </c>
      <c r="M2354">
        <v>1675</v>
      </c>
      <c r="N2354">
        <v>2345</v>
      </c>
      <c r="O2354">
        <v>3340</v>
      </c>
      <c r="P2354">
        <v>2680</v>
      </c>
      <c r="Q2354">
        <v>4505</v>
      </c>
      <c r="R2354">
        <v>2460</v>
      </c>
      <c r="S2354">
        <v>1060</v>
      </c>
      <c r="T2354">
        <v>165</v>
      </c>
      <c r="U2354">
        <v>675</v>
      </c>
      <c r="V2354">
        <v>13950</v>
      </c>
      <c r="W2354">
        <v>25</v>
      </c>
      <c r="X2354">
        <v>145</v>
      </c>
      <c r="Y2354">
        <v>535</v>
      </c>
    </row>
    <row r="2355" spans="2:25" hidden="1" x14ac:dyDescent="0.25">
      <c r="B2355" t="s">
        <v>2203</v>
      </c>
      <c r="C2355">
        <v>23190</v>
      </c>
      <c r="D2355" t="s">
        <v>1275</v>
      </c>
      <c r="E2355">
        <v>5</v>
      </c>
      <c r="F2355">
        <v>5</v>
      </c>
      <c r="G2355">
        <v>2515</v>
      </c>
      <c r="H2355">
        <v>10</v>
      </c>
      <c r="I2355">
        <v>525</v>
      </c>
      <c r="J2355">
        <v>10</v>
      </c>
      <c r="K2355">
        <v>225</v>
      </c>
      <c r="L2355">
        <v>1150</v>
      </c>
      <c r="M2355">
        <v>560</v>
      </c>
      <c r="N2355">
        <v>935</v>
      </c>
      <c r="O2355">
        <v>1245</v>
      </c>
      <c r="P2355">
        <v>975</v>
      </c>
      <c r="Q2355">
        <v>1195</v>
      </c>
      <c r="R2355">
        <v>620</v>
      </c>
      <c r="S2355">
        <v>365</v>
      </c>
      <c r="T2355">
        <v>45</v>
      </c>
      <c r="U2355">
        <v>360</v>
      </c>
      <c r="V2355">
        <v>4460</v>
      </c>
      <c r="W2355">
        <v>5</v>
      </c>
      <c r="X2355">
        <v>90</v>
      </c>
      <c r="Y2355">
        <v>65</v>
      </c>
    </row>
    <row r="2356" spans="2:25" hidden="1" x14ac:dyDescent="0.25">
      <c r="B2356" t="s">
        <v>2203</v>
      </c>
      <c r="C2356">
        <v>23270</v>
      </c>
      <c r="D2356" t="s">
        <v>805</v>
      </c>
      <c r="E2356">
        <v>25</v>
      </c>
      <c r="F2356">
        <v>20</v>
      </c>
      <c r="G2356">
        <v>18520</v>
      </c>
      <c r="H2356">
        <v>230</v>
      </c>
      <c r="I2356">
        <v>12955</v>
      </c>
      <c r="J2356">
        <v>120</v>
      </c>
      <c r="K2356">
        <v>8940</v>
      </c>
      <c r="L2356">
        <v>13525</v>
      </c>
      <c r="M2356">
        <v>1740</v>
      </c>
      <c r="N2356">
        <v>9145</v>
      </c>
      <c r="O2356">
        <v>20235</v>
      </c>
      <c r="P2356">
        <v>15665</v>
      </c>
      <c r="Q2356">
        <v>20415</v>
      </c>
      <c r="R2356">
        <v>11115</v>
      </c>
      <c r="S2356">
        <v>2860</v>
      </c>
      <c r="T2356">
        <v>1960</v>
      </c>
      <c r="U2356">
        <v>3300</v>
      </c>
      <c r="V2356">
        <v>45280</v>
      </c>
      <c r="W2356">
        <v>125</v>
      </c>
      <c r="X2356">
        <v>1090</v>
      </c>
      <c r="Y2356">
        <v>2650</v>
      </c>
    </row>
    <row r="2357" spans="2:25" hidden="1" x14ac:dyDescent="0.25">
      <c r="B2357" t="s">
        <v>2203</v>
      </c>
      <c r="C2357">
        <v>23350</v>
      </c>
      <c r="D2357" t="s">
        <v>1671</v>
      </c>
      <c r="E2357">
        <v>5</v>
      </c>
      <c r="F2357">
        <v>5</v>
      </c>
      <c r="G2357">
        <v>2255</v>
      </c>
      <c r="H2357">
        <v>10</v>
      </c>
      <c r="I2357">
        <v>415</v>
      </c>
      <c r="J2357">
        <v>5</v>
      </c>
      <c r="K2357">
        <v>140</v>
      </c>
      <c r="L2357">
        <v>560</v>
      </c>
      <c r="M2357">
        <v>510</v>
      </c>
      <c r="N2357">
        <v>440</v>
      </c>
      <c r="O2357">
        <v>765</v>
      </c>
      <c r="P2357">
        <v>545</v>
      </c>
      <c r="Q2357">
        <v>690</v>
      </c>
      <c r="R2357">
        <v>390</v>
      </c>
      <c r="S2357">
        <v>195</v>
      </c>
      <c r="T2357">
        <v>15</v>
      </c>
      <c r="U2357">
        <v>150</v>
      </c>
      <c r="V2357">
        <v>3255</v>
      </c>
      <c r="W2357">
        <v>0</v>
      </c>
      <c r="X2357">
        <v>35</v>
      </c>
      <c r="Y2357">
        <v>25</v>
      </c>
    </row>
    <row r="2358" spans="2:25" hidden="1" x14ac:dyDescent="0.25">
      <c r="B2358" t="s">
        <v>2203</v>
      </c>
      <c r="C2358">
        <v>23430</v>
      </c>
      <c r="D2358" t="s">
        <v>1866</v>
      </c>
      <c r="E2358">
        <v>5</v>
      </c>
      <c r="F2358">
        <v>10</v>
      </c>
      <c r="G2358">
        <v>16735</v>
      </c>
      <c r="H2358">
        <v>130</v>
      </c>
      <c r="I2358">
        <v>3290</v>
      </c>
      <c r="J2358">
        <v>30</v>
      </c>
      <c r="K2358">
        <v>1095</v>
      </c>
      <c r="L2358">
        <v>5370</v>
      </c>
      <c r="M2358">
        <v>3760</v>
      </c>
      <c r="N2358">
        <v>3850</v>
      </c>
      <c r="O2358">
        <v>4835</v>
      </c>
      <c r="P2358">
        <v>3655</v>
      </c>
      <c r="Q2358">
        <v>6290</v>
      </c>
      <c r="R2358">
        <v>3165</v>
      </c>
      <c r="S2358">
        <v>1880</v>
      </c>
      <c r="T2358">
        <v>95</v>
      </c>
      <c r="U2358">
        <v>900</v>
      </c>
      <c r="V2358">
        <v>24505</v>
      </c>
      <c r="W2358">
        <v>55</v>
      </c>
      <c r="X2358">
        <v>195</v>
      </c>
      <c r="Y2358">
        <v>780</v>
      </c>
    </row>
    <row r="2359" spans="2:25" hidden="1" x14ac:dyDescent="0.25">
      <c r="B2359" t="s">
        <v>2203</v>
      </c>
      <c r="C2359">
        <v>23670</v>
      </c>
      <c r="D2359" t="s">
        <v>807</v>
      </c>
      <c r="E2359">
        <v>5</v>
      </c>
      <c r="F2359">
        <v>15</v>
      </c>
      <c r="G2359">
        <v>16575</v>
      </c>
      <c r="H2359">
        <v>125</v>
      </c>
      <c r="I2359">
        <v>3575</v>
      </c>
      <c r="J2359">
        <v>45</v>
      </c>
      <c r="K2359">
        <v>1285</v>
      </c>
      <c r="L2359">
        <v>5305</v>
      </c>
      <c r="M2359">
        <v>3615</v>
      </c>
      <c r="N2359">
        <v>4080</v>
      </c>
      <c r="O2359">
        <v>6690</v>
      </c>
      <c r="P2359">
        <v>4880</v>
      </c>
      <c r="Q2359">
        <v>7700</v>
      </c>
      <c r="R2359">
        <v>3440</v>
      </c>
      <c r="S2359">
        <v>2260</v>
      </c>
      <c r="T2359">
        <v>215</v>
      </c>
      <c r="U2359">
        <v>1150</v>
      </c>
      <c r="V2359">
        <v>25285</v>
      </c>
      <c r="W2359">
        <v>25</v>
      </c>
      <c r="X2359">
        <v>280</v>
      </c>
      <c r="Y2359">
        <v>935</v>
      </c>
    </row>
    <row r="2360" spans="2:25" hidden="1" x14ac:dyDescent="0.25">
      <c r="B2360" t="s">
        <v>2203</v>
      </c>
      <c r="C2360">
        <v>23810</v>
      </c>
      <c r="D2360" t="s">
        <v>1867</v>
      </c>
      <c r="E2360">
        <v>10</v>
      </c>
      <c r="F2360">
        <v>20</v>
      </c>
      <c r="G2360">
        <v>10575</v>
      </c>
      <c r="H2360">
        <v>55</v>
      </c>
      <c r="I2360">
        <v>2965</v>
      </c>
      <c r="J2360">
        <v>45</v>
      </c>
      <c r="K2360">
        <v>1505</v>
      </c>
      <c r="L2360">
        <v>6185</v>
      </c>
      <c r="M2360">
        <v>1375</v>
      </c>
      <c r="N2360">
        <v>4905</v>
      </c>
      <c r="O2360">
        <v>5280</v>
      </c>
      <c r="P2360">
        <v>4385</v>
      </c>
      <c r="Q2360">
        <v>6125</v>
      </c>
      <c r="R2360">
        <v>4240</v>
      </c>
      <c r="S2360">
        <v>1650</v>
      </c>
      <c r="T2360">
        <v>205</v>
      </c>
      <c r="U2360">
        <v>1830</v>
      </c>
      <c r="V2360">
        <v>21410</v>
      </c>
      <c r="W2360">
        <v>15</v>
      </c>
      <c r="X2360">
        <v>515</v>
      </c>
      <c r="Y2360">
        <v>245</v>
      </c>
    </row>
    <row r="2361" spans="2:25" hidden="1" x14ac:dyDescent="0.25">
      <c r="B2361" t="s">
        <v>2203</v>
      </c>
      <c r="C2361">
        <v>23940</v>
      </c>
      <c r="D2361" t="s">
        <v>1065</v>
      </c>
      <c r="E2361">
        <v>5</v>
      </c>
      <c r="F2361">
        <v>0</v>
      </c>
      <c r="G2361">
        <v>1260</v>
      </c>
      <c r="H2361">
        <v>5</v>
      </c>
      <c r="I2361">
        <v>290</v>
      </c>
      <c r="J2361">
        <v>5</v>
      </c>
      <c r="K2361">
        <v>190</v>
      </c>
      <c r="L2361">
        <v>320</v>
      </c>
      <c r="M2361">
        <v>150</v>
      </c>
      <c r="N2361">
        <v>535</v>
      </c>
      <c r="O2361">
        <v>430</v>
      </c>
      <c r="P2361">
        <v>320</v>
      </c>
      <c r="Q2361">
        <v>460</v>
      </c>
      <c r="R2361">
        <v>405</v>
      </c>
      <c r="S2361">
        <v>120</v>
      </c>
      <c r="T2361">
        <v>20</v>
      </c>
      <c r="U2361">
        <v>90</v>
      </c>
      <c r="V2361">
        <v>2360</v>
      </c>
      <c r="W2361">
        <v>0</v>
      </c>
      <c r="X2361">
        <v>10</v>
      </c>
      <c r="Y2361">
        <v>15</v>
      </c>
    </row>
    <row r="2362" spans="2:25" hidden="1" x14ac:dyDescent="0.25">
      <c r="B2362" t="s">
        <v>2203</v>
      </c>
      <c r="C2362">
        <v>24130</v>
      </c>
      <c r="D2362" t="s">
        <v>1673</v>
      </c>
      <c r="E2362">
        <v>5</v>
      </c>
      <c r="F2362">
        <v>5</v>
      </c>
      <c r="G2362">
        <v>4975</v>
      </c>
      <c r="H2362">
        <v>35</v>
      </c>
      <c r="I2362">
        <v>1180</v>
      </c>
      <c r="J2362">
        <v>15</v>
      </c>
      <c r="K2362">
        <v>330</v>
      </c>
      <c r="L2362">
        <v>1320</v>
      </c>
      <c r="M2362">
        <v>1430</v>
      </c>
      <c r="N2362">
        <v>1015</v>
      </c>
      <c r="O2362">
        <v>1700</v>
      </c>
      <c r="P2362">
        <v>1260</v>
      </c>
      <c r="Q2362">
        <v>2025</v>
      </c>
      <c r="R2362">
        <v>780</v>
      </c>
      <c r="S2362">
        <v>645</v>
      </c>
      <c r="T2362">
        <v>40</v>
      </c>
      <c r="U2362">
        <v>335</v>
      </c>
      <c r="V2362">
        <v>7185</v>
      </c>
      <c r="W2362">
        <v>5</v>
      </c>
      <c r="X2362">
        <v>55</v>
      </c>
      <c r="Y2362">
        <v>140</v>
      </c>
    </row>
    <row r="2363" spans="2:25" hidden="1" x14ac:dyDescent="0.25">
      <c r="B2363" t="s">
        <v>2203</v>
      </c>
      <c r="C2363">
        <v>24210</v>
      </c>
      <c r="D2363" t="s">
        <v>1674</v>
      </c>
      <c r="E2363">
        <v>10</v>
      </c>
      <c r="F2363">
        <v>5</v>
      </c>
      <c r="G2363">
        <v>12060</v>
      </c>
      <c r="H2363">
        <v>80</v>
      </c>
      <c r="I2363">
        <v>2570</v>
      </c>
      <c r="J2363">
        <v>20</v>
      </c>
      <c r="K2363">
        <v>735</v>
      </c>
      <c r="L2363">
        <v>2895</v>
      </c>
      <c r="M2363">
        <v>5330</v>
      </c>
      <c r="N2363">
        <v>1750</v>
      </c>
      <c r="O2363">
        <v>4015</v>
      </c>
      <c r="P2363">
        <v>2835</v>
      </c>
      <c r="Q2363">
        <v>5050</v>
      </c>
      <c r="R2363">
        <v>1875</v>
      </c>
      <c r="S2363">
        <v>1520</v>
      </c>
      <c r="T2363">
        <v>130</v>
      </c>
      <c r="U2363">
        <v>430</v>
      </c>
      <c r="V2363">
        <v>16300</v>
      </c>
      <c r="W2363">
        <v>25</v>
      </c>
      <c r="X2363">
        <v>95</v>
      </c>
      <c r="Y2363">
        <v>785</v>
      </c>
    </row>
    <row r="2364" spans="2:25" hidden="1" x14ac:dyDescent="0.25">
      <c r="B2364" t="s">
        <v>2203</v>
      </c>
      <c r="C2364">
        <v>24250</v>
      </c>
      <c r="D2364" t="s">
        <v>1675</v>
      </c>
      <c r="E2364">
        <v>5</v>
      </c>
      <c r="F2364">
        <v>0</v>
      </c>
      <c r="G2364">
        <v>1400</v>
      </c>
      <c r="H2364">
        <v>5</v>
      </c>
      <c r="I2364">
        <v>185</v>
      </c>
      <c r="J2364">
        <v>5</v>
      </c>
      <c r="K2364">
        <v>75</v>
      </c>
      <c r="L2364">
        <v>280</v>
      </c>
      <c r="M2364">
        <v>280</v>
      </c>
      <c r="N2364">
        <v>245</v>
      </c>
      <c r="O2364">
        <v>480</v>
      </c>
      <c r="P2364">
        <v>325</v>
      </c>
      <c r="Q2364">
        <v>415</v>
      </c>
      <c r="R2364">
        <v>220</v>
      </c>
      <c r="S2364">
        <v>140</v>
      </c>
      <c r="T2364">
        <v>10</v>
      </c>
      <c r="U2364">
        <v>100</v>
      </c>
      <c r="V2364">
        <v>1960</v>
      </c>
      <c r="W2364">
        <v>0</v>
      </c>
      <c r="X2364">
        <v>10</v>
      </c>
      <c r="Y2364">
        <v>10</v>
      </c>
    </row>
    <row r="2365" spans="2:25" hidden="1" x14ac:dyDescent="0.25">
      <c r="B2365" t="s">
        <v>2203</v>
      </c>
      <c r="C2365">
        <v>24330</v>
      </c>
      <c r="D2365" t="s">
        <v>809</v>
      </c>
      <c r="E2365">
        <v>20</v>
      </c>
      <c r="F2365">
        <v>10</v>
      </c>
      <c r="G2365">
        <v>5620</v>
      </c>
      <c r="H2365">
        <v>205</v>
      </c>
      <c r="I2365">
        <v>1765</v>
      </c>
      <c r="J2365">
        <v>15</v>
      </c>
      <c r="K2365">
        <v>870</v>
      </c>
      <c r="L2365">
        <v>4050</v>
      </c>
      <c r="M2365">
        <v>630</v>
      </c>
      <c r="N2365">
        <v>2505</v>
      </c>
      <c r="O2365">
        <v>2690</v>
      </c>
      <c r="P2365">
        <v>2170</v>
      </c>
      <c r="Q2365">
        <v>5045</v>
      </c>
      <c r="R2365">
        <v>3610</v>
      </c>
      <c r="S2365">
        <v>930</v>
      </c>
      <c r="T2365">
        <v>110</v>
      </c>
      <c r="U2365">
        <v>565</v>
      </c>
      <c r="V2365">
        <v>11350</v>
      </c>
      <c r="W2365">
        <v>35</v>
      </c>
      <c r="X2365">
        <v>175</v>
      </c>
      <c r="Y2365">
        <v>900</v>
      </c>
    </row>
    <row r="2366" spans="2:25" hidden="1" x14ac:dyDescent="0.25">
      <c r="B2366" t="s">
        <v>2203</v>
      </c>
      <c r="C2366">
        <v>24410</v>
      </c>
      <c r="D2366" t="s">
        <v>810</v>
      </c>
      <c r="E2366">
        <v>5</v>
      </c>
      <c r="F2366">
        <v>5</v>
      </c>
      <c r="G2366">
        <v>11360</v>
      </c>
      <c r="H2366">
        <v>90</v>
      </c>
      <c r="I2366">
        <v>2400</v>
      </c>
      <c r="J2366">
        <v>30</v>
      </c>
      <c r="K2366">
        <v>750</v>
      </c>
      <c r="L2366">
        <v>4505</v>
      </c>
      <c r="M2366">
        <v>2980</v>
      </c>
      <c r="N2366">
        <v>3250</v>
      </c>
      <c r="O2366">
        <v>4645</v>
      </c>
      <c r="P2366">
        <v>3525</v>
      </c>
      <c r="Q2366">
        <v>5480</v>
      </c>
      <c r="R2366">
        <v>2480</v>
      </c>
      <c r="S2366">
        <v>1555</v>
      </c>
      <c r="T2366">
        <v>215</v>
      </c>
      <c r="U2366">
        <v>835</v>
      </c>
      <c r="V2366">
        <v>17810</v>
      </c>
      <c r="W2366">
        <v>20</v>
      </c>
      <c r="X2366">
        <v>210</v>
      </c>
      <c r="Y2366">
        <v>560</v>
      </c>
    </row>
    <row r="2367" spans="2:25" hidden="1" x14ac:dyDescent="0.25">
      <c r="B2367" t="s">
        <v>2203</v>
      </c>
      <c r="C2367">
        <v>24600</v>
      </c>
      <c r="D2367" t="s">
        <v>811</v>
      </c>
      <c r="E2367">
        <v>85</v>
      </c>
      <c r="F2367">
        <v>35</v>
      </c>
      <c r="G2367">
        <v>3835</v>
      </c>
      <c r="H2367">
        <v>380</v>
      </c>
      <c r="I2367">
        <v>860</v>
      </c>
      <c r="J2367">
        <v>10</v>
      </c>
      <c r="K2367">
        <v>435</v>
      </c>
      <c r="L2367">
        <v>5885</v>
      </c>
      <c r="M2367">
        <v>1465</v>
      </c>
      <c r="N2367">
        <v>2415</v>
      </c>
      <c r="O2367">
        <v>2250</v>
      </c>
      <c r="P2367">
        <v>1890</v>
      </c>
      <c r="Q2367">
        <v>7845</v>
      </c>
      <c r="R2367">
        <v>4390</v>
      </c>
      <c r="S2367">
        <v>1080</v>
      </c>
      <c r="T2367">
        <v>115</v>
      </c>
      <c r="U2367">
        <v>525</v>
      </c>
      <c r="V2367">
        <v>8910</v>
      </c>
      <c r="W2367">
        <v>70</v>
      </c>
      <c r="X2367">
        <v>230</v>
      </c>
      <c r="Y2367">
        <v>2820</v>
      </c>
    </row>
    <row r="2368" spans="2:25" hidden="1" x14ac:dyDescent="0.25">
      <c r="B2368" t="s">
        <v>2203</v>
      </c>
      <c r="C2368">
        <v>24650</v>
      </c>
      <c r="D2368" t="s">
        <v>812</v>
      </c>
      <c r="E2368">
        <v>25</v>
      </c>
      <c r="F2368">
        <v>30</v>
      </c>
      <c r="G2368">
        <v>11650</v>
      </c>
      <c r="H2368">
        <v>150</v>
      </c>
      <c r="I2368">
        <v>6850</v>
      </c>
      <c r="J2368">
        <v>85</v>
      </c>
      <c r="K2368">
        <v>3285</v>
      </c>
      <c r="L2368">
        <v>10415</v>
      </c>
      <c r="M2368">
        <v>965</v>
      </c>
      <c r="N2368">
        <v>5200</v>
      </c>
      <c r="O2368">
        <v>16600</v>
      </c>
      <c r="P2368">
        <v>13025</v>
      </c>
      <c r="Q2368">
        <v>14480</v>
      </c>
      <c r="R2368">
        <v>6690</v>
      </c>
      <c r="S2368">
        <v>2115</v>
      </c>
      <c r="T2368">
        <v>990</v>
      </c>
      <c r="U2368">
        <v>3305</v>
      </c>
      <c r="V2368">
        <v>26610</v>
      </c>
      <c r="W2368">
        <v>55</v>
      </c>
      <c r="X2368">
        <v>715</v>
      </c>
      <c r="Y2368">
        <v>1505</v>
      </c>
    </row>
    <row r="2369" spans="2:25" hidden="1" x14ac:dyDescent="0.25">
      <c r="B2369" t="s">
        <v>2203</v>
      </c>
      <c r="C2369">
        <v>24780</v>
      </c>
      <c r="D2369" t="s">
        <v>1676</v>
      </c>
      <c r="E2369">
        <v>20</v>
      </c>
      <c r="F2369">
        <v>90</v>
      </c>
      <c r="G2369">
        <v>7200</v>
      </c>
      <c r="H2369">
        <v>30</v>
      </c>
      <c r="I2369">
        <v>2140</v>
      </c>
      <c r="J2369">
        <v>15</v>
      </c>
      <c r="K2369">
        <v>1005</v>
      </c>
      <c r="L2369">
        <v>3950</v>
      </c>
      <c r="M2369">
        <v>890</v>
      </c>
      <c r="N2369">
        <v>2765</v>
      </c>
      <c r="O2369">
        <v>3920</v>
      </c>
      <c r="P2369">
        <v>3125</v>
      </c>
      <c r="Q2369">
        <v>3985</v>
      </c>
      <c r="R2369">
        <v>2525</v>
      </c>
      <c r="S2369">
        <v>600</v>
      </c>
      <c r="T2369">
        <v>205</v>
      </c>
      <c r="U2369">
        <v>1135</v>
      </c>
      <c r="V2369">
        <v>13410</v>
      </c>
      <c r="W2369">
        <v>10</v>
      </c>
      <c r="X2369">
        <v>290</v>
      </c>
      <c r="Y2369">
        <v>150</v>
      </c>
    </row>
    <row r="2370" spans="2:25" hidden="1" x14ac:dyDescent="0.25">
      <c r="B2370" t="s">
        <v>2203</v>
      </c>
      <c r="C2370">
        <v>24850</v>
      </c>
      <c r="D2370" t="s">
        <v>1677</v>
      </c>
      <c r="E2370">
        <v>5</v>
      </c>
      <c r="F2370">
        <v>15</v>
      </c>
      <c r="G2370">
        <v>4725</v>
      </c>
      <c r="H2370">
        <v>35</v>
      </c>
      <c r="I2370">
        <v>1700</v>
      </c>
      <c r="J2370">
        <v>20</v>
      </c>
      <c r="K2370">
        <v>750</v>
      </c>
      <c r="L2370">
        <v>2675</v>
      </c>
      <c r="M2370">
        <v>590</v>
      </c>
      <c r="N2370">
        <v>1690</v>
      </c>
      <c r="O2370">
        <v>3700</v>
      </c>
      <c r="P2370">
        <v>2915</v>
      </c>
      <c r="Q2370">
        <v>3020</v>
      </c>
      <c r="R2370">
        <v>1685</v>
      </c>
      <c r="S2370">
        <v>615</v>
      </c>
      <c r="T2370">
        <v>145</v>
      </c>
      <c r="U2370">
        <v>970</v>
      </c>
      <c r="V2370">
        <v>9135</v>
      </c>
      <c r="W2370">
        <v>5</v>
      </c>
      <c r="X2370">
        <v>165</v>
      </c>
      <c r="Y2370">
        <v>180</v>
      </c>
    </row>
    <row r="2371" spans="2:25" hidden="1" x14ac:dyDescent="0.25">
      <c r="B2371" t="s">
        <v>2203</v>
      </c>
      <c r="C2371">
        <v>24900</v>
      </c>
      <c r="D2371" t="s">
        <v>1333</v>
      </c>
      <c r="E2371">
        <v>5</v>
      </c>
      <c r="F2371">
        <v>5</v>
      </c>
      <c r="G2371">
        <v>5530</v>
      </c>
      <c r="H2371">
        <v>10</v>
      </c>
      <c r="I2371">
        <v>1105</v>
      </c>
      <c r="J2371">
        <v>5</v>
      </c>
      <c r="K2371">
        <v>515</v>
      </c>
      <c r="L2371">
        <v>1870</v>
      </c>
      <c r="M2371">
        <v>740</v>
      </c>
      <c r="N2371">
        <v>1415</v>
      </c>
      <c r="O2371">
        <v>1825</v>
      </c>
      <c r="P2371">
        <v>1395</v>
      </c>
      <c r="Q2371">
        <v>1595</v>
      </c>
      <c r="R2371">
        <v>1040</v>
      </c>
      <c r="S2371">
        <v>440</v>
      </c>
      <c r="T2371">
        <v>65</v>
      </c>
      <c r="U2371">
        <v>495</v>
      </c>
      <c r="V2371">
        <v>8630</v>
      </c>
      <c r="W2371">
        <v>5</v>
      </c>
      <c r="X2371">
        <v>85</v>
      </c>
      <c r="Y2371">
        <v>45</v>
      </c>
    </row>
    <row r="2372" spans="2:25" hidden="1" x14ac:dyDescent="0.25">
      <c r="B2372" t="s">
        <v>2203</v>
      </c>
      <c r="C2372">
        <v>24970</v>
      </c>
      <c r="D2372" t="s">
        <v>813</v>
      </c>
      <c r="E2372">
        <v>25</v>
      </c>
      <c r="F2372">
        <v>20</v>
      </c>
      <c r="G2372">
        <v>16690</v>
      </c>
      <c r="H2372">
        <v>165</v>
      </c>
      <c r="I2372">
        <v>3460</v>
      </c>
      <c r="J2372">
        <v>30</v>
      </c>
      <c r="K2372">
        <v>1180</v>
      </c>
      <c r="L2372">
        <v>5475</v>
      </c>
      <c r="M2372">
        <v>5740</v>
      </c>
      <c r="N2372">
        <v>3255</v>
      </c>
      <c r="O2372">
        <v>5585</v>
      </c>
      <c r="P2372">
        <v>3905</v>
      </c>
      <c r="Q2372">
        <v>8440</v>
      </c>
      <c r="R2372">
        <v>3220</v>
      </c>
      <c r="S2372">
        <v>2265</v>
      </c>
      <c r="T2372">
        <v>155</v>
      </c>
      <c r="U2372">
        <v>650</v>
      </c>
      <c r="V2372">
        <v>23810</v>
      </c>
      <c r="W2372">
        <v>70</v>
      </c>
      <c r="X2372">
        <v>190</v>
      </c>
      <c r="Y2372">
        <v>2010</v>
      </c>
    </row>
    <row r="2373" spans="2:25" hidden="1" x14ac:dyDescent="0.25">
      <c r="B2373" t="s">
        <v>2203</v>
      </c>
      <c r="C2373">
        <v>25060</v>
      </c>
      <c r="D2373" t="s">
        <v>814</v>
      </c>
      <c r="E2373">
        <v>15</v>
      </c>
      <c r="F2373">
        <v>10</v>
      </c>
      <c r="G2373">
        <v>10865</v>
      </c>
      <c r="H2373">
        <v>165</v>
      </c>
      <c r="I2373">
        <v>2860</v>
      </c>
      <c r="J2373">
        <v>20</v>
      </c>
      <c r="K2373">
        <v>975</v>
      </c>
      <c r="L2373">
        <v>3810</v>
      </c>
      <c r="M2373">
        <v>3250</v>
      </c>
      <c r="N2373">
        <v>2705</v>
      </c>
      <c r="O2373">
        <v>3210</v>
      </c>
      <c r="P2373">
        <v>2570</v>
      </c>
      <c r="Q2373">
        <v>5590</v>
      </c>
      <c r="R2373">
        <v>3095</v>
      </c>
      <c r="S2373">
        <v>1540</v>
      </c>
      <c r="T2373">
        <v>120</v>
      </c>
      <c r="U2373">
        <v>755</v>
      </c>
      <c r="V2373">
        <v>17010</v>
      </c>
      <c r="W2373">
        <v>25</v>
      </c>
      <c r="X2373">
        <v>175</v>
      </c>
      <c r="Y2373">
        <v>900</v>
      </c>
    </row>
    <row r="2374" spans="2:25" hidden="1" x14ac:dyDescent="0.25">
      <c r="B2374" t="s">
        <v>2203</v>
      </c>
      <c r="C2374">
        <v>25150</v>
      </c>
      <c r="D2374" t="s">
        <v>1678</v>
      </c>
      <c r="E2374">
        <v>5</v>
      </c>
      <c r="F2374">
        <v>5</v>
      </c>
      <c r="G2374">
        <v>3820</v>
      </c>
      <c r="H2374">
        <v>25</v>
      </c>
      <c r="I2374">
        <v>1155</v>
      </c>
      <c r="J2374">
        <v>20</v>
      </c>
      <c r="K2374">
        <v>410</v>
      </c>
      <c r="L2374">
        <v>1375</v>
      </c>
      <c r="M2374">
        <v>680</v>
      </c>
      <c r="N2374">
        <v>1045</v>
      </c>
      <c r="O2374">
        <v>1965</v>
      </c>
      <c r="P2374">
        <v>1505</v>
      </c>
      <c r="Q2374">
        <v>2005</v>
      </c>
      <c r="R2374">
        <v>1000</v>
      </c>
      <c r="S2374">
        <v>485</v>
      </c>
      <c r="T2374">
        <v>60</v>
      </c>
      <c r="U2374">
        <v>465</v>
      </c>
      <c r="V2374">
        <v>6300</v>
      </c>
      <c r="W2374">
        <v>5</v>
      </c>
      <c r="X2374">
        <v>80</v>
      </c>
      <c r="Y2374">
        <v>105</v>
      </c>
    </row>
    <row r="2375" spans="2:25" hidden="1" x14ac:dyDescent="0.25">
      <c r="B2375" t="s">
        <v>2203</v>
      </c>
      <c r="C2375">
        <v>25250</v>
      </c>
      <c r="D2375" t="s">
        <v>186</v>
      </c>
      <c r="E2375">
        <v>35</v>
      </c>
      <c r="F2375">
        <v>15</v>
      </c>
      <c r="G2375">
        <v>13945</v>
      </c>
      <c r="H2375">
        <v>520</v>
      </c>
      <c r="I2375">
        <v>4730</v>
      </c>
      <c r="J2375">
        <v>30</v>
      </c>
      <c r="K2375">
        <v>2070</v>
      </c>
      <c r="L2375">
        <v>7450</v>
      </c>
      <c r="M2375">
        <v>2070</v>
      </c>
      <c r="N2375">
        <v>4730</v>
      </c>
      <c r="O2375">
        <v>5660</v>
      </c>
      <c r="P2375">
        <v>4450</v>
      </c>
      <c r="Q2375">
        <v>9830</v>
      </c>
      <c r="R2375">
        <v>5385</v>
      </c>
      <c r="S2375">
        <v>2005</v>
      </c>
      <c r="T2375">
        <v>395</v>
      </c>
      <c r="U2375">
        <v>955</v>
      </c>
      <c r="V2375">
        <v>24155</v>
      </c>
      <c r="W2375">
        <v>70</v>
      </c>
      <c r="X2375">
        <v>320</v>
      </c>
      <c r="Y2375">
        <v>1795</v>
      </c>
    </row>
    <row r="2376" spans="2:25" hidden="1" x14ac:dyDescent="0.25">
      <c r="B2376" t="s">
        <v>2203</v>
      </c>
      <c r="C2376">
        <v>25340</v>
      </c>
      <c r="D2376" t="s">
        <v>815</v>
      </c>
      <c r="E2376">
        <v>10</v>
      </c>
      <c r="F2376">
        <v>15</v>
      </c>
      <c r="G2376">
        <v>23855</v>
      </c>
      <c r="H2376">
        <v>110</v>
      </c>
      <c r="I2376">
        <v>4085</v>
      </c>
      <c r="J2376">
        <v>40</v>
      </c>
      <c r="K2376">
        <v>1430</v>
      </c>
      <c r="L2376">
        <v>7280</v>
      </c>
      <c r="M2376">
        <v>6285</v>
      </c>
      <c r="N2376">
        <v>4710</v>
      </c>
      <c r="O2376">
        <v>6595</v>
      </c>
      <c r="P2376">
        <v>5150</v>
      </c>
      <c r="Q2376">
        <v>7360</v>
      </c>
      <c r="R2376">
        <v>3675</v>
      </c>
      <c r="S2376">
        <v>2380</v>
      </c>
      <c r="T2376">
        <v>160</v>
      </c>
      <c r="U2376">
        <v>1585</v>
      </c>
      <c r="V2376">
        <v>34175</v>
      </c>
      <c r="W2376">
        <v>15</v>
      </c>
      <c r="X2376">
        <v>285</v>
      </c>
      <c r="Y2376">
        <v>510</v>
      </c>
    </row>
    <row r="2377" spans="2:25" hidden="1" x14ac:dyDescent="0.25">
      <c r="B2377" t="s">
        <v>2203</v>
      </c>
      <c r="C2377">
        <v>25430</v>
      </c>
      <c r="D2377" t="s">
        <v>1680</v>
      </c>
      <c r="E2377">
        <v>5</v>
      </c>
      <c r="F2377">
        <v>5</v>
      </c>
      <c r="G2377">
        <v>3305</v>
      </c>
      <c r="H2377">
        <v>30</v>
      </c>
      <c r="I2377">
        <v>445</v>
      </c>
      <c r="J2377">
        <v>5</v>
      </c>
      <c r="K2377">
        <v>170</v>
      </c>
      <c r="L2377">
        <v>780</v>
      </c>
      <c r="M2377">
        <v>645</v>
      </c>
      <c r="N2377">
        <v>790</v>
      </c>
      <c r="O2377">
        <v>990</v>
      </c>
      <c r="P2377">
        <v>755</v>
      </c>
      <c r="Q2377">
        <v>1040</v>
      </c>
      <c r="R2377">
        <v>620</v>
      </c>
      <c r="S2377">
        <v>330</v>
      </c>
      <c r="T2377">
        <v>25</v>
      </c>
      <c r="U2377">
        <v>215</v>
      </c>
      <c r="V2377">
        <v>4915</v>
      </c>
      <c r="W2377">
        <v>5</v>
      </c>
      <c r="X2377">
        <v>30</v>
      </c>
      <c r="Y2377">
        <v>55</v>
      </c>
    </row>
    <row r="2378" spans="2:25" hidden="1" x14ac:dyDescent="0.25">
      <c r="B2378" t="s">
        <v>2203</v>
      </c>
      <c r="C2378">
        <v>25490</v>
      </c>
      <c r="D2378" t="s">
        <v>1681</v>
      </c>
      <c r="E2378">
        <v>0</v>
      </c>
      <c r="F2378">
        <v>5</v>
      </c>
      <c r="G2378">
        <v>1875</v>
      </c>
      <c r="H2378">
        <v>10</v>
      </c>
      <c r="I2378">
        <v>405</v>
      </c>
      <c r="J2378">
        <v>5</v>
      </c>
      <c r="K2378">
        <v>185</v>
      </c>
      <c r="L2378">
        <v>495</v>
      </c>
      <c r="M2378">
        <v>450</v>
      </c>
      <c r="N2378">
        <v>490</v>
      </c>
      <c r="O2378">
        <v>885</v>
      </c>
      <c r="P2378">
        <v>615</v>
      </c>
      <c r="Q2378">
        <v>780</v>
      </c>
      <c r="R2378">
        <v>395</v>
      </c>
      <c r="S2378">
        <v>270</v>
      </c>
      <c r="T2378">
        <v>20</v>
      </c>
      <c r="U2378">
        <v>180</v>
      </c>
      <c r="V2378">
        <v>3010</v>
      </c>
      <c r="W2378">
        <v>5</v>
      </c>
      <c r="X2378">
        <v>30</v>
      </c>
      <c r="Y2378">
        <v>25</v>
      </c>
    </row>
    <row r="2379" spans="2:25" hidden="1" x14ac:dyDescent="0.25">
      <c r="B2379" t="s">
        <v>2203</v>
      </c>
      <c r="C2379">
        <v>25620</v>
      </c>
      <c r="D2379" t="s">
        <v>1682</v>
      </c>
      <c r="E2379">
        <v>0</v>
      </c>
      <c r="F2379">
        <v>0</v>
      </c>
      <c r="G2379">
        <v>2160</v>
      </c>
      <c r="H2379">
        <v>10</v>
      </c>
      <c r="I2379">
        <v>395</v>
      </c>
      <c r="J2379">
        <v>5</v>
      </c>
      <c r="K2379">
        <v>180</v>
      </c>
      <c r="L2379">
        <v>615</v>
      </c>
      <c r="M2379">
        <v>430</v>
      </c>
      <c r="N2379">
        <v>575</v>
      </c>
      <c r="O2379">
        <v>705</v>
      </c>
      <c r="P2379">
        <v>530</v>
      </c>
      <c r="Q2379">
        <v>760</v>
      </c>
      <c r="R2379">
        <v>490</v>
      </c>
      <c r="S2379">
        <v>245</v>
      </c>
      <c r="T2379">
        <v>30</v>
      </c>
      <c r="U2379">
        <v>140</v>
      </c>
      <c r="V2379">
        <v>3400</v>
      </c>
      <c r="W2379">
        <v>0</v>
      </c>
      <c r="X2379">
        <v>40</v>
      </c>
      <c r="Y2379">
        <v>30</v>
      </c>
    </row>
    <row r="2380" spans="2:25" hidden="1" x14ac:dyDescent="0.25">
      <c r="B2380" t="s">
        <v>2203</v>
      </c>
      <c r="C2380">
        <v>25710</v>
      </c>
      <c r="D2380" t="s">
        <v>1683</v>
      </c>
      <c r="E2380">
        <v>5</v>
      </c>
      <c r="F2380">
        <v>5</v>
      </c>
      <c r="G2380">
        <v>4360</v>
      </c>
      <c r="H2380">
        <v>45</v>
      </c>
      <c r="I2380">
        <v>1100</v>
      </c>
      <c r="J2380">
        <v>15</v>
      </c>
      <c r="K2380">
        <v>260</v>
      </c>
      <c r="L2380">
        <v>890</v>
      </c>
      <c r="M2380">
        <v>1990</v>
      </c>
      <c r="N2380">
        <v>850</v>
      </c>
      <c r="O2380">
        <v>1470</v>
      </c>
      <c r="P2380">
        <v>1050</v>
      </c>
      <c r="Q2380">
        <v>2315</v>
      </c>
      <c r="R2380">
        <v>820</v>
      </c>
      <c r="S2380">
        <v>875</v>
      </c>
      <c r="T2380">
        <v>30</v>
      </c>
      <c r="U2380">
        <v>275</v>
      </c>
      <c r="V2380">
        <v>6265</v>
      </c>
      <c r="W2380">
        <v>5</v>
      </c>
      <c r="X2380">
        <v>55</v>
      </c>
      <c r="Y2380">
        <v>285</v>
      </c>
    </row>
    <row r="2381" spans="2:25" hidden="1" x14ac:dyDescent="0.25">
      <c r="B2381" t="s">
        <v>2203</v>
      </c>
      <c r="C2381">
        <v>25810</v>
      </c>
      <c r="D2381" t="s">
        <v>1684</v>
      </c>
      <c r="E2381">
        <v>5</v>
      </c>
      <c r="F2381">
        <v>5</v>
      </c>
      <c r="G2381">
        <v>1970</v>
      </c>
      <c r="H2381">
        <v>5</v>
      </c>
      <c r="I2381">
        <v>405</v>
      </c>
      <c r="J2381">
        <v>5</v>
      </c>
      <c r="K2381">
        <v>200</v>
      </c>
      <c r="L2381">
        <v>665</v>
      </c>
      <c r="M2381">
        <v>265</v>
      </c>
      <c r="N2381">
        <v>755</v>
      </c>
      <c r="O2381">
        <v>635</v>
      </c>
      <c r="P2381">
        <v>495</v>
      </c>
      <c r="Q2381">
        <v>725</v>
      </c>
      <c r="R2381">
        <v>535</v>
      </c>
      <c r="S2381">
        <v>240</v>
      </c>
      <c r="T2381">
        <v>30</v>
      </c>
      <c r="U2381">
        <v>165</v>
      </c>
      <c r="V2381">
        <v>3475</v>
      </c>
      <c r="W2381">
        <v>0</v>
      </c>
      <c r="X2381">
        <v>55</v>
      </c>
      <c r="Y2381">
        <v>10</v>
      </c>
    </row>
    <row r="2382" spans="2:25" hidden="1" x14ac:dyDescent="0.25">
      <c r="B2382" t="s">
        <v>2203</v>
      </c>
      <c r="C2382">
        <v>25900</v>
      </c>
      <c r="D2382" t="s">
        <v>817</v>
      </c>
      <c r="E2382">
        <v>15</v>
      </c>
      <c r="F2382">
        <v>5</v>
      </c>
      <c r="G2382">
        <v>5550</v>
      </c>
      <c r="H2382">
        <v>175</v>
      </c>
      <c r="I2382">
        <v>1050</v>
      </c>
      <c r="J2382">
        <v>5</v>
      </c>
      <c r="K2382">
        <v>430</v>
      </c>
      <c r="L2382">
        <v>4570</v>
      </c>
      <c r="M2382">
        <v>2030</v>
      </c>
      <c r="N2382">
        <v>3055</v>
      </c>
      <c r="O2382">
        <v>1895</v>
      </c>
      <c r="P2382">
        <v>1575</v>
      </c>
      <c r="Q2382">
        <v>3845</v>
      </c>
      <c r="R2382">
        <v>3080</v>
      </c>
      <c r="S2382">
        <v>690</v>
      </c>
      <c r="T2382">
        <v>55</v>
      </c>
      <c r="U2382">
        <v>450</v>
      </c>
      <c r="V2382">
        <v>11025</v>
      </c>
      <c r="W2382">
        <v>50</v>
      </c>
      <c r="X2382">
        <v>100</v>
      </c>
      <c r="Y2382">
        <v>645</v>
      </c>
    </row>
    <row r="2383" spans="2:25" hidden="1" x14ac:dyDescent="0.25">
      <c r="B2383" t="s">
        <v>2203</v>
      </c>
      <c r="C2383">
        <v>25990</v>
      </c>
      <c r="D2383" t="s">
        <v>1685</v>
      </c>
      <c r="E2383">
        <v>0</v>
      </c>
      <c r="F2383">
        <v>0</v>
      </c>
      <c r="G2383">
        <v>1300</v>
      </c>
      <c r="H2383">
        <v>5</v>
      </c>
      <c r="I2383">
        <v>295</v>
      </c>
      <c r="J2383">
        <v>5</v>
      </c>
      <c r="K2383">
        <v>155</v>
      </c>
      <c r="L2383">
        <v>305</v>
      </c>
      <c r="M2383">
        <v>155</v>
      </c>
      <c r="N2383">
        <v>405</v>
      </c>
      <c r="O2383">
        <v>410</v>
      </c>
      <c r="P2383">
        <v>300</v>
      </c>
      <c r="Q2383">
        <v>460</v>
      </c>
      <c r="R2383">
        <v>330</v>
      </c>
      <c r="S2383">
        <v>135</v>
      </c>
      <c r="T2383">
        <v>15</v>
      </c>
      <c r="U2383">
        <v>95</v>
      </c>
      <c r="V2383">
        <v>2165</v>
      </c>
      <c r="W2383">
        <v>0</v>
      </c>
      <c r="X2383">
        <v>30</v>
      </c>
      <c r="Y2383">
        <v>20</v>
      </c>
    </row>
    <row r="2384" spans="2:25" hidden="1" x14ac:dyDescent="0.25">
      <c r="B2384" t="s">
        <v>2203</v>
      </c>
      <c r="C2384">
        <v>26080</v>
      </c>
      <c r="D2384" t="s">
        <v>1686</v>
      </c>
      <c r="E2384">
        <v>0</v>
      </c>
      <c r="F2384">
        <v>0</v>
      </c>
      <c r="G2384">
        <v>485</v>
      </c>
      <c r="H2384">
        <v>5</v>
      </c>
      <c r="I2384">
        <v>30</v>
      </c>
      <c r="J2384">
        <v>0</v>
      </c>
      <c r="K2384">
        <v>10</v>
      </c>
      <c r="L2384">
        <v>85</v>
      </c>
      <c r="M2384">
        <v>320</v>
      </c>
      <c r="N2384">
        <v>50</v>
      </c>
      <c r="O2384">
        <v>60</v>
      </c>
      <c r="P2384">
        <v>35</v>
      </c>
      <c r="Q2384">
        <v>100</v>
      </c>
      <c r="R2384">
        <v>40</v>
      </c>
      <c r="S2384">
        <v>50</v>
      </c>
      <c r="T2384">
        <v>5</v>
      </c>
      <c r="U2384">
        <v>10</v>
      </c>
      <c r="V2384">
        <v>605</v>
      </c>
      <c r="W2384">
        <v>0</v>
      </c>
      <c r="X2384">
        <v>0</v>
      </c>
      <c r="Y2384">
        <v>10</v>
      </c>
    </row>
    <row r="2385" spans="2:25" hidden="1" x14ac:dyDescent="0.25">
      <c r="B2385" t="s">
        <v>2203</v>
      </c>
      <c r="C2385">
        <v>26170</v>
      </c>
      <c r="D2385" t="s">
        <v>1687</v>
      </c>
      <c r="E2385">
        <v>5</v>
      </c>
      <c r="F2385">
        <v>5</v>
      </c>
      <c r="G2385">
        <v>4555</v>
      </c>
      <c r="H2385">
        <v>15</v>
      </c>
      <c r="I2385">
        <v>800</v>
      </c>
      <c r="J2385">
        <v>10</v>
      </c>
      <c r="K2385">
        <v>345</v>
      </c>
      <c r="L2385">
        <v>1265</v>
      </c>
      <c r="M2385">
        <v>1105</v>
      </c>
      <c r="N2385">
        <v>1105</v>
      </c>
      <c r="O2385">
        <v>1630</v>
      </c>
      <c r="P2385">
        <v>1175</v>
      </c>
      <c r="Q2385">
        <v>1590</v>
      </c>
      <c r="R2385">
        <v>875</v>
      </c>
      <c r="S2385">
        <v>605</v>
      </c>
      <c r="T2385">
        <v>60</v>
      </c>
      <c r="U2385">
        <v>325</v>
      </c>
      <c r="V2385">
        <v>6990</v>
      </c>
      <c r="W2385">
        <v>5</v>
      </c>
      <c r="X2385">
        <v>60</v>
      </c>
      <c r="Y2385">
        <v>70</v>
      </c>
    </row>
    <row r="2386" spans="2:25" hidden="1" x14ac:dyDescent="0.25">
      <c r="B2386" t="s">
        <v>2203</v>
      </c>
      <c r="C2386">
        <v>26260</v>
      </c>
      <c r="D2386" t="s">
        <v>1420</v>
      </c>
      <c r="E2386">
        <v>5</v>
      </c>
      <c r="F2386">
        <v>5</v>
      </c>
      <c r="G2386">
        <v>2350</v>
      </c>
      <c r="H2386">
        <v>5</v>
      </c>
      <c r="I2386">
        <v>455</v>
      </c>
      <c r="J2386">
        <v>5</v>
      </c>
      <c r="K2386">
        <v>205</v>
      </c>
      <c r="L2386">
        <v>755</v>
      </c>
      <c r="M2386">
        <v>540</v>
      </c>
      <c r="N2386">
        <v>720</v>
      </c>
      <c r="O2386">
        <v>930</v>
      </c>
      <c r="P2386">
        <v>690</v>
      </c>
      <c r="Q2386">
        <v>905</v>
      </c>
      <c r="R2386">
        <v>600</v>
      </c>
      <c r="S2386">
        <v>270</v>
      </c>
      <c r="T2386">
        <v>30</v>
      </c>
      <c r="U2386">
        <v>235</v>
      </c>
      <c r="V2386">
        <v>3930</v>
      </c>
      <c r="W2386">
        <v>0</v>
      </c>
      <c r="X2386">
        <v>55</v>
      </c>
      <c r="Y2386">
        <v>20</v>
      </c>
    </row>
    <row r="2387" spans="2:25" hidden="1" x14ac:dyDescent="0.25">
      <c r="B2387" t="s">
        <v>2203</v>
      </c>
      <c r="C2387">
        <v>26350</v>
      </c>
      <c r="D2387" t="s">
        <v>818</v>
      </c>
      <c r="E2387">
        <v>5</v>
      </c>
      <c r="F2387">
        <v>5</v>
      </c>
      <c r="G2387">
        <v>5420</v>
      </c>
      <c r="H2387">
        <v>175</v>
      </c>
      <c r="I2387">
        <v>895</v>
      </c>
      <c r="J2387">
        <v>5</v>
      </c>
      <c r="K2387">
        <v>280</v>
      </c>
      <c r="L2387">
        <v>3040</v>
      </c>
      <c r="M2387">
        <v>2770</v>
      </c>
      <c r="N2387">
        <v>1610</v>
      </c>
      <c r="O2387">
        <v>1235</v>
      </c>
      <c r="P2387">
        <v>980</v>
      </c>
      <c r="Q2387">
        <v>3255</v>
      </c>
      <c r="R2387">
        <v>1890</v>
      </c>
      <c r="S2387">
        <v>680</v>
      </c>
      <c r="T2387">
        <v>30</v>
      </c>
      <c r="U2387">
        <v>265</v>
      </c>
      <c r="V2387">
        <v>8465</v>
      </c>
      <c r="W2387">
        <v>20</v>
      </c>
      <c r="X2387">
        <v>65</v>
      </c>
      <c r="Y2387">
        <v>830</v>
      </c>
    </row>
    <row r="2388" spans="2:25" hidden="1" x14ac:dyDescent="0.25">
      <c r="B2388" t="s">
        <v>2203</v>
      </c>
      <c r="C2388">
        <v>26430</v>
      </c>
      <c r="D2388" t="s">
        <v>1688</v>
      </c>
      <c r="E2388">
        <v>5</v>
      </c>
      <c r="F2388">
        <v>5</v>
      </c>
      <c r="G2388">
        <v>2040</v>
      </c>
      <c r="H2388">
        <v>5</v>
      </c>
      <c r="I2388">
        <v>315</v>
      </c>
      <c r="J2388">
        <v>5</v>
      </c>
      <c r="K2388">
        <v>160</v>
      </c>
      <c r="L2388">
        <v>665</v>
      </c>
      <c r="M2388">
        <v>415</v>
      </c>
      <c r="N2388">
        <v>420</v>
      </c>
      <c r="O2388">
        <v>535</v>
      </c>
      <c r="P2388">
        <v>390</v>
      </c>
      <c r="Q2388">
        <v>585</v>
      </c>
      <c r="R2388">
        <v>385</v>
      </c>
      <c r="S2388">
        <v>205</v>
      </c>
      <c r="T2388">
        <v>20</v>
      </c>
      <c r="U2388">
        <v>125</v>
      </c>
      <c r="V2388">
        <v>3005</v>
      </c>
      <c r="W2388">
        <v>0</v>
      </c>
      <c r="X2388">
        <v>15</v>
      </c>
      <c r="Y2388">
        <v>15</v>
      </c>
    </row>
    <row r="2389" spans="2:25" hidden="1" x14ac:dyDescent="0.25">
      <c r="B2389" t="s">
        <v>2203</v>
      </c>
      <c r="C2389">
        <v>26490</v>
      </c>
      <c r="D2389" t="s">
        <v>1689</v>
      </c>
      <c r="E2389">
        <v>5</v>
      </c>
      <c r="F2389">
        <v>5</v>
      </c>
      <c r="G2389">
        <v>3120</v>
      </c>
      <c r="H2389">
        <v>45</v>
      </c>
      <c r="I2389">
        <v>505</v>
      </c>
      <c r="J2389">
        <v>10</v>
      </c>
      <c r="K2389">
        <v>145</v>
      </c>
      <c r="L2389">
        <v>830</v>
      </c>
      <c r="M2389">
        <v>1440</v>
      </c>
      <c r="N2389">
        <v>490</v>
      </c>
      <c r="O2389">
        <v>1170</v>
      </c>
      <c r="P2389">
        <v>865</v>
      </c>
      <c r="Q2389">
        <v>1360</v>
      </c>
      <c r="R2389">
        <v>525</v>
      </c>
      <c r="S2389">
        <v>475</v>
      </c>
      <c r="T2389">
        <v>25</v>
      </c>
      <c r="U2389">
        <v>205</v>
      </c>
      <c r="V2389">
        <v>4310</v>
      </c>
      <c r="W2389">
        <v>5</v>
      </c>
      <c r="X2389">
        <v>25</v>
      </c>
      <c r="Y2389">
        <v>130</v>
      </c>
    </row>
    <row r="2390" spans="2:25" hidden="1" x14ac:dyDescent="0.25">
      <c r="B2390" t="s">
        <v>2203</v>
      </c>
      <c r="C2390">
        <v>26610</v>
      </c>
      <c r="D2390" t="s">
        <v>1432</v>
      </c>
      <c r="E2390">
        <v>5</v>
      </c>
      <c r="F2390">
        <v>20</v>
      </c>
      <c r="G2390">
        <v>2395</v>
      </c>
      <c r="H2390">
        <v>10</v>
      </c>
      <c r="I2390">
        <v>570</v>
      </c>
      <c r="J2390">
        <v>5</v>
      </c>
      <c r="K2390">
        <v>270</v>
      </c>
      <c r="L2390">
        <v>955</v>
      </c>
      <c r="M2390">
        <v>395</v>
      </c>
      <c r="N2390">
        <v>850</v>
      </c>
      <c r="O2390">
        <v>1270</v>
      </c>
      <c r="P2390">
        <v>990</v>
      </c>
      <c r="Q2390">
        <v>1110</v>
      </c>
      <c r="R2390">
        <v>720</v>
      </c>
      <c r="S2390">
        <v>220</v>
      </c>
      <c r="T2390">
        <v>50</v>
      </c>
      <c r="U2390">
        <v>375</v>
      </c>
      <c r="V2390">
        <v>4310</v>
      </c>
      <c r="W2390">
        <v>5</v>
      </c>
      <c r="X2390">
        <v>75</v>
      </c>
      <c r="Y2390">
        <v>45</v>
      </c>
    </row>
    <row r="2391" spans="2:25" hidden="1" x14ac:dyDescent="0.25">
      <c r="B2391" t="s">
        <v>2203</v>
      </c>
      <c r="C2391">
        <v>26670</v>
      </c>
      <c r="D2391" t="s">
        <v>1132</v>
      </c>
      <c r="E2391">
        <v>0</v>
      </c>
      <c r="F2391">
        <v>5</v>
      </c>
      <c r="G2391">
        <v>920</v>
      </c>
      <c r="H2391">
        <v>5</v>
      </c>
      <c r="I2391">
        <v>170</v>
      </c>
      <c r="J2391">
        <v>0</v>
      </c>
      <c r="K2391">
        <v>90</v>
      </c>
      <c r="L2391">
        <v>225</v>
      </c>
      <c r="M2391">
        <v>210</v>
      </c>
      <c r="N2391">
        <v>240</v>
      </c>
      <c r="O2391">
        <v>305</v>
      </c>
      <c r="P2391">
        <v>215</v>
      </c>
      <c r="Q2391">
        <v>260</v>
      </c>
      <c r="R2391">
        <v>180</v>
      </c>
      <c r="S2391">
        <v>65</v>
      </c>
      <c r="T2391">
        <v>10</v>
      </c>
      <c r="U2391">
        <v>50</v>
      </c>
      <c r="V2391">
        <v>1435</v>
      </c>
      <c r="W2391">
        <v>0</v>
      </c>
      <c r="X2391">
        <v>5</v>
      </c>
      <c r="Y2391">
        <v>5</v>
      </c>
    </row>
    <row r="2392" spans="2:25" hidden="1" x14ac:dyDescent="0.25">
      <c r="B2392" t="s">
        <v>2203</v>
      </c>
      <c r="C2392">
        <v>26700</v>
      </c>
      <c r="D2392" t="s">
        <v>1123</v>
      </c>
      <c r="E2392">
        <v>10</v>
      </c>
      <c r="F2392">
        <v>5</v>
      </c>
      <c r="G2392">
        <v>4320</v>
      </c>
      <c r="H2392">
        <v>15</v>
      </c>
      <c r="I2392">
        <v>945</v>
      </c>
      <c r="J2392">
        <v>10</v>
      </c>
      <c r="K2392">
        <v>405</v>
      </c>
      <c r="L2392">
        <v>1510</v>
      </c>
      <c r="M2392">
        <v>760</v>
      </c>
      <c r="N2392">
        <v>1355</v>
      </c>
      <c r="O2392">
        <v>1685</v>
      </c>
      <c r="P2392">
        <v>1290</v>
      </c>
      <c r="Q2392">
        <v>1615</v>
      </c>
      <c r="R2392">
        <v>895</v>
      </c>
      <c r="S2392">
        <v>450</v>
      </c>
      <c r="T2392">
        <v>60</v>
      </c>
      <c r="U2392">
        <v>400</v>
      </c>
      <c r="V2392">
        <v>7115</v>
      </c>
      <c r="W2392">
        <v>5</v>
      </c>
      <c r="X2392">
        <v>120</v>
      </c>
      <c r="Y2392">
        <v>75</v>
      </c>
    </row>
    <row r="2393" spans="2:25" hidden="1" x14ac:dyDescent="0.25">
      <c r="B2393" t="s">
        <v>2203</v>
      </c>
      <c r="C2393">
        <v>26730</v>
      </c>
      <c r="D2393" t="s">
        <v>1690</v>
      </c>
      <c r="E2393">
        <v>10</v>
      </c>
      <c r="F2393">
        <v>15</v>
      </c>
      <c r="G2393">
        <v>4750</v>
      </c>
      <c r="H2393">
        <v>35</v>
      </c>
      <c r="I2393">
        <v>1075</v>
      </c>
      <c r="J2393">
        <v>10</v>
      </c>
      <c r="K2393">
        <v>425</v>
      </c>
      <c r="L2393">
        <v>2010</v>
      </c>
      <c r="M2393">
        <v>880</v>
      </c>
      <c r="N2393">
        <v>1540</v>
      </c>
      <c r="O2393">
        <v>1980</v>
      </c>
      <c r="P2393">
        <v>1535</v>
      </c>
      <c r="Q2393">
        <v>2050</v>
      </c>
      <c r="R2393">
        <v>1090</v>
      </c>
      <c r="S2393">
        <v>650</v>
      </c>
      <c r="T2393">
        <v>55</v>
      </c>
      <c r="U2393">
        <v>530</v>
      </c>
      <c r="V2393">
        <v>8015</v>
      </c>
      <c r="W2393">
        <v>10</v>
      </c>
      <c r="X2393">
        <v>125</v>
      </c>
      <c r="Y2393">
        <v>140</v>
      </c>
    </row>
    <row r="2394" spans="2:25" hidden="1" x14ac:dyDescent="0.25">
      <c r="B2394" t="s">
        <v>2203</v>
      </c>
      <c r="C2394">
        <v>26810</v>
      </c>
      <c r="D2394" t="s">
        <v>1691</v>
      </c>
      <c r="E2394">
        <v>5</v>
      </c>
      <c r="F2394">
        <v>10</v>
      </c>
      <c r="G2394">
        <v>6545</v>
      </c>
      <c r="H2394">
        <v>20</v>
      </c>
      <c r="I2394">
        <v>1510</v>
      </c>
      <c r="J2394">
        <v>15</v>
      </c>
      <c r="K2394">
        <v>765</v>
      </c>
      <c r="L2394">
        <v>2450</v>
      </c>
      <c r="M2394">
        <v>1055</v>
      </c>
      <c r="N2394">
        <v>2105</v>
      </c>
      <c r="O2394">
        <v>2605</v>
      </c>
      <c r="P2394">
        <v>2050</v>
      </c>
      <c r="Q2394">
        <v>2985</v>
      </c>
      <c r="R2394">
        <v>1790</v>
      </c>
      <c r="S2394">
        <v>1025</v>
      </c>
      <c r="T2394">
        <v>100</v>
      </c>
      <c r="U2394">
        <v>735</v>
      </c>
      <c r="V2394">
        <v>11310</v>
      </c>
      <c r="W2394">
        <v>5</v>
      </c>
      <c r="X2394">
        <v>190</v>
      </c>
      <c r="Y2394">
        <v>85</v>
      </c>
    </row>
    <row r="2395" spans="2:25" hidden="1" x14ac:dyDescent="0.25">
      <c r="B2395" t="s">
        <v>2203</v>
      </c>
      <c r="C2395">
        <v>26890</v>
      </c>
      <c r="D2395" t="s">
        <v>1451</v>
      </c>
      <c r="E2395">
        <v>0</v>
      </c>
      <c r="F2395">
        <v>0</v>
      </c>
      <c r="G2395">
        <v>545</v>
      </c>
      <c r="H2395">
        <v>5</v>
      </c>
      <c r="I2395">
        <v>90</v>
      </c>
      <c r="J2395">
        <v>0</v>
      </c>
      <c r="K2395">
        <v>45</v>
      </c>
      <c r="L2395">
        <v>105</v>
      </c>
      <c r="M2395">
        <v>100</v>
      </c>
      <c r="N2395">
        <v>160</v>
      </c>
      <c r="O2395">
        <v>190</v>
      </c>
      <c r="P2395">
        <v>140</v>
      </c>
      <c r="Q2395">
        <v>165</v>
      </c>
      <c r="R2395">
        <v>165</v>
      </c>
      <c r="S2395">
        <v>35</v>
      </c>
      <c r="T2395">
        <v>10</v>
      </c>
      <c r="U2395">
        <v>45</v>
      </c>
      <c r="V2395">
        <v>920</v>
      </c>
      <c r="W2395">
        <v>0</v>
      </c>
      <c r="X2395">
        <v>5</v>
      </c>
      <c r="Y2395">
        <v>5</v>
      </c>
    </row>
    <row r="2396" spans="2:25" hidden="1" x14ac:dyDescent="0.25">
      <c r="B2396" t="s">
        <v>2203</v>
      </c>
      <c r="C2396">
        <v>26980</v>
      </c>
      <c r="D2396" t="s">
        <v>819</v>
      </c>
      <c r="E2396">
        <v>10</v>
      </c>
      <c r="F2396">
        <v>10</v>
      </c>
      <c r="G2396">
        <v>14935</v>
      </c>
      <c r="H2396">
        <v>180</v>
      </c>
      <c r="I2396">
        <v>2720</v>
      </c>
      <c r="J2396">
        <v>30</v>
      </c>
      <c r="K2396">
        <v>855</v>
      </c>
      <c r="L2396">
        <v>5150</v>
      </c>
      <c r="M2396">
        <v>5860</v>
      </c>
      <c r="N2396">
        <v>3320</v>
      </c>
      <c r="O2396">
        <v>5070</v>
      </c>
      <c r="P2396">
        <v>3620</v>
      </c>
      <c r="Q2396">
        <v>7440</v>
      </c>
      <c r="R2396">
        <v>2890</v>
      </c>
      <c r="S2396">
        <v>2255</v>
      </c>
      <c r="T2396">
        <v>135</v>
      </c>
      <c r="U2396">
        <v>630</v>
      </c>
      <c r="V2396">
        <v>21835</v>
      </c>
      <c r="W2396">
        <v>70</v>
      </c>
      <c r="X2396">
        <v>175</v>
      </c>
      <c r="Y2396">
        <v>1470</v>
      </c>
    </row>
    <row r="2397" spans="2:25" hidden="1" x14ac:dyDescent="0.25">
      <c r="B2397" t="s">
        <v>2203</v>
      </c>
      <c r="C2397">
        <v>27070</v>
      </c>
      <c r="D2397" t="s">
        <v>820</v>
      </c>
      <c r="E2397">
        <v>30</v>
      </c>
      <c r="F2397">
        <v>35</v>
      </c>
      <c r="G2397">
        <v>20490</v>
      </c>
      <c r="H2397">
        <v>230</v>
      </c>
      <c r="I2397">
        <v>8820</v>
      </c>
      <c r="J2397">
        <v>85</v>
      </c>
      <c r="K2397">
        <v>4235</v>
      </c>
      <c r="L2397">
        <v>10660</v>
      </c>
      <c r="M2397">
        <v>2240</v>
      </c>
      <c r="N2397">
        <v>7000</v>
      </c>
      <c r="O2397">
        <v>15145</v>
      </c>
      <c r="P2397">
        <v>11425</v>
      </c>
      <c r="Q2397">
        <v>14440</v>
      </c>
      <c r="R2397">
        <v>7395</v>
      </c>
      <c r="S2397">
        <v>2705</v>
      </c>
      <c r="T2397">
        <v>875</v>
      </c>
      <c r="U2397">
        <v>2755</v>
      </c>
      <c r="V2397">
        <v>38285</v>
      </c>
      <c r="W2397">
        <v>65</v>
      </c>
      <c r="X2397">
        <v>615</v>
      </c>
      <c r="Y2397">
        <v>1965</v>
      </c>
    </row>
    <row r="2398" spans="2:25" hidden="1" x14ac:dyDescent="0.25">
      <c r="B2398" t="s">
        <v>2203</v>
      </c>
      <c r="C2398">
        <v>27170</v>
      </c>
      <c r="D2398" t="s">
        <v>1135</v>
      </c>
      <c r="E2398">
        <v>10</v>
      </c>
      <c r="F2398">
        <v>20</v>
      </c>
      <c r="G2398">
        <v>4975</v>
      </c>
      <c r="H2398">
        <v>35</v>
      </c>
      <c r="I2398">
        <v>1630</v>
      </c>
      <c r="J2398">
        <v>25</v>
      </c>
      <c r="K2398">
        <v>660</v>
      </c>
      <c r="L2398">
        <v>2605</v>
      </c>
      <c r="M2398">
        <v>710</v>
      </c>
      <c r="N2398">
        <v>1875</v>
      </c>
      <c r="O2398">
        <v>3005</v>
      </c>
      <c r="P2398">
        <v>2340</v>
      </c>
      <c r="Q2398">
        <v>2630</v>
      </c>
      <c r="R2398">
        <v>1480</v>
      </c>
      <c r="S2398">
        <v>445</v>
      </c>
      <c r="T2398">
        <v>90</v>
      </c>
      <c r="U2398">
        <v>840</v>
      </c>
      <c r="V2398">
        <v>9225</v>
      </c>
      <c r="W2398">
        <v>5</v>
      </c>
      <c r="X2398">
        <v>215</v>
      </c>
      <c r="Y2398">
        <v>155</v>
      </c>
    </row>
    <row r="2399" spans="2:25" hidden="1" x14ac:dyDescent="0.25">
      <c r="B2399" t="s">
        <v>2203</v>
      </c>
      <c r="C2399">
        <v>27260</v>
      </c>
      <c r="D2399" t="s">
        <v>821</v>
      </c>
      <c r="E2399">
        <v>20</v>
      </c>
      <c r="F2399">
        <v>35</v>
      </c>
      <c r="G2399">
        <v>13805</v>
      </c>
      <c r="H2399">
        <v>235</v>
      </c>
      <c r="I2399">
        <v>7220</v>
      </c>
      <c r="J2399">
        <v>105</v>
      </c>
      <c r="K2399">
        <v>3200</v>
      </c>
      <c r="L2399">
        <v>14250</v>
      </c>
      <c r="M2399">
        <v>1805</v>
      </c>
      <c r="N2399">
        <v>5580</v>
      </c>
      <c r="O2399">
        <v>23095</v>
      </c>
      <c r="P2399">
        <v>17605</v>
      </c>
      <c r="Q2399">
        <v>20410</v>
      </c>
      <c r="R2399">
        <v>8905</v>
      </c>
      <c r="S2399">
        <v>2860</v>
      </c>
      <c r="T2399">
        <v>1390</v>
      </c>
      <c r="U2399">
        <v>3790</v>
      </c>
      <c r="V2399">
        <v>30135</v>
      </c>
      <c r="W2399">
        <v>105</v>
      </c>
      <c r="X2399">
        <v>955</v>
      </c>
      <c r="Y2399">
        <v>2090</v>
      </c>
    </row>
    <row r="2400" spans="2:25" hidden="1" x14ac:dyDescent="0.25">
      <c r="B2400" t="s">
        <v>2203</v>
      </c>
      <c r="C2400">
        <v>27350</v>
      </c>
      <c r="D2400" t="s">
        <v>28</v>
      </c>
      <c r="E2400">
        <v>15</v>
      </c>
      <c r="F2400">
        <v>15</v>
      </c>
      <c r="G2400">
        <v>4485</v>
      </c>
      <c r="H2400">
        <v>310</v>
      </c>
      <c r="I2400">
        <v>1015</v>
      </c>
      <c r="J2400">
        <v>10</v>
      </c>
      <c r="K2400">
        <v>485</v>
      </c>
      <c r="L2400">
        <v>2930</v>
      </c>
      <c r="M2400">
        <v>1585</v>
      </c>
      <c r="N2400">
        <v>2350</v>
      </c>
      <c r="O2400">
        <v>1725</v>
      </c>
      <c r="P2400">
        <v>1485</v>
      </c>
      <c r="Q2400">
        <v>4465</v>
      </c>
      <c r="R2400">
        <v>3060</v>
      </c>
      <c r="S2400">
        <v>735</v>
      </c>
      <c r="T2400">
        <v>100</v>
      </c>
      <c r="U2400">
        <v>535</v>
      </c>
      <c r="V2400">
        <v>9320</v>
      </c>
      <c r="W2400">
        <v>35</v>
      </c>
      <c r="X2400">
        <v>150</v>
      </c>
      <c r="Y2400">
        <v>1025</v>
      </c>
    </row>
    <row r="2401" spans="2:25" hidden="1" x14ac:dyDescent="0.25">
      <c r="B2401" t="s">
        <v>2203</v>
      </c>
      <c r="C2401">
        <v>27450</v>
      </c>
      <c r="D2401" t="s">
        <v>822</v>
      </c>
      <c r="E2401">
        <v>10</v>
      </c>
      <c r="F2401">
        <v>20</v>
      </c>
      <c r="G2401">
        <v>16160</v>
      </c>
      <c r="H2401">
        <v>110</v>
      </c>
      <c r="I2401">
        <v>3555</v>
      </c>
      <c r="J2401">
        <v>35</v>
      </c>
      <c r="K2401">
        <v>1135</v>
      </c>
      <c r="L2401">
        <v>4745</v>
      </c>
      <c r="M2401">
        <v>3295</v>
      </c>
      <c r="N2401">
        <v>4240</v>
      </c>
      <c r="O2401">
        <v>6990</v>
      </c>
      <c r="P2401">
        <v>5150</v>
      </c>
      <c r="Q2401">
        <v>7120</v>
      </c>
      <c r="R2401">
        <v>3315</v>
      </c>
      <c r="S2401">
        <v>2085</v>
      </c>
      <c r="T2401">
        <v>190</v>
      </c>
      <c r="U2401">
        <v>1335</v>
      </c>
      <c r="V2401">
        <v>25120</v>
      </c>
      <c r="W2401">
        <v>10</v>
      </c>
      <c r="X2401">
        <v>300</v>
      </c>
      <c r="Y2401">
        <v>585</v>
      </c>
    </row>
    <row r="2402" spans="2:25" hidden="1" x14ac:dyDescent="0.25">
      <c r="B2402" t="s">
        <v>2203</v>
      </c>
      <c r="C2402">
        <v>27630</v>
      </c>
      <c r="D2402" t="s">
        <v>1457</v>
      </c>
      <c r="E2402">
        <v>0</v>
      </c>
      <c r="F2402">
        <v>5</v>
      </c>
      <c r="G2402">
        <v>1045</v>
      </c>
      <c r="H2402">
        <v>5</v>
      </c>
      <c r="I2402">
        <v>295</v>
      </c>
      <c r="J2402">
        <v>0</v>
      </c>
      <c r="K2402">
        <v>165</v>
      </c>
      <c r="L2402">
        <v>305</v>
      </c>
      <c r="M2402">
        <v>190</v>
      </c>
      <c r="N2402">
        <v>490</v>
      </c>
      <c r="O2402">
        <v>355</v>
      </c>
      <c r="P2402">
        <v>285</v>
      </c>
      <c r="Q2402">
        <v>340</v>
      </c>
      <c r="R2402">
        <v>280</v>
      </c>
      <c r="S2402">
        <v>90</v>
      </c>
      <c r="T2402">
        <v>15</v>
      </c>
      <c r="U2402">
        <v>95</v>
      </c>
      <c r="V2402">
        <v>2000</v>
      </c>
      <c r="W2402">
        <v>5</v>
      </c>
      <c r="X2402">
        <v>25</v>
      </c>
      <c r="Y2402">
        <v>5</v>
      </c>
    </row>
    <row r="2403" spans="2:25" hidden="1" x14ac:dyDescent="0.25">
      <c r="B2403" t="s">
        <v>2203</v>
      </c>
      <c r="C2403">
        <v>29399</v>
      </c>
      <c r="D2403" t="s">
        <v>1868</v>
      </c>
      <c r="E2403">
        <v>0</v>
      </c>
      <c r="F2403">
        <v>0</v>
      </c>
      <c r="G2403">
        <v>20</v>
      </c>
      <c r="H2403">
        <v>0</v>
      </c>
      <c r="I2403">
        <v>5</v>
      </c>
      <c r="J2403">
        <v>0</v>
      </c>
      <c r="K2403">
        <v>5</v>
      </c>
      <c r="L2403">
        <v>15</v>
      </c>
      <c r="M2403">
        <v>10</v>
      </c>
      <c r="N2403">
        <v>10</v>
      </c>
      <c r="O2403">
        <v>10</v>
      </c>
      <c r="P2403">
        <v>10</v>
      </c>
      <c r="Q2403">
        <v>30</v>
      </c>
      <c r="R2403">
        <v>25</v>
      </c>
      <c r="S2403">
        <v>5</v>
      </c>
      <c r="T2403">
        <v>0</v>
      </c>
      <c r="U2403">
        <v>5</v>
      </c>
      <c r="V2403">
        <v>35</v>
      </c>
      <c r="W2403">
        <v>0</v>
      </c>
      <c r="X2403">
        <v>5</v>
      </c>
      <c r="Y2403">
        <v>5</v>
      </c>
    </row>
    <row r="2404" spans="2:25" hidden="1" x14ac:dyDescent="0.25">
      <c r="B2404" t="s">
        <v>2203</v>
      </c>
      <c r="C2404">
        <v>30250</v>
      </c>
      <c r="D2404" t="s">
        <v>1869</v>
      </c>
      <c r="E2404">
        <v>5</v>
      </c>
      <c r="F2404">
        <v>30</v>
      </c>
      <c r="G2404">
        <v>50</v>
      </c>
      <c r="H2404">
        <v>0</v>
      </c>
      <c r="I2404">
        <v>20</v>
      </c>
      <c r="J2404">
        <v>0</v>
      </c>
      <c r="K2404">
        <v>25</v>
      </c>
      <c r="L2404">
        <v>5</v>
      </c>
      <c r="M2404">
        <v>0</v>
      </c>
      <c r="N2404">
        <v>75</v>
      </c>
      <c r="O2404">
        <v>200</v>
      </c>
      <c r="P2404">
        <v>180</v>
      </c>
      <c r="Q2404">
        <v>465</v>
      </c>
      <c r="R2404">
        <v>405</v>
      </c>
      <c r="S2404">
        <v>5</v>
      </c>
      <c r="T2404">
        <v>40</v>
      </c>
      <c r="U2404">
        <v>100</v>
      </c>
      <c r="V2404">
        <v>360</v>
      </c>
      <c r="W2404">
        <v>0</v>
      </c>
      <c r="X2404">
        <v>70</v>
      </c>
      <c r="Y2404">
        <v>0</v>
      </c>
    </row>
    <row r="2405" spans="2:25" hidden="1" x14ac:dyDescent="0.25">
      <c r="B2405" t="s">
        <v>2203</v>
      </c>
      <c r="C2405">
        <v>30300</v>
      </c>
      <c r="D2405" t="s">
        <v>1870</v>
      </c>
      <c r="E2405">
        <v>5</v>
      </c>
      <c r="F2405">
        <v>40</v>
      </c>
      <c r="G2405">
        <v>410</v>
      </c>
      <c r="H2405">
        <v>5</v>
      </c>
      <c r="I2405">
        <v>80</v>
      </c>
      <c r="J2405">
        <v>5</v>
      </c>
      <c r="K2405">
        <v>50</v>
      </c>
      <c r="L2405">
        <v>180</v>
      </c>
      <c r="M2405">
        <v>55</v>
      </c>
      <c r="N2405">
        <v>160</v>
      </c>
      <c r="O2405">
        <v>340</v>
      </c>
      <c r="P2405">
        <v>275</v>
      </c>
      <c r="Q2405">
        <v>275</v>
      </c>
      <c r="R2405">
        <v>205</v>
      </c>
      <c r="S2405">
        <v>15</v>
      </c>
      <c r="T2405">
        <v>5</v>
      </c>
      <c r="U2405">
        <v>120</v>
      </c>
      <c r="V2405">
        <v>820</v>
      </c>
      <c r="W2405">
        <v>5</v>
      </c>
      <c r="X2405">
        <v>35</v>
      </c>
      <c r="Y2405">
        <v>5</v>
      </c>
    </row>
    <row r="2406" spans="2:25" hidden="1" x14ac:dyDescent="0.25">
      <c r="B2406" t="s">
        <v>2203</v>
      </c>
      <c r="C2406">
        <v>30370</v>
      </c>
      <c r="D2406" t="s">
        <v>1871</v>
      </c>
      <c r="E2406">
        <v>5</v>
      </c>
      <c r="F2406">
        <v>20</v>
      </c>
      <c r="G2406">
        <v>1130</v>
      </c>
      <c r="H2406">
        <v>5</v>
      </c>
      <c r="I2406">
        <v>290</v>
      </c>
      <c r="J2406">
        <v>5</v>
      </c>
      <c r="K2406">
        <v>140</v>
      </c>
      <c r="L2406">
        <v>445</v>
      </c>
      <c r="M2406">
        <v>250</v>
      </c>
      <c r="N2406">
        <v>385</v>
      </c>
      <c r="O2406">
        <v>725</v>
      </c>
      <c r="P2406">
        <v>570</v>
      </c>
      <c r="Q2406">
        <v>610</v>
      </c>
      <c r="R2406">
        <v>440</v>
      </c>
      <c r="S2406">
        <v>70</v>
      </c>
      <c r="T2406">
        <v>20</v>
      </c>
      <c r="U2406">
        <v>245</v>
      </c>
      <c r="V2406">
        <v>2140</v>
      </c>
      <c r="W2406">
        <v>0</v>
      </c>
      <c r="X2406">
        <v>40</v>
      </c>
      <c r="Y2406">
        <v>15</v>
      </c>
    </row>
    <row r="2407" spans="2:25" hidden="1" x14ac:dyDescent="0.25">
      <c r="B2407" t="s">
        <v>2203</v>
      </c>
      <c r="C2407">
        <v>30410</v>
      </c>
      <c r="D2407" t="s">
        <v>1872</v>
      </c>
      <c r="E2407">
        <v>5</v>
      </c>
      <c r="F2407">
        <v>5</v>
      </c>
      <c r="G2407">
        <v>290</v>
      </c>
      <c r="H2407">
        <v>0</v>
      </c>
      <c r="I2407">
        <v>50</v>
      </c>
      <c r="J2407">
        <v>0</v>
      </c>
      <c r="K2407">
        <v>25</v>
      </c>
      <c r="L2407">
        <v>95</v>
      </c>
      <c r="M2407">
        <v>55</v>
      </c>
      <c r="N2407">
        <v>70</v>
      </c>
      <c r="O2407">
        <v>160</v>
      </c>
      <c r="P2407">
        <v>125</v>
      </c>
      <c r="Q2407">
        <v>120</v>
      </c>
      <c r="R2407">
        <v>80</v>
      </c>
      <c r="S2407">
        <v>15</v>
      </c>
      <c r="T2407">
        <v>5</v>
      </c>
      <c r="U2407">
        <v>45</v>
      </c>
      <c r="V2407">
        <v>475</v>
      </c>
      <c r="W2407">
        <v>0</v>
      </c>
      <c r="X2407">
        <v>10</v>
      </c>
      <c r="Y2407">
        <v>0</v>
      </c>
    </row>
    <row r="2408" spans="2:25" hidden="1" x14ac:dyDescent="0.25">
      <c r="B2408" t="s">
        <v>2203</v>
      </c>
      <c r="C2408">
        <v>30450</v>
      </c>
      <c r="D2408" t="s">
        <v>1873</v>
      </c>
      <c r="E2408">
        <v>5</v>
      </c>
      <c r="F2408">
        <v>0</v>
      </c>
      <c r="G2408">
        <v>30</v>
      </c>
      <c r="H2408">
        <v>0</v>
      </c>
      <c r="I2408">
        <v>5</v>
      </c>
      <c r="J2408">
        <v>0</v>
      </c>
      <c r="K2408">
        <v>5</v>
      </c>
      <c r="L2408">
        <v>10</v>
      </c>
      <c r="M2408">
        <v>5</v>
      </c>
      <c r="N2408">
        <v>5</v>
      </c>
      <c r="O2408">
        <v>10</v>
      </c>
      <c r="P2408">
        <v>10</v>
      </c>
      <c r="Q2408">
        <v>5</v>
      </c>
      <c r="R2408">
        <v>5</v>
      </c>
      <c r="S2408">
        <v>0</v>
      </c>
      <c r="T2408">
        <v>0</v>
      </c>
      <c r="U2408">
        <v>5</v>
      </c>
      <c r="V2408">
        <v>40</v>
      </c>
      <c r="W2408">
        <v>0</v>
      </c>
      <c r="X2408">
        <v>0</v>
      </c>
      <c r="Y2408">
        <v>0</v>
      </c>
    </row>
    <row r="2409" spans="2:25" hidden="1" x14ac:dyDescent="0.25">
      <c r="B2409" t="s">
        <v>2203</v>
      </c>
      <c r="C2409">
        <v>30760</v>
      </c>
      <c r="D2409" t="s">
        <v>1874</v>
      </c>
      <c r="E2409">
        <v>5</v>
      </c>
      <c r="F2409">
        <v>0</v>
      </c>
      <c r="G2409">
        <v>270</v>
      </c>
      <c r="H2409">
        <v>0</v>
      </c>
      <c r="I2409">
        <v>50</v>
      </c>
      <c r="J2409">
        <v>0</v>
      </c>
      <c r="K2409">
        <v>30</v>
      </c>
      <c r="L2409">
        <v>125</v>
      </c>
      <c r="M2409">
        <v>30</v>
      </c>
      <c r="N2409">
        <v>80</v>
      </c>
      <c r="O2409">
        <v>105</v>
      </c>
      <c r="P2409">
        <v>80</v>
      </c>
      <c r="Q2409">
        <v>70</v>
      </c>
      <c r="R2409">
        <v>60</v>
      </c>
      <c r="S2409">
        <v>10</v>
      </c>
      <c r="T2409">
        <v>5</v>
      </c>
      <c r="U2409">
        <v>35</v>
      </c>
      <c r="V2409">
        <v>455</v>
      </c>
      <c r="W2409">
        <v>0</v>
      </c>
      <c r="X2409">
        <v>5</v>
      </c>
      <c r="Y2409">
        <v>0</v>
      </c>
    </row>
    <row r="2410" spans="2:25" hidden="1" x14ac:dyDescent="0.25">
      <c r="B2410" t="s">
        <v>2203</v>
      </c>
      <c r="C2410">
        <v>30900</v>
      </c>
      <c r="D2410" t="s">
        <v>1875</v>
      </c>
      <c r="E2410">
        <v>10</v>
      </c>
      <c r="F2410">
        <v>10</v>
      </c>
      <c r="G2410">
        <v>10</v>
      </c>
      <c r="H2410">
        <v>0</v>
      </c>
      <c r="I2410">
        <v>5</v>
      </c>
      <c r="J2410">
        <v>0</v>
      </c>
      <c r="K2410">
        <v>0</v>
      </c>
      <c r="L2410">
        <v>5</v>
      </c>
      <c r="M2410">
        <v>5</v>
      </c>
      <c r="N2410">
        <v>5</v>
      </c>
      <c r="O2410">
        <v>25</v>
      </c>
      <c r="P2410">
        <v>20</v>
      </c>
      <c r="Q2410">
        <v>50</v>
      </c>
      <c r="R2410">
        <v>30</v>
      </c>
      <c r="S2410">
        <v>0</v>
      </c>
      <c r="T2410">
        <v>0</v>
      </c>
      <c r="U2410">
        <v>10</v>
      </c>
      <c r="V2410">
        <v>40</v>
      </c>
      <c r="W2410">
        <v>0</v>
      </c>
      <c r="X2410">
        <v>5</v>
      </c>
      <c r="Y2410">
        <v>0</v>
      </c>
    </row>
    <row r="2411" spans="2:25" hidden="1" x14ac:dyDescent="0.25">
      <c r="B2411" t="s">
        <v>2203</v>
      </c>
      <c r="C2411">
        <v>31000</v>
      </c>
      <c r="D2411" t="s">
        <v>1876</v>
      </c>
      <c r="E2411">
        <v>455</v>
      </c>
      <c r="F2411">
        <v>540</v>
      </c>
      <c r="G2411">
        <v>83395</v>
      </c>
      <c r="H2411">
        <v>1555</v>
      </c>
      <c r="I2411">
        <v>18310</v>
      </c>
      <c r="J2411">
        <v>255</v>
      </c>
      <c r="K2411">
        <v>7160</v>
      </c>
      <c r="L2411">
        <v>54570</v>
      </c>
      <c r="M2411">
        <v>25945</v>
      </c>
      <c r="N2411">
        <v>28330</v>
      </c>
      <c r="O2411">
        <v>45810</v>
      </c>
      <c r="P2411">
        <v>35355</v>
      </c>
      <c r="Q2411">
        <v>51620</v>
      </c>
      <c r="R2411">
        <v>29685</v>
      </c>
      <c r="S2411">
        <v>5470</v>
      </c>
      <c r="T2411">
        <v>1585</v>
      </c>
      <c r="U2411">
        <v>9145</v>
      </c>
      <c r="V2411">
        <v>144200</v>
      </c>
      <c r="W2411">
        <v>305</v>
      </c>
      <c r="X2411">
        <v>2955</v>
      </c>
      <c r="Y2411">
        <v>10230</v>
      </c>
    </row>
    <row r="2412" spans="2:25" hidden="1" x14ac:dyDescent="0.25">
      <c r="B2412" t="s">
        <v>2203</v>
      </c>
      <c r="C2412">
        <v>31750</v>
      </c>
      <c r="D2412" t="s">
        <v>1877</v>
      </c>
      <c r="E2412">
        <v>5</v>
      </c>
      <c r="F2412">
        <v>5</v>
      </c>
      <c r="G2412">
        <v>20</v>
      </c>
      <c r="H2412">
        <v>0</v>
      </c>
      <c r="I2412">
        <v>5</v>
      </c>
      <c r="J2412">
        <v>0</v>
      </c>
      <c r="K2412">
        <v>5</v>
      </c>
      <c r="L2412">
        <v>10</v>
      </c>
      <c r="M2412">
        <v>5</v>
      </c>
      <c r="N2412">
        <v>10</v>
      </c>
      <c r="O2412">
        <v>15</v>
      </c>
      <c r="P2412">
        <v>10</v>
      </c>
      <c r="Q2412">
        <v>15</v>
      </c>
      <c r="R2412">
        <v>5</v>
      </c>
      <c r="S2412">
        <v>0</v>
      </c>
      <c r="T2412">
        <v>5</v>
      </c>
      <c r="U2412">
        <v>5</v>
      </c>
      <c r="V2412">
        <v>35</v>
      </c>
      <c r="W2412">
        <v>0</v>
      </c>
      <c r="X2412">
        <v>0</v>
      </c>
      <c r="Y2412">
        <v>0</v>
      </c>
    </row>
    <row r="2413" spans="2:25" hidden="1" x14ac:dyDescent="0.25">
      <c r="B2413" t="s">
        <v>2203</v>
      </c>
      <c r="C2413">
        <v>31820</v>
      </c>
      <c r="D2413" t="s">
        <v>1878</v>
      </c>
      <c r="E2413">
        <v>20</v>
      </c>
      <c r="F2413">
        <v>105</v>
      </c>
      <c r="G2413">
        <v>18395</v>
      </c>
      <c r="H2413">
        <v>85</v>
      </c>
      <c r="I2413">
        <v>5030</v>
      </c>
      <c r="J2413">
        <v>40</v>
      </c>
      <c r="K2413">
        <v>2720</v>
      </c>
      <c r="L2413">
        <v>8820</v>
      </c>
      <c r="M2413">
        <v>2045</v>
      </c>
      <c r="N2413">
        <v>5900</v>
      </c>
      <c r="O2413">
        <v>6895</v>
      </c>
      <c r="P2413">
        <v>5495</v>
      </c>
      <c r="Q2413">
        <v>6895</v>
      </c>
      <c r="R2413">
        <v>5305</v>
      </c>
      <c r="S2413">
        <v>1050</v>
      </c>
      <c r="T2413">
        <v>305</v>
      </c>
      <c r="U2413">
        <v>2045</v>
      </c>
      <c r="V2413">
        <v>32140</v>
      </c>
      <c r="W2413">
        <v>15</v>
      </c>
      <c r="X2413">
        <v>690</v>
      </c>
      <c r="Y2413">
        <v>225</v>
      </c>
    </row>
    <row r="2414" spans="2:25" hidden="1" x14ac:dyDescent="0.25">
      <c r="B2414" t="s">
        <v>2203</v>
      </c>
      <c r="C2414">
        <v>31900</v>
      </c>
      <c r="D2414" t="s">
        <v>1879</v>
      </c>
      <c r="E2414">
        <v>10</v>
      </c>
      <c r="F2414">
        <v>50</v>
      </c>
      <c r="G2414">
        <v>2445</v>
      </c>
      <c r="H2414">
        <v>5</v>
      </c>
      <c r="I2414">
        <v>490</v>
      </c>
      <c r="J2414">
        <v>5</v>
      </c>
      <c r="K2414">
        <v>245</v>
      </c>
      <c r="L2414">
        <v>1115</v>
      </c>
      <c r="M2414">
        <v>445</v>
      </c>
      <c r="N2414">
        <v>640</v>
      </c>
      <c r="O2414">
        <v>890</v>
      </c>
      <c r="P2414">
        <v>720</v>
      </c>
      <c r="Q2414">
        <v>870</v>
      </c>
      <c r="R2414">
        <v>715</v>
      </c>
      <c r="S2414">
        <v>100</v>
      </c>
      <c r="T2414">
        <v>45</v>
      </c>
      <c r="U2414">
        <v>310</v>
      </c>
      <c r="V2414">
        <v>4020</v>
      </c>
      <c r="W2414">
        <v>5</v>
      </c>
      <c r="X2414">
        <v>75</v>
      </c>
      <c r="Y2414">
        <v>15</v>
      </c>
    </row>
    <row r="2415" spans="2:25" hidden="1" x14ac:dyDescent="0.25">
      <c r="B2415" t="s">
        <v>2203</v>
      </c>
      <c r="C2415">
        <v>31950</v>
      </c>
      <c r="D2415" t="s">
        <v>1880</v>
      </c>
      <c r="E2415">
        <v>5</v>
      </c>
      <c r="F2415">
        <v>5</v>
      </c>
      <c r="G2415">
        <v>20</v>
      </c>
      <c r="H2415">
        <v>0</v>
      </c>
      <c r="I2415">
        <v>5</v>
      </c>
      <c r="J2415">
        <v>0</v>
      </c>
      <c r="K2415">
        <v>0</v>
      </c>
      <c r="L2415">
        <v>10</v>
      </c>
      <c r="M2415">
        <v>0</v>
      </c>
      <c r="N2415">
        <v>5</v>
      </c>
      <c r="O2415">
        <v>20</v>
      </c>
      <c r="P2415">
        <v>15</v>
      </c>
      <c r="Q2415">
        <v>30</v>
      </c>
      <c r="R2415">
        <v>30</v>
      </c>
      <c r="S2415">
        <v>0</v>
      </c>
      <c r="T2415">
        <v>5</v>
      </c>
      <c r="U2415">
        <v>5</v>
      </c>
      <c r="V2415">
        <v>40</v>
      </c>
      <c r="W2415">
        <v>0</v>
      </c>
      <c r="X2415">
        <v>5</v>
      </c>
      <c r="Y2415">
        <v>0</v>
      </c>
    </row>
    <row r="2416" spans="2:25" hidden="1" x14ac:dyDescent="0.25">
      <c r="B2416" t="s">
        <v>2203</v>
      </c>
      <c r="C2416">
        <v>32080</v>
      </c>
      <c r="D2416" t="s">
        <v>1881</v>
      </c>
      <c r="E2416">
        <v>170</v>
      </c>
      <c r="F2416">
        <v>680</v>
      </c>
      <c r="G2416">
        <v>15950</v>
      </c>
      <c r="H2416">
        <v>135</v>
      </c>
      <c r="I2416">
        <v>3650</v>
      </c>
      <c r="J2416">
        <v>50</v>
      </c>
      <c r="K2416">
        <v>1815</v>
      </c>
      <c r="L2416">
        <v>11860</v>
      </c>
      <c r="M2416">
        <v>2440</v>
      </c>
      <c r="N2416">
        <v>5405</v>
      </c>
      <c r="O2416">
        <v>11735</v>
      </c>
      <c r="P2416">
        <v>9515</v>
      </c>
      <c r="Q2416">
        <v>11710</v>
      </c>
      <c r="R2416">
        <v>8140</v>
      </c>
      <c r="S2416">
        <v>935</v>
      </c>
      <c r="T2416">
        <v>500</v>
      </c>
      <c r="U2416">
        <v>3735</v>
      </c>
      <c r="V2416">
        <v>30235</v>
      </c>
      <c r="W2416">
        <v>20</v>
      </c>
      <c r="X2416">
        <v>1105</v>
      </c>
      <c r="Y2416">
        <v>625</v>
      </c>
    </row>
    <row r="2417" spans="2:25" hidden="1" x14ac:dyDescent="0.25">
      <c r="B2417" t="s">
        <v>2203</v>
      </c>
      <c r="C2417">
        <v>32250</v>
      </c>
      <c r="D2417" t="s">
        <v>1882</v>
      </c>
      <c r="E2417">
        <v>5</v>
      </c>
      <c r="F2417">
        <v>25</v>
      </c>
      <c r="G2417">
        <v>135</v>
      </c>
      <c r="H2417">
        <v>0</v>
      </c>
      <c r="I2417">
        <v>25</v>
      </c>
      <c r="J2417">
        <v>5</v>
      </c>
      <c r="K2417">
        <v>20</v>
      </c>
      <c r="L2417">
        <v>95</v>
      </c>
      <c r="M2417">
        <v>10</v>
      </c>
      <c r="N2417">
        <v>70</v>
      </c>
      <c r="O2417">
        <v>195</v>
      </c>
      <c r="P2417">
        <v>175</v>
      </c>
      <c r="Q2417">
        <v>290</v>
      </c>
      <c r="R2417">
        <v>235</v>
      </c>
      <c r="S2417">
        <v>5</v>
      </c>
      <c r="T2417">
        <v>10</v>
      </c>
      <c r="U2417">
        <v>100</v>
      </c>
      <c r="V2417">
        <v>390</v>
      </c>
      <c r="W2417">
        <v>0</v>
      </c>
      <c r="X2417">
        <v>45</v>
      </c>
      <c r="Y2417">
        <v>0</v>
      </c>
    </row>
    <row r="2418" spans="2:25" hidden="1" x14ac:dyDescent="0.25">
      <c r="B2418" t="s">
        <v>2203</v>
      </c>
      <c r="C2418">
        <v>32260</v>
      </c>
      <c r="D2418" t="s">
        <v>1883</v>
      </c>
      <c r="E2418">
        <v>20</v>
      </c>
      <c r="F2418">
        <v>105</v>
      </c>
      <c r="G2418">
        <v>4300</v>
      </c>
      <c r="H2418">
        <v>15</v>
      </c>
      <c r="I2418">
        <v>940</v>
      </c>
      <c r="J2418">
        <v>15</v>
      </c>
      <c r="K2418">
        <v>555</v>
      </c>
      <c r="L2418">
        <v>2350</v>
      </c>
      <c r="M2418">
        <v>730</v>
      </c>
      <c r="N2418">
        <v>1345</v>
      </c>
      <c r="O2418">
        <v>2140</v>
      </c>
      <c r="P2418">
        <v>1695</v>
      </c>
      <c r="Q2418">
        <v>2195</v>
      </c>
      <c r="R2418">
        <v>1790</v>
      </c>
      <c r="S2418">
        <v>225</v>
      </c>
      <c r="T2418">
        <v>125</v>
      </c>
      <c r="U2418">
        <v>700</v>
      </c>
      <c r="V2418">
        <v>7815</v>
      </c>
      <c r="W2418">
        <v>5</v>
      </c>
      <c r="X2418">
        <v>235</v>
      </c>
      <c r="Y2418">
        <v>30</v>
      </c>
    </row>
    <row r="2419" spans="2:25" hidden="1" x14ac:dyDescent="0.25">
      <c r="B2419" t="s">
        <v>2203</v>
      </c>
      <c r="C2419">
        <v>32270</v>
      </c>
      <c r="D2419" t="s">
        <v>1884</v>
      </c>
      <c r="E2419">
        <v>10</v>
      </c>
      <c r="F2419">
        <v>35</v>
      </c>
      <c r="G2419">
        <v>1450</v>
      </c>
      <c r="H2419">
        <v>10</v>
      </c>
      <c r="I2419">
        <v>480</v>
      </c>
      <c r="J2419">
        <v>10</v>
      </c>
      <c r="K2419">
        <v>205</v>
      </c>
      <c r="L2419">
        <v>985</v>
      </c>
      <c r="M2419">
        <v>190</v>
      </c>
      <c r="N2419">
        <v>635</v>
      </c>
      <c r="O2419">
        <v>1465</v>
      </c>
      <c r="P2419">
        <v>1230</v>
      </c>
      <c r="Q2419">
        <v>1155</v>
      </c>
      <c r="R2419">
        <v>790</v>
      </c>
      <c r="S2419">
        <v>100</v>
      </c>
      <c r="T2419">
        <v>50</v>
      </c>
      <c r="U2419">
        <v>540</v>
      </c>
      <c r="V2419">
        <v>3260</v>
      </c>
      <c r="W2419">
        <v>5</v>
      </c>
      <c r="X2419">
        <v>95</v>
      </c>
      <c r="Y2419">
        <v>30</v>
      </c>
    </row>
    <row r="2420" spans="2:25" hidden="1" x14ac:dyDescent="0.25">
      <c r="B2420" t="s">
        <v>2203</v>
      </c>
      <c r="C2420">
        <v>32310</v>
      </c>
      <c r="D2420" t="s">
        <v>1885</v>
      </c>
      <c r="E2420">
        <v>20</v>
      </c>
      <c r="F2420">
        <v>35</v>
      </c>
      <c r="G2420">
        <v>1570</v>
      </c>
      <c r="H2420">
        <v>5</v>
      </c>
      <c r="I2420">
        <v>305</v>
      </c>
      <c r="J2420">
        <v>5</v>
      </c>
      <c r="K2420">
        <v>170</v>
      </c>
      <c r="L2420">
        <v>630</v>
      </c>
      <c r="M2420">
        <v>170</v>
      </c>
      <c r="N2420">
        <v>465</v>
      </c>
      <c r="O2420">
        <v>710</v>
      </c>
      <c r="P2420">
        <v>570</v>
      </c>
      <c r="Q2420">
        <v>675</v>
      </c>
      <c r="R2420">
        <v>560</v>
      </c>
      <c r="S2420">
        <v>50</v>
      </c>
      <c r="T2420">
        <v>20</v>
      </c>
      <c r="U2420">
        <v>225</v>
      </c>
      <c r="V2420">
        <v>2715</v>
      </c>
      <c r="W2420">
        <v>5</v>
      </c>
      <c r="X2420">
        <v>90</v>
      </c>
      <c r="Y2420">
        <v>15</v>
      </c>
    </row>
    <row r="2421" spans="2:25" hidden="1" x14ac:dyDescent="0.25">
      <c r="B2421" t="s">
        <v>2203</v>
      </c>
      <c r="C2421">
        <v>32330</v>
      </c>
      <c r="D2421" t="s">
        <v>1886</v>
      </c>
      <c r="E2421">
        <v>10</v>
      </c>
      <c r="F2421">
        <v>70</v>
      </c>
      <c r="G2421">
        <v>40</v>
      </c>
      <c r="H2421">
        <v>0</v>
      </c>
      <c r="I2421">
        <v>35</v>
      </c>
      <c r="J2421">
        <v>5</v>
      </c>
      <c r="K2421">
        <v>35</v>
      </c>
      <c r="L2421">
        <v>135</v>
      </c>
      <c r="M2421">
        <v>0</v>
      </c>
      <c r="N2421">
        <v>110</v>
      </c>
      <c r="O2421">
        <v>220</v>
      </c>
      <c r="P2421">
        <v>205</v>
      </c>
      <c r="Q2421">
        <v>310</v>
      </c>
      <c r="R2421">
        <v>215</v>
      </c>
      <c r="S2421">
        <v>5</v>
      </c>
      <c r="T2421">
        <v>5</v>
      </c>
      <c r="U2421">
        <v>155</v>
      </c>
      <c r="V2421">
        <v>395</v>
      </c>
      <c r="W2421">
        <v>0</v>
      </c>
      <c r="X2421">
        <v>50</v>
      </c>
      <c r="Y2421">
        <v>5</v>
      </c>
    </row>
    <row r="2422" spans="2:25" hidden="1" x14ac:dyDescent="0.25">
      <c r="B2422" t="s">
        <v>2203</v>
      </c>
      <c r="C2422">
        <v>32450</v>
      </c>
      <c r="D2422" t="s">
        <v>1887</v>
      </c>
      <c r="E2422">
        <v>15</v>
      </c>
      <c r="F2422">
        <v>25</v>
      </c>
      <c r="G2422">
        <v>135</v>
      </c>
      <c r="H2422">
        <v>0</v>
      </c>
      <c r="I2422">
        <v>40</v>
      </c>
      <c r="J2422">
        <v>0</v>
      </c>
      <c r="K2422">
        <v>25</v>
      </c>
      <c r="L2422">
        <v>125</v>
      </c>
      <c r="M2422">
        <v>20</v>
      </c>
      <c r="N2422">
        <v>65</v>
      </c>
      <c r="O2422">
        <v>195</v>
      </c>
      <c r="P2422">
        <v>175</v>
      </c>
      <c r="Q2422">
        <v>225</v>
      </c>
      <c r="R2422">
        <v>170</v>
      </c>
      <c r="S2422">
        <v>5</v>
      </c>
      <c r="T2422">
        <v>15</v>
      </c>
      <c r="U2422">
        <v>100</v>
      </c>
      <c r="V2422">
        <v>390</v>
      </c>
      <c r="W2422">
        <v>0</v>
      </c>
      <c r="X2422">
        <v>25</v>
      </c>
      <c r="Y2422">
        <v>5</v>
      </c>
    </row>
    <row r="2423" spans="2:25" hidden="1" x14ac:dyDescent="0.25">
      <c r="B2423" t="s">
        <v>2203</v>
      </c>
      <c r="C2423">
        <v>32500</v>
      </c>
      <c r="D2423" t="s">
        <v>1888</v>
      </c>
      <c r="E2423">
        <v>15</v>
      </c>
      <c r="F2423">
        <v>70</v>
      </c>
      <c r="G2423">
        <v>470</v>
      </c>
      <c r="H2423">
        <v>5</v>
      </c>
      <c r="I2423">
        <v>85</v>
      </c>
      <c r="J2423">
        <v>0</v>
      </c>
      <c r="K2423">
        <v>50</v>
      </c>
      <c r="L2423">
        <v>190</v>
      </c>
      <c r="M2423">
        <v>50</v>
      </c>
      <c r="N2423">
        <v>190</v>
      </c>
      <c r="O2423">
        <v>340</v>
      </c>
      <c r="P2423">
        <v>285</v>
      </c>
      <c r="Q2423">
        <v>525</v>
      </c>
      <c r="R2423">
        <v>435</v>
      </c>
      <c r="S2423">
        <v>25</v>
      </c>
      <c r="T2423">
        <v>25</v>
      </c>
      <c r="U2423">
        <v>150</v>
      </c>
      <c r="V2423">
        <v>1015</v>
      </c>
      <c r="W2423">
        <v>5</v>
      </c>
      <c r="X2423">
        <v>40</v>
      </c>
      <c r="Y2423">
        <v>0</v>
      </c>
    </row>
    <row r="2424" spans="2:25" hidden="1" x14ac:dyDescent="0.25">
      <c r="B2424" t="s">
        <v>2203</v>
      </c>
      <c r="C2424">
        <v>32600</v>
      </c>
      <c r="D2424" t="s">
        <v>1889</v>
      </c>
      <c r="E2424">
        <v>5</v>
      </c>
      <c r="F2424">
        <v>5</v>
      </c>
      <c r="G2424">
        <v>15</v>
      </c>
      <c r="H2424">
        <v>0</v>
      </c>
      <c r="I2424">
        <v>5</v>
      </c>
      <c r="J2424">
        <v>0</v>
      </c>
      <c r="K2424">
        <v>5</v>
      </c>
      <c r="L2424">
        <v>5</v>
      </c>
      <c r="M2424">
        <v>5</v>
      </c>
      <c r="N2424">
        <v>5</v>
      </c>
      <c r="O2424">
        <v>20</v>
      </c>
      <c r="P2424">
        <v>20</v>
      </c>
      <c r="Q2424">
        <v>35</v>
      </c>
      <c r="R2424">
        <v>25</v>
      </c>
      <c r="S2424">
        <v>0</v>
      </c>
      <c r="T2424">
        <v>0</v>
      </c>
      <c r="U2424">
        <v>10</v>
      </c>
      <c r="V2424">
        <v>35</v>
      </c>
      <c r="W2424">
        <v>0</v>
      </c>
      <c r="X2424">
        <v>5</v>
      </c>
      <c r="Y2424">
        <v>0</v>
      </c>
    </row>
    <row r="2425" spans="2:25" hidden="1" x14ac:dyDescent="0.25">
      <c r="B2425" t="s">
        <v>2203</v>
      </c>
      <c r="C2425">
        <v>32750</v>
      </c>
      <c r="D2425" t="s">
        <v>1890</v>
      </c>
      <c r="E2425">
        <v>0</v>
      </c>
      <c r="F2425">
        <v>5</v>
      </c>
      <c r="G2425">
        <v>15</v>
      </c>
      <c r="H2425">
        <v>0</v>
      </c>
      <c r="I2425">
        <v>5</v>
      </c>
      <c r="J2425">
        <v>0</v>
      </c>
      <c r="K2425">
        <v>5</v>
      </c>
      <c r="L2425">
        <v>5</v>
      </c>
      <c r="M2425">
        <v>0</v>
      </c>
      <c r="N2425">
        <v>5</v>
      </c>
      <c r="O2425">
        <v>5</v>
      </c>
      <c r="P2425">
        <v>5</v>
      </c>
      <c r="Q2425">
        <v>10</v>
      </c>
      <c r="R2425">
        <v>10</v>
      </c>
      <c r="S2425">
        <v>0</v>
      </c>
      <c r="T2425">
        <v>0</v>
      </c>
      <c r="U2425">
        <v>5</v>
      </c>
      <c r="V2425">
        <v>25</v>
      </c>
      <c r="W2425">
        <v>0</v>
      </c>
      <c r="X2425">
        <v>5</v>
      </c>
      <c r="Y2425">
        <v>0</v>
      </c>
    </row>
    <row r="2426" spans="2:25" hidden="1" x14ac:dyDescent="0.25">
      <c r="B2426" t="s">
        <v>2203</v>
      </c>
      <c r="C2426">
        <v>32770</v>
      </c>
      <c r="D2426" t="s">
        <v>1891</v>
      </c>
      <c r="E2426">
        <v>5</v>
      </c>
      <c r="F2426">
        <v>30</v>
      </c>
      <c r="G2426">
        <v>25</v>
      </c>
      <c r="H2426">
        <v>0</v>
      </c>
      <c r="I2426">
        <v>15</v>
      </c>
      <c r="J2426">
        <v>0</v>
      </c>
      <c r="K2426">
        <v>10</v>
      </c>
      <c r="L2426">
        <v>5</v>
      </c>
      <c r="M2426">
        <v>0</v>
      </c>
      <c r="N2426">
        <v>70</v>
      </c>
      <c r="O2426">
        <v>220</v>
      </c>
      <c r="P2426">
        <v>200</v>
      </c>
      <c r="Q2426">
        <v>420</v>
      </c>
      <c r="R2426">
        <v>295</v>
      </c>
      <c r="S2426">
        <v>5</v>
      </c>
      <c r="T2426">
        <v>45</v>
      </c>
      <c r="U2426">
        <v>105</v>
      </c>
      <c r="V2426">
        <v>255</v>
      </c>
      <c r="W2426">
        <v>0</v>
      </c>
      <c r="X2426">
        <v>65</v>
      </c>
      <c r="Y2426">
        <v>0</v>
      </c>
    </row>
    <row r="2427" spans="2:25" hidden="1" x14ac:dyDescent="0.25">
      <c r="B2427" t="s">
        <v>2203</v>
      </c>
      <c r="C2427">
        <v>32810</v>
      </c>
      <c r="D2427" t="s">
        <v>1892</v>
      </c>
      <c r="E2427">
        <v>5</v>
      </c>
      <c r="F2427">
        <v>20</v>
      </c>
      <c r="G2427">
        <v>1515</v>
      </c>
      <c r="H2427">
        <v>10</v>
      </c>
      <c r="I2427">
        <v>270</v>
      </c>
      <c r="J2427">
        <v>5</v>
      </c>
      <c r="K2427">
        <v>155</v>
      </c>
      <c r="L2427">
        <v>890</v>
      </c>
      <c r="M2427">
        <v>290</v>
      </c>
      <c r="N2427">
        <v>525</v>
      </c>
      <c r="O2427">
        <v>755</v>
      </c>
      <c r="P2427">
        <v>585</v>
      </c>
      <c r="Q2427">
        <v>875</v>
      </c>
      <c r="R2427">
        <v>720</v>
      </c>
      <c r="S2427">
        <v>100</v>
      </c>
      <c r="T2427">
        <v>35</v>
      </c>
      <c r="U2427">
        <v>205</v>
      </c>
      <c r="V2427">
        <v>2705</v>
      </c>
      <c r="W2427">
        <v>5</v>
      </c>
      <c r="X2427">
        <v>80</v>
      </c>
      <c r="Y2427">
        <v>10</v>
      </c>
    </row>
    <row r="2428" spans="2:25" hidden="1" x14ac:dyDescent="0.25">
      <c r="B2428" t="s">
        <v>2203</v>
      </c>
      <c r="C2428">
        <v>33100</v>
      </c>
      <c r="D2428" t="s">
        <v>1893</v>
      </c>
      <c r="E2428">
        <v>5</v>
      </c>
      <c r="F2428">
        <v>5</v>
      </c>
      <c r="G2428">
        <v>85</v>
      </c>
      <c r="H2428">
        <v>0</v>
      </c>
      <c r="I2428">
        <v>10</v>
      </c>
      <c r="J2428">
        <v>0</v>
      </c>
      <c r="K2428">
        <v>5</v>
      </c>
      <c r="L2428">
        <v>10</v>
      </c>
      <c r="M2428">
        <v>15</v>
      </c>
      <c r="N2428">
        <v>20</v>
      </c>
      <c r="O2428">
        <v>50</v>
      </c>
      <c r="P2428">
        <v>35</v>
      </c>
      <c r="Q2428">
        <v>40</v>
      </c>
      <c r="R2428">
        <v>30</v>
      </c>
      <c r="S2428">
        <v>5</v>
      </c>
      <c r="T2428">
        <v>5</v>
      </c>
      <c r="U2428">
        <v>5</v>
      </c>
      <c r="V2428">
        <v>130</v>
      </c>
      <c r="W2428">
        <v>0</v>
      </c>
      <c r="X2428">
        <v>5</v>
      </c>
      <c r="Y2428">
        <v>0</v>
      </c>
    </row>
    <row r="2429" spans="2:25" hidden="1" x14ac:dyDescent="0.25">
      <c r="B2429" t="s">
        <v>2203</v>
      </c>
      <c r="C2429">
        <v>33200</v>
      </c>
      <c r="D2429" t="s">
        <v>1894</v>
      </c>
      <c r="E2429">
        <v>5</v>
      </c>
      <c r="F2429">
        <v>5</v>
      </c>
      <c r="G2429">
        <v>165</v>
      </c>
      <c r="H2429">
        <v>0</v>
      </c>
      <c r="I2429">
        <v>25</v>
      </c>
      <c r="J2429">
        <v>0</v>
      </c>
      <c r="K2429">
        <v>10</v>
      </c>
      <c r="L2429">
        <v>60</v>
      </c>
      <c r="M2429">
        <v>30</v>
      </c>
      <c r="N2429">
        <v>50</v>
      </c>
      <c r="O2429">
        <v>105</v>
      </c>
      <c r="P2429">
        <v>80</v>
      </c>
      <c r="Q2429">
        <v>85</v>
      </c>
      <c r="R2429">
        <v>65</v>
      </c>
      <c r="S2429">
        <v>5</v>
      </c>
      <c r="T2429">
        <v>5</v>
      </c>
      <c r="U2429">
        <v>30</v>
      </c>
      <c r="V2429">
        <v>285</v>
      </c>
      <c r="W2429">
        <v>0</v>
      </c>
      <c r="X2429">
        <v>10</v>
      </c>
      <c r="Y2429">
        <v>5</v>
      </c>
    </row>
    <row r="2430" spans="2:25" hidden="1" x14ac:dyDescent="0.25">
      <c r="B2430" t="s">
        <v>2203</v>
      </c>
      <c r="C2430">
        <v>33220</v>
      </c>
      <c r="D2430" t="s">
        <v>1895</v>
      </c>
      <c r="E2430">
        <v>20</v>
      </c>
      <c r="F2430">
        <v>100</v>
      </c>
      <c r="G2430">
        <v>24375</v>
      </c>
      <c r="H2430">
        <v>70</v>
      </c>
      <c r="I2430">
        <v>6555</v>
      </c>
      <c r="J2430">
        <v>50</v>
      </c>
      <c r="K2430">
        <v>3695</v>
      </c>
      <c r="L2430">
        <v>11625</v>
      </c>
      <c r="M2430">
        <v>2325</v>
      </c>
      <c r="N2430">
        <v>7645</v>
      </c>
      <c r="O2430">
        <v>7885</v>
      </c>
      <c r="P2430">
        <v>6295</v>
      </c>
      <c r="Q2430">
        <v>7675</v>
      </c>
      <c r="R2430">
        <v>6080</v>
      </c>
      <c r="S2430">
        <v>1355</v>
      </c>
      <c r="T2430">
        <v>360</v>
      </c>
      <c r="U2430">
        <v>2350</v>
      </c>
      <c r="V2430">
        <v>41865</v>
      </c>
      <c r="W2430">
        <v>5</v>
      </c>
      <c r="X2430">
        <v>865</v>
      </c>
      <c r="Y2430">
        <v>195</v>
      </c>
    </row>
    <row r="2431" spans="2:25" hidden="1" x14ac:dyDescent="0.25">
      <c r="B2431" t="s">
        <v>2203</v>
      </c>
      <c r="C2431">
        <v>33360</v>
      </c>
      <c r="D2431" t="s">
        <v>1896</v>
      </c>
      <c r="E2431">
        <v>20</v>
      </c>
      <c r="F2431">
        <v>85</v>
      </c>
      <c r="G2431">
        <v>5970</v>
      </c>
      <c r="H2431">
        <v>30</v>
      </c>
      <c r="I2431">
        <v>2010</v>
      </c>
      <c r="J2431">
        <v>30</v>
      </c>
      <c r="K2431">
        <v>1010</v>
      </c>
      <c r="L2431">
        <v>4440</v>
      </c>
      <c r="M2431">
        <v>830</v>
      </c>
      <c r="N2431">
        <v>2470</v>
      </c>
      <c r="O2431">
        <v>4285</v>
      </c>
      <c r="P2431">
        <v>3680</v>
      </c>
      <c r="Q2431">
        <v>4185</v>
      </c>
      <c r="R2431">
        <v>3190</v>
      </c>
      <c r="S2431">
        <v>500</v>
      </c>
      <c r="T2431">
        <v>175</v>
      </c>
      <c r="U2431">
        <v>1635</v>
      </c>
      <c r="V2431">
        <v>12860</v>
      </c>
      <c r="W2431">
        <v>5</v>
      </c>
      <c r="X2431">
        <v>425</v>
      </c>
      <c r="Y2431">
        <v>70</v>
      </c>
    </row>
    <row r="2432" spans="2:25" hidden="1" x14ac:dyDescent="0.25">
      <c r="B2432" t="s">
        <v>2203</v>
      </c>
      <c r="C2432">
        <v>33430</v>
      </c>
      <c r="D2432" t="s">
        <v>1897</v>
      </c>
      <c r="E2432">
        <v>140</v>
      </c>
      <c r="F2432">
        <v>220</v>
      </c>
      <c r="G2432">
        <v>65235</v>
      </c>
      <c r="H2432">
        <v>820</v>
      </c>
      <c r="I2432">
        <v>14965</v>
      </c>
      <c r="J2432">
        <v>205</v>
      </c>
      <c r="K2432">
        <v>6280</v>
      </c>
      <c r="L2432">
        <v>40165</v>
      </c>
      <c r="M2432">
        <v>11835</v>
      </c>
      <c r="N2432">
        <v>16250</v>
      </c>
      <c r="O2432">
        <v>34060</v>
      </c>
      <c r="P2432">
        <v>26125</v>
      </c>
      <c r="Q2432">
        <v>29680</v>
      </c>
      <c r="R2432">
        <v>17810</v>
      </c>
      <c r="S2432">
        <v>2910</v>
      </c>
      <c r="T2432">
        <v>1005</v>
      </c>
      <c r="U2432">
        <v>7510</v>
      </c>
      <c r="V2432">
        <v>105100</v>
      </c>
      <c r="W2432">
        <v>120</v>
      </c>
      <c r="X2432">
        <v>1760</v>
      </c>
      <c r="Y2432">
        <v>3660</v>
      </c>
    </row>
    <row r="2433" spans="2:25" hidden="1" x14ac:dyDescent="0.25">
      <c r="B2433" t="s">
        <v>2203</v>
      </c>
      <c r="C2433">
        <v>33610</v>
      </c>
      <c r="D2433" t="s">
        <v>1898</v>
      </c>
      <c r="E2433">
        <v>5</v>
      </c>
      <c r="F2433">
        <v>20</v>
      </c>
      <c r="G2433">
        <v>1095</v>
      </c>
      <c r="H2433">
        <v>5</v>
      </c>
      <c r="I2433">
        <v>265</v>
      </c>
      <c r="J2433">
        <v>5</v>
      </c>
      <c r="K2433">
        <v>135</v>
      </c>
      <c r="L2433">
        <v>615</v>
      </c>
      <c r="M2433">
        <v>220</v>
      </c>
      <c r="N2433">
        <v>395</v>
      </c>
      <c r="O2433">
        <v>800</v>
      </c>
      <c r="P2433">
        <v>620</v>
      </c>
      <c r="Q2433">
        <v>570</v>
      </c>
      <c r="R2433">
        <v>350</v>
      </c>
      <c r="S2433">
        <v>50</v>
      </c>
      <c r="T2433">
        <v>30</v>
      </c>
      <c r="U2433">
        <v>255</v>
      </c>
      <c r="V2433">
        <v>2060</v>
      </c>
      <c r="W2433">
        <v>0</v>
      </c>
      <c r="X2433">
        <v>55</v>
      </c>
      <c r="Y2433">
        <v>15</v>
      </c>
    </row>
    <row r="2434" spans="2:25" hidden="1" x14ac:dyDescent="0.25">
      <c r="B2434" t="s">
        <v>2203</v>
      </c>
      <c r="C2434">
        <v>33620</v>
      </c>
      <c r="D2434" t="s">
        <v>1899</v>
      </c>
      <c r="E2434">
        <v>10</v>
      </c>
      <c r="F2434">
        <v>50</v>
      </c>
      <c r="G2434">
        <v>9255</v>
      </c>
      <c r="H2434">
        <v>35</v>
      </c>
      <c r="I2434">
        <v>2750</v>
      </c>
      <c r="J2434">
        <v>20</v>
      </c>
      <c r="K2434">
        <v>1555</v>
      </c>
      <c r="L2434">
        <v>4430</v>
      </c>
      <c r="M2434">
        <v>1000</v>
      </c>
      <c r="N2434">
        <v>3860</v>
      </c>
      <c r="O2434">
        <v>4070</v>
      </c>
      <c r="P2434">
        <v>3210</v>
      </c>
      <c r="Q2434">
        <v>3585</v>
      </c>
      <c r="R2434">
        <v>2685</v>
      </c>
      <c r="S2434">
        <v>480</v>
      </c>
      <c r="T2434">
        <v>225</v>
      </c>
      <c r="U2434">
        <v>1075</v>
      </c>
      <c r="V2434">
        <v>17455</v>
      </c>
      <c r="W2434">
        <v>5</v>
      </c>
      <c r="X2434">
        <v>365</v>
      </c>
      <c r="Y2434">
        <v>95</v>
      </c>
    </row>
    <row r="2435" spans="2:25" hidden="1" x14ac:dyDescent="0.25">
      <c r="B2435" t="s">
        <v>2203</v>
      </c>
      <c r="C2435">
        <v>33800</v>
      </c>
      <c r="D2435" t="s">
        <v>1900</v>
      </c>
      <c r="E2435">
        <v>5</v>
      </c>
      <c r="F2435">
        <v>40</v>
      </c>
      <c r="G2435">
        <v>1925</v>
      </c>
      <c r="H2435">
        <v>5</v>
      </c>
      <c r="I2435">
        <v>400</v>
      </c>
      <c r="J2435">
        <v>5</v>
      </c>
      <c r="K2435">
        <v>225</v>
      </c>
      <c r="L2435">
        <v>760</v>
      </c>
      <c r="M2435">
        <v>435</v>
      </c>
      <c r="N2435">
        <v>515</v>
      </c>
      <c r="O2435">
        <v>570</v>
      </c>
      <c r="P2435">
        <v>465</v>
      </c>
      <c r="Q2435">
        <v>655</v>
      </c>
      <c r="R2435">
        <v>540</v>
      </c>
      <c r="S2435">
        <v>110</v>
      </c>
      <c r="T2435">
        <v>25</v>
      </c>
      <c r="U2435">
        <v>200</v>
      </c>
      <c r="V2435">
        <v>3180</v>
      </c>
      <c r="W2435">
        <v>0</v>
      </c>
      <c r="X2435">
        <v>55</v>
      </c>
      <c r="Y2435">
        <v>10</v>
      </c>
    </row>
    <row r="2436" spans="2:25" hidden="1" x14ac:dyDescent="0.25">
      <c r="B2436" t="s">
        <v>2203</v>
      </c>
      <c r="C2436">
        <v>33830</v>
      </c>
      <c r="D2436" t="s">
        <v>1901</v>
      </c>
      <c r="E2436">
        <v>20</v>
      </c>
      <c r="F2436">
        <v>70</v>
      </c>
      <c r="G2436">
        <v>50</v>
      </c>
      <c r="H2436">
        <v>0</v>
      </c>
      <c r="I2436">
        <v>25</v>
      </c>
      <c r="J2436">
        <v>5</v>
      </c>
      <c r="K2436">
        <v>30</v>
      </c>
      <c r="L2436">
        <v>5</v>
      </c>
      <c r="M2436">
        <v>0</v>
      </c>
      <c r="N2436">
        <v>55</v>
      </c>
      <c r="O2436">
        <v>160</v>
      </c>
      <c r="P2436">
        <v>145</v>
      </c>
      <c r="Q2436">
        <v>370</v>
      </c>
      <c r="R2436">
        <v>240</v>
      </c>
      <c r="S2436">
        <v>10</v>
      </c>
      <c r="T2436">
        <v>10</v>
      </c>
      <c r="U2436">
        <v>100</v>
      </c>
      <c r="V2436">
        <v>280</v>
      </c>
      <c r="W2436">
        <v>0</v>
      </c>
      <c r="X2436">
        <v>60</v>
      </c>
      <c r="Y2436">
        <v>5</v>
      </c>
    </row>
    <row r="2437" spans="2:25" hidden="1" x14ac:dyDescent="0.25">
      <c r="B2437" t="s">
        <v>2203</v>
      </c>
      <c r="C2437">
        <v>33960</v>
      </c>
      <c r="D2437" t="s">
        <v>1902</v>
      </c>
      <c r="E2437">
        <v>115</v>
      </c>
      <c r="F2437">
        <v>325</v>
      </c>
      <c r="G2437">
        <v>17960</v>
      </c>
      <c r="H2437">
        <v>185</v>
      </c>
      <c r="I2437">
        <v>7650</v>
      </c>
      <c r="J2437">
        <v>125</v>
      </c>
      <c r="K2437">
        <v>3695</v>
      </c>
      <c r="L2437">
        <v>20715</v>
      </c>
      <c r="M2437">
        <v>1825</v>
      </c>
      <c r="N2437">
        <v>10110</v>
      </c>
      <c r="O2437">
        <v>21155</v>
      </c>
      <c r="P2437">
        <v>17115</v>
      </c>
      <c r="Q2437">
        <v>16170</v>
      </c>
      <c r="R2437">
        <v>9405</v>
      </c>
      <c r="S2437">
        <v>1375</v>
      </c>
      <c r="T2437">
        <v>895</v>
      </c>
      <c r="U2437">
        <v>5900</v>
      </c>
      <c r="V2437">
        <v>42840</v>
      </c>
      <c r="W2437">
        <v>40</v>
      </c>
      <c r="X2437">
        <v>1680</v>
      </c>
      <c r="Y2437">
        <v>990</v>
      </c>
    </row>
    <row r="2438" spans="2:25" hidden="1" x14ac:dyDescent="0.25">
      <c r="B2438" t="s">
        <v>2203</v>
      </c>
      <c r="C2438">
        <v>33980</v>
      </c>
      <c r="D2438" t="s">
        <v>1903</v>
      </c>
      <c r="E2438">
        <v>5</v>
      </c>
      <c r="F2438">
        <v>15</v>
      </c>
      <c r="G2438">
        <v>615</v>
      </c>
      <c r="H2438">
        <v>5</v>
      </c>
      <c r="I2438">
        <v>205</v>
      </c>
      <c r="J2438">
        <v>5</v>
      </c>
      <c r="K2438">
        <v>80</v>
      </c>
      <c r="L2438">
        <v>455</v>
      </c>
      <c r="M2438">
        <v>105</v>
      </c>
      <c r="N2438">
        <v>250</v>
      </c>
      <c r="O2438">
        <v>775</v>
      </c>
      <c r="P2438">
        <v>645</v>
      </c>
      <c r="Q2438">
        <v>525</v>
      </c>
      <c r="R2438">
        <v>365</v>
      </c>
      <c r="S2438">
        <v>50</v>
      </c>
      <c r="T2438">
        <v>15</v>
      </c>
      <c r="U2438">
        <v>290</v>
      </c>
      <c r="V2438">
        <v>1405</v>
      </c>
      <c r="W2438">
        <v>0</v>
      </c>
      <c r="X2438">
        <v>30</v>
      </c>
      <c r="Y2438">
        <v>10</v>
      </c>
    </row>
    <row r="2439" spans="2:25" hidden="1" x14ac:dyDescent="0.25">
      <c r="B2439" t="s">
        <v>2203</v>
      </c>
      <c r="C2439">
        <v>34420</v>
      </c>
      <c r="D2439" t="s">
        <v>1904</v>
      </c>
      <c r="E2439">
        <v>5</v>
      </c>
      <c r="F2439">
        <v>35</v>
      </c>
      <c r="G2439">
        <v>45</v>
      </c>
      <c r="H2439">
        <v>0</v>
      </c>
      <c r="I2439">
        <v>10</v>
      </c>
      <c r="J2439">
        <v>0</v>
      </c>
      <c r="K2439">
        <v>10</v>
      </c>
      <c r="L2439">
        <v>5</v>
      </c>
      <c r="M2439">
        <v>0</v>
      </c>
      <c r="N2439">
        <v>50</v>
      </c>
      <c r="O2439">
        <v>135</v>
      </c>
      <c r="P2439">
        <v>120</v>
      </c>
      <c r="Q2439">
        <v>345</v>
      </c>
      <c r="R2439">
        <v>275</v>
      </c>
      <c r="S2439">
        <v>5</v>
      </c>
      <c r="T2439">
        <v>15</v>
      </c>
      <c r="U2439">
        <v>70</v>
      </c>
      <c r="V2439">
        <v>235</v>
      </c>
      <c r="W2439">
        <v>0</v>
      </c>
      <c r="X2439">
        <v>50</v>
      </c>
      <c r="Y2439">
        <v>0</v>
      </c>
    </row>
    <row r="2440" spans="2:25" hidden="1" x14ac:dyDescent="0.25">
      <c r="B2440" t="s">
        <v>2203</v>
      </c>
      <c r="C2440">
        <v>34530</v>
      </c>
      <c r="D2440" t="s">
        <v>1905</v>
      </c>
      <c r="E2440">
        <v>30</v>
      </c>
      <c r="F2440">
        <v>20</v>
      </c>
      <c r="G2440">
        <v>4860</v>
      </c>
      <c r="H2440">
        <v>20</v>
      </c>
      <c r="I2440">
        <v>1055</v>
      </c>
      <c r="J2440">
        <v>10</v>
      </c>
      <c r="K2440">
        <v>415</v>
      </c>
      <c r="L2440">
        <v>1690</v>
      </c>
      <c r="M2440">
        <v>925</v>
      </c>
      <c r="N2440">
        <v>1170</v>
      </c>
      <c r="O2440">
        <v>1685</v>
      </c>
      <c r="P2440">
        <v>1350</v>
      </c>
      <c r="Q2440">
        <v>1660</v>
      </c>
      <c r="R2440">
        <v>1050</v>
      </c>
      <c r="S2440">
        <v>325</v>
      </c>
      <c r="T2440">
        <v>55</v>
      </c>
      <c r="U2440">
        <v>465</v>
      </c>
      <c r="V2440">
        <v>7580</v>
      </c>
      <c r="W2440">
        <v>5</v>
      </c>
      <c r="X2440">
        <v>90</v>
      </c>
      <c r="Y2440">
        <v>45</v>
      </c>
    </row>
    <row r="2441" spans="2:25" hidden="1" x14ac:dyDescent="0.25">
      <c r="B2441" t="s">
        <v>2203</v>
      </c>
      <c r="C2441">
        <v>34570</v>
      </c>
      <c r="D2441" t="s">
        <v>1906</v>
      </c>
      <c r="E2441">
        <v>5</v>
      </c>
      <c r="F2441">
        <v>25</v>
      </c>
      <c r="G2441">
        <v>30</v>
      </c>
      <c r="H2441">
        <v>0</v>
      </c>
      <c r="I2441">
        <v>5</v>
      </c>
      <c r="J2441">
        <v>0</v>
      </c>
      <c r="K2441">
        <v>5</v>
      </c>
      <c r="L2441">
        <v>5</v>
      </c>
      <c r="M2441">
        <v>5</v>
      </c>
      <c r="N2441">
        <v>25</v>
      </c>
      <c r="O2441">
        <v>95</v>
      </c>
      <c r="P2441">
        <v>85</v>
      </c>
      <c r="Q2441">
        <v>160</v>
      </c>
      <c r="R2441">
        <v>95</v>
      </c>
      <c r="S2441">
        <v>0</v>
      </c>
      <c r="T2441">
        <v>5</v>
      </c>
      <c r="U2441">
        <v>55</v>
      </c>
      <c r="V2441">
        <v>130</v>
      </c>
      <c r="W2441">
        <v>0</v>
      </c>
      <c r="X2441">
        <v>25</v>
      </c>
      <c r="Y2441">
        <v>0</v>
      </c>
    </row>
    <row r="2442" spans="2:25" hidden="1" x14ac:dyDescent="0.25">
      <c r="B2442" t="s">
        <v>2203</v>
      </c>
      <c r="C2442">
        <v>34580</v>
      </c>
      <c r="D2442" t="s">
        <v>1907</v>
      </c>
      <c r="E2442">
        <v>15</v>
      </c>
      <c r="F2442">
        <v>30</v>
      </c>
      <c r="G2442">
        <v>4835</v>
      </c>
      <c r="H2442">
        <v>30</v>
      </c>
      <c r="I2442">
        <v>1615</v>
      </c>
      <c r="J2442">
        <v>20</v>
      </c>
      <c r="K2442">
        <v>890</v>
      </c>
      <c r="L2442">
        <v>2760</v>
      </c>
      <c r="M2442">
        <v>550</v>
      </c>
      <c r="N2442">
        <v>2035</v>
      </c>
      <c r="O2442">
        <v>2930</v>
      </c>
      <c r="P2442">
        <v>2285</v>
      </c>
      <c r="Q2442">
        <v>2625</v>
      </c>
      <c r="R2442">
        <v>1630</v>
      </c>
      <c r="S2442">
        <v>305</v>
      </c>
      <c r="T2442">
        <v>130</v>
      </c>
      <c r="U2442">
        <v>750</v>
      </c>
      <c r="V2442">
        <v>9495</v>
      </c>
      <c r="W2442">
        <v>5</v>
      </c>
      <c r="X2442">
        <v>230</v>
      </c>
      <c r="Y2442">
        <v>310</v>
      </c>
    </row>
    <row r="2443" spans="2:25" hidden="1" x14ac:dyDescent="0.25">
      <c r="B2443" t="s">
        <v>2203</v>
      </c>
      <c r="C2443">
        <v>34590</v>
      </c>
      <c r="D2443" t="s">
        <v>1908</v>
      </c>
      <c r="E2443">
        <v>125</v>
      </c>
      <c r="F2443">
        <v>315</v>
      </c>
      <c r="G2443">
        <v>32505</v>
      </c>
      <c r="H2443">
        <v>290</v>
      </c>
      <c r="I2443">
        <v>12310</v>
      </c>
      <c r="J2443">
        <v>165</v>
      </c>
      <c r="K2443">
        <v>6420</v>
      </c>
      <c r="L2443">
        <v>32615</v>
      </c>
      <c r="M2443">
        <v>2695</v>
      </c>
      <c r="N2443">
        <v>14275</v>
      </c>
      <c r="O2443">
        <v>33015</v>
      </c>
      <c r="P2443">
        <v>26580</v>
      </c>
      <c r="Q2443">
        <v>27105</v>
      </c>
      <c r="R2443">
        <v>15845</v>
      </c>
      <c r="S2443">
        <v>2125</v>
      </c>
      <c r="T2443">
        <v>1755</v>
      </c>
      <c r="U2443">
        <v>8810</v>
      </c>
      <c r="V2443">
        <v>69890</v>
      </c>
      <c r="W2443">
        <v>140</v>
      </c>
      <c r="X2443">
        <v>2460</v>
      </c>
      <c r="Y2443">
        <v>1810</v>
      </c>
    </row>
    <row r="2444" spans="2:25" hidden="1" x14ac:dyDescent="0.25">
      <c r="B2444" t="s">
        <v>2203</v>
      </c>
      <c r="C2444">
        <v>34710</v>
      </c>
      <c r="D2444" t="s">
        <v>1909</v>
      </c>
      <c r="E2444">
        <v>5</v>
      </c>
      <c r="F2444">
        <v>5</v>
      </c>
      <c r="G2444">
        <v>325</v>
      </c>
      <c r="H2444">
        <v>5</v>
      </c>
      <c r="I2444">
        <v>65</v>
      </c>
      <c r="J2444">
        <v>0</v>
      </c>
      <c r="K2444">
        <v>25</v>
      </c>
      <c r="L2444">
        <v>130</v>
      </c>
      <c r="M2444">
        <v>60</v>
      </c>
      <c r="N2444">
        <v>105</v>
      </c>
      <c r="O2444">
        <v>200</v>
      </c>
      <c r="P2444">
        <v>160</v>
      </c>
      <c r="Q2444">
        <v>160</v>
      </c>
      <c r="R2444">
        <v>110</v>
      </c>
      <c r="S2444">
        <v>15</v>
      </c>
      <c r="T2444">
        <v>5</v>
      </c>
      <c r="U2444">
        <v>55</v>
      </c>
      <c r="V2444">
        <v>560</v>
      </c>
      <c r="W2444">
        <v>0</v>
      </c>
      <c r="X2444">
        <v>10</v>
      </c>
      <c r="Y2444">
        <v>5</v>
      </c>
    </row>
    <row r="2445" spans="2:25" hidden="1" x14ac:dyDescent="0.25">
      <c r="B2445" t="s">
        <v>2203</v>
      </c>
      <c r="C2445">
        <v>34770</v>
      </c>
      <c r="D2445" t="s">
        <v>1910</v>
      </c>
      <c r="E2445">
        <v>45</v>
      </c>
      <c r="F2445">
        <v>155</v>
      </c>
      <c r="G2445">
        <v>11290</v>
      </c>
      <c r="H2445">
        <v>40</v>
      </c>
      <c r="I2445">
        <v>2685</v>
      </c>
      <c r="J2445">
        <v>30</v>
      </c>
      <c r="K2445">
        <v>1210</v>
      </c>
      <c r="L2445">
        <v>5800</v>
      </c>
      <c r="M2445">
        <v>2145</v>
      </c>
      <c r="N2445">
        <v>3440</v>
      </c>
      <c r="O2445">
        <v>6235</v>
      </c>
      <c r="P2445">
        <v>5225</v>
      </c>
      <c r="Q2445">
        <v>5510</v>
      </c>
      <c r="R2445">
        <v>3870</v>
      </c>
      <c r="S2445">
        <v>675</v>
      </c>
      <c r="T2445">
        <v>205</v>
      </c>
      <c r="U2445">
        <v>2180</v>
      </c>
      <c r="V2445">
        <v>20130</v>
      </c>
      <c r="W2445">
        <v>15</v>
      </c>
      <c r="X2445">
        <v>435</v>
      </c>
      <c r="Y2445">
        <v>180</v>
      </c>
    </row>
    <row r="2446" spans="2:25" hidden="1" x14ac:dyDescent="0.25">
      <c r="B2446" t="s">
        <v>2203</v>
      </c>
      <c r="C2446">
        <v>34800</v>
      </c>
      <c r="D2446" t="s">
        <v>1911</v>
      </c>
      <c r="E2446">
        <v>5</v>
      </c>
      <c r="F2446">
        <v>5</v>
      </c>
      <c r="G2446">
        <v>35</v>
      </c>
      <c r="H2446">
        <v>0</v>
      </c>
      <c r="I2446">
        <v>5</v>
      </c>
      <c r="J2446">
        <v>0</v>
      </c>
      <c r="K2446">
        <v>5</v>
      </c>
      <c r="L2446">
        <v>15</v>
      </c>
      <c r="M2446">
        <v>10</v>
      </c>
      <c r="N2446">
        <v>5</v>
      </c>
      <c r="O2446">
        <v>40</v>
      </c>
      <c r="P2446">
        <v>25</v>
      </c>
      <c r="Q2446">
        <v>35</v>
      </c>
      <c r="R2446">
        <v>20</v>
      </c>
      <c r="S2446">
        <v>5</v>
      </c>
      <c r="T2446">
        <v>0</v>
      </c>
      <c r="U2446">
        <v>10</v>
      </c>
      <c r="V2446">
        <v>60</v>
      </c>
      <c r="W2446">
        <v>0</v>
      </c>
      <c r="X2446">
        <v>5</v>
      </c>
      <c r="Y2446">
        <v>0</v>
      </c>
    </row>
    <row r="2447" spans="2:25" hidden="1" x14ac:dyDescent="0.25">
      <c r="B2447" t="s">
        <v>2203</v>
      </c>
      <c r="C2447">
        <v>34830</v>
      </c>
      <c r="D2447" t="s">
        <v>1912</v>
      </c>
      <c r="E2447">
        <v>5</v>
      </c>
      <c r="F2447">
        <v>20</v>
      </c>
      <c r="G2447">
        <v>10</v>
      </c>
      <c r="H2447">
        <v>0</v>
      </c>
      <c r="I2447">
        <v>10</v>
      </c>
      <c r="J2447">
        <v>0</v>
      </c>
      <c r="K2447">
        <v>5</v>
      </c>
      <c r="L2447">
        <v>5</v>
      </c>
      <c r="M2447">
        <v>0</v>
      </c>
      <c r="N2447">
        <v>20</v>
      </c>
      <c r="O2447">
        <v>45</v>
      </c>
      <c r="P2447">
        <v>40</v>
      </c>
      <c r="Q2447">
        <v>65</v>
      </c>
      <c r="R2447">
        <v>40</v>
      </c>
      <c r="S2447">
        <v>0</v>
      </c>
      <c r="T2447">
        <v>5</v>
      </c>
      <c r="U2447">
        <v>30</v>
      </c>
      <c r="V2447">
        <v>75</v>
      </c>
      <c r="W2447">
        <v>0</v>
      </c>
      <c r="X2447">
        <v>5</v>
      </c>
      <c r="Y2447">
        <v>0</v>
      </c>
    </row>
    <row r="2448" spans="2:25" hidden="1" x14ac:dyDescent="0.25">
      <c r="B2448" t="s">
        <v>2203</v>
      </c>
      <c r="C2448">
        <v>34860</v>
      </c>
      <c r="D2448" t="s">
        <v>1913</v>
      </c>
      <c r="E2448">
        <v>10</v>
      </c>
      <c r="F2448">
        <v>25</v>
      </c>
      <c r="G2448">
        <v>1050</v>
      </c>
      <c r="H2448">
        <v>5</v>
      </c>
      <c r="I2448">
        <v>250</v>
      </c>
      <c r="J2448">
        <v>5</v>
      </c>
      <c r="K2448">
        <v>110</v>
      </c>
      <c r="L2448">
        <v>680</v>
      </c>
      <c r="M2448">
        <v>260</v>
      </c>
      <c r="N2448">
        <v>400</v>
      </c>
      <c r="O2448">
        <v>825</v>
      </c>
      <c r="P2448">
        <v>645</v>
      </c>
      <c r="Q2448">
        <v>595</v>
      </c>
      <c r="R2448">
        <v>400</v>
      </c>
      <c r="S2448">
        <v>60</v>
      </c>
      <c r="T2448">
        <v>30</v>
      </c>
      <c r="U2448">
        <v>260</v>
      </c>
      <c r="V2448">
        <v>2050</v>
      </c>
      <c r="W2448">
        <v>5</v>
      </c>
      <c r="X2448">
        <v>50</v>
      </c>
      <c r="Y2448">
        <v>20</v>
      </c>
    </row>
    <row r="2449" spans="2:25" hidden="1" x14ac:dyDescent="0.25">
      <c r="B2449" t="s">
        <v>2203</v>
      </c>
      <c r="C2449">
        <v>34880</v>
      </c>
      <c r="D2449" t="s">
        <v>1914</v>
      </c>
      <c r="E2449">
        <v>25</v>
      </c>
      <c r="F2449">
        <v>95</v>
      </c>
      <c r="G2449">
        <v>3100</v>
      </c>
      <c r="H2449">
        <v>15</v>
      </c>
      <c r="I2449">
        <v>550</v>
      </c>
      <c r="J2449">
        <v>5</v>
      </c>
      <c r="K2449">
        <v>320</v>
      </c>
      <c r="L2449">
        <v>1720</v>
      </c>
      <c r="M2449">
        <v>500</v>
      </c>
      <c r="N2449">
        <v>935</v>
      </c>
      <c r="O2449">
        <v>1710</v>
      </c>
      <c r="P2449">
        <v>1405</v>
      </c>
      <c r="Q2449">
        <v>2005</v>
      </c>
      <c r="R2449">
        <v>1665</v>
      </c>
      <c r="S2449">
        <v>115</v>
      </c>
      <c r="T2449">
        <v>85</v>
      </c>
      <c r="U2449">
        <v>620</v>
      </c>
      <c r="V2449">
        <v>5675</v>
      </c>
      <c r="W2449">
        <v>5</v>
      </c>
      <c r="X2449">
        <v>225</v>
      </c>
      <c r="Y2449">
        <v>35</v>
      </c>
    </row>
    <row r="2450" spans="2:25" hidden="1" x14ac:dyDescent="0.25">
      <c r="B2450" t="s">
        <v>2203</v>
      </c>
      <c r="C2450">
        <v>35010</v>
      </c>
      <c r="D2450" t="s">
        <v>1915</v>
      </c>
      <c r="E2450">
        <v>125</v>
      </c>
      <c r="F2450">
        <v>345</v>
      </c>
      <c r="G2450">
        <v>55715</v>
      </c>
      <c r="H2450">
        <v>410</v>
      </c>
      <c r="I2450">
        <v>16100</v>
      </c>
      <c r="J2450">
        <v>210</v>
      </c>
      <c r="K2450">
        <v>7030</v>
      </c>
      <c r="L2450">
        <v>36335</v>
      </c>
      <c r="M2450">
        <v>8330</v>
      </c>
      <c r="N2450">
        <v>17820</v>
      </c>
      <c r="O2450">
        <v>32250</v>
      </c>
      <c r="P2450">
        <v>25170</v>
      </c>
      <c r="Q2450">
        <v>25995</v>
      </c>
      <c r="R2450">
        <v>15710</v>
      </c>
      <c r="S2450">
        <v>3095</v>
      </c>
      <c r="T2450">
        <v>1115</v>
      </c>
      <c r="U2450">
        <v>8400</v>
      </c>
      <c r="V2450">
        <v>98595</v>
      </c>
      <c r="W2450">
        <v>70</v>
      </c>
      <c r="X2450">
        <v>2295</v>
      </c>
      <c r="Y2450">
        <v>1680</v>
      </c>
    </row>
    <row r="2451" spans="2:25" hidden="1" x14ac:dyDescent="0.25">
      <c r="B2451" t="s">
        <v>2203</v>
      </c>
      <c r="C2451">
        <v>35250</v>
      </c>
      <c r="D2451" t="s">
        <v>1458</v>
      </c>
      <c r="E2451">
        <v>5</v>
      </c>
      <c r="F2451">
        <v>20</v>
      </c>
      <c r="G2451">
        <v>40</v>
      </c>
      <c r="H2451">
        <v>0</v>
      </c>
      <c r="I2451">
        <v>5</v>
      </c>
      <c r="J2451">
        <v>0</v>
      </c>
      <c r="K2451">
        <v>10</v>
      </c>
      <c r="L2451">
        <v>5</v>
      </c>
      <c r="M2451">
        <v>0</v>
      </c>
      <c r="N2451">
        <v>30</v>
      </c>
      <c r="O2451">
        <v>150</v>
      </c>
      <c r="P2451">
        <v>125</v>
      </c>
      <c r="Q2451">
        <v>295</v>
      </c>
      <c r="R2451">
        <v>215</v>
      </c>
      <c r="S2451">
        <v>0</v>
      </c>
      <c r="T2451">
        <v>25</v>
      </c>
      <c r="U2451">
        <v>80</v>
      </c>
      <c r="V2451">
        <v>195</v>
      </c>
      <c r="W2451">
        <v>0</v>
      </c>
      <c r="X2451">
        <v>50</v>
      </c>
      <c r="Y2451">
        <v>0</v>
      </c>
    </row>
    <row r="2452" spans="2:25" hidden="1" x14ac:dyDescent="0.25">
      <c r="B2452" t="s">
        <v>2203</v>
      </c>
      <c r="C2452">
        <v>35300</v>
      </c>
      <c r="D2452" t="s">
        <v>1916</v>
      </c>
      <c r="E2452">
        <v>20</v>
      </c>
      <c r="F2452">
        <v>105</v>
      </c>
      <c r="G2452">
        <v>820</v>
      </c>
      <c r="H2452">
        <v>5</v>
      </c>
      <c r="I2452">
        <v>225</v>
      </c>
      <c r="J2452">
        <v>5</v>
      </c>
      <c r="K2452">
        <v>130</v>
      </c>
      <c r="L2452">
        <v>665</v>
      </c>
      <c r="M2452">
        <v>100</v>
      </c>
      <c r="N2452">
        <v>475</v>
      </c>
      <c r="O2452">
        <v>1235</v>
      </c>
      <c r="P2452">
        <v>1110</v>
      </c>
      <c r="Q2452">
        <v>1595</v>
      </c>
      <c r="R2452">
        <v>1180</v>
      </c>
      <c r="S2452">
        <v>65</v>
      </c>
      <c r="T2452">
        <v>60</v>
      </c>
      <c r="U2452">
        <v>600</v>
      </c>
      <c r="V2452">
        <v>2320</v>
      </c>
      <c r="W2452">
        <v>5</v>
      </c>
      <c r="X2452">
        <v>230</v>
      </c>
      <c r="Y2452">
        <v>25</v>
      </c>
    </row>
    <row r="2453" spans="2:25" hidden="1" x14ac:dyDescent="0.25">
      <c r="B2453" t="s">
        <v>2203</v>
      </c>
      <c r="C2453">
        <v>35600</v>
      </c>
      <c r="D2453" t="s">
        <v>1917</v>
      </c>
      <c r="E2453">
        <v>5</v>
      </c>
      <c r="F2453">
        <v>15</v>
      </c>
      <c r="G2453">
        <v>480</v>
      </c>
      <c r="H2453">
        <v>5</v>
      </c>
      <c r="I2453">
        <v>115</v>
      </c>
      <c r="J2453">
        <v>5</v>
      </c>
      <c r="K2453">
        <v>65</v>
      </c>
      <c r="L2453">
        <v>225</v>
      </c>
      <c r="M2453">
        <v>60</v>
      </c>
      <c r="N2453">
        <v>195</v>
      </c>
      <c r="O2453">
        <v>275</v>
      </c>
      <c r="P2453">
        <v>215</v>
      </c>
      <c r="Q2453">
        <v>260</v>
      </c>
      <c r="R2453">
        <v>210</v>
      </c>
      <c r="S2453">
        <v>30</v>
      </c>
      <c r="T2453">
        <v>15</v>
      </c>
      <c r="U2453">
        <v>105</v>
      </c>
      <c r="V2453">
        <v>955</v>
      </c>
      <c r="W2453">
        <v>5</v>
      </c>
      <c r="X2453">
        <v>25</v>
      </c>
      <c r="Y2453">
        <v>5</v>
      </c>
    </row>
    <row r="2454" spans="2:25" hidden="1" x14ac:dyDescent="0.25">
      <c r="B2454" t="s">
        <v>2203</v>
      </c>
      <c r="C2454">
        <v>35670</v>
      </c>
      <c r="D2454" t="s">
        <v>1918</v>
      </c>
      <c r="E2454">
        <v>5</v>
      </c>
      <c r="F2454">
        <v>15</v>
      </c>
      <c r="G2454">
        <v>40</v>
      </c>
      <c r="H2454">
        <v>0</v>
      </c>
      <c r="I2454">
        <v>20</v>
      </c>
      <c r="J2454">
        <v>5</v>
      </c>
      <c r="K2454">
        <v>20</v>
      </c>
      <c r="L2454">
        <v>25</v>
      </c>
      <c r="M2454">
        <v>0</v>
      </c>
      <c r="N2454">
        <v>50</v>
      </c>
      <c r="O2454">
        <v>140</v>
      </c>
      <c r="P2454">
        <v>130</v>
      </c>
      <c r="Q2454">
        <v>255</v>
      </c>
      <c r="R2454">
        <v>185</v>
      </c>
      <c r="S2454">
        <v>5</v>
      </c>
      <c r="T2454">
        <v>15</v>
      </c>
      <c r="U2454">
        <v>75</v>
      </c>
      <c r="V2454">
        <v>225</v>
      </c>
      <c r="W2454">
        <v>0</v>
      </c>
      <c r="X2454">
        <v>45</v>
      </c>
      <c r="Y2454">
        <v>0</v>
      </c>
    </row>
    <row r="2455" spans="2:25" hidden="1" x14ac:dyDescent="0.25">
      <c r="B2455" t="s">
        <v>2203</v>
      </c>
      <c r="C2455">
        <v>35740</v>
      </c>
      <c r="D2455" t="s">
        <v>1919</v>
      </c>
      <c r="E2455">
        <v>10</v>
      </c>
      <c r="F2455">
        <v>15</v>
      </c>
      <c r="G2455">
        <v>8055</v>
      </c>
      <c r="H2455">
        <v>40</v>
      </c>
      <c r="I2455">
        <v>1295</v>
      </c>
      <c r="J2455">
        <v>10</v>
      </c>
      <c r="K2455">
        <v>515</v>
      </c>
      <c r="L2455">
        <v>2640</v>
      </c>
      <c r="M2455">
        <v>2330</v>
      </c>
      <c r="N2455">
        <v>1605</v>
      </c>
      <c r="O2455">
        <v>2455</v>
      </c>
      <c r="P2455">
        <v>1815</v>
      </c>
      <c r="Q2455">
        <v>2050</v>
      </c>
      <c r="R2455">
        <v>1480</v>
      </c>
      <c r="S2455">
        <v>315</v>
      </c>
      <c r="T2455">
        <v>95</v>
      </c>
      <c r="U2455">
        <v>490</v>
      </c>
      <c r="V2455">
        <v>11685</v>
      </c>
      <c r="W2455">
        <v>5</v>
      </c>
      <c r="X2455">
        <v>120</v>
      </c>
      <c r="Y2455">
        <v>130</v>
      </c>
    </row>
    <row r="2456" spans="2:25" hidden="1" x14ac:dyDescent="0.25">
      <c r="B2456" t="s">
        <v>2203</v>
      </c>
      <c r="C2456">
        <v>35760</v>
      </c>
      <c r="D2456" t="s">
        <v>1920</v>
      </c>
      <c r="E2456">
        <v>5</v>
      </c>
      <c r="F2456">
        <v>25</v>
      </c>
      <c r="G2456">
        <v>1700</v>
      </c>
      <c r="H2456">
        <v>5</v>
      </c>
      <c r="I2456">
        <v>375</v>
      </c>
      <c r="J2456">
        <v>5</v>
      </c>
      <c r="K2456">
        <v>245</v>
      </c>
      <c r="L2456">
        <v>635</v>
      </c>
      <c r="M2456">
        <v>225</v>
      </c>
      <c r="N2456">
        <v>615</v>
      </c>
      <c r="O2456">
        <v>660</v>
      </c>
      <c r="P2456">
        <v>540</v>
      </c>
      <c r="Q2456">
        <v>705</v>
      </c>
      <c r="R2456">
        <v>605</v>
      </c>
      <c r="S2456">
        <v>75</v>
      </c>
      <c r="T2456">
        <v>35</v>
      </c>
      <c r="U2456">
        <v>200</v>
      </c>
      <c r="V2456">
        <v>3105</v>
      </c>
      <c r="W2456">
        <v>0</v>
      </c>
      <c r="X2456">
        <v>55</v>
      </c>
      <c r="Y2456">
        <v>15</v>
      </c>
    </row>
    <row r="2457" spans="2:25" hidden="1" x14ac:dyDescent="0.25">
      <c r="B2457" t="s">
        <v>2203</v>
      </c>
      <c r="C2457">
        <v>35780</v>
      </c>
      <c r="D2457" t="s">
        <v>1921</v>
      </c>
      <c r="E2457">
        <v>15</v>
      </c>
      <c r="F2457">
        <v>135</v>
      </c>
      <c r="G2457">
        <v>75</v>
      </c>
      <c r="H2457">
        <v>0</v>
      </c>
      <c r="I2457">
        <v>35</v>
      </c>
      <c r="J2457">
        <v>0</v>
      </c>
      <c r="K2457">
        <v>25</v>
      </c>
      <c r="L2457">
        <v>10</v>
      </c>
      <c r="M2457">
        <v>0</v>
      </c>
      <c r="N2457">
        <v>55</v>
      </c>
      <c r="O2457">
        <v>385</v>
      </c>
      <c r="P2457">
        <v>350</v>
      </c>
      <c r="Q2457">
        <v>570</v>
      </c>
      <c r="R2457">
        <v>305</v>
      </c>
      <c r="S2457">
        <v>5</v>
      </c>
      <c r="T2457">
        <v>40</v>
      </c>
      <c r="U2457">
        <v>200</v>
      </c>
      <c r="V2457">
        <v>410</v>
      </c>
      <c r="W2457">
        <v>0</v>
      </c>
      <c r="X2457">
        <v>90</v>
      </c>
      <c r="Y2457">
        <v>0</v>
      </c>
    </row>
    <row r="2458" spans="2:25" hidden="1" x14ac:dyDescent="0.25">
      <c r="B2458" t="s">
        <v>2203</v>
      </c>
      <c r="C2458">
        <v>35790</v>
      </c>
      <c r="D2458" t="s">
        <v>1922</v>
      </c>
      <c r="E2458">
        <v>45</v>
      </c>
      <c r="F2458">
        <v>65</v>
      </c>
      <c r="G2458">
        <v>70</v>
      </c>
      <c r="H2458">
        <v>0</v>
      </c>
      <c r="I2458">
        <v>50</v>
      </c>
      <c r="J2458">
        <v>5</v>
      </c>
      <c r="K2458">
        <v>50</v>
      </c>
      <c r="L2458">
        <v>25</v>
      </c>
      <c r="M2458">
        <v>0</v>
      </c>
      <c r="N2458">
        <v>100</v>
      </c>
      <c r="O2458">
        <v>330</v>
      </c>
      <c r="P2458">
        <v>315</v>
      </c>
      <c r="Q2458">
        <v>655</v>
      </c>
      <c r="R2458">
        <v>485</v>
      </c>
      <c r="S2458">
        <v>5</v>
      </c>
      <c r="T2458">
        <v>20</v>
      </c>
      <c r="U2458">
        <v>220</v>
      </c>
      <c r="V2458">
        <v>540</v>
      </c>
      <c r="W2458">
        <v>5</v>
      </c>
      <c r="X2458">
        <v>90</v>
      </c>
      <c r="Y2458">
        <v>5</v>
      </c>
    </row>
    <row r="2459" spans="2:25" hidden="1" x14ac:dyDescent="0.25">
      <c r="B2459" t="s">
        <v>2203</v>
      </c>
      <c r="C2459">
        <v>35800</v>
      </c>
      <c r="D2459" t="s">
        <v>1923</v>
      </c>
      <c r="E2459">
        <v>10</v>
      </c>
      <c r="F2459">
        <v>15</v>
      </c>
      <c r="G2459">
        <v>170</v>
      </c>
      <c r="H2459">
        <v>5</v>
      </c>
      <c r="I2459">
        <v>55</v>
      </c>
      <c r="J2459">
        <v>5</v>
      </c>
      <c r="K2459">
        <v>40</v>
      </c>
      <c r="L2459">
        <v>80</v>
      </c>
      <c r="M2459">
        <v>20</v>
      </c>
      <c r="N2459">
        <v>120</v>
      </c>
      <c r="O2459">
        <v>145</v>
      </c>
      <c r="P2459">
        <v>130</v>
      </c>
      <c r="Q2459">
        <v>165</v>
      </c>
      <c r="R2459">
        <v>130</v>
      </c>
      <c r="S2459">
        <v>10</v>
      </c>
      <c r="T2459">
        <v>5</v>
      </c>
      <c r="U2459">
        <v>70</v>
      </c>
      <c r="V2459">
        <v>450</v>
      </c>
      <c r="W2459">
        <v>0</v>
      </c>
      <c r="X2459">
        <v>15</v>
      </c>
      <c r="Y2459">
        <v>5</v>
      </c>
    </row>
    <row r="2460" spans="2:25" hidden="1" x14ac:dyDescent="0.25">
      <c r="B2460" t="s">
        <v>2203</v>
      </c>
      <c r="C2460">
        <v>36070</v>
      </c>
      <c r="D2460" t="s">
        <v>1924</v>
      </c>
      <c r="E2460">
        <v>5</v>
      </c>
      <c r="F2460">
        <v>45</v>
      </c>
      <c r="G2460">
        <v>35</v>
      </c>
      <c r="H2460">
        <v>0</v>
      </c>
      <c r="I2460">
        <v>15</v>
      </c>
      <c r="J2460">
        <v>0</v>
      </c>
      <c r="K2460">
        <v>15</v>
      </c>
      <c r="L2460">
        <v>5</v>
      </c>
      <c r="M2460">
        <v>0</v>
      </c>
      <c r="N2460">
        <v>25</v>
      </c>
      <c r="O2460">
        <v>95</v>
      </c>
      <c r="P2460">
        <v>80</v>
      </c>
      <c r="Q2460">
        <v>255</v>
      </c>
      <c r="R2460">
        <v>195</v>
      </c>
      <c r="S2460">
        <v>5</v>
      </c>
      <c r="T2460">
        <v>10</v>
      </c>
      <c r="U2460">
        <v>50</v>
      </c>
      <c r="V2460">
        <v>160</v>
      </c>
      <c r="W2460">
        <v>0</v>
      </c>
      <c r="X2460">
        <v>20</v>
      </c>
      <c r="Y2460">
        <v>0</v>
      </c>
    </row>
    <row r="2461" spans="2:25" hidden="1" x14ac:dyDescent="0.25">
      <c r="B2461" t="s">
        <v>2203</v>
      </c>
      <c r="C2461">
        <v>36150</v>
      </c>
      <c r="D2461" t="s">
        <v>1925</v>
      </c>
      <c r="E2461">
        <v>0</v>
      </c>
      <c r="F2461">
        <v>5</v>
      </c>
      <c r="G2461">
        <v>45</v>
      </c>
      <c r="H2461">
        <v>0</v>
      </c>
      <c r="I2461">
        <v>15</v>
      </c>
      <c r="J2461">
        <v>0</v>
      </c>
      <c r="K2461">
        <v>5</v>
      </c>
      <c r="L2461">
        <v>30</v>
      </c>
      <c r="M2461">
        <v>10</v>
      </c>
      <c r="N2461">
        <v>25</v>
      </c>
      <c r="O2461">
        <v>55</v>
      </c>
      <c r="P2461">
        <v>40</v>
      </c>
      <c r="Q2461">
        <v>40</v>
      </c>
      <c r="R2461">
        <v>35</v>
      </c>
      <c r="S2461">
        <v>5</v>
      </c>
      <c r="T2461">
        <v>5</v>
      </c>
      <c r="U2461">
        <v>15</v>
      </c>
      <c r="V2461">
        <v>110</v>
      </c>
      <c r="W2461">
        <v>0</v>
      </c>
      <c r="X2461">
        <v>5</v>
      </c>
      <c r="Y2461">
        <v>0</v>
      </c>
    </row>
    <row r="2462" spans="2:25" hidden="1" x14ac:dyDescent="0.25">
      <c r="B2462" t="s">
        <v>2203</v>
      </c>
      <c r="C2462">
        <v>36250</v>
      </c>
      <c r="D2462" t="s">
        <v>1926</v>
      </c>
      <c r="E2462">
        <v>45</v>
      </c>
      <c r="F2462">
        <v>75</v>
      </c>
      <c r="G2462">
        <v>21245</v>
      </c>
      <c r="H2462">
        <v>100</v>
      </c>
      <c r="I2462">
        <v>4580</v>
      </c>
      <c r="J2462">
        <v>45</v>
      </c>
      <c r="K2462">
        <v>1830</v>
      </c>
      <c r="L2462">
        <v>8180</v>
      </c>
      <c r="M2462">
        <v>3885</v>
      </c>
      <c r="N2462">
        <v>4960</v>
      </c>
      <c r="O2462">
        <v>7810</v>
      </c>
      <c r="P2462">
        <v>6015</v>
      </c>
      <c r="Q2462">
        <v>6910</v>
      </c>
      <c r="R2462">
        <v>4455</v>
      </c>
      <c r="S2462">
        <v>965</v>
      </c>
      <c r="T2462">
        <v>205</v>
      </c>
      <c r="U2462">
        <v>1820</v>
      </c>
      <c r="V2462">
        <v>32645</v>
      </c>
      <c r="W2462">
        <v>15</v>
      </c>
      <c r="X2462">
        <v>460</v>
      </c>
      <c r="Y2462">
        <v>455</v>
      </c>
    </row>
    <row r="2463" spans="2:25" hidden="1" x14ac:dyDescent="0.25">
      <c r="B2463" t="s">
        <v>2203</v>
      </c>
      <c r="C2463">
        <v>36300</v>
      </c>
      <c r="D2463" t="s">
        <v>546</v>
      </c>
      <c r="E2463">
        <v>5</v>
      </c>
      <c r="F2463">
        <v>5</v>
      </c>
      <c r="G2463">
        <v>40</v>
      </c>
      <c r="H2463">
        <v>0</v>
      </c>
      <c r="I2463">
        <v>5</v>
      </c>
      <c r="J2463">
        <v>0</v>
      </c>
      <c r="K2463">
        <v>0</v>
      </c>
      <c r="L2463">
        <v>15</v>
      </c>
      <c r="M2463">
        <v>10</v>
      </c>
      <c r="N2463">
        <v>20</v>
      </c>
      <c r="O2463">
        <v>40</v>
      </c>
      <c r="P2463">
        <v>35</v>
      </c>
      <c r="Q2463">
        <v>25</v>
      </c>
      <c r="R2463">
        <v>30</v>
      </c>
      <c r="S2463">
        <v>0</v>
      </c>
      <c r="T2463">
        <v>5</v>
      </c>
      <c r="U2463">
        <v>10</v>
      </c>
      <c r="V2463">
        <v>85</v>
      </c>
      <c r="W2463">
        <v>0</v>
      </c>
      <c r="X2463">
        <v>5</v>
      </c>
      <c r="Y2463">
        <v>0</v>
      </c>
    </row>
    <row r="2464" spans="2:25" hidden="1" x14ac:dyDescent="0.25">
      <c r="B2464" t="s">
        <v>2203</v>
      </c>
      <c r="C2464">
        <v>36370</v>
      </c>
      <c r="D2464" t="s">
        <v>1927</v>
      </c>
      <c r="E2464">
        <v>70</v>
      </c>
      <c r="F2464">
        <v>195</v>
      </c>
      <c r="G2464">
        <v>8890</v>
      </c>
      <c r="H2464">
        <v>55</v>
      </c>
      <c r="I2464">
        <v>2705</v>
      </c>
      <c r="J2464">
        <v>30</v>
      </c>
      <c r="K2464">
        <v>1255</v>
      </c>
      <c r="L2464">
        <v>6185</v>
      </c>
      <c r="M2464">
        <v>1110</v>
      </c>
      <c r="N2464">
        <v>3965</v>
      </c>
      <c r="O2464">
        <v>5695</v>
      </c>
      <c r="P2464">
        <v>4850</v>
      </c>
      <c r="Q2464">
        <v>5555</v>
      </c>
      <c r="R2464">
        <v>3615</v>
      </c>
      <c r="S2464">
        <v>545</v>
      </c>
      <c r="T2464">
        <v>210</v>
      </c>
      <c r="U2464">
        <v>2090</v>
      </c>
      <c r="V2464">
        <v>17955</v>
      </c>
      <c r="W2464">
        <v>10</v>
      </c>
      <c r="X2464">
        <v>555</v>
      </c>
      <c r="Y2464">
        <v>210</v>
      </c>
    </row>
    <row r="2465" spans="2:25" hidden="1" x14ac:dyDescent="0.25">
      <c r="B2465" t="s">
        <v>2203</v>
      </c>
      <c r="C2465">
        <v>36510</v>
      </c>
      <c r="D2465" t="s">
        <v>1928</v>
      </c>
      <c r="E2465">
        <v>10</v>
      </c>
      <c r="F2465">
        <v>25</v>
      </c>
      <c r="G2465">
        <v>6025</v>
      </c>
      <c r="H2465">
        <v>30</v>
      </c>
      <c r="I2465">
        <v>1530</v>
      </c>
      <c r="J2465">
        <v>10</v>
      </c>
      <c r="K2465">
        <v>685</v>
      </c>
      <c r="L2465">
        <v>2835</v>
      </c>
      <c r="M2465">
        <v>1060</v>
      </c>
      <c r="N2465">
        <v>1715</v>
      </c>
      <c r="O2465">
        <v>2650</v>
      </c>
      <c r="P2465">
        <v>2050</v>
      </c>
      <c r="Q2465">
        <v>2215</v>
      </c>
      <c r="R2465">
        <v>1600</v>
      </c>
      <c r="S2465">
        <v>280</v>
      </c>
      <c r="T2465">
        <v>95</v>
      </c>
      <c r="U2465">
        <v>700</v>
      </c>
      <c r="V2465">
        <v>10110</v>
      </c>
      <c r="W2465">
        <v>5</v>
      </c>
      <c r="X2465">
        <v>155</v>
      </c>
      <c r="Y2465">
        <v>105</v>
      </c>
    </row>
    <row r="2466" spans="2:25" hidden="1" x14ac:dyDescent="0.25">
      <c r="B2466" t="s">
        <v>2203</v>
      </c>
      <c r="C2466">
        <v>36580</v>
      </c>
      <c r="D2466" t="s">
        <v>1929</v>
      </c>
      <c r="E2466">
        <v>5</v>
      </c>
      <c r="F2466">
        <v>35</v>
      </c>
      <c r="G2466">
        <v>3550</v>
      </c>
      <c r="H2466">
        <v>15</v>
      </c>
      <c r="I2466">
        <v>1190</v>
      </c>
      <c r="J2466">
        <v>10</v>
      </c>
      <c r="K2466">
        <v>670</v>
      </c>
      <c r="L2466">
        <v>1780</v>
      </c>
      <c r="M2466">
        <v>360</v>
      </c>
      <c r="N2466">
        <v>1520</v>
      </c>
      <c r="O2466">
        <v>1780</v>
      </c>
      <c r="P2466">
        <v>1380</v>
      </c>
      <c r="Q2466">
        <v>1425</v>
      </c>
      <c r="R2466">
        <v>1045</v>
      </c>
      <c r="S2466">
        <v>185</v>
      </c>
      <c r="T2466">
        <v>55</v>
      </c>
      <c r="U2466">
        <v>450</v>
      </c>
      <c r="V2466">
        <v>6870</v>
      </c>
      <c r="W2466">
        <v>5</v>
      </c>
      <c r="X2466">
        <v>130</v>
      </c>
      <c r="Y2466">
        <v>50</v>
      </c>
    </row>
    <row r="2467" spans="2:25" hidden="1" x14ac:dyDescent="0.25">
      <c r="B2467" t="s">
        <v>2203</v>
      </c>
      <c r="C2467">
        <v>36630</v>
      </c>
      <c r="D2467" t="s">
        <v>1930</v>
      </c>
      <c r="E2467">
        <v>15</v>
      </c>
      <c r="F2467">
        <v>60</v>
      </c>
      <c r="G2467">
        <v>6120</v>
      </c>
      <c r="H2467">
        <v>15</v>
      </c>
      <c r="I2467">
        <v>1900</v>
      </c>
      <c r="J2467">
        <v>5</v>
      </c>
      <c r="K2467">
        <v>1140</v>
      </c>
      <c r="L2467">
        <v>2685</v>
      </c>
      <c r="M2467">
        <v>625</v>
      </c>
      <c r="N2467">
        <v>2665</v>
      </c>
      <c r="O2467">
        <v>2515</v>
      </c>
      <c r="P2467">
        <v>2040</v>
      </c>
      <c r="Q2467">
        <v>2470</v>
      </c>
      <c r="R2467">
        <v>1865</v>
      </c>
      <c r="S2467">
        <v>285</v>
      </c>
      <c r="T2467">
        <v>145</v>
      </c>
      <c r="U2467">
        <v>755</v>
      </c>
      <c r="V2467">
        <v>11810</v>
      </c>
      <c r="W2467">
        <v>5</v>
      </c>
      <c r="X2467">
        <v>300</v>
      </c>
      <c r="Y2467">
        <v>70</v>
      </c>
    </row>
    <row r="2468" spans="2:25" hidden="1" x14ac:dyDescent="0.25">
      <c r="B2468" t="s">
        <v>2203</v>
      </c>
      <c r="C2468">
        <v>36660</v>
      </c>
      <c r="D2468" t="s">
        <v>1931</v>
      </c>
      <c r="E2468">
        <v>5</v>
      </c>
      <c r="F2468">
        <v>50</v>
      </c>
      <c r="G2468">
        <v>6505</v>
      </c>
      <c r="H2468">
        <v>30</v>
      </c>
      <c r="I2468">
        <v>1410</v>
      </c>
      <c r="J2468">
        <v>10</v>
      </c>
      <c r="K2468">
        <v>755</v>
      </c>
      <c r="L2468">
        <v>2725</v>
      </c>
      <c r="M2468">
        <v>875</v>
      </c>
      <c r="N2468">
        <v>1950</v>
      </c>
      <c r="O2468">
        <v>2550</v>
      </c>
      <c r="P2468">
        <v>1940</v>
      </c>
      <c r="Q2468">
        <v>2210</v>
      </c>
      <c r="R2468">
        <v>1615</v>
      </c>
      <c r="S2468">
        <v>325</v>
      </c>
      <c r="T2468">
        <v>105</v>
      </c>
      <c r="U2468">
        <v>685</v>
      </c>
      <c r="V2468">
        <v>10910</v>
      </c>
      <c r="W2468">
        <v>5</v>
      </c>
      <c r="X2468">
        <v>185</v>
      </c>
      <c r="Y2468">
        <v>60</v>
      </c>
    </row>
    <row r="2469" spans="2:25" hidden="1" x14ac:dyDescent="0.25">
      <c r="B2469" t="s">
        <v>2203</v>
      </c>
      <c r="C2469">
        <v>36720</v>
      </c>
      <c r="D2469" t="s">
        <v>1932</v>
      </c>
      <c r="E2469">
        <v>80</v>
      </c>
      <c r="F2469">
        <v>130</v>
      </c>
      <c r="G2469">
        <v>44685</v>
      </c>
      <c r="H2469">
        <v>390</v>
      </c>
      <c r="I2469">
        <v>8930</v>
      </c>
      <c r="J2469">
        <v>105</v>
      </c>
      <c r="K2469">
        <v>3455</v>
      </c>
      <c r="L2469">
        <v>21595</v>
      </c>
      <c r="M2469">
        <v>9810</v>
      </c>
      <c r="N2469">
        <v>10575</v>
      </c>
      <c r="O2469">
        <v>18275</v>
      </c>
      <c r="P2469">
        <v>13715</v>
      </c>
      <c r="Q2469">
        <v>15310</v>
      </c>
      <c r="R2469">
        <v>9235</v>
      </c>
      <c r="S2469">
        <v>2170</v>
      </c>
      <c r="T2469">
        <v>535</v>
      </c>
      <c r="U2469">
        <v>4030</v>
      </c>
      <c r="V2469">
        <v>68695</v>
      </c>
      <c r="W2469">
        <v>30</v>
      </c>
      <c r="X2469">
        <v>1025</v>
      </c>
      <c r="Y2469">
        <v>1460</v>
      </c>
    </row>
    <row r="2470" spans="2:25" hidden="1" x14ac:dyDescent="0.25">
      <c r="B2470" t="s">
        <v>2203</v>
      </c>
      <c r="C2470">
        <v>36820</v>
      </c>
      <c r="D2470" t="s">
        <v>1933</v>
      </c>
      <c r="E2470">
        <v>15</v>
      </c>
      <c r="F2470">
        <v>90</v>
      </c>
      <c r="G2470">
        <v>4395</v>
      </c>
      <c r="H2470">
        <v>15</v>
      </c>
      <c r="I2470">
        <v>800</v>
      </c>
      <c r="J2470">
        <v>5</v>
      </c>
      <c r="K2470">
        <v>450</v>
      </c>
      <c r="L2470">
        <v>1920</v>
      </c>
      <c r="M2470">
        <v>745</v>
      </c>
      <c r="N2470">
        <v>1160</v>
      </c>
      <c r="O2470">
        <v>1800</v>
      </c>
      <c r="P2470">
        <v>1455</v>
      </c>
      <c r="Q2470">
        <v>1715</v>
      </c>
      <c r="R2470">
        <v>1415</v>
      </c>
      <c r="S2470">
        <v>180</v>
      </c>
      <c r="T2470">
        <v>70</v>
      </c>
      <c r="U2470">
        <v>600</v>
      </c>
      <c r="V2470">
        <v>7405</v>
      </c>
      <c r="W2470">
        <v>5</v>
      </c>
      <c r="X2470">
        <v>140</v>
      </c>
      <c r="Y2470">
        <v>30</v>
      </c>
    </row>
    <row r="2471" spans="2:25" hidden="1" x14ac:dyDescent="0.25">
      <c r="B2471" t="s">
        <v>2203</v>
      </c>
      <c r="C2471">
        <v>36910</v>
      </c>
      <c r="D2471" t="s">
        <v>1934</v>
      </c>
      <c r="E2471">
        <v>115</v>
      </c>
      <c r="F2471">
        <v>270</v>
      </c>
      <c r="G2471">
        <v>21215</v>
      </c>
      <c r="H2471">
        <v>120</v>
      </c>
      <c r="I2471">
        <v>5070</v>
      </c>
      <c r="J2471">
        <v>80</v>
      </c>
      <c r="K2471">
        <v>2465</v>
      </c>
      <c r="L2471">
        <v>13315</v>
      </c>
      <c r="M2471">
        <v>4005</v>
      </c>
      <c r="N2471">
        <v>7345</v>
      </c>
      <c r="O2471">
        <v>11380</v>
      </c>
      <c r="P2471">
        <v>8930</v>
      </c>
      <c r="Q2471">
        <v>9830</v>
      </c>
      <c r="R2471">
        <v>5905</v>
      </c>
      <c r="S2471">
        <v>1110</v>
      </c>
      <c r="T2471">
        <v>565</v>
      </c>
      <c r="U2471">
        <v>3060</v>
      </c>
      <c r="V2471">
        <v>37385</v>
      </c>
      <c r="W2471">
        <v>10</v>
      </c>
      <c r="X2471">
        <v>1020</v>
      </c>
      <c r="Y2471">
        <v>675</v>
      </c>
    </row>
    <row r="2472" spans="2:25" hidden="1" x14ac:dyDescent="0.25">
      <c r="B2472" t="s">
        <v>2203</v>
      </c>
      <c r="C2472">
        <v>36950</v>
      </c>
      <c r="D2472" t="s">
        <v>1935</v>
      </c>
      <c r="E2472">
        <v>25</v>
      </c>
      <c r="F2472">
        <v>135</v>
      </c>
      <c r="G2472">
        <v>130</v>
      </c>
      <c r="H2472">
        <v>0</v>
      </c>
      <c r="I2472">
        <v>50</v>
      </c>
      <c r="J2472">
        <v>5</v>
      </c>
      <c r="K2472">
        <v>35</v>
      </c>
      <c r="L2472">
        <v>35</v>
      </c>
      <c r="M2472">
        <v>5</v>
      </c>
      <c r="N2472">
        <v>65</v>
      </c>
      <c r="O2472">
        <v>275</v>
      </c>
      <c r="P2472">
        <v>230</v>
      </c>
      <c r="Q2472">
        <v>435</v>
      </c>
      <c r="R2472">
        <v>235</v>
      </c>
      <c r="S2472">
        <v>5</v>
      </c>
      <c r="T2472">
        <v>30</v>
      </c>
      <c r="U2472">
        <v>110</v>
      </c>
      <c r="V2472">
        <v>390</v>
      </c>
      <c r="W2472">
        <v>0</v>
      </c>
      <c r="X2472">
        <v>40</v>
      </c>
      <c r="Y2472">
        <v>5</v>
      </c>
    </row>
    <row r="2473" spans="2:25" hidden="1" x14ac:dyDescent="0.25">
      <c r="B2473" t="s">
        <v>2203</v>
      </c>
      <c r="C2473">
        <v>36960</v>
      </c>
      <c r="D2473" t="s">
        <v>1936</v>
      </c>
      <c r="E2473">
        <v>150</v>
      </c>
      <c r="F2473">
        <v>430</v>
      </c>
      <c r="G2473">
        <v>210</v>
      </c>
      <c r="H2473">
        <v>0</v>
      </c>
      <c r="I2473">
        <v>55</v>
      </c>
      <c r="J2473">
        <v>5</v>
      </c>
      <c r="K2473">
        <v>40</v>
      </c>
      <c r="L2473">
        <v>100</v>
      </c>
      <c r="M2473">
        <v>5</v>
      </c>
      <c r="N2473">
        <v>65</v>
      </c>
      <c r="O2473">
        <v>655</v>
      </c>
      <c r="P2473">
        <v>565</v>
      </c>
      <c r="Q2473">
        <v>1305</v>
      </c>
      <c r="R2473">
        <v>655</v>
      </c>
      <c r="S2473">
        <v>5</v>
      </c>
      <c r="T2473">
        <v>80</v>
      </c>
      <c r="U2473">
        <v>320</v>
      </c>
      <c r="V2473">
        <v>780</v>
      </c>
      <c r="W2473">
        <v>0</v>
      </c>
      <c r="X2473">
        <v>130</v>
      </c>
      <c r="Y2473">
        <v>0</v>
      </c>
    </row>
    <row r="2474" spans="2:25" hidden="1" x14ac:dyDescent="0.25">
      <c r="B2474" t="s">
        <v>2203</v>
      </c>
      <c r="C2474">
        <v>37010</v>
      </c>
      <c r="D2474" t="s">
        <v>1937</v>
      </c>
      <c r="E2474">
        <v>190</v>
      </c>
      <c r="F2474">
        <v>565</v>
      </c>
      <c r="G2474">
        <v>17385</v>
      </c>
      <c r="H2474">
        <v>180</v>
      </c>
      <c r="I2474">
        <v>5405</v>
      </c>
      <c r="J2474">
        <v>70</v>
      </c>
      <c r="K2474">
        <v>2435</v>
      </c>
      <c r="L2474">
        <v>13070</v>
      </c>
      <c r="M2474">
        <v>2610</v>
      </c>
      <c r="N2474">
        <v>6490</v>
      </c>
      <c r="O2474">
        <v>12555</v>
      </c>
      <c r="P2474">
        <v>10545</v>
      </c>
      <c r="Q2474">
        <v>12520</v>
      </c>
      <c r="R2474">
        <v>8160</v>
      </c>
      <c r="S2474">
        <v>1090</v>
      </c>
      <c r="T2474">
        <v>450</v>
      </c>
      <c r="U2474">
        <v>4160</v>
      </c>
      <c r="V2474">
        <v>34205</v>
      </c>
      <c r="W2474">
        <v>30</v>
      </c>
      <c r="X2474">
        <v>1150</v>
      </c>
      <c r="Y2474">
        <v>1180</v>
      </c>
    </row>
    <row r="2475" spans="2:25" hidden="1" x14ac:dyDescent="0.25">
      <c r="B2475" t="s">
        <v>2203</v>
      </c>
      <c r="C2475">
        <v>37300</v>
      </c>
      <c r="D2475" t="s">
        <v>1938</v>
      </c>
      <c r="E2475">
        <v>5</v>
      </c>
      <c r="F2475">
        <v>35</v>
      </c>
      <c r="G2475">
        <v>50</v>
      </c>
      <c r="H2475">
        <v>0</v>
      </c>
      <c r="I2475">
        <v>40</v>
      </c>
      <c r="J2475">
        <v>5</v>
      </c>
      <c r="K2475">
        <v>5</v>
      </c>
      <c r="L2475">
        <v>65</v>
      </c>
      <c r="M2475">
        <v>5</v>
      </c>
      <c r="N2475">
        <v>15</v>
      </c>
      <c r="O2475">
        <v>160</v>
      </c>
      <c r="P2475">
        <v>125</v>
      </c>
      <c r="Q2475">
        <v>150</v>
      </c>
      <c r="R2475">
        <v>75</v>
      </c>
      <c r="S2475">
        <v>5</v>
      </c>
      <c r="T2475">
        <v>5</v>
      </c>
      <c r="U2475">
        <v>65</v>
      </c>
      <c r="V2475">
        <v>160</v>
      </c>
      <c r="W2475">
        <v>0</v>
      </c>
      <c r="X2475">
        <v>15</v>
      </c>
      <c r="Y2475">
        <v>5</v>
      </c>
    </row>
    <row r="2476" spans="2:25" hidden="1" x14ac:dyDescent="0.25">
      <c r="B2476" t="s">
        <v>2203</v>
      </c>
      <c r="C2476">
        <v>37310</v>
      </c>
      <c r="D2476" t="s">
        <v>1939</v>
      </c>
      <c r="E2476">
        <v>20</v>
      </c>
      <c r="F2476">
        <v>75</v>
      </c>
      <c r="G2476">
        <v>3625</v>
      </c>
      <c r="H2476">
        <v>15</v>
      </c>
      <c r="I2476">
        <v>1175</v>
      </c>
      <c r="J2476">
        <v>10</v>
      </c>
      <c r="K2476">
        <v>735</v>
      </c>
      <c r="L2476">
        <v>2215</v>
      </c>
      <c r="M2476">
        <v>625</v>
      </c>
      <c r="N2476">
        <v>1725</v>
      </c>
      <c r="O2476">
        <v>2610</v>
      </c>
      <c r="P2476">
        <v>2110</v>
      </c>
      <c r="Q2476">
        <v>2110</v>
      </c>
      <c r="R2476">
        <v>1495</v>
      </c>
      <c r="S2476">
        <v>225</v>
      </c>
      <c r="T2476">
        <v>140</v>
      </c>
      <c r="U2476">
        <v>790</v>
      </c>
      <c r="V2476">
        <v>7760</v>
      </c>
      <c r="W2476">
        <v>0</v>
      </c>
      <c r="X2476">
        <v>240</v>
      </c>
      <c r="Y2476">
        <v>55</v>
      </c>
    </row>
    <row r="2477" spans="2:25" hidden="1" x14ac:dyDescent="0.25">
      <c r="B2477" t="s">
        <v>2203</v>
      </c>
      <c r="C2477">
        <v>37340</v>
      </c>
      <c r="D2477" t="s">
        <v>1940</v>
      </c>
      <c r="E2477">
        <v>10</v>
      </c>
      <c r="F2477">
        <v>50</v>
      </c>
      <c r="G2477">
        <v>3725</v>
      </c>
      <c r="H2477">
        <v>10</v>
      </c>
      <c r="I2477">
        <v>825</v>
      </c>
      <c r="J2477">
        <v>10</v>
      </c>
      <c r="K2477">
        <v>405</v>
      </c>
      <c r="L2477">
        <v>2100</v>
      </c>
      <c r="M2477">
        <v>545</v>
      </c>
      <c r="N2477">
        <v>1155</v>
      </c>
      <c r="O2477">
        <v>1930</v>
      </c>
      <c r="P2477">
        <v>1555</v>
      </c>
      <c r="Q2477">
        <v>1820</v>
      </c>
      <c r="R2477">
        <v>1550</v>
      </c>
      <c r="S2477">
        <v>200</v>
      </c>
      <c r="T2477">
        <v>65</v>
      </c>
      <c r="U2477">
        <v>600</v>
      </c>
      <c r="V2477">
        <v>6720</v>
      </c>
      <c r="W2477">
        <v>0</v>
      </c>
      <c r="X2477">
        <v>160</v>
      </c>
      <c r="Y2477">
        <v>25</v>
      </c>
    </row>
    <row r="2478" spans="2:25" hidden="1" x14ac:dyDescent="0.25">
      <c r="B2478" t="s">
        <v>2203</v>
      </c>
      <c r="C2478">
        <v>37400</v>
      </c>
      <c r="D2478" t="s">
        <v>1941</v>
      </c>
      <c r="E2478">
        <v>5</v>
      </c>
      <c r="F2478">
        <v>5</v>
      </c>
      <c r="G2478">
        <v>115</v>
      </c>
      <c r="H2478">
        <v>0</v>
      </c>
      <c r="I2478">
        <v>15</v>
      </c>
      <c r="J2478">
        <v>0</v>
      </c>
      <c r="K2478">
        <v>10</v>
      </c>
      <c r="L2478">
        <v>30</v>
      </c>
      <c r="M2478">
        <v>15</v>
      </c>
      <c r="N2478">
        <v>35</v>
      </c>
      <c r="O2478">
        <v>55</v>
      </c>
      <c r="P2478">
        <v>45</v>
      </c>
      <c r="Q2478">
        <v>30</v>
      </c>
      <c r="R2478">
        <v>20</v>
      </c>
      <c r="S2478">
        <v>5</v>
      </c>
      <c r="T2478">
        <v>0</v>
      </c>
      <c r="U2478">
        <v>15</v>
      </c>
      <c r="V2478">
        <v>180</v>
      </c>
      <c r="W2478">
        <v>0</v>
      </c>
      <c r="X2478">
        <v>5</v>
      </c>
      <c r="Y2478">
        <v>0</v>
      </c>
    </row>
    <row r="2479" spans="2:25" hidden="1" x14ac:dyDescent="0.25">
      <c r="B2479" t="s">
        <v>2203</v>
      </c>
      <c r="C2479">
        <v>37550</v>
      </c>
      <c r="D2479" t="s">
        <v>1942</v>
      </c>
      <c r="E2479">
        <v>5</v>
      </c>
      <c r="F2479">
        <v>50</v>
      </c>
      <c r="G2479">
        <v>25</v>
      </c>
      <c r="H2479">
        <v>0</v>
      </c>
      <c r="I2479">
        <v>25</v>
      </c>
      <c r="J2479">
        <v>0</v>
      </c>
      <c r="K2479">
        <v>20</v>
      </c>
      <c r="L2479">
        <v>20</v>
      </c>
      <c r="M2479">
        <v>0</v>
      </c>
      <c r="N2479">
        <v>60</v>
      </c>
      <c r="O2479">
        <v>200</v>
      </c>
      <c r="P2479">
        <v>195</v>
      </c>
      <c r="Q2479">
        <v>295</v>
      </c>
      <c r="R2479">
        <v>225</v>
      </c>
      <c r="S2479">
        <v>5</v>
      </c>
      <c r="T2479">
        <v>5</v>
      </c>
      <c r="U2479">
        <v>145</v>
      </c>
      <c r="V2479">
        <v>310</v>
      </c>
      <c r="W2479">
        <v>0</v>
      </c>
      <c r="X2479">
        <v>55</v>
      </c>
      <c r="Y2479">
        <v>0</v>
      </c>
    </row>
    <row r="2480" spans="2:25" hidden="1" x14ac:dyDescent="0.25">
      <c r="B2480" t="s">
        <v>2203</v>
      </c>
      <c r="C2480">
        <v>37570</v>
      </c>
      <c r="D2480" t="s">
        <v>1943</v>
      </c>
      <c r="E2480">
        <v>5</v>
      </c>
      <c r="F2480">
        <v>15</v>
      </c>
      <c r="G2480">
        <v>25</v>
      </c>
      <c r="H2480">
        <v>0</v>
      </c>
      <c r="I2480">
        <v>10</v>
      </c>
      <c r="J2480">
        <v>0</v>
      </c>
      <c r="K2480">
        <v>5</v>
      </c>
      <c r="L2480">
        <v>5</v>
      </c>
      <c r="M2480">
        <v>0</v>
      </c>
      <c r="N2480">
        <v>20</v>
      </c>
      <c r="O2480">
        <v>40</v>
      </c>
      <c r="P2480">
        <v>35</v>
      </c>
      <c r="Q2480">
        <v>115</v>
      </c>
      <c r="R2480">
        <v>95</v>
      </c>
      <c r="S2480">
        <v>5</v>
      </c>
      <c r="T2480">
        <v>5</v>
      </c>
      <c r="U2480">
        <v>15</v>
      </c>
      <c r="V2480">
        <v>90</v>
      </c>
      <c r="W2480">
        <v>0</v>
      </c>
      <c r="X2480">
        <v>5</v>
      </c>
      <c r="Y2480">
        <v>0</v>
      </c>
    </row>
    <row r="2481" spans="2:25" hidden="1" x14ac:dyDescent="0.25">
      <c r="B2481" t="s">
        <v>2203</v>
      </c>
      <c r="C2481">
        <v>37600</v>
      </c>
      <c r="D2481" t="s">
        <v>1944</v>
      </c>
      <c r="E2481">
        <v>30</v>
      </c>
      <c r="F2481">
        <v>125</v>
      </c>
      <c r="G2481">
        <v>105</v>
      </c>
      <c r="H2481">
        <v>0</v>
      </c>
      <c r="I2481">
        <v>95</v>
      </c>
      <c r="J2481">
        <v>0</v>
      </c>
      <c r="K2481">
        <v>100</v>
      </c>
      <c r="L2481">
        <v>220</v>
      </c>
      <c r="M2481">
        <v>5</v>
      </c>
      <c r="N2481">
        <v>145</v>
      </c>
      <c r="O2481">
        <v>445</v>
      </c>
      <c r="P2481">
        <v>420</v>
      </c>
      <c r="Q2481">
        <v>815</v>
      </c>
      <c r="R2481">
        <v>575</v>
      </c>
      <c r="S2481">
        <v>15</v>
      </c>
      <c r="T2481">
        <v>15</v>
      </c>
      <c r="U2481">
        <v>295</v>
      </c>
      <c r="V2481">
        <v>760</v>
      </c>
      <c r="W2481">
        <v>0</v>
      </c>
      <c r="X2481">
        <v>175</v>
      </c>
      <c r="Y2481">
        <v>0</v>
      </c>
    </row>
    <row r="2482" spans="2:25" hidden="1" x14ac:dyDescent="0.25">
      <c r="B2482" t="s">
        <v>2203</v>
      </c>
      <c r="C2482">
        <v>40070</v>
      </c>
      <c r="D2482" t="s">
        <v>1945</v>
      </c>
      <c r="E2482">
        <v>55</v>
      </c>
      <c r="F2482">
        <v>15</v>
      </c>
      <c r="G2482">
        <v>1180</v>
      </c>
      <c r="H2482">
        <v>85</v>
      </c>
      <c r="I2482">
        <v>160</v>
      </c>
      <c r="J2482">
        <v>0</v>
      </c>
      <c r="K2482">
        <v>75</v>
      </c>
      <c r="L2482">
        <v>2170</v>
      </c>
      <c r="M2482">
        <v>595</v>
      </c>
      <c r="N2482">
        <v>960</v>
      </c>
      <c r="O2482">
        <v>450</v>
      </c>
      <c r="P2482">
        <v>385</v>
      </c>
      <c r="Q2482">
        <v>1855</v>
      </c>
      <c r="R2482">
        <v>1320</v>
      </c>
      <c r="S2482">
        <v>155</v>
      </c>
      <c r="T2482">
        <v>20</v>
      </c>
      <c r="U2482">
        <v>120</v>
      </c>
      <c r="V2482">
        <v>2980</v>
      </c>
      <c r="W2482">
        <v>15</v>
      </c>
      <c r="X2482">
        <v>105</v>
      </c>
      <c r="Y2482">
        <v>705</v>
      </c>
    </row>
    <row r="2483" spans="2:25" hidden="1" x14ac:dyDescent="0.25">
      <c r="B2483" t="s">
        <v>2203</v>
      </c>
      <c r="C2483">
        <v>40120</v>
      </c>
      <c r="D2483" t="s">
        <v>1946</v>
      </c>
      <c r="E2483">
        <v>5</v>
      </c>
      <c r="F2483">
        <v>5</v>
      </c>
      <c r="G2483">
        <v>3920</v>
      </c>
      <c r="H2483">
        <v>35</v>
      </c>
      <c r="I2483">
        <v>715</v>
      </c>
      <c r="J2483">
        <v>10</v>
      </c>
      <c r="K2483">
        <v>205</v>
      </c>
      <c r="L2483">
        <v>760</v>
      </c>
      <c r="M2483">
        <v>1320</v>
      </c>
      <c r="N2483">
        <v>550</v>
      </c>
      <c r="O2483">
        <v>1230</v>
      </c>
      <c r="P2483">
        <v>860</v>
      </c>
      <c r="Q2483">
        <v>1270</v>
      </c>
      <c r="R2483">
        <v>630</v>
      </c>
      <c r="S2483">
        <v>255</v>
      </c>
      <c r="T2483">
        <v>40</v>
      </c>
      <c r="U2483">
        <v>170</v>
      </c>
      <c r="V2483">
        <v>5305</v>
      </c>
      <c r="W2483">
        <v>5</v>
      </c>
      <c r="X2483">
        <v>45</v>
      </c>
      <c r="Y2483">
        <v>140</v>
      </c>
    </row>
    <row r="2484" spans="2:25" hidden="1" x14ac:dyDescent="0.25">
      <c r="B2484" t="s">
        <v>2203</v>
      </c>
      <c r="C2484">
        <v>40150</v>
      </c>
      <c r="D2484" t="s">
        <v>1947</v>
      </c>
      <c r="E2484">
        <v>5</v>
      </c>
      <c r="F2484">
        <v>5</v>
      </c>
      <c r="G2484">
        <v>940</v>
      </c>
      <c r="H2484">
        <v>5</v>
      </c>
      <c r="I2484">
        <v>405</v>
      </c>
      <c r="J2484">
        <v>5</v>
      </c>
      <c r="K2484">
        <v>170</v>
      </c>
      <c r="L2484">
        <v>395</v>
      </c>
      <c r="M2484">
        <v>80</v>
      </c>
      <c r="N2484">
        <v>380</v>
      </c>
      <c r="O2484">
        <v>690</v>
      </c>
      <c r="P2484">
        <v>490</v>
      </c>
      <c r="Q2484">
        <v>595</v>
      </c>
      <c r="R2484">
        <v>440</v>
      </c>
      <c r="S2484">
        <v>65</v>
      </c>
      <c r="T2484">
        <v>20</v>
      </c>
      <c r="U2484">
        <v>155</v>
      </c>
      <c r="V2484">
        <v>1925</v>
      </c>
      <c r="W2484">
        <v>5</v>
      </c>
      <c r="X2484">
        <v>30</v>
      </c>
      <c r="Y2484">
        <v>35</v>
      </c>
    </row>
    <row r="2485" spans="2:25" hidden="1" x14ac:dyDescent="0.25">
      <c r="B2485" t="s">
        <v>2203</v>
      </c>
      <c r="C2485">
        <v>40220</v>
      </c>
      <c r="D2485" t="s">
        <v>1948</v>
      </c>
      <c r="E2485">
        <v>5</v>
      </c>
      <c r="F2485">
        <v>5</v>
      </c>
      <c r="G2485">
        <v>6255</v>
      </c>
      <c r="H2485">
        <v>15</v>
      </c>
      <c r="I2485">
        <v>1070</v>
      </c>
      <c r="J2485">
        <v>10</v>
      </c>
      <c r="K2485">
        <v>450</v>
      </c>
      <c r="L2485">
        <v>2065</v>
      </c>
      <c r="M2485">
        <v>1110</v>
      </c>
      <c r="N2485">
        <v>1175</v>
      </c>
      <c r="O2485">
        <v>1510</v>
      </c>
      <c r="P2485">
        <v>1080</v>
      </c>
      <c r="Q2485">
        <v>1385</v>
      </c>
      <c r="R2485">
        <v>1115</v>
      </c>
      <c r="S2485">
        <v>290</v>
      </c>
      <c r="T2485">
        <v>50</v>
      </c>
      <c r="U2485">
        <v>300</v>
      </c>
      <c r="V2485">
        <v>9020</v>
      </c>
      <c r="W2485">
        <v>5</v>
      </c>
      <c r="X2485">
        <v>100</v>
      </c>
      <c r="Y2485">
        <v>90</v>
      </c>
    </row>
    <row r="2486" spans="2:25" hidden="1" x14ac:dyDescent="0.25">
      <c r="B2486" t="s">
        <v>2203</v>
      </c>
      <c r="C2486">
        <v>40250</v>
      </c>
      <c r="D2486" t="s">
        <v>1949</v>
      </c>
      <c r="E2486">
        <v>10</v>
      </c>
      <c r="F2486">
        <v>20</v>
      </c>
      <c r="G2486">
        <v>65</v>
      </c>
      <c r="H2486">
        <v>0</v>
      </c>
      <c r="I2486">
        <v>20</v>
      </c>
      <c r="J2486">
        <v>0</v>
      </c>
      <c r="K2486">
        <v>15</v>
      </c>
      <c r="L2486">
        <v>10</v>
      </c>
      <c r="M2486">
        <v>0</v>
      </c>
      <c r="N2486">
        <v>185</v>
      </c>
      <c r="O2486">
        <v>355</v>
      </c>
      <c r="P2486">
        <v>325</v>
      </c>
      <c r="Q2486">
        <v>900</v>
      </c>
      <c r="R2486">
        <v>700</v>
      </c>
      <c r="S2486">
        <v>5</v>
      </c>
      <c r="T2486">
        <v>80</v>
      </c>
      <c r="U2486">
        <v>165</v>
      </c>
      <c r="V2486">
        <v>555</v>
      </c>
      <c r="W2486">
        <v>0</v>
      </c>
      <c r="X2486">
        <v>130</v>
      </c>
      <c r="Y2486">
        <v>5</v>
      </c>
    </row>
    <row r="2487" spans="2:25" hidden="1" x14ac:dyDescent="0.25">
      <c r="B2487" t="s">
        <v>2203</v>
      </c>
      <c r="C2487">
        <v>40310</v>
      </c>
      <c r="D2487" t="s">
        <v>1950</v>
      </c>
      <c r="E2487">
        <v>5</v>
      </c>
      <c r="F2487">
        <v>5</v>
      </c>
      <c r="G2487">
        <v>3610</v>
      </c>
      <c r="H2487">
        <v>15</v>
      </c>
      <c r="I2487">
        <v>675</v>
      </c>
      <c r="J2487">
        <v>10</v>
      </c>
      <c r="K2487">
        <v>250</v>
      </c>
      <c r="L2487">
        <v>995</v>
      </c>
      <c r="M2487">
        <v>735</v>
      </c>
      <c r="N2487">
        <v>670</v>
      </c>
      <c r="O2487">
        <v>1230</v>
      </c>
      <c r="P2487">
        <v>895</v>
      </c>
      <c r="Q2487">
        <v>1075</v>
      </c>
      <c r="R2487">
        <v>660</v>
      </c>
      <c r="S2487">
        <v>195</v>
      </c>
      <c r="T2487">
        <v>30</v>
      </c>
      <c r="U2487">
        <v>240</v>
      </c>
      <c r="V2487">
        <v>5225</v>
      </c>
      <c r="W2487">
        <v>0</v>
      </c>
      <c r="X2487">
        <v>55</v>
      </c>
      <c r="Y2487">
        <v>70</v>
      </c>
    </row>
    <row r="2488" spans="2:25" hidden="1" x14ac:dyDescent="0.25">
      <c r="B2488" t="s">
        <v>2203</v>
      </c>
      <c r="C2488">
        <v>40430</v>
      </c>
      <c r="D2488" t="s">
        <v>1951</v>
      </c>
      <c r="E2488">
        <v>0</v>
      </c>
      <c r="F2488">
        <v>0</v>
      </c>
      <c r="G2488">
        <v>615</v>
      </c>
      <c r="H2488">
        <v>5</v>
      </c>
      <c r="I2488">
        <v>110</v>
      </c>
      <c r="J2488">
        <v>0</v>
      </c>
      <c r="K2488">
        <v>60</v>
      </c>
      <c r="L2488">
        <v>155</v>
      </c>
      <c r="M2488">
        <v>55</v>
      </c>
      <c r="N2488">
        <v>130</v>
      </c>
      <c r="O2488">
        <v>125</v>
      </c>
      <c r="P2488">
        <v>95</v>
      </c>
      <c r="Q2488">
        <v>125</v>
      </c>
      <c r="R2488">
        <v>155</v>
      </c>
      <c r="S2488">
        <v>25</v>
      </c>
      <c r="T2488">
        <v>5</v>
      </c>
      <c r="U2488">
        <v>40</v>
      </c>
      <c r="V2488">
        <v>940</v>
      </c>
      <c r="W2488">
        <v>0</v>
      </c>
      <c r="X2488">
        <v>10</v>
      </c>
      <c r="Y2488">
        <v>5</v>
      </c>
    </row>
    <row r="2489" spans="2:25" hidden="1" x14ac:dyDescent="0.25">
      <c r="B2489" t="s">
        <v>2203</v>
      </c>
      <c r="C2489">
        <v>40520</v>
      </c>
      <c r="D2489" t="s">
        <v>1952</v>
      </c>
      <c r="E2489">
        <v>5</v>
      </c>
      <c r="F2489">
        <v>15</v>
      </c>
      <c r="G2489">
        <v>1760</v>
      </c>
      <c r="H2489">
        <v>5</v>
      </c>
      <c r="I2489">
        <v>425</v>
      </c>
      <c r="J2489">
        <v>10</v>
      </c>
      <c r="K2489">
        <v>205</v>
      </c>
      <c r="L2489">
        <v>835</v>
      </c>
      <c r="M2489">
        <v>195</v>
      </c>
      <c r="N2489">
        <v>655</v>
      </c>
      <c r="O2489">
        <v>765</v>
      </c>
      <c r="P2489">
        <v>600</v>
      </c>
      <c r="Q2489">
        <v>770</v>
      </c>
      <c r="R2489">
        <v>640</v>
      </c>
      <c r="S2489">
        <v>80</v>
      </c>
      <c r="T2489">
        <v>40</v>
      </c>
      <c r="U2489">
        <v>220</v>
      </c>
      <c r="V2489">
        <v>3235</v>
      </c>
      <c r="W2489">
        <v>0</v>
      </c>
      <c r="X2489">
        <v>75</v>
      </c>
      <c r="Y2489">
        <v>25</v>
      </c>
    </row>
    <row r="2490" spans="2:25" hidden="1" x14ac:dyDescent="0.25">
      <c r="B2490" t="s">
        <v>2203</v>
      </c>
      <c r="C2490">
        <v>40700</v>
      </c>
      <c r="D2490" t="s">
        <v>1118</v>
      </c>
      <c r="E2490">
        <v>5</v>
      </c>
      <c r="F2490">
        <v>10</v>
      </c>
      <c r="G2490">
        <v>3380</v>
      </c>
      <c r="H2490">
        <v>55</v>
      </c>
      <c r="I2490">
        <v>580</v>
      </c>
      <c r="J2490">
        <v>5</v>
      </c>
      <c r="K2490">
        <v>145</v>
      </c>
      <c r="L2490">
        <v>1170</v>
      </c>
      <c r="M2490">
        <v>2415</v>
      </c>
      <c r="N2490">
        <v>605</v>
      </c>
      <c r="O2490">
        <v>1045</v>
      </c>
      <c r="P2490">
        <v>735</v>
      </c>
      <c r="Q2490">
        <v>1365</v>
      </c>
      <c r="R2490">
        <v>625</v>
      </c>
      <c r="S2490">
        <v>170</v>
      </c>
      <c r="T2490">
        <v>20</v>
      </c>
      <c r="U2490">
        <v>115</v>
      </c>
      <c r="V2490">
        <v>4650</v>
      </c>
      <c r="W2490">
        <v>5</v>
      </c>
      <c r="X2490">
        <v>20</v>
      </c>
      <c r="Y2490">
        <v>325</v>
      </c>
    </row>
    <row r="2491" spans="2:25" hidden="1" x14ac:dyDescent="0.25">
      <c r="B2491" t="s">
        <v>2203</v>
      </c>
      <c r="C2491">
        <v>40910</v>
      </c>
      <c r="D2491" t="s">
        <v>1953</v>
      </c>
      <c r="E2491">
        <v>10</v>
      </c>
      <c r="F2491">
        <v>10</v>
      </c>
      <c r="G2491">
        <v>6690</v>
      </c>
      <c r="H2491">
        <v>60</v>
      </c>
      <c r="I2491">
        <v>1360</v>
      </c>
      <c r="J2491">
        <v>15</v>
      </c>
      <c r="K2491">
        <v>450</v>
      </c>
      <c r="L2491">
        <v>2235</v>
      </c>
      <c r="M2491">
        <v>1465</v>
      </c>
      <c r="N2491">
        <v>1455</v>
      </c>
      <c r="O2491">
        <v>2205</v>
      </c>
      <c r="P2491">
        <v>1595</v>
      </c>
      <c r="Q2491">
        <v>2225</v>
      </c>
      <c r="R2491">
        <v>1320</v>
      </c>
      <c r="S2491">
        <v>305</v>
      </c>
      <c r="T2491">
        <v>65</v>
      </c>
      <c r="U2491">
        <v>370</v>
      </c>
      <c r="V2491">
        <v>9825</v>
      </c>
      <c r="W2491">
        <v>5</v>
      </c>
      <c r="X2491">
        <v>95</v>
      </c>
      <c r="Y2491">
        <v>385</v>
      </c>
    </row>
    <row r="2492" spans="2:25" hidden="1" x14ac:dyDescent="0.25">
      <c r="B2492" t="s">
        <v>2203</v>
      </c>
      <c r="C2492">
        <v>41010</v>
      </c>
      <c r="D2492" t="s">
        <v>1954</v>
      </c>
      <c r="E2492">
        <v>15</v>
      </c>
      <c r="F2492">
        <v>25</v>
      </c>
      <c r="G2492">
        <v>405</v>
      </c>
      <c r="H2492">
        <v>5</v>
      </c>
      <c r="I2492">
        <v>90</v>
      </c>
      <c r="J2492">
        <v>5</v>
      </c>
      <c r="K2492">
        <v>40</v>
      </c>
      <c r="L2492">
        <v>175</v>
      </c>
      <c r="M2492">
        <v>70</v>
      </c>
      <c r="N2492">
        <v>125</v>
      </c>
      <c r="O2492">
        <v>265</v>
      </c>
      <c r="P2492">
        <v>215</v>
      </c>
      <c r="Q2492">
        <v>395</v>
      </c>
      <c r="R2492">
        <v>295</v>
      </c>
      <c r="S2492">
        <v>10</v>
      </c>
      <c r="T2492">
        <v>15</v>
      </c>
      <c r="U2492">
        <v>110</v>
      </c>
      <c r="V2492">
        <v>765</v>
      </c>
      <c r="W2492">
        <v>0</v>
      </c>
      <c r="X2492">
        <v>50</v>
      </c>
      <c r="Y2492">
        <v>5</v>
      </c>
    </row>
    <row r="2493" spans="2:25" hidden="1" x14ac:dyDescent="0.25">
      <c r="B2493" t="s">
        <v>2203</v>
      </c>
      <c r="C2493">
        <v>41060</v>
      </c>
      <c r="D2493" t="s">
        <v>1955</v>
      </c>
      <c r="E2493">
        <v>35</v>
      </c>
      <c r="F2493">
        <v>60</v>
      </c>
      <c r="G2493">
        <v>14920</v>
      </c>
      <c r="H2493">
        <v>170</v>
      </c>
      <c r="I2493">
        <v>3810</v>
      </c>
      <c r="J2493">
        <v>30</v>
      </c>
      <c r="K2493">
        <v>1655</v>
      </c>
      <c r="L2493">
        <v>6205</v>
      </c>
      <c r="M2493">
        <v>2880</v>
      </c>
      <c r="N2493">
        <v>4335</v>
      </c>
      <c r="O2493">
        <v>5125</v>
      </c>
      <c r="P2493">
        <v>4015</v>
      </c>
      <c r="Q2493">
        <v>5780</v>
      </c>
      <c r="R2493">
        <v>4220</v>
      </c>
      <c r="S2493">
        <v>795</v>
      </c>
      <c r="T2493">
        <v>200</v>
      </c>
      <c r="U2493">
        <v>1215</v>
      </c>
      <c r="V2493">
        <v>24880</v>
      </c>
      <c r="W2493">
        <v>25</v>
      </c>
      <c r="X2493">
        <v>335</v>
      </c>
      <c r="Y2493">
        <v>875</v>
      </c>
    </row>
    <row r="2494" spans="2:25" hidden="1" x14ac:dyDescent="0.25">
      <c r="B2494" t="s">
        <v>2203</v>
      </c>
      <c r="C2494">
        <v>41140</v>
      </c>
      <c r="D2494" t="s">
        <v>1956</v>
      </c>
      <c r="E2494">
        <v>5</v>
      </c>
      <c r="F2494">
        <v>5</v>
      </c>
      <c r="G2494">
        <v>1285</v>
      </c>
      <c r="H2494">
        <v>5</v>
      </c>
      <c r="I2494">
        <v>230</v>
      </c>
      <c r="J2494">
        <v>5</v>
      </c>
      <c r="K2494">
        <v>90</v>
      </c>
      <c r="L2494">
        <v>350</v>
      </c>
      <c r="M2494">
        <v>275</v>
      </c>
      <c r="N2494">
        <v>325</v>
      </c>
      <c r="O2494">
        <v>470</v>
      </c>
      <c r="P2494">
        <v>335</v>
      </c>
      <c r="Q2494">
        <v>365</v>
      </c>
      <c r="R2494">
        <v>280</v>
      </c>
      <c r="S2494">
        <v>75</v>
      </c>
      <c r="T2494">
        <v>15</v>
      </c>
      <c r="U2494">
        <v>100</v>
      </c>
      <c r="V2494">
        <v>2000</v>
      </c>
      <c r="W2494">
        <v>0</v>
      </c>
      <c r="X2494">
        <v>25</v>
      </c>
      <c r="Y2494">
        <v>15</v>
      </c>
    </row>
    <row r="2495" spans="2:25" hidden="1" x14ac:dyDescent="0.25">
      <c r="B2495" t="s">
        <v>2203</v>
      </c>
      <c r="C2495">
        <v>41190</v>
      </c>
      <c r="D2495" t="s">
        <v>1957</v>
      </c>
      <c r="E2495">
        <v>0</v>
      </c>
      <c r="F2495">
        <v>0</v>
      </c>
      <c r="G2495">
        <v>240</v>
      </c>
      <c r="H2495">
        <v>5</v>
      </c>
      <c r="I2495">
        <v>55</v>
      </c>
      <c r="J2495">
        <v>5</v>
      </c>
      <c r="K2495">
        <v>20</v>
      </c>
      <c r="L2495">
        <v>55</v>
      </c>
      <c r="M2495">
        <v>50</v>
      </c>
      <c r="N2495">
        <v>60</v>
      </c>
      <c r="O2495">
        <v>85</v>
      </c>
      <c r="P2495">
        <v>60</v>
      </c>
      <c r="Q2495">
        <v>70</v>
      </c>
      <c r="R2495">
        <v>45</v>
      </c>
      <c r="S2495">
        <v>5</v>
      </c>
      <c r="T2495">
        <v>5</v>
      </c>
      <c r="U2495">
        <v>20</v>
      </c>
      <c r="V2495">
        <v>370</v>
      </c>
      <c r="W2495">
        <v>0</v>
      </c>
      <c r="X2495">
        <v>5</v>
      </c>
      <c r="Y2495">
        <v>5</v>
      </c>
    </row>
    <row r="2496" spans="2:25" hidden="1" x14ac:dyDescent="0.25">
      <c r="B2496" t="s">
        <v>2203</v>
      </c>
      <c r="C2496">
        <v>41330</v>
      </c>
      <c r="D2496" t="s">
        <v>1958</v>
      </c>
      <c r="E2496">
        <v>0</v>
      </c>
      <c r="F2496">
        <v>5</v>
      </c>
      <c r="G2496">
        <v>265</v>
      </c>
      <c r="H2496">
        <v>0</v>
      </c>
      <c r="I2496">
        <v>45</v>
      </c>
      <c r="J2496">
        <v>0</v>
      </c>
      <c r="K2496">
        <v>40</v>
      </c>
      <c r="L2496">
        <v>145</v>
      </c>
      <c r="M2496">
        <v>5</v>
      </c>
      <c r="N2496">
        <v>155</v>
      </c>
      <c r="O2496">
        <v>115</v>
      </c>
      <c r="P2496">
        <v>100</v>
      </c>
      <c r="Q2496">
        <v>240</v>
      </c>
      <c r="R2496">
        <v>280</v>
      </c>
      <c r="S2496">
        <v>5</v>
      </c>
      <c r="T2496">
        <v>15</v>
      </c>
      <c r="U2496">
        <v>55</v>
      </c>
      <c r="V2496">
        <v>625</v>
      </c>
      <c r="W2496">
        <v>0</v>
      </c>
      <c r="X2496">
        <v>25</v>
      </c>
      <c r="Y2496">
        <v>5</v>
      </c>
    </row>
    <row r="2497" spans="2:25" hidden="1" x14ac:dyDescent="0.25">
      <c r="B2497" t="s">
        <v>2203</v>
      </c>
      <c r="C2497">
        <v>41560</v>
      </c>
      <c r="D2497" t="s">
        <v>1959</v>
      </c>
      <c r="E2497">
        <v>5</v>
      </c>
      <c r="F2497">
        <v>5</v>
      </c>
      <c r="G2497">
        <v>3480</v>
      </c>
      <c r="H2497">
        <v>5</v>
      </c>
      <c r="I2497">
        <v>835</v>
      </c>
      <c r="J2497">
        <v>5</v>
      </c>
      <c r="K2497">
        <v>430</v>
      </c>
      <c r="L2497">
        <v>1105</v>
      </c>
      <c r="M2497">
        <v>425</v>
      </c>
      <c r="N2497">
        <v>945</v>
      </c>
      <c r="O2497">
        <v>935</v>
      </c>
      <c r="P2497">
        <v>765</v>
      </c>
      <c r="Q2497">
        <v>1005</v>
      </c>
      <c r="R2497">
        <v>910</v>
      </c>
      <c r="S2497">
        <v>220</v>
      </c>
      <c r="T2497">
        <v>45</v>
      </c>
      <c r="U2497">
        <v>295</v>
      </c>
      <c r="V2497">
        <v>5765</v>
      </c>
      <c r="W2497">
        <v>5</v>
      </c>
      <c r="X2497">
        <v>75</v>
      </c>
      <c r="Y2497">
        <v>20</v>
      </c>
    </row>
    <row r="2498" spans="2:25" hidden="1" x14ac:dyDescent="0.25">
      <c r="B2498" t="s">
        <v>2203</v>
      </c>
      <c r="C2498">
        <v>41750</v>
      </c>
      <c r="D2498" t="s">
        <v>1960</v>
      </c>
      <c r="E2498">
        <v>0</v>
      </c>
      <c r="F2498">
        <v>0</v>
      </c>
      <c r="G2498">
        <v>120</v>
      </c>
      <c r="H2498">
        <v>0</v>
      </c>
      <c r="I2498">
        <v>25</v>
      </c>
      <c r="J2498">
        <v>0</v>
      </c>
      <c r="K2498">
        <v>15</v>
      </c>
      <c r="L2498">
        <v>40</v>
      </c>
      <c r="M2498">
        <v>15</v>
      </c>
      <c r="N2498">
        <v>45</v>
      </c>
      <c r="O2498">
        <v>70</v>
      </c>
      <c r="P2498">
        <v>50</v>
      </c>
      <c r="Q2498">
        <v>85</v>
      </c>
      <c r="R2498">
        <v>55</v>
      </c>
      <c r="S2498">
        <v>10</v>
      </c>
      <c r="T2498">
        <v>5</v>
      </c>
      <c r="U2498">
        <v>10</v>
      </c>
      <c r="V2498">
        <v>225</v>
      </c>
      <c r="W2498">
        <v>0</v>
      </c>
      <c r="X2498">
        <v>5</v>
      </c>
      <c r="Y2498">
        <v>5</v>
      </c>
    </row>
    <row r="2499" spans="2:25" hidden="1" x14ac:dyDescent="0.25">
      <c r="B2499" t="s">
        <v>2203</v>
      </c>
      <c r="C2499">
        <v>41830</v>
      </c>
      <c r="D2499" t="s">
        <v>1961</v>
      </c>
      <c r="E2499">
        <v>0</v>
      </c>
      <c r="F2499">
        <v>5</v>
      </c>
      <c r="G2499">
        <v>300</v>
      </c>
      <c r="H2499">
        <v>5</v>
      </c>
      <c r="I2499">
        <v>50</v>
      </c>
      <c r="J2499">
        <v>0</v>
      </c>
      <c r="K2499">
        <v>25</v>
      </c>
      <c r="L2499">
        <v>55</v>
      </c>
      <c r="M2499">
        <v>35</v>
      </c>
      <c r="N2499">
        <v>70</v>
      </c>
      <c r="O2499">
        <v>75</v>
      </c>
      <c r="P2499">
        <v>65</v>
      </c>
      <c r="Q2499">
        <v>95</v>
      </c>
      <c r="R2499">
        <v>90</v>
      </c>
      <c r="S2499">
        <v>10</v>
      </c>
      <c r="T2499">
        <v>5</v>
      </c>
      <c r="U2499">
        <v>30</v>
      </c>
      <c r="V2499">
        <v>470</v>
      </c>
      <c r="W2499">
        <v>0</v>
      </c>
      <c r="X2499">
        <v>5</v>
      </c>
      <c r="Y2499">
        <v>5</v>
      </c>
    </row>
    <row r="2500" spans="2:25" hidden="1" x14ac:dyDescent="0.25">
      <c r="B2500" t="s">
        <v>2203</v>
      </c>
      <c r="C2500">
        <v>41960</v>
      </c>
      <c r="D2500" t="s">
        <v>1962</v>
      </c>
      <c r="E2500">
        <v>5</v>
      </c>
      <c r="F2500">
        <v>0</v>
      </c>
      <c r="G2500">
        <v>250</v>
      </c>
      <c r="H2500">
        <v>0</v>
      </c>
      <c r="I2500">
        <v>30</v>
      </c>
      <c r="J2500">
        <v>0</v>
      </c>
      <c r="K2500">
        <v>15</v>
      </c>
      <c r="L2500">
        <v>50</v>
      </c>
      <c r="M2500">
        <v>40</v>
      </c>
      <c r="N2500">
        <v>35</v>
      </c>
      <c r="O2500">
        <v>55</v>
      </c>
      <c r="P2500">
        <v>40</v>
      </c>
      <c r="Q2500">
        <v>45</v>
      </c>
      <c r="R2500">
        <v>40</v>
      </c>
      <c r="S2500">
        <v>5</v>
      </c>
      <c r="T2500">
        <v>5</v>
      </c>
      <c r="U2500">
        <v>15</v>
      </c>
      <c r="V2500">
        <v>345</v>
      </c>
      <c r="W2500">
        <v>0</v>
      </c>
      <c r="X2500">
        <v>0</v>
      </c>
      <c r="Y2500">
        <v>5</v>
      </c>
    </row>
    <row r="2501" spans="2:25" hidden="1" x14ac:dyDescent="0.25">
      <c r="B2501" t="s">
        <v>2203</v>
      </c>
      <c r="C2501">
        <v>42030</v>
      </c>
      <c r="D2501" t="s">
        <v>1963</v>
      </c>
      <c r="E2501">
        <v>10</v>
      </c>
      <c r="F2501">
        <v>10</v>
      </c>
      <c r="G2501">
        <v>3920</v>
      </c>
      <c r="H2501">
        <v>30</v>
      </c>
      <c r="I2501">
        <v>1030</v>
      </c>
      <c r="J2501">
        <v>10</v>
      </c>
      <c r="K2501">
        <v>430</v>
      </c>
      <c r="L2501">
        <v>2135</v>
      </c>
      <c r="M2501">
        <v>325</v>
      </c>
      <c r="N2501">
        <v>1235</v>
      </c>
      <c r="O2501">
        <v>1825</v>
      </c>
      <c r="P2501">
        <v>1475</v>
      </c>
      <c r="Q2501">
        <v>1620</v>
      </c>
      <c r="R2501">
        <v>1095</v>
      </c>
      <c r="S2501">
        <v>195</v>
      </c>
      <c r="T2501">
        <v>70</v>
      </c>
      <c r="U2501">
        <v>510</v>
      </c>
      <c r="V2501">
        <v>6810</v>
      </c>
      <c r="W2501">
        <v>5</v>
      </c>
      <c r="X2501">
        <v>130</v>
      </c>
      <c r="Y2501">
        <v>125</v>
      </c>
    </row>
    <row r="2502" spans="2:25" hidden="1" x14ac:dyDescent="0.25">
      <c r="B2502" t="s">
        <v>2203</v>
      </c>
      <c r="C2502">
        <v>42110</v>
      </c>
      <c r="D2502" t="s">
        <v>1964</v>
      </c>
      <c r="E2502">
        <v>5</v>
      </c>
      <c r="F2502">
        <v>0</v>
      </c>
      <c r="G2502">
        <v>700</v>
      </c>
      <c r="H2502">
        <v>5</v>
      </c>
      <c r="I2502">
        <v>160</v>
      </c>
      <c r="J2502">
        <v>5</v>
      </c>
      <c r="K2502">
        <v>90</v>
      </c>
      <c r="L2502">
        <v>210</v>
      </c>
      <c r="M2502">
        <v>100</v>
      </c>
      <c r="N2502">
        <v>280</v>
      </c>
      <c r="O2502">
        <v>250</v>
      </c>
      <c r="P2502">
        <v>180</v>
      </c>
      <c r="Q2502">
        <v>255</v>
      </c>
      <c r="R2502">
        <v>255</v>
      </c>
      <c r="S2502">
        <v>35</v>
      </c>
      <c r="T2502">
        <v>10</v>
      </c>
      <c r="U2502">
        <v>55</v>
      </c>
      <c r="V2502">
        <v>1295</v>
      </c>
      <c r="W2502">
        <v>0</v>
      </c>
      <c r="X2502">
        <v>15</v>
      </c>
      <c r="Y2502">
        <v>5</v>
      </c>
    </row>
    <row r="2503" spans="2:25" hidden="1" x14ac:dyDescent="0.25">
      <c r="B2503" t="s">
        <v>2203</v>
      </c>
      <c r="C2503">
        <v>42250</v>
      </c>
      <c r="D2503" t="s">
        <v>1965</v>
      </c>
      <c r="E2503">
        <v>0</v>
      </c>
      <c r="F2503">
        <v>5</v>
      </c>
      <c r="G2503">
        <v>750</v>
      </c>
      <c r="H2503">
        <v>5</v>
      </c>
      <c r="I2503">
        <v>175</v>
      </c>
      <c r="J2503">
        <v>5</v>
      </c>
      <c r="K2503">
        <v>70</v>
      </c>
      <c r="L2503">
        <v>195</v>
      </c>
      <c r="M2503">
        <v>225</v>
      </c>
      <c r="N2503">
        <v>190</v>
      </c>
      <c r="O2503">
        <v>340</v>
      </c>
      <c r="P2503">
        <v>215</v>
      </c>
      <c r="Q2503">
        <v>310</v>
      </c>
      <c r="R2503">
        <v>225</v>
      </c>
      <c r="S2503">
        <v>70</v>
      </c>
      <c r="T2503">
        <v>20</v>
      </c>
      <c r="U2503">
        <v>60</v>
      </c>
      <c r="V2503">
        <v>1215</v>
      </c>
      <c r="W2503">
        <v>0</v>
      </c>
      <c r="X2503">
        <v>15</v>
      </c>
      <c r="Y2503">
        <v>10</v>
      </c>
    </row>
    <row r="2504" spans="2:25" hidden="1" x14ac:dyDescent="0.25">
      <c r="B2504" t="s">
        <v>2203</v>
      </c>
      <c r="C2504">
        <v>42600</v>
      </c>
      <c r="D2504" t="s">
        <v>1966</v>
      </c>
      <c r="E2504">
        <v>5</v>
      </c>
      <c r="F2504">
        <v>10</v>
      </c>
      <c r="G2504">
        <v>4925</v>
      </c>
      <c r="H2504">
        <v>50</v>
      </c>
      <c r="I2504">
        <v>585</v>
      </c>
      <c r="J2504">
        <v>5</v>
      </c>
      <c r="K2504">
        <v>165</v>
      </c>
      <c r="L2504">
        <v>1940</v>
      </c>
      <c r="M2504">
        <v>1895</v>
      </c>
      <c r="N2504">
        <v>1030</v>
      </c>
      <c r="O2504">
        <v>885</v>
      </c>
      <c r="P2504">
        <v>700</v>
      </c>
      <c r="Q2504">
        <v>1215</v>
      </c>
      <c r="R2504">
        <v>775</v>
      </c>
      <c r="S2504">
        <v>220</v>
      </c>
      <c r="T2504">
        <v>20</v>
      </c>
      <c r="U2504">
        <v>190</v>
      </c>
      <c r="V2504">
        <v>6860</v>
      </c>
      <c r="W2504">
        <v>5</v>
      </c>
      <c r="X2504">
        <v>50</v>
      </c>
      <c r="Y2504">
        <v>200</v>
      </c>
    </row>
    <row r="2505" spans="2:25" hidden="1" x14ac:dyDescent="0.25">
      <c r="B2505" t="s">
        <v>2203</v>
      </c>
      <c r="C2505">
        <v>42750</v>
      </c>
      <c r="D2505" t="s">
        <v>1967</v>
      </c>
      <c r="E2505">
        <v>5</v>
      </c>
      <c r="F2505">
        <v>0</v>
      </c>
      <c r="G2505">
        <v>715</v>
      </c>
      <c r="H2505">
        <v>5</v>
      </c>
      <c r="I2505">
        <v>95</v>
      </c>
      <c r="J2505">
        <v>5</v>
      </c>
      <c r="K2505">
        <v>30</v>
      </c>
      <c r="L2505">
        <v>185</v>
      </c>
      <c r="M2505">
        <v>170</v>
      </c>
      <c r="N2505">
        <v>160</v>
      </c>
      <c r="O2505">
        <v>260</v>
      </c>
      <c r="P2505">
        <v>195</v>
      </c>
      <c r="Q2505">
        <v>200</v>
      </c>
      <c r="R2505">
        <v>145</v>
      </c>
      <c r="S2505">
        <v>25</v>
      </c>
      <c r="T2505">
        <v>15</v>
      </c>
      <c r="U2505">
        <v>45</v>
      </c>
      <c r="V2505">
        <v>1065</v>
      </c>
      <c r="W2505">
        <v>0</v>
      </c>
      <c r="X2505">
        <v>5</v>
      </c>
      <c r="Y2505">
        <v>10</v>
      </c>
    </row>
    <row r="2506" spans="2:25" hidden="1" x14ac:dyDescent="0.25">
      <c r="B2506" t="s">
        <v>2203</v>
      </c>
      <c r="C2506">
        <v>43080</v>
      </c>
      <c r="D2506" t="s">
        <v>1968</v>
      </c>
      <c r="E2506">
        <v>0</v>
      </c>
      <c r="F2506">
        <v>0</v>
      </c>
      <c r="G2506">
        <v>155</v>
      </c>
      <c r="H2506">
        <v>0</v>
      </c>
      <c r="I2506">
        <v>35</v>
      </c>
      <c r="J2506">
        <v>5</v>
      </c>
      <c r="K2506">
        <v>25</v>
      </c>
      <c r="L2506">
        <v>55</v>
      </c>
      <c r="M2506">
        <v>20</v>
      </c>
      <c r="N2506">
        <v>55</v>
      </c>
      <c r="O2506">
        <v>75</v>
      </c>
      <c r="P2506">
        <v>60</v>
      </c>
      <c r="Q2506">
        <v>60</v>
      </c>
      <c r="R2506">
        <v>60</v>
      </c>
      <c r="S2506">
        <v>10</v>
      </c>
      <c r="T2506">
        <v>5</v>
      </c>
      <c r="U2506">
        <v>10</v>
      </c>
      <c r="V2506">
        <v>295</v>
      </c>
      <c r="W2506">
        <v>0</v>
      </c>
      <c r="X2506">
        <v>5</v>
      </c>
      <c r="Y2506">
        <v>0</v>
      </c>
    </row>
    <row r="2507" spans="2:25" hidden="1" x14ac:dyDescent="0.25">
      <c r="B2507" t="s">
        <v>2203</v>
      </c>
      <c r="C2507">
        <v>43220</v>
      </c>
      <c r="D2507" t="s">
        <v>1969</v>
      </c>
      <c r="E2507">
        <v>0</v>
      </c>
      <c r="F2507">
        <v>0</v>
      </c>
      <c r="G2507">
        <v>120</v>
      </c>
      <c r="H2507">
        <v>0</v>
      </c>
      <c r="I2507">
        <v>15</v>
      </c>
      <c r="J2507">
        <v>0</v>
      </c>
      <c r="K2507">
        <v>5</v>
      </c>
      <c r="L2507">
        <v>25</v>
      </c>
      <c r="M2507">
        <v>15</v>
      </c>
      <c r="N2507">
        <v>15</v>
      </c>
      <c r="O2507">
        <v>50</v>
      </c>
      <c r="P2507">
        <v>30</v>
      </c>
      <c r="Q2507">
        <v>30</v>
      </c>
      <c r="R2507">
        <v>25</v>
      </c>
      <c r="S2507">
        <v>5</v>
      </c>
      <c r="T2507">
        <v>5</v>
      </c>
      <c r="U2507">
        <v>10</v>
      </c>
      <c r="V2507">
        <v>170</v>
      </c>
      <c r="W2507">
        <v>0</v>
      </c>
      <c r="X2507">
        <v>5</v>
      </c>
      <c r="Y2507">
        <v>5</v>
      </c>
    </row>
    <row r="2508" spans="2:25" hidden="1" x14ac:dyDescent="0.25">
      <c r="B2508" t="s">
        <v>2203</v>
      </c>
      <c r="C2508">
        <v>43360</v>
      </c>
      <c r="D2508" t="s">
        <v>1970</v>
      </c>
      <c r="E2508">
        <v>0</v>
      </c>
      <c r="F2508">
        <v>0</v>
      </c>
      <c r="G2508">
        <v>395</v>
      </c>
      <c r="H2508">
        <v>5</v>
      </c>
      <c r="I2508">
        <v>45</v>
      </c>
      <c r="J2508">
        <v>0</v>
      </c>
      <c r="K2508">
        <v>20</v>
      </c>
      <c r="L2508">
        <v>145</v>
      </c>
      <c r="M2508">
        <v>95</v>
      </c>
      <c r="N2508">
        <v>75</v>
      </c>
      <c r="O2508">
        <v>105</v>
      </c>
      <c r="P2508">
        <v>80</v>
      </c>
      <c r="Q2508">
        <v>95</v>
      </c>
      <c r="R2508">
        <v>85</v>
      </c>
      <c r="S2508">
        <v>15</v>
      </c>
      <c r="T2508">
        <v>5</v>
      </c>
      <c r="U2508">
        <v>30</v>
      </c>
      <c r="V2508">
        <v>580</v>
      </c>
      <c r="W2508">
        <v>0</v>
      </c>
      <c r="X2508">
        <v>5</v>
      </c>
      <c r="Y2508">
        <v>5</v>
      </c>
    </row>
    <row r="2509" spans="2:25" hidden="1" x14ac:dyDescent="0.25">
      <c r="B2509" t="s">
        <v>2203</v>
      </c>
      <c r="C2509">
        <v>43650</v>
      </c>
      <c r="D2509" t="s">
        <v>1971</v>
      </c>
      <c r="E2509">
        <v>5</v>
      </c>
      <c r="F2509">
        <v>5</v>
      </c>
      <c r="G2509">
        <v>1455</v>
      </c>
      <c r="H2509">
        <v>20</v>
      </c>
      <c r="I2509">
        <v>490</v>
      </c>
      <c r="J2509">
        <v>10</v>
      </c>
      <c r="K2509">
        <v>175</v>
      </c>
      <c r="L2509">
        <v>525</v>
      </c>
      <c r="M2509">
        <v>290</v>
      </c>
      <c r="N2509">
        <v>415</v>
      </c>
      <c r="O2509">
        <v>865</v>
      </c>
      <c r="P2509">
        <v>615</v>
      </c>
      <c r="Q2509">
        <v>820</v>
      </c>
      <c r="R2509">
        <v>430</v>
      </c>
      <c r="S2509">
        <v>120</v>
      </c>
      <c r="T2509">
        <v>20</v>
      </c>
      <c r="U2509">
        <v>180</v>
      </c>
      <c r="V2509">
        <v>2505</v>
      </c>
      <c r="W2509">
        <v>5</v>
      </c>
      <c r="X2509">
        <v>45</v>
      </c>
      <c r="Y2509">
        <v>105</v>
      </c>
    </row>
    <row r="2510" spans="2:25" hidden="1" x14ac:dyDescent="0.25">
      <c r="B2510" t="s">
        <v>2203</v>
      </c>
      <c r="C2510">
        <v>43710</v>
      </c>
      <c r="D2510" t="s">
        <v>1972</v>
      </c>
      <c r="E2510">
        <v>5</v>
      </c>
      <c r="F2510">
        <v>5</v>
      </c>
      <c r="G2510">
        <v>585</v>
      </c>
      <c r="H2510">
        <v>5</v>
      </c>
      <c r="I2510">
        <v>135</v>
      </c>
      <c r="J2510">
        <v>0</v>
      </c>
      <c r="K2510">
        <v>45</v>
      </c>
      <c r="L2510">
        <v>155</v>
      </c>
      <c r="M2510">
        <v>145</v>
      </c>
      <c r="N2510">
        <v>125</v>
      </c>
      <c r="O2510">
        <v>300</v>
      </c>
      <c r="P2510">
        <v>215</v>
      </c>
      <c r="Q2510">
        <v>250</v>
      </c>
      <c r="R2510">
        <v>150</v>
      </c>
      <c r="S2510">
        <v>45</v>
      </c>
      <c r="T2510">
        <v>10</v>
      </c>
      <c r="U2510">
        <v>70</v>
      </c>
      <c r="V2510">
        <v>920</v>
      </c>
      <c r="W2510">
        <v>0</v>
      </c>
      <c r="X2510">
        <v>10</v>
      </c>
      <c r="Y2510">
        <v>5</v>
      </c>
    </row>
    <row r="2511" spans="2:25" hidden="1" x14ac:dyDescent="0.25">
      <c r="B2511" t="s">
        <v>2203</v>
      </c>
      <c r="C2511">
        <v>43790</v>
      </c>
      <c r="D2511" t="s">
        <v>1973</v>
      </c>
      <c r="E2511">
        <v>5</v>
      </c>
      <c r="F2511">
        <v>5</v>
      </c>
      <c r="G2511">
        <v>2050</v>
      </c>
      <c r="H2511">
        <v>5</v>
      </c>
      <c r="I2511">
        <v>375</v>
      </c>
      <c r="J2511">
        <v>5</v>
      </c>
      <c r="K2511">
        <v>165</v>
      </c>
      <c r="L2511">
        <v>770</v>
      </c>
      <c r="M2511">
        <v>305</v>
      </c>
      <c r="N2511">
        <v>525</v>
      </c>
      <c r="O2511">
        <v>705</v>
      </c>
      <c r="P2511">
        <v>525</v>
      </c>
      <c r="Q2511">
        <v>610</v>
      </c>
      <c r="R2511">
        <v>500</v>
      </c>
      <c r="S2511">
        <v>65</v>
      </c>
      <c r="T2511">
        <v>35</v>
      </c>
      <c r="U2511">
        <v>155</v>
      </c>
      <c r="V2511">
        <v>3220</v>
      </c>
      <c r="W2511">
        <v>0</v>
      </c>
      <c r="X2511">
        <v>40</v>
      </c>
      <c r="Y2511">
        <v>30</v>
      </c>
    </row>
    <row r="2512" spans="2:25" hidden="1" x14ac:dyDescent="0.25">
      <c r="B2512" t="s">
        <v>2203</v>
      </c>
      <c r="C2512">
        <v>44000</v>
      </c>
      <c r="D2512" t="s">
        <v>1974</v>
      </c>
      <c r="E2512">
        <v>5</v>
      </c>
      <c r="F2512">
        <v>5</v>
      </c>
      <c r="G2512">
        <v>5</v>
      </c>
      <c r="H2512">
        <v>0</v>
      </c>
      <c r="I2512">
        <v>5</v>
      </c>
      <c r="J2512">
        <v>0</v>
      </c>
      <c r="K2512">
        <v>5</v>
      </c>
      <c r="L2512">
        <v>0</v>
      </c>
      <c r="M2512">
        <v>0</v>
      </c>
      <c r="N2512">
        <v>5</v>
      </c>
      <c r="O2512">
        <v>10</v>
      </c>
      <c r="P2512">
        <v>5</v>
      </c>
      <c r="Q2512">
        <v>30</v>
      </c>
      <c r="R2512">
        <v>25</v>
      </c>
      <c r="S2512">
        <v>0</v>
      </c>
      <c r="T2512">
        <v>5</v>
      </c>
      <c r="U2512">
        <v>5</v>
      </c>
      <c r="V2512">
        <v>10</v>
      </c>
      <c r="W2512">
        <v>0</v>
      </c>
      <c r="X2512">
        <v>5</v>
      </c>
      <c r="Y2512">
        <v>0</v>
      </c>
    </row>
    <row r="2513" spans="2:25" hidden="1" x14ac:dyDescent="0.25">
      <c r="B2513" t="s">
        <v>2203</v>
      </c>
      <c r="C2513">
        <v>44060</v>
      </c>
      <c r="D2513" t="s">
        <v>1975</v>
      </c>
      <c r="E2513">
        <v>25</v>
      </c>
      <c r="F2513">
        <v>45</v>
      </c>
      <c r="G2513">
        <v>11655</v>
      </c>
      <c r="H2513">
        <v>135</v>
      </c>
      <c r="I2513">
        <v>2410</v>
      </c>
      <c r="J2513">
        <v>35</v>
      </c>
      <c r="K2513">
        <v>945</v>
      </c>
      <c r="L2513">
        <v>4950</v>
      </c>
      <c r="M2513">
        <v>1975</v>
      </c>
      <c r="N2513">
        <v>3575</v>
      </c>
      <c r="O2513">
        <v>4215</v>
      </c>
      <c r="P2513">
        <v>3205</v>
      </c>
      <c r="Q2513">
        <v>4710</v>
      </c>
      <c r="R2513">
        <v>3100</v>
      </c>
      <c r="S2513">
        <v>710</v>
      </c>
      <c r="T2513">
        <v>170</v>
      </c>
      <c r="U2513">
        <v>865</v>
      </c>
      <c r="V2513">
        <v>19125</v>
      </c>
      <c r="W2513">
        <v>15</v>
      </c>
      <c r="X2513">
        <v>310</v>
      </c>
      <c r="Y2513">
        <v>760</v>
      </c>
    </row>
    <row r="2514" spans="2:25" hidden="1" x14ac:dyDescent="0.25">
      <c r="B2514" t="s">
        <v>2203</v>
      </c>
      <c r="C2514">
        <v>44210</v>
      </c>
      <c r="D2514" t="s">
        <v>1976</v>
      </c>
      <c r="E2514">
        <v>5</v>
      </c>
      <c r="F2514">
        <v>5</v>
      </c>
      <c r="G2514">
        <v>1815</v>
      </c>
      <c r="H2514">
        <v>5</v>
      </c>
      <c r="I2514">
        <v>370</v>
      </c>
      <c r="J2514">
        <v>5</v>
      </c>
      <c r="K2514">
        <v>210</v>
      </c>
      <c r="L2514">
        <v>510</v>
      </c>
      <c r="M2514">
        <v>235</v>
      </c>
      <c r="N2514">
        <v>565</v>
      </c>
      <c r="O2514">
        <v>515</v>
      </c>
      <c r="P2514">
        <v>385</v>
      </c>
      <c r="Q2514">
        <v>620</v>
      </c>
      <c r="R2514">
        <v>620</v>
      </c>
      <c r="S2514">
        <v>110</v>
      </c>
      <c r="T2514">
        <v>25</v>
      </c>
      <c r="U2514">
        <v>140</v>
      </c>
      <c r="V2514">
        <v>3140</v>
      </c>
      <c r="W2514">
        <v>5</v>
      </c>
      <c r="X2514">
        <v>40</v>
      </c>
      <c r="Y2514">
        <v>20</v>
      </c>
    </row>
    <row r="2515" spans="2:25" hidden="1" x14ac:dyDescent="0.25">
      <c r="B2515" t="s">
        <v>2203</v>
      </c>
      <c r="C2515">
        <v>44340</v>
      </c>
      <c r="D2515" t="s">
        <v>1977</v>
      </c>
      <c r="E2515">
        <v>15</v>
      </c>
      <c r="F2515">
        <v>10</v>
      </c>
      <c r="G2515">
        <v>6880</v>
      </c>
      <c r="H2515">
        <v>100</v>
      </c>
      <c r="I2515">
        <v>1170</v>
      </c>
      <c r="J2515">
        <v>15</v>
      </c>
      <c r="K2515">
        <v>295</v>
      </c>
      <c r="L2515">
        <v>2080</v>
      </c>
      <c r="M2515">
        <v>2640</v>
      </c>
      <c r="N2515">
        <v>1110</v>
      </c>
      <c r="O2515">
        <v>1770</v>
      </c>
      <c r="P2515">
        <v>1295</v>
      </c>
      <c r="Q2515">
        <v>2450</v>
      </c>
      <c r="R2515">
        <v>1135</v>
      </c>
      <c r="S2515">
        <v>340</v>
      </c>
      <c r="T2515">
        <v>50</v>
      </c>
      <c r="U2515">
        <v>270</v>
      </c>
      <c r="V2515">
        <v>9370</v>
      </c>
      <c r="W2515">
        <v>5</v>
      </c>
      <c r="X2515">
        <v>85</v>
      </c>
      <c r="Y2515">
        <v>650</v>
      </c>
    </row>
    <row r="2516" spans="2:25" hidden="1" x14ac:dyDescent="0.25">
      <c r="B2516" t="s">
        <v>2203</v>
      </c>
      <c r="C2516">
        <v>44550</v>
      </c>
      <c r="D2516" t="s">
        <v>1978</v>
      </c>
      <c r="E2516">
        <v>5</v>
      </c>
      <c r="F2516">
        <v>15</v>
      </c>
      <c r="G2516">
        <v>4420</v>
      </c>
      <c r="H2516">
        <v>50</v>
      </c>
      <c r="I2516">
        <v>1045</v>
      </c>
      <c r="J2516">
        <v>15</v>
      </c>
      <c r="K2516">
        <v>375</v>
      </c>
      <c r="L2516">
        <v>1640</v>
      </c>
      <c r="M2516">
        <v>835</v>
      </c>
      <c r="N2516">
        <v>1080</v>
      </c>
      <c r="O2516">
        <v>2235</v>
      </c>
      <c r="P2516">
        <v>1615</v>
      </c>
      <c r="Q2516">
        <v>1830</v>
      </c>
      <c r="R2516">
        <v>955</v>
      </c>
      <c r="S2516">
        <v>260</v>
      </c>
      <c r="T2516">
        <v>75</v>
      </c>
      <c r="U2516">
        <v>425</v>
      </c>
      <c r="V2516">
        <v>6960</v>
      </c>
      <c r="W2516">
        <v>5</v>
      </c>
      <c r="X2516">
        <v>80</v>
      </c>
      <c r="Y2516">
        <v>210</v>
      </c>
    </row>
    <row r="2517" spans="2:25" hidden="1" x14ac:dyDescent="0.25">
      <c r="B2517" t="s">
        <v>2203</v>
      </c>
      <c r="C2517">
        <v>44620</v>
      </c>
      <c r="D2517" t="s">
        <v>1979</v>
      </c>
      <c r="E2517">
        <v>10</v>
      </c>
      <c r="F2517">
        <v>25</v>
      </c>
      <c r="G2517">
        <v>3955</v>
      </c>
      <c r="H2517">
        <v>20</v>
      </c>
      <c r="I2517">
        <v>880</v>
      </c>
      <c r="J2517">
        <v>15</v>
      </c>
      <c r="K2517">
        <v>430</v>
      </c>
      <c r="L2517">
        <v>1780</v>
      </c>
      <c r="M2517">
        <v>525</v>
      </c>
      <c r="N2517">
        <v>1345</v>
      </c>
      <c r="O2517">
        <v>2015</v>
      </c>
      <c r="P2517">
        <v>1615</v>
      </c>
      <c r="Q2517">
        <v>1850</v>
      </c>
      <c r="R2517">
        <v>1315</v>
      </c>
      <c r="S2517">
        <v>325</v>
      </c>
      <c r="T2517">
        <v>105</v>
      </c>
      <c r="U2517">
        <v>605</v>
      </c>
      <c r="V2517">
        <v>7135</v>
      </c>
      <c r="W2517">
        <v>5</v>
      </c>
      <c r="X2517">
        <v>175</v>
      </c>
      <c r="Y2517">
        <v>90</v>
      </c>
    </row>
    <row r="2518" spans="2:25" hidden="1" x14ac:dyDescent="0.25">
      <c r="B2518" t="s">
        <v>2203</v>
      </c>
      <c r="C2518">
        <v>44830</v>
      </c>
      <c r="D2518" t="s">
        <v>1980</v>
      </c>
      <c r="E2518">
        <v>0</v>
      </c>
      <c r="F2518">
        <v>5</v>
      </c>
      <c r="G2518">
        <v>475</v>
      </c>
      <c r="H2518">
        <v>0</v>
      </c>
      <c r="I2518">
        <v>95</v>
      </c>
      <c r="J2518">
        <v>0</v>
      </c>
      <c r="K2518">
        <v>50</v>
      </c>
      <c r="L2518">
        <v>100</v>
      </c>
      <c r="M2518">
        <v>90</v>
      </c>
      <c r="N2518">
        <v>130</v>
      </c>
      <c r="O2518">
        <v>130</v>
      </c>
      <c r="P2518">
        <v>100</v>
      </c>
      <c r="Q2518">
        <v>165</v>
      </c>
      <c r="R2518">
        <v>155</v>
      </c>
      <c r="S2518">
        <v>35</v>
      </c>
      <c r="T2518">
        <v>10</v>
      </c>
      <c r="U2518">
        <v>30</v>
      </c>
      <c r="V2518">
        <v>785</v>
      </c>
      <c r="W2518">
        <v>0</v>
      </c>
      <c r="X2518">
        <v>5</v>
      </c>
      <c r="Y2518">
        <v>5</v>
      </c>
    </row>
    <row r="2519" spans="2:25" hidden="1" x14ac:dyDescent="0.25">
      <c r="B2519" t="s">
        <v>2203</v>
      </c>
      <c r="C2519">
        <v>45040</v>
      </c>
      <c r="D2519" t="s">
        <v>1981</v>
      </c>
      <c r="E2519">
        <v>10</v>
      </c>
      <c r="F2519">
        <v>40</v>
      </c>
      <c r="G2519">
        <v>3495</v>
      </c>
      <c r="H2519">
        <v>10</v>
      </c>
      <c r="I2519">
        <v>930</v>
      </c>
      <c r="J2519">
        <v>5</v>
      </c>
      <c r="K2519">
        <v>525</v>
      </c>
      <c r="L2519">
        <v>1930</v>
      </c>
      <c r="M2519">
        <v>410</v>
      </c>
      <c r="N2519">
        <v>1310</v>
      </c>
      <c r="O2519">
        <v>1805</v>
      </c>
      <c r="P2519">
        <v>1435</v>
      </c>
      <c r="Q2519">
        <v>1590</v>
      </c>
      <c r="R2519">
        <v>1330</v>
      </c>
      <c r="S2519">
        <v>210</v>
      </c>
      <c r="T2519">
        <v>90</v>
      </c>
      <c r="U2519">
        <v>520</v>
      </c>
      <c r="V2519">
        <v>6710</v>
      </c>
      <c r="W2519">
        <v>5</v>
      </c>
      <c r="X2519">
        <v>145</v>
      </c>
      <c r="Y2519">
        <v>65</v>
      </c>
    </row>
    <row r="2520" spans="2:25" hidden="1" x14ac:dyDescent="0.25">
      <c r="B2520" t="s">
        <v>2203</v>
      </c>
      <c r="C2520">
        <v>45090</v>
      </c>
      <c r="D2520" t="s">
        <v>1982</v>
      </c>
      <c r="E2520">
        <v>0</v>
      </c>
      <c r="F2520">
        <v>5</v>
      </c>
      <c r="G2520">
        <v>915</v>
      </c>
      <c r="H2520">
        <v>5</v>
      </c>
      <c r="I2520">
        <v>145</v>
      </c>
      <c r="J2520">
        <v>5</v>
      </c>
      <c r="K2520">
        <v>65</v>
      </c>
      <c r="L2520">
        <v>370</v>
      </c>
      <c r="M2520">
        <v>205</v>
      </c>
      <c r="N2520">
        <v>190</v>
      </c>
      <c r="O2520">
        <v>480</v>
      </c>
      <c r="P2520">
        <v>360</v>
      </c>
      <c r="Q2520">
        <v>375</v>
      </c>
      <c r="R2520">
        <v>265</v>
      </c>
      <c r="S2520">
        <v>50</v>
      </c>
      <c r="T2520">
        <v>30</v>
      </c>
      <c r="U2520">
        <v>105</v>
      </c>
      <c r="V2520">
        <v>1435</v>
      </c>
      <c r="W2520">
        <v>5</v>
      </c>
      <c r="X2520">
        <v>15</v>
      </c>
      <c r="Y2520">
        <v>15</v>
      </c>
    </row>
    <row r="2521" spans="2:25" hidden="1" x14ac:dyDescent="0.25">
      <c r="B2521" t="s">
        <v>2203</v>
      </c>
      <c r="C2521">
        <v>45120</v>
      </c>
      <c r="D2521" t="s">
        <v>1983</v>
      </c>
      <c r="E2521">
        <v>5</v>
      </c>
      <c r="F2521">
        <v>5</v>
      </c>
      <c r="G2521">
        <v>695</v>
      </c>
      <c r="H2521">
        <v>5</v>
      </c>
      <c r="I2521">
        <v>160</v>
      </c>
      <c r="J2521">
        <v>5</v>
      </c>
      <c r="K2521">
        <v>85</v>
      </c>
      <c r="L2521">
        <v>170</v>
      </c>
      <c r="M2521">
        <v>120</v>
      </c>
      <c r="N2521">
        <v>225</v>
      </c>
      <c r="O2521">
        <v>230</v>
      </c>
      <c r="P2521">
        <v>155</v>
      </c>
      <c r="Q2521">
        <v>200</v>
      </c>
      <c r="R2521">
        <v>175</v>
      </c>
      <c r="S2521">
        <v>30</v>
      </c>
      <c r="T2521">
        <v>20</v>
      </c>
      <c r="U2521">
        <v>45</v>
      </c>
      <c r="V2521">
        <v>1170</v>
      </c>
      <c r="W2521">
        <v>0</v>
      </c>
      <c r="X2521">
        <v>15</v>
      </c>
      <c r="Y2521">
        <v>5</v>
      </c>
    </row>
    <row r="2522" spans="2:25" hidden="1" x14ac:dyDescent="0.25">
      <c r="B2522" t="s">
        <v>2203</v>
      </c>
      <c r="C2522">
        <v>45290</v>
      </c>
      <c r="D2522" t="s">
        <v>1984</v>
      </c>
      <c r="E2522">
        <v>5</v>
      </c>
      <c r="F2522">
        <v>10</v>
      </c>
      <c r="G2522">
        <v>4005</v>
      </c>
      <c r="H2522">
        <v>65</v>
      </c>
      <c r="I2522">
        <v>605</v>
      </c>
      <c r="J2522">
        <v>5</v>
      </c>
      <c r="K2522">
        <v>180</v>
      </c>
      <c r="L2522">
        <v>1655</v>
      </c>
      <c r="M2522">
        <v>1240</v>
      </c>
      <c r="N2522">
        <v>890</v>
      </c>
      <c r="O2522">
        <v>975</v>
      </c>
      <c r="P2522">
        <v>755</v>
      </c>
      <c r="Q2522">
        <v>1345</v>
      </c>
      <c r="R2522">
        <v>845</v>
      </c>
      <c r="S2522">
        <v>170</v>
      </c>
      <c r="T2522">
        <v>30</v>
      </c>
      <c r="U2522">
        <v>180</v>
      </c>
      <c r="V2522">
        <v>5790</v>
      </c>
      <c r="W2522">
        <v>5</v>
      </c>
      <c r="X2522">
        <v>40</v>
      </c>
      <c r="Y2522">
        <v>280</v>
      </c>
    </row>
    <row r="2523" spans="2:25" hidden="1" x14ac:dyDescent="0.25">
      <c r="B2523" t="s">
        <v>2203</v>
      </c>
      <c r="C2523">
        <v>45340</v>
      </c>
      <c r="D2523" t="s">
        <v>1985</v>
      </c>
      <c r="E2523">
        <v>45</v>
      </c>
      <c r="F2523">
        <v>85</v>
      </c>
      <c r="G2523">
        <v>24285</v>
      </c>
      <c r="H2523">
        <v>190</v>
      </c>
      <c r="I2523">
        <v>6345</v>
      </c>
      <c r="J2523">
        <v>120</v>
      </c>
      <c r="K2523">
        <v>2800</v>
      </c>
      <c r="L2523">
        <v>9545</v>
      </c>
      <c r="M2523">
        <v>2795</v>
      </c>
      <c r="N2523">
        <v>7155</v>
      </c>
      <c r="O2523">
        <v>11690</v>
      </c>
      <c r="P2523">
        <v>9040</v>
      </c>
      <c r="Q2523">
        <v>10570</v>
      </c>
      <c r="R2523">
        <v>7080</v>
      </c>
      <c r="S2523">
        <v>1490</v>
      </c>
      <c r="T2523">
        <v>425</v>
      </c>
      <c r="U2523">
        <v>2795</v>
      </c>
      <c r="V2523">
        <v>41580</v>
      </c>
      <c r="W2523">
        <v>25</v>
      </c>
      <c r="X2523">
        <v>860</v>
      </c>
      <c r="Y2523">
        <v>935</v>
      </c>
    </row>
    <row r="2524" spans="2:25" hidden="1" x14ac:dyDescent="0.25">
      <c r="B2524" t="s">
        <v>2203</v>
      </c>
      <c r="C2524">
        <v>45400</v>
      </c>
      <c r="D2524" t="s">
        <v>1986</v>
      </c>
      <c r="E2524">
        <v>0</v>
      </c>
      <c r="F2524">
        <v>0</v>
      </c>
      <c r="G2524">
        <v>140</v>
      </c>
      <c r="H2524">
        <v>0</v>
      </c>
      <c r="I2524">
        <v>25</v>
      </c>
      <c r="J2524">
        <v>0</v>
      </c>
      <c r="K2524">
        <v>15</v>
      </c>
      <c r="L2524">
        <v>30</v>
      </c>
      <c r="M2524">
        <v>20</v>
      </c>
      <c r="N2524">
        <v>35</v>
      </c>
      <c r="O2524">
        <v>45</v>
      </c>
      <c r="P2524">
        <v>30</v>
      </c>
      <c r="Q2524">
        <v>45</v>
      </c>
      <c r="R2524">
        <v>30</v>
      </c>
      <c r="S2524">
        <v>5</v>
      </c>
      <c r="T2524">
        <v>0</v>
      </c>
      <c r="U2524">
        <v>10</v>
      </c>
      <c r="V2524">
        <v>220</v>
      </c>
      <c r="W2524">
        <v>0</v>
      </c>
      <c r="X2524">
        <v>5</v>
      </c>
      <c r="Y2524">
        <v>5</v>
      </c>
    </row>
    <row r="2525" spans="2:25" hidden="1" x14ac:dyDescent="0.25">
      <c r="B2525" t="s">
        <v>2203</v>
      </c>
      <c r="C2525">
        <v>45540</v>
      </c>
      <c r="D2525" t="s">
        <v>1987</v>
      </c>
      <c r="E2525">
        <v>0</v>
      </c>
      <c r="F2525">
        <v>5</v>
      </c>
      <c r="G2525">
        <v>355</v>
      </c>
      <c r="H2525">
        <v>5</v>
      </c>
      <c r="I2525">
        <v>95</v>
      </c>
      <c r="J2525">
        <v>0</v>
      </c>
      <c r="K2525">
        <v>65</v>
      </c>
      <c r="L2525">
        <v>120</v>
      </c>
      <c r="M2525">
        <v>20</v>
      </c>
      <c r="N2525">
        <v>240</v>
      </c>
      <c r="O2525">
        <v>110</v>
      </c>
      <c r="P2525">
        <v>100</v>
      </c>
      <c r="Q2525">
        <v>130</v>
      </c>
      <c r="R2525">
        <v>155</v>
      </c>
      <c r="S2525">
        <v>15</v>
      </c>
      <c r="T2525">
        <v>10</v>
      </c>
      <c r="U2525">
        <v>40</v>
      </c>
      <c r="V2525">
        <v>800</v>
      </c>
      <c r="W2525">
        <v>0</v>
      </c>
      <c r="X2525">
        <v>10</v>
      </c>
      <c r="Y2525">
        <v>5</v>
      </c>
    </row>
    <row r="2526" spans="2:25" hidden="1" x14ac:dyDescent="0.25">
      <c r="B2526" t="s">
        <v>2203</v>
      </c>
      <c r="C2526">
        <v>45680</v>
      </c>
      <c r="D2526" t="s">
        <v>1988</v>
      </c>
      <c r="E2526">
        <v>55</v>
      </c>
      <c r="F2526">
        <v>110</v>
      </c>
      <c r="G2526">
        <v>9420</v>
      </c>
      <c r="H2526">
        <v>105</v>
      </c>
      <c r="I2526">
        <v>5590</v>
      </c>
      <c r="J2526">
        <v>85</v>
      </c>
      <c r="K2526">
        <v>3175</v>
      </c>
      <c r="L2526">
        <v>10340</v>
      </c>
      <c r="M2526">
        <v>390</v>
      </c>
      <c r="N2526">
        <v>6555</v>
      </c>
      <c r="O2526">
        <v>11290</v>
      </c>
      <c r="P2526">
        <v>9310</v>
      </c>
      <c r="Q2526">
        <v>10655</v>
      </c>
      <c r="R2526">
        <v>7435</v>
      </c>
      <c r="S2526">
        <v>910</v>
      </c>
      <c r="T2526">
        <v>810</v>
      </c>
      <c r="U2526">
        <v>3450</v>
      </c>
      <c r="V2526">
        <v>27025</v>
      </c>
      <c r="W2526">
        <v>30</v>
      </c>
      <c r="X2526">
        <v>1000</v>
      </c>
      <c r="Y2526">
        <v>875</v>
      </c>
    </row>
    <row r="2527" spans="2:25" hidden="1" x14ac:dyDescent="0.25">
      <c r="B2527" t="s">
        <v>2203</v>
      </c>
      <c r="C2527">
        <v>45890</v>
      </c>
      <c r="D2527" t="s">
        <v>1989</v>
      </c>
      <c r="E2527">
        <v>40</v>
      </c>
      <c r="F2527">
        <v>95</v>
      </c>
      <c r="G2527">
        <v>14020</v>
      </c>
      <c r="H2527">
        <v>170</v>
      </c>
      <c r="I2527">
        <v>4230</v>
      </c>
      <c r="J2527">
        <v>35</v>
      </c>
      <c r="K2527">
        <v>2115</v>
      </c>
      <c r="L2527">
        <v>8325</v>
      </c>
      <c r="M2527">
        <v>1390</v>
      </c>
      <c r="N2527">
        <v>6125</v>
      </c>
      <c r="O2527">
        <v>7345</v>
      </c>
      <c r="P2527">
        <v>5680</v>
      </c>
      <c r="Q2527">
        <v>8215</v>
      </c>
      <c r="R2527">
        <v>6150</v>
      </c>
      <c r="S2527">
        <v>995</v>
      </c>
      <c r="T2527">
        <v>360</v>
      </c>
      <c r="U2527">
        <v>1610</v>
      </c>
      <c r="V2527">
        <v>27600</v>
      </c>
      <c r="W2527">
        <v>75</v>
      </c>
      <c r="X2527">
        <v>575</v>
      </c>
      <c r="Y2527">
        <v>1165</v>
      </c>
    </row>
    <row r="2528" spans="2:25" hidden="1" x14ac:dyDescent="0.25">
      <c r="B2528" t="s">
        <v>2203</v>
      </c>
      <c r="C2528">
        <v>46090</v>
      </c>
      <c r="D2528" t="s">
        <v>1990</v>
      </c>
      <c r="E2528">
        <v>15</v>
      </c>
      <c r="F2528">
        <v>45</v>
      </c>
      <c r="G2528">
        <v>1705</v>
      </c>
      <c r="H2528">
        <v>5</v>
      </c>
      <c r="I2528">
        <v>470</v>
      </c>
      <c r="J2528">
        <v>5</v>
      </c>
      <c r="K2528">
        <v>275</v>
      </c>
      <c r="L2528">
        <v>900</v>
      </c>
      <c r="M2528">
        <v>150</v>
      </c>
      <c r="N2528">
        <v>745</v>
      </c>
      <c r="O2528">
        <v>1030</v>
      </c>
      <c r="P2528">
        <v>910</v>
      </c>
      <c r="Q2528">
        <v>1280</v>
      </c>
      <c r="R2528">
        <v>1155</v>
      </c>
      <c r="S2528">
        <v>120</v>
      </c>
      <c r="T2528">
        <v>50</v>
      </c>
      <c r="U2528">
        <v>470</v>
      </c>
      <c r="V2528">
        <v>3740</v>
      </c>
      <c r="W2528">
        <v>0</v>
      </c>
      <c r="X2528">
        <v>170</v>
      </c>
      <c r="Y2528">
        <v>10</v>
      </c>
    </row>
    <row r="2529" spans="2:25" hidden="1" x14ac:dyDescent="0.25">
      <c r="B2529" t="s">
        <v>2203</v>
      </c>
      <c r="C2529">
        <v>46300</v>
      </c>
      <c r="D2529" t="s">
        <v>1991</v>
      </c>
      <c r="E2529">
        <v>10</v>
      </c>
      <c r="F2529">
        <v>30</v>
      </c>
      <c r="G2529">
        <v>2020</v>
      </c>
      <c r="H2529">
        <v>5</v>
      </c>
      <c r="I2529">
        <v>455</v>
      </c>
      <c r="J2529">
        <v>5</v>
      </c>
      <c r="K2529">
        <v>200</v>
      </c>
      <c r="L2529">
        <v>815</v>
      </c>
      <c r="M2529">
        <v>320</v>
      </c>
      <c r="N2529">
        <v>630</v>
      </c>
      <c r="O2529">
        <v>990</v>
      </c>
      <c r="P2529">
        <v>780</v>
      </c>
      <c r="Q2529">
        <v>950</v>
      </c>
      <c r="R2529">
        <v>775</v>
      </c>
      <c r="S2529">
        <v>125</v>
      </c>
      <c r="T2529">
        <v>40</v>
      </c>
      <c r="U2529">
        <v>325</v>
      </c>
      <c r="V2529">
        <v>3620</v>
      </c>
      <c r="W2529">
        <v>5</v>
      </c>
      <c r="X2529">
        <v>95</v>
      </c>
      <c r="Y2529">
        <v>30</v>
      </c>
    </row>
    <row r="2530" spans="2:25" hidden="1" x14ac:dyDescent="0.25">
      <c r="B2530" t="s">
        <v>2203</v>
      </c>
      <c r="C2530">
        <v>46450</v>
      </c>
      <c r="D2530" t="s">
        <v>1992</v>
      </c>
      <c r="E2530">
        <v>10</v>
      </c>
      <c r="F2530">
        <v>40</v>
      </c>
      <c r="G2530">
        <v>2855</v>
      </c>
      <c r="H2530">
        <v>10</v>
      </c>
      <c r="I2530">
        <v>845</v>
      </c>
      <c r="J2530">
        <v>15</v>
      </c>
      <c r="K2530">
        <v>460</v>
      </c>
      <c r="L2530">
        <v>1220</v>
      </c>
      <c r="M2530">
        <v>245</v>
      </c>
      <c r="N2530">
        <v>1355</v>
      </c>
      <c r="O2530">
        <v>1240</v>
      </c>
      <c r="P2530">
        <v>1045</v>
      </c>
      <c r="Q2530">
        <v>1345</v>
      </c>
      <c r="R2530">
        <v>1150</v>
      </c>
      <c r="S2530">
        <v>185</v>
      </c>
      <c r="T2530">
        <v>60</v>
      </c>
      <c r="U2530">
        <v>405</v>
      </c>
      <c r="V2530">
        <v>5810</v>
      </c>
      <c r="W2530">
        <v>5</v>
      </c>
      <c r="X2530">
        <v>200</v>
      </c>
      <c r="Y2530">
        <v>45</v>
      </c>
    </row>
    <row r="2531" spans="2:25" hidden="1" x14ac:dyDescent="0.25">
      <c r="B2531" t="s">
        <v>2203</v>
      </c>
      <c r="C2531">
        <v>46510</v>
      </c>
      <c r="D2531" t="s">
        <v>1993</v>
      </c>
      <c r="E2531">
        <v>5</v>
      </c>
      <c r="F2531">
        <v>5</v>
      </c>
      <c r="G2531">
        <v>1660</v>
      </c>
      <c r="H2531">
        <v>35</v>
      </c>
      <c r="I2531">
        <v>405</v>
      </c>
      <c r="J2531">
        <v>5</v>
      </c>
      <c r="K2531">
        <v>135</v>
      </c>
      <c r="L2531">
        <v>895</v>
      </c>
      <c r="M2531">
        <v>500</v>
      </c>
      <c r="N2531">
        <v>510</v>
      </c>
      <c r="O2531">
        <v>630</v>
      </c>
      <c r="P2531">
        <v>485</v>
      </c>
      <c r="Q2531">
        <v>820</v>
      </c>
      <c r="R2531">
        <v>475</v>
      </c>
      <c r="S2531">
        <v>120</v>
      </c>
      <c r="T2531">
        <v>20</v>
      </c>
      <c r="U2531">
        <v>100</v>
      </c>
      <c r="V2531">
        <v>2670</v>
      </c>
      <c r="W2531">
        <v>0</v>
      </c>
      <c r="X2531">
        <v>15</v>
      </c>
      <c r="Y2531">
        <v>165</v>
      </c>
    </row>
    <row r="2532" spans="2:25" hidden="1" x14ac:dyDescent="0.25">
      <c r="B2532" t="s">
        <v>2203</v>
      </c>
      <c r="C2532">
        <v>46670</v>
      </c>
      <c r="D2532" t="s">
        <v>1994</v>
      </c>
      <c r="E2532">
        <v>5</v>
      </c>
      <c r="F2532">
        <v>10</v>
      </c>
      <c r="G2532">
        <v>1470</v>
      </c>
      <c r="H2532">
        <v>5</v>
      </c>
      <c r="I2532">
        <v>345</v>
      </c>
      <c r="J2532">
        <v>5</v>
      </c>
      <c r="K2532">
        <v>175</v>
      </c>
      <c r="L2532">
        <v>620</v>
      </c>
      <c r="M2532">
        <v>225</v>
      </c>
      <c r="N2532">
        <v>455</v>
      </c>
      <c r="O2532">
        <v>625</v>
      </c>
      <c r="P2532">
        <v>485</v>
      </c>
      <c r="Q2532">
        <v>615</v>
      </c>
      <c r="R2532">
        <v>520</v>
      </c>
      <c r="S2532">
        <v>80</v>
      </c>
      <c r="T2532">
        <v>30</v>
      </c>
      <c r="U2532">
        <v>165</v>
      </c>
      <c r="V2532">
        <v>2590</v>
      </c>
      <c r="W2532">
        <v>0</v>
      </c>
      <c r="X2532">
        <v>45</v>
      </c>
      <c r="Y2532">
        <v>15</v>
      </c>
    </row>
    <row r="2533" spans="2:25" hidden="1" x14ac:dyDescent="0.25">
      <c r="B2533" t="s">
        <v>2203</v>
      </c>
      <c r="C2533">
        <v>46860</v>
      </c>
      <c r="D2533" t="s">
        <v>1995</v>
      </c>
      <c r="E2533">
        <v>0</v>
      </c>
      <c r="F2533">
        <v>0</v>
      </c>
      <c r="G2533">
        <v>235</v>
      </c>
      <c r="H2533">
        <v>0</v>
      </c>
      <c r="I2533">
        <v>20</v>
      </c>
      <c r="J2533">
        <v>0</v>
      </c>
      <c r="K2533">
        <v>10</v>
      </c>
      <c r="L2533">
        <v>50</v>
      </c>
      <c r="M2533">
        <v>50</v>
      </c>
      <c r="N2533">
        <v>25</v>
      </c>
      <c r="O2533">
        <v>80</v>
      </c>
      <c r="P2533">
        <v>55</v>
      </c>
      <c r="Q2533">
        <v>50</v>
      </c>
      <c r="R2533">
        <v>35</v>
      </c>
      <c r="S2533">
        <v>10</v>
      </c>
      <c r="T2533">
        <v>5</v>
      </c>
      <c r="U2533">
        <v>15</v>
      </c>
      <c r="V2533">
        <v>300</v>
      </c>
      <c r="W2533">
        <v>0</v>
      </c>
      <c r="X2533">
        <v>0</v>
      </c>
      <c r="Y2533">
        <v>0</v>
      </c>
    </row>
    <row r="2534" spans="2:25" hidden="1" x14ac:dyDescent="0.25">
      <c r="B2534" t="s">
        <v>2203</v>
      </c>
      <c r="C2534">
        <v>46970</v>
      </c>
      <c r="D2534" t="s">
        <v>1996</v>
      </c>
      <c r="E2534">
        <v>5</v>
      </c>
      <c r="F2534">
        <v>5</v>
      </c>
      <c r="G2534">
        <v>20</v>
      </c>
      <c r="H2534">
        <v>0</v>
      </c>
      <c r="I2534">
        <v>25</v>
      </c>
      <c r="J2534">
        <v>0</v>
      </c>
      <c r="K2534">
        <v>10</v>
      </c>
      <c r="L2534">
        <v>90</v>
      </c>
      <c r="M2534">
        <v>5</v>
      </c>
      <c r="N2534">
        <v>30</v>
      </c>
      <c r="O2534">
        <v>130</v>
      </c>
      <c r="P2534">
        <v>110</v>
      </c>
      <c r="Q2534">
        <v>90</v>
      </c>
      <c r="R2534">
        <v>50</v>
      </c>
      <c r="S2534">
        <v>5</v>
      </c>
      <c r="T2534">
        <v>5</v>
      </c>
      <c r="U2534">
        <v>40</v>
      </c>
      <c r="V2534">
        <v>115</v>
      </c>
      <c r="W2534">
        <v>0</v>
      </c>
      <c r="X2534">
        <v>10</v>
      </c>
      <c r="Y2534">
        <v>0</v>
      </c>
    </row>
    <row r="2535" spans="2:25" hidden="1" x14ac:dyDescent="0.25">
      <c r="B2535" t="s">
        <v>2203</v>
      </c>
      <c r="C2535">
        <v>47140</v>
      </c>
      <c r="D2535" t="s">
        <v>1997</v>
      </c>
      <c r="E2535">
        <v>50</v>
      </c>
      <c r="F2535">
        <v>80</v>
      </c>
      <c r="G2535">
        <v>16425</v>
      </c>
      <c r="H2535">
        <v>155</v>
      </c>
      <c r="I2535">
        <v>6030</v>
      </c>
      <c r="J2535">
        <v>90</v>
      </c>
      <c r="K2535">
        <v>3275</v>
      </c>
      <c r="L2535">
        <v>8835</v>
      </c>
      <c r="M2535">
        <v>1005</v>
      </c>
      <c r="N2535">
        <v>6755</v>
      </c>
      <c r="O2535">
        <v>11385</v>
      </c>
      <c r="P2535">
        <v>8845</v>
      </c>
      <c r="Q2535">
        <v>11535</v>
      </c>
      <c r="R2535">
        <v>7790</v>
      </c>
      <c r="S2535">
        <v>1085</v>
      </c>
      <c r="T2535">
        <v>770</v>
      </c>
      <c r="U2535">
        <v>2565</v>
      </c>
      <c r="V2535">
        <v>33495</v>
      </c>
      <c r="W2535">
        <v>65</v>
      </c>
      <c r="X2535">
        <v>835</v>
      </c>
      <c r="Y2535">
        <v>1450</v>
      </c>
    </row>
    <row r="2536" spans="2:25" hidden="1" x14ac:dyDescent="0.25">
      <c r="B2536" t="s">
        <v>2203</v>
      </c>
      <c r="C2536">
        <v>47290</v>
      </c>
      <c r="D2536" t="s">
        <v>1998</v>
      </c>
      <c r="E2536">
        <v>5</v>
      </c>
      <c r="F2536">
        <v>0</v>
      </c>
      <c r="G2536">
        <v>235</v>
      </c>
      <c r="H2536">
        <v>5</v>
      </c>
      <c r="I2536">
        <v>50</v>
      </c>
      <c r="J2536">
        <v>0</v>
      </c>
      <c r="K2536">
        <v>25</v>
      </c>
      <c r="L2536">
        <v>60</v>
      </c>
      <c r="M2536">
        <v>40</v>
      </c>
      <c r="N2536">
        <v>80</v>
      </c>
      <c r="O2536">
        <v>95</v>
      </c>
      <c r="P2536">
        <v>60</v>
      </c>
      <c r="Q2536">
        <v>85</v>
      </c>
      <c r="R2536">
        <v>60</v>
      </c>
      <c r="S2536">
        <v>10</v>
      </c>
      <c r="T2536">
        <v>5</v>
      </c>
      <c r="U2536">
        <v>15</v>
      </c>
      <c r="V2536">
        <v>390</v>
      </c>
      <c r="W2536">
        <v>5</v>
      </c>
      <c r="X2536">
        <v>5</v>
      </c>
      <c r="Y2536">
        <v>5</v>
      </c>
    </row>
    <row r="2537" spans="2:25" hidden="1" x14ac:dyDescent="0.25">
      <c r="B2537" t="s">
        <v>2203</v>
      </c>
      <c r="C2537">
        <v>47490</v>
      </c>
      <c r="D2537" t="s">
        <v>1999</v>
      </c>
      <c r="E2537">
        <v>0</v>
      </c>
      <c r="F2537">
        <v>0</v>
      </c>
      <c r="G2537">
        <v>295</v>
      </c>
      <c r="H2537">
        <v>0</v>
      </c>
      <c r="I2537">
        <v>35</v>
      </c>
      <c r="J2537">
        <v>0</v>
      </c>
      <c r="K2537">
        <v>20</v>
      </c>
      <c r="L2537">
        <v>60</v>
      </c>
      <c r="M2537">
        <v>65</v>
      </c>
      <c r="N2537">
        <v>60</v>
      </c>
      <c r="O2537">
        <v>110</v>
      </c>
      <c r="P2537">
        <v>75</v>
      </c>
      <c r="Q2537">
        <v>90</v>
      </c>
      <c r="R2537">
        <v>80</v>
      </c>
      <c r="S2537">
        <v>15</v>
      </c>
      <c r="T2537">
        <v>10</v>
      </c>
      <c r="U2537">
        <v>20</v>
      </c>
      <c r="V2537">
        <v>440</v>
      </c>
      <c r="W2537">
        <v>0</v>
      </c>
      <c r="X2537">
        <v>5</v>
      </c>
      <c r="Y2537">
        <v>5</v>
      </c>
    </row>
    <row r="2538" spans="2:25" hidden="1" x14ac:dyDescent="0.25">
      <c r="B2538" t="s">
        <v>2203</v>
      </c>
      <c r="C2538">
        <v>47630</v>
      </c>
      <c r="D2538" t="s">
        <v>2000</v>
      </c>
      <c r="E2538">
        <v>0</v>
      </c>
      <c r="F2538">
        <v>0</v>
      </c>
      <c r="G2538">
        <v>665</v>
      </c>
      <c r="H2538">
        <v>0</v>
      </c>
      <c r="I2538">
        <v>115</v>
      </c>
      <c r="J2538">
        <v>0</v>
      </c>
      <c r="K2538">
        <v>65</v>
      </c>
      <c r="L2538">
        <v>210</v>
      </c>
      <c r="M2538">
        <v>170</v>
      </c>
      <c r="N2538">
        <v>150</v>
      </c>
      <c r="O2538">
        <v>370</v>
      </c>
      <c r="P2538">
        <v>265</v>
      </c>
      <c r="Q2538">
        <v>215</v>
      </c>
      <c r="R2538">
        <v>135</v>
      </c>
      <c r="S2538">
        <v>20</v>
      </c>
      <c r="T2538">
        <v>10</v>
      </c>
      <c r="U2538">
        <v>55</v>
      </c>
      <c r="V2538">
        <v>1025</v>
      </c>
      <c r="W2538">
        <v>0</v>
      </c>
      <c r="X2538">
        <v>10</v>
      </c>
      <c r="Y2538">
        <v>10</v>
      </c>
    </row>
    <row r="2539" spans="2:25" hidden="1" x14ac:dyDescent="0.25">
      <c r="B2539" t="s">
        <v>2203</v>
      </c>
      <c r="C2539">
        <v>47700</v>
      </c>
      <c r="D2539" t="s">
        <v>2001</v>
      </c>
      <c r="E2539">
        <v>15</v>
      </c>
      <c r="F2539">
        <v>25</v>
      </c>
      <c r="G2539">
        <v>13670</v>
      </c>
      <c r="H2539">
        <v>105</v>
      </c>
      <c r="I2539">
        <v>2835</v>
      </c>
      <c r="J2539">
        <v>35</v>
      </c>
      <c r="K2539">
        <v>1025</v>
      </c>
      <c r="L2539">
        <v>3255</v>
      </c>
      <c r="M2539">
        <v>2250</v>
      </c>
      <c r="N2539">
        <v>2635</v>
      </c>
      <c r="O2539">
        <v>4890</v>
      </c>
      <c r="P2539">
        <v>3595</v>
      </c>
      <c r="Q2539">
        <v>4610</v>
      </c>
      <c r="R2539">
        <v>2645</v>
      </c>
      <c r="S2539">
        <v>725</v>
      </c>
      <c r="T2539">
        <v>150</v>
      </c>
      <c r="U2539">
        <v>875</v>
      </c>
      <c r="V2539">
        <v>19945</v>
      </c>
      <c r="W2539">
        <v>10</v>
      </c>
      <c r="X2539">
        <v>235</v>
      </c>
      <c r="Y2539">
        <v>550</v>
      </c>
    </row>
    <row r="2540" spans="2:25" hidden="1" x14ac:dyDescent="0.25">
      <c r="B2540" t="s">
        <v>2203</v>
      </c>
      <c r="C2540">
        <v>47800</v>
      </c>
      <c r="D2540" t="s">
        <v>2002</v>
      </c>
      <c r="E2540">
        <v>5</v>
      </c>
      <c r="F2540">
        <v>10</v>
      </c>
      <c r="G2540">
        <v>815</v>
      </c>
      <c r="H2540">
        <v>0</v>
      </c>
      <c r="I2540">
        <v>190</v>
      </c>
      <c r="J2540">
        <v>0</v>
      </c>
      <c r="K2540">
        <v>115</v>
      </c>
      <c r="L2540">
        <v>310</v>
      </c>
      <c r="M2540">
        <v>145</v>
      </c>
      <c r="N2540">
        <v>275</v>
      </c>
      <c r="O2540">
        <v>360</v>
      </c>
      <c r="P2540">
        <v>285</v>
      </c>
      <c r="Q2540">
        <v>305</v>
      </c>
      <c r="R2540">
        <v>300</v>
      </c>
      <c r="S2540">
        <v>40</v>
      </c>
      <c r="T2540">
        <v>20</v>
      </c>
      <c r="U2540">
        <v>95</v>
      </c>
      <c r="V2540">
        <v>1505</v>
      </c>
      <c r="W2540">
        <v>0</v>
      </c>
      <c r="X2540">
        <v>20</v>
      </c>
      <c r="Y2540">
        <v>15</v>
      </c>
    </row>
    <row r="2541" spans="2:25" hidden="1" x14ac:dyDescent="0.25">
      <c r="B2541" t="s">
        <v>2203</v>
      </c>
      <c r="C2541">
        <v>47910</v>
      </c>
      <c r="D2541" t="s">
        <v>2003</v>
      </c>
      <c r="E2541">
        <v>5</v>
      </c>
      <c r="F2541">
        <v>5</v>
      </c>
      <c r="G2541">
        <v>525</v>
      </c>
      <c r="H2541">
        <v>0</v>
      </c>
      <c r="I2541">
        <v>90</v>
      </c>
      <c r="J2541">
        <v>5</v>
      </c>
      <c r="K2541">
        <v>40</v>
      </c>
      <c r="L2541">
        <v>160</v>
      </c>
      <c r="M2541">
        <v>95</v>
      </c>
      <c r="N2541">
        <v>115</v>
      </c>
      <c r="O2541">
        <v>135</v>
      </c>
      <c r="P2541">
        <v>100</v>
      </c>
      <c r="Q2541">
        <v>105</v>
      </c>
      <c r="R2541">
        <v>75</v>
      </c>
      <c r="S2541">
        <v>25</v>
      </c>
      <c r="T2541">
        <v>5</v>
      </c>
      <c r="U2541">
        <v>25</v>
      </c>
      <c r="V2541">
        <v>760</v>
      </c>
      <c r="W2541">
        <v>0</v>
      </c>
      <c r="X2541">
        <v>5</v>
      </c>
      <c r="Y2541">
        <v>5</v>
      </c>
    </row>
    <row r="2542" spans="2:25" hidden="1" x14ac:dyDescent="0.25">
      <c r="B2542" t="s">
        <v>2203</v>
      </c>
      <c r="C2542">
        <v>47980</v>
      </c>
      <c r="D2542" t="s">
        <v>2004</v>
      </c>
      <c r="E2542">
        <v>5</v>
      </c>
      <c r="F2542">
        <v>5</v>
      </c>
      <c r="G2542">
        <v>3520</v>
      </c>
      <c r="H2542">
        <v>60</v>
      </c>
      <c r="I2542">
        <v>535</v>
      </c>
      <c r="J2542">
        <v>5</v>
      </c>
      <c r="K2542">
        <v>135</v>
      </c>
      <c r="L2542">
        <v>1280</v>
      </c>
      <c r="M2542">
        <v>1545</v>
      </c>
      <c r="N2542">
        <v>790</v>
      </c>
      <c r="O2542">
        <v>790</v>
      </c>
      <c r="P2542">
        <v>610</v>
      </c>
      <c r="Q2542">
        <v>1145</v>
      </c>
      <c r="R2542">
        <v>630</v>
      </c>
      <c r="S2542">
        <v>160</v>
      </c>
      <c r="T2542">
        <v>20</v>
      </c>
      <c r="U2542">
        <v>125</v>
      </c>
      <c r="V2542">
        <v>5000</v>
      </c>
      <c r="W2542">
        <v>10</v>
      </c>
      <c r="X2542">
        <v>25</v>
      </c>
      <c r="Y2542">
        <v>265</v>
      </c>
    </row>
    <row r="2543" spans="2:25" hidden="1" x14ac:dyDescent="0.25">
      <c r="B2543" t="s">
        <v>2203</v>
      </c>
      <c r="C2543">
        <v>48050</v>
      </c>
      <c r="D2543" t="s">
        <v>2005</v>
      </c>
      <c r="E2543">
        <v>5</v>
      </c>
      <c r="F2543">
        <v>5</v>
      </c>
      <c r="G2543">
        <v>4635</v>
      </c>
      <c r="H2543">
        <v>10</v>
      </c>
      <c r="I2543">
        <v>650</v>
      </c>
      <c r="J2543">
        <v>5</v>
      </c>
      <c r="K2543">
        <v>310</v>
      </c>
      <c r="L2543">
        <v>1575</v>
      </c>
      <c r="M2543">
        <v>795</v>
      </c>
      <c r="N2543">
        <v>785</v>
      </c>
      <c r="O2543">
        <v>845</v>
      </c>
      <c r="P2543">
        <v>625</v>
      </c>
      <c r="Q2543">
        <v>850</v>
      </c>
      <c r="R2543">
        <v>645</v>
      </c>
      <c r="S2543">
        <v>190</v>
      </c>
      <c r="T2543">
        <v>50</v>
      </c>
      <c r="U2543">
        <v>180</v>
      </c>
      <c r="V2543">
        <v>6405</v>
      </c>
      <c r="W2543">
        <v>0</v>
      </c>
      <c r="X2543">
        <v>60</v>
      </c>
      <c r="Y2543">
        <v>50</v>
      </c>
    </row>
    <row r="2544" spans="2:25" hidden="1" x14ac:dyDescent="0.25">
      <c r="B2544" t="s">
        <v>2203</v>
      </c>
      <c r="C2544">
        <v>48130</v>
      </c>
      <c r="D2544" t="s">
        <v>2006</v>
      </c>
      <c r="E2544">
        <v>5</v>
      </c>
      <c r="F2544">
        <v>5</v>
      </c>
      <c r="G2544">
        <v>945</v>
      </c>
      <c r="H2544">
        <v>5</v>
      </c>
      <c r="I2544">
        <v>285</v>
      </c>
      <c r="J2544">
        <v>5</v>
      </c>
      <c r="K2544">
        <v>160</v>
      </c>
      <c r="L2544">
        <v>380</v>
      </c>
      <c r="M2544">
        <v>130</v>
      </c>
      <c r="N2544">
        <v>385</v>
      </c>
      <c r="O2544">
        <v>470</v>
      </c>
      <c r="P2544">
        <v>380</v>
      </c>
      <c r="Q2544">
        <v>430</v>
      </c>
      <c r="R2544">
        <v>350</v>
      </c>
      <c r="S2544">
        <v>55</v>
      </c>
      <c r="T2544">
        <v>20</v>
      </c>
      <c r="U2544">
        <v>125</v>
      </c>
      <c r="V2544">
        <v>1840</v>
      </c>
      <c r="W2544">
        <v>0</v>
      </c>
      <c r="X2544">
        <v>35</v>
      </c>
      <c r="Y2544">
        <v>15</v>
      </c>
    </row>
    <row r="2545" spans="2:25" hidden="1" x14ac:dyDescent="0.25">
      <c r="B2545" t="s">
        <v>2203</v>
      </c>
      <c r="C2545">
        <v>48260</v>
      </c>
      <c r="D2545" t="s">
        <v>2007</v>
      </c>
      <c r="E2545">
        <v>5</v>
      </c>
      <c r="F2545">
        <v>5</v>
      </c>
      <c r="G2545">
        <v>675</v>
      </c>
      <c r="H2545">
        <v>15</v>
      </c>
      <c r="I2545">
        <v>95</v>
      </c>
      <c r="J2545">
        <v>5</v>
      </c>
      <c r="K2545">
        <v>30</v>
      </c>
      <c r="L2545">
        <v>290</v>
      </c>
      <c r="M2545">
        <v>345</v>
      </c>
      <c r="N2545">
        <v>195</v>
      </c>
      <c r="O2545">
        <v>145</v>
      </c>
      <c r="P2545">
        <v>110</v>
      </c>
      <c r="Q2545">
        <v>235</v>
      </c>
      <c r="R2545">
        <v>175</v>
      </c>
      <c r="S2545">
        <v>30</v>
      </c>
      <c r="T2545">
        <v>5</v>
      </c>
      <c r="U2545">
        <v>20</v>
      </c>
      <c r="V2545">
        <v>1035</v>
      </c>
      <c r="W2545">
        <v>5</v>
      </c>
      <c r="X2545">
        <v>10</v>
      </c>
      <c r="Y2545">
        <v>50</v>
      </c>
    </row>
    <row r="2546" spans="2:25" hidden="1" x14ac:dyDescent="0.25">
      <c r="B2546" t="s">
        <v>2203</v>
      </c>
      <c r="C2546">
        <v>48340</v>
      </c>
      <c r="D2546" t="s">
        <v>2008</v>
      </c>
      <c r="E2546">
        <v>5</v>
      </c>
      <c r="F2546">
        <v>5</v>
      </c>
      <c r="G2546">
        <v>1800</v>
      </c>
      <c r="H2546">
        <v>5</v>
      </c>
      <c r="I2546">
        <v>380</v>
      </c>
      <c r="J2546">
        <v>5</v>
      </c>
      <c r="K2546">
        <v>215</v>
      </c>
      <c r="L2546">
        <v>700</v>
      </c>
      <c r="M2546">
        <v>290</v>
      </c>
      <c r="N2546">
        <v>615</v>
      </c>
      <c r="O2546">
        <v>665</v>
      </c>
      <c r="P2546">
        <v>490</v>
      </c>
      <c r="Q2546">
        <v>650</v>
      </c>
      <c r="R2546">
        <v>565</v>
      </c>
      <c r="S2546">
        <v>140</v>
      </c>
      <c r="T2546">
        <v>30</v>
      </c>
      <c r="U2546">
        <v>160</v>
      </c>
      <c r="V2546">
        <v>3190</v>
      </c>
      <c r="W2546">
        <v>5</v>
      </c>
      <c r="X2546">
        <v>40</v>
      </c>
      <c r="Y2546">
        <v>30</v>
      </c>
    </row>
    <row r="2547" spans="2:25" hidden="1" x14ac:dyDescent="0.25">
      <c r="B2547" t="s">
        <v>2203</v>
      </c>
      <c r="C2547">
        <v>48410</v>
      </c>
      <c r="D2547" t="s">
        <v>2009</v>
      </c>
      <c r="E2547">
        <v>10</v>
      </c>
      <c r="F2547">
        <v>25</v>
      </c>
      <c r="G2547">
        <v>6915</v>
      </c>
      <c r="H2547">
        <v>100</v>
      </c>
      <c r="I2547">
        <v>1430</v>
      </c>
      <c r="J2547">
        <v>20</v>
      </c>
      <c r="K2547">
        <v>525</v>
      </c>
      <c r="L2547">
        <v>2815</v>
      </c>
      <c r="M2547">
        <v>1300</v>
      </c>
      <c r="N2547">
        <v>1875</v>
      </c>
      <c r="O2547">
        <v>2095</v>
      </c>
      <c r="P2547">
        <v>1560</v>
      </c>
      <c r="Q2547">
        <v>2645</v>
      </c>
      <c r="R2547">
        <v>1845</v>
      </c>
      <c r="S2547">
        <v>355</v>
      </c>
      <c r="T2547">
        <v>65</v>
      </c>
      <c r="U2547">
        <v>380</v>
      </c>
      <c r="V2547">
        <v>10805</v>
      </c>
      <c r="W2547">
        <v>15</v>
      </c>
      <c r="X2547">
        <v>125</v>
      </c>
      <c r="Y2547">
        <v>505</v>
      </c>
    </row>
    <row r="2548" spans="2:25" hidden="1" x14ac:dyDescent="0.25">
      <c r="B2548" t="s">
        <v>2203</v>
      </c>
      <c r="C2548">
        <v>48540</v>
      </c>
      <c r="D2548" t="s">
        <v>2010</v>
      </c>
      <c r="E2548">
        <v>5</v>
      </c>
      <c r="F2548">
        <v>40</v>
      </c>
      <c r="G2548">
        <v>2855</v>
      </c>
      <c r="H2548">
        <v>10</v>
      </c>
      <c r="I2548">
        <v>935</v>
      </c>
      <c r="J2548">
        <v>10</v>
      </c>
      <c r="K2548">
        <v>520</v>
      </c>
      <c r="L2548">
        <v>1215</v>
      </c>
      <c r="M2548">
        <v>225</v>
      </c>
      <c r="N2548">
        <v>1315</v>
      </c>
      <c r="O2548">
        <v>1495</v>
      </c>
      <c r="P2548">
        <v>1330</v>
      </c>
      <c r="Q2548">
        <v>1955</v>
      </c>
      <c r="R2548">
        <v>1890</v>
      </c>
      <c r="S2548">
        <v>240</v>
      </c>
      <c r="T2548">
        <v>75</v>
      </c>
      <c r="U2548">
        <v>645</v>
      </c>
      <c r="V2548">
        <v>6425</v>
      </c>
      <c r="W2548">
        <v>5</v>
      </c>
      <c r="X2548">
        <v>290</v>
      </c>
      <c r="Y2548">
        <v>50</v>
      </c>
    </row>
    <row r="2549" spans="2:25" hidden="1" x14ac:dyDescent="0.25">
      <c r="B2549" t="s">
        <v>2203</v>
      </c>
      <c r="C2549">
        <v>48640</v>
      </c>
      <c r="D2549" t="s">
        <v>2011</v>
      </c>
      <c r="E2549">
        <v>0</v>
      </c>
      <c r="F2549">
        <v>0</v>
      </c>
      <c r="G2549">
        <v>140</v>
      </c>
      <c r="H2549">
        <v>0</v>
      </c>
      <c r="I2549">
        <v>25</v>
      </c>
      <c r="J2549">
        <v>0</v>
      </c>
      <c r="K2549">
        <v>10</v>
      </c>
      <c r="L2549">
        <v>25</v>
      </c>
      <c r="M2549">
        <v>20</v>
      </c>
      <c r="N2549">
        <v>35</v>
      </c>
      <c r="O2549">
        <v>55</v>
      </c>
      <c r="P2549">
        <v>35</v>
      </c>
      <c r="Q2549">
        <v>40</v>
      </c>
      <c r="R2549">
        <v>30</v>
      </c>
      <c r="S2549">
        <v>10</v>
      </c>
      <c r="T2549">
        <v>5</v>
      </c>
      <c r="U2549">
        <v>5</v>
      </c>
      <c r="V2549">
        <v>210</v>
      </c>
      <c r="W2549">
        <v>0</v>
      </c>
      <c r="X2549">
        <v>5</v>
      </c>
      <c r="Y2549">
        <v>5</v>
      </c>
    </row>
    <row r="2550" spans="2:25" hidden="1" x14ac:dyDescent="0.25">
      <c r="B2550" t="s">
        <v>2203</v>
      </c>
      <c r="C2550">
        <v>48750</v>
      </c>
      <c r="D2550" t="s">
        <v>2012</v>
      </c>
      <c r="E2550">
        <v>5</v>
      </c>
      <c r="F2550">
        <v>5</v>
      </c>
      <c r="G2550">
        <v>1225</v>
      </c>
      <c r="H2550">
        <v>5</v>
      </c>
      <c r="I2550">
        <v>200</v>
      </c>
      <c r="J2550">
        <v>0</v>
      </c>
      <c r="K2550">
        <v>85</v>
      </c>
      <c r="L2550">
        <v>370</v>
      </c>
      <c r="M2550">
        <v>190</v>
      </c>
      <c r="N2550">
        <v>270</v>
      </c>
      <c r="O2550">
        <v>310</v>
      </c>
      <c r="P2550">
        <v>230</v>
      </c>
      <c r="Q2550">
        <v>305</v>
      </c>
      <c r="R2550">
        <v>250</v>
      </c>
      <c r="S2550">
        <v>75</v>
      </c>
      <c r="T2550">
        <v>10</v>
      </c>
      <c r="U2550">
        <v>80</v>
      </c>
      <c r="V2550">
        <v>1845</v>
      </c>
      <c r="W2550">
        <v>0</v>
      </c>
      <c r="X2550">
        <v>15</v>
      </c>
      <c r="Y2550">
        <v>15</v>
      </c>
    </row>
    <row r="2551" spans="2:25" hidden="1" x14ac:dyDescent="0.25">
      <c r="B2551" t="s">
        <v>2203</v>
      </c>
      <c r="C2551">
        <v>48830</v>
      </c>
      <c r="D2551" t="s">
        <v>2013</v>
      </c>
      <c r="E2551">
        <v>5</v>
      </c>
      <c r="F2551">
        <v>20</v>
      </c>
      <c r="G2551">
        <v>2525</v>
      </c>
      <c r="H2551">
        <v>5</v>
      </c>
      <c r="I2551">
        <v>460</v>
      </c>
      <c r="J2551">
        <v>5</v>
      </c>
      <c r="K2551">
        <v>270</v>
      </c>
      <c r="L2551">
        <v>630</v>
      </c>
      <c r="M2551">
        <v>355</v>
      </c>
      <c r="N2551">
        <v>565</v>
      </c>
      <c r="O2551">
        <v>560</v>
      </c>
      <c r="P2551">
        <v>415</v>
      </c>
      <c r="Q2551">
        <v>620</v>
      </c>
      <c r="R2551">
        <v>640</v>
      </c>
      <c r="S2551">
        <v>150</v>
      </c>
      <c r="T2551">
        <v>30</v>
      </c>
      <c r="U2551">
        <v>120</v>
      </c>
      <c r="V2551">
        <v>3935</v>
      </c>
      <c r="W2551">
        <v>0</v>
      </c>
      <c r="X2551">
        <v>45</v>
      </c>
      <c r="Y2551">
        <v>15</v>
      </c>
    </row>
    <row r="2552" spans="2:25" hidden="1" x14ac:dyDescent="0.25">
      <c r="B2552" t="s">
        <v>2203</v>
      </c>
      <c r="C2552">
        <v>49399</v>
      </c>
      <c r="D2552" t="s">
        <v>2014</v>
      </c>
      <c r="E2552">
        <v>5</v>
      </c>
      <c r="F2552">
        <v>10</v>
      </c>
      <c r="G2552">
        <v>255</v>
      </c>
      <c r="H2552">
        <v>5</v>
      </c>
      <c r="I2552">
        <v>50</v>
      </c>
      <c r="J2552">
        <v>0</v>
      </c>
      <c r="K2552">
        <v>35</v>
      </c>
      <c r="L2552">
        <v>85</v>
      </c>
      <c r="M2552">
        <v>10</v>
      </c>
      <c r="N2552">
        <v>145</v>
      </c>
      <c r="O2552">
        <v>195</v>
      </c>
      <c r="P2552">
        <v>165</v>
      </c>
      <c r="Q2552">
        <v>350</v>
      </c>
      <c r="R2552">
        <v>340</v>
      </c>
      <c r="S2552">
        <v>5</v>
      </c>
      <c r="T2552">
        <v>20</v>
      </c>
      <c r="U2552">
        <v>90</v>
      </c>
      <c r="V2552">
        <v>655</v>
      </c>
      <c r="W2552">
        <v>0</v>
      </c>
      <c r="X2552">
        <v>40</v>
      </c>
      <c r="Y2552">
        <v>5</v>
      </c>
    </row>
    <row r="2553" spans="2:25" hidden="1" x14ac:dyDescent="0.25">
      <c r="B2553" t="s">
        <v>2203</v>
      </c>
      <c r="C2553">
        <v>50080</v>
      </c>
      <c r="D2553" t="s">
        <v>2015</v>
      </c>
      <c r="E2553">
        <v>15</v>
      </c>
      <c r="F2553">
        <v>40</v>
      </c>
      <c r="G2553">
        <v>5400</v>
      </c>
      <c r="H2553">
        <v>30</v>
      </c>
      <c r="I2553">
        <v>1025</v>
      </c>
      <c r="J2553">
        <v>10</v>
      </c>
      <c r="K2553">
        <v>475</v>
      </c>
      <c r="L2553">
        <v>2230</v>
      </c>
      <c r="M2553">
        <v>1395</v>
      </c>
      <c r="N2553">
        <v>1470</v>
      </c>
      <c r="O2553">
        <v>2265</v>
      </c>
      <c r="P2553">
        <v>1785</v>
      </c>
      <c r="Q2553">
        <v>2100</v>
      </c>
      <c r="R2553">
        <v>1470</v>
      </c>
      <c r="S2553">
        <v>295</v>
      </c>
      <c r="T2553">
        <v>100</v>
      </c>
      <c r="U2553">
        <v>615</v>
      </c>
      <c r="V2553">
        <v>8740</v>
      </c>
      <c r="W2553">
        <v>5</v>
      </c>
      <c r="X2553">
        <v>195</v>
      </c>
      <c r="Y2553">
        <v>95</v>
      </c>
    </row>
    <row r="2554" spans="2:25" hidden="1" x14ac:dyDescent="0.25">
      <c r="B2554" t="s">
        <v>2203</v>
      </c>
      <c r="C2554">
        <v>50210</v>
      </c>
      <c r="D2554" t="s">
        <v>1027</v>
      </c>
      <c r="E2554">
        <v>20</v>
      </c>
      <c r="F2554">
        <v>85</v>
      </c>
      <c r="G2554">
        <v>7810</v>
      </c>
      <c r="H2554">
        <v>75</v>
      </c>
      <c r="I2554">
        <v>2095</v>
      </c>
      <c r="J2554">
        <v>50</v>
      </c>
      <c r="K2554">
        <v>960</v>
      </c>
      <c r="L2554">
        <v>5045</v>
      </c>
      <c r="M2554">
        <v>930</v>
      </c>
      <c r="N2554">
        <v>2405</v>
      </c>
      <c r="O2554">
        <v>6710</v>
      </c>
      <c r="P2554">
        <v>5395</v>
      </c>
      <c r="Q2554">
        <v>5615</v>
      </c>
      <c r="R2554">
        <v>3835</v>
      </c>
      <c r="S2554">
        <v>580</v>
      </c>
      <c r="T2554">
        <v>280</v>
      </c>
      <c r="U2554">
        <v>1850</v>
      </c>
      <c r="V2554">
        <v>14925</v>
      </c>
      <c r="W2554">
        <v>25</v>
      </c>
      <c r="X2554">
        <v>530</v>
      </c>
      <c r="Y2554">
        <v>355</v>
      </c>
    </row>
    <row r="2555" spans="2:25" hidden="1" x14ac:dyDescent="0.25">
      <c r="B2555" t="s">
        <v>2203</v>
      </c>
      <c r="C2555">
        <v>50250</v>
      </c>
      <c r="D2555" t="s">
        <v>2016</v>
      </c>
      <c r="E2555">
        <v>5</v>
      </c>
      <c r="F2555">
        <v>10</v>
      </c>
      <c r="G2555">
        <v>70</v>
      </c>
      <c r="H2555">
        <v>0</v>
      </c>
      <c r="I2555">
        <v>30</v>
      </c>
      <c r="J2555">
        <v>0</v>
      </c>
      <c r="K2555">
        <v>5</v>
      </c>
      <c r="L2555">
        <v>15</v>
      </c>
      <c r="M2555">
        <v>0</v>
      </c>
      <c r="N2555">
        <v>35</v>
      </c>
      <c r="O2555">
        <v>150</v>
      </c>
      <c r="P2555">
        <v>130</v>
      </c>
      <c r="Q2555">
        <v>180</v>
      </c>
      <c r="R2555">
        <v>140</v>
      </c>
      <c r="S2555">
        <v>5</v>
      </c>
      <c r="T2555">
        <v>5</v>
      </c>
      <c r="U2555">
        <v>65</v>
      </c>
      <c r="V2555">
        <v>215</v>
      </c>
      <c r="W2555">
        <v>0</v>
      </c>
      <c r="X2555">
        <v>15</v>
      </c>
      <c r="Y2555">
        <v>0</v>
      </c>
    </row>
    <row r="2556" spans="2:25" hidden="1" x14ac:dyDescent="0.25">
      <c r="B2556" t="s">
        <v>2203</v>
      </c>
      <c r="C2556">
        <v>50280</v>
      </c>
      <c r="D2556" t="s">
        <v>2017</v>
      </c>
      <c r="E2556">
        <v>5</v>
      </c>
      <c r="F2556">
        <v>5</v>
      </c>
      <c r="G2556">
        <v>1600</v>
      </c>
      <c r="H2556">
        <v>10</v>
      </c>
      <c r="I2556">
        <v>245</v>
      </c>
      <c r="J2556">
        <v>5</v>
      </c>
      <c r="K2556">
        <v>90</v>
      </c>
      <c r="L2556">
        <v>660</v>
      </c>
      <c r="M2556">
        <v>545</v>
      </c>
      <c r="N2556">
        <v>330</v>
      </c>
      <c r="O2556">
        <v>1030</v>
      </c>
      <c r="P2556">
        <v>785</v>
      </c>
      <c r="Q2556">
        <v>755</v>
      </c>
      <c r="R2556">
        <v>460</v>
      </c>
      <c r="S2556">
        <v>140</v>
      </c>
      <c r="T2556">
        <v>30</v>
      </c>
      <c r="U2556">
        <v>210</v>
      </c>
      <c r="V2556">
        <v>2465</v>
      </c>
      <c r="W2556">
        <v>5</v>
      </c>
      <c r="X2556">
        <v>25</v>
      </c>
      <c r="Y2556">
        <v>25</v>
      </c>
    </row>
    <row r="2557" spans="2:25" hidden="1" x14ac:dyDescent="0.25">
      <c r="B2557" t="s">
        <v>2203</v>
      </c>
      <c r="C2557">
        <v>50350</v>
      </c>
      <c r="D2557" t="s">
        <v>2018</v>
      </c>
      <c r="E2557">
        <v>5</v>
      </c>
      <c r="F2557">
        <v>15</v>
      </c>
      <c r="G2557">
        <v>1740</v>
      </c>
      <c r="H2557">
        <v>20</v>
      </c>
      <c r="I2557">
        <v>280</v>
      </c>
      <c r="J2557">
        <v>0</v>
      </c>
      <c r="K2557">
        <v>130</v>
      </c>
      <c r="L2557">
        <v>755</v>
      </c>
      <c r="M2557">
        <v>290</v>
      </c>
      <c r="N2557">
        <v>570</v>
      </c>
      <c r="O2557">
        <v>700</v>
      </c>
      <c r="P2557">
        <v>570</v>
      </c>
      <c r="Q2557">
        <v>740</v>
      </c>
      <c r="R2557">
        <v>550</v>
      </c>
      <c r="S2557">
        <v>85</v>
      </c>
      <c r="T2557">
        <v>25</v>
      </c>
      <c r="U2557">
        <v>210</v>
      </c>
      <c r="V2557">
        <v>2905</v>
      </c>
      <c r="W2557">
        <v>5</v>
      </c>
      <c r="X2557">
        <v>50</v>
      </c>
      <c r="Y2557">
        <v>70</v>
      </c>
    </row>
    <row r="2558" spans="2:25" hidden="1" x14ac:dyDescent="0.25">
      <c r="B2558" t="s">
        <v>2203</v>
      </c>
      <c r="C2558">
        <v>50420</v>
      </c>
      <c r="D2558" t="s">
        <v>1055</v>
      </c>
      <c r="E2558">
        <v>10</v>
      </c>
      <c r="F2558">
        <v>40</v>
      </c>
      <c r="G2558">
        <v>7430</v>
      </c>
      <c r="H2558">
        <v>80</v>
      </c>
      <c r="I2558">
        <v>1130</v>
      </c>
      <c r="J2558">
        <v>15</v>
      </c>
      <c r="K2558">
        <v>465</v>
      </c>
      <c r="L2558">
        <v>2915</v>
      </c>
      <c r="M2558">
        <v>1425</v>
      </c>
      <c r="N2558">
        <v>1515</v>
      </c>
      <c r="O2558">
        <v>2780</v>
      </c>
      <c r="P2558">
        <v>2265</v>
      </c>
      <c r="Q2558">
        <v>3220</v>
      </c>
      <c r="R2558">
        <v>2195</v>
      </c>
      <c r="S2558">
        <v>455</v>
      </c>
      <c r="T2558">
        <v>130</v>
      </c>
      <c r="U2558">
        <v>680</v>
      </c>
      <c r="V2558">
        <v>11135</v>
      </c>
      <c r="W2558">
        <v>15</v>
      </c>
      <c r="X2558">
        <v>170</v>
      </c>
      <c r="Y2558">
        <v>375</v>
      </c>
    </row>
    <row r="2559" spans="2:25" hidden="1" x14ac:dyDescent="0.25">
      <c r="B2559" t="s">
        <v>2203</v>
      </c>
      <c r="C2559">
        <v>50490</v>
      </c>
      <c r="D2559" t="s">
        <v>1066</v>
      </c>
      <c r="E2559">
        <v>10</v>
      </c>
      <c r="F2559">
        <v>35</v>
      </c>
      <c r="G2559">
        <v>3880</v>
      </c>
      <c r="H2559">
        <v>50</v>
      </c>
      <c r="I2559">
        <v>700</v>
      </c>
      <c r="J2559">
        <v>5</v>
      </c>
      <c r="K2559">
        <v>345</v>
      </c>
      <c r="L2559">
        <v>1960</v>
      </c>
      <c r="M2559">
        <v>515</v>
      </c>
      <c r="N2559">
        <v>1105</v>
      </c>
      <c r="O2559">
        <v>2050</v>
      </c>
      <c r="P2559">
        <v>1700</v>
      </c>
      <c r="Q2559">
        <v>2355</v>
      </c>
      <c r="R2559">
        <v>1705</v>
      </c>
      <c r="S2559">
        <v>235</v>
      </c>
      <c r="T2559">
        <v>110</v>
      </c>
      <c r="U2559">
        <v>560</v>
      </c>
      <c r="V2559">
        <v>6650</v>
      </c>
      <c r="W2559">
        <v>20</v>
      </c>
      <c r="X2559">
        <v>150</v>
      </c>
      <c r="Y2559">
        <v>280</v>
      </c>
    </row>
    <row r="2560" spans="2:25" hidden="1" x14ac:dyDescent="0.25">
      <c r="B2560" t="s">
        <v>2203</v>
      </c>
      <c r="C2560">
        <v>50560</v>
      </c>
      <c r="D2560" t="s">
        <v>2019</v>
      </c>
      <c r="E2560">
        <v>0</v>
      </c>
      <c r="F2560">
        <v>5</v>
      </c>
      <c r="G2560">
        <v>355</v>
      </c>
      <c r="H2560">
        <v>0</v>
      </c>
      <c r="I2560">
        <v>75</v>
      </c>
      <c r="J2560">
        <v>0</v>
      </c>
      <c r="K2560">
        <v>45</v>
      </c>
      <c r="L2560">
        <v>85</v>
      </c>
      <c r="M2560">
        <v>45</v>
      </c>
      <c r="N2560">
        <v>100</v>
      </c>
      <c r="O2560">
        <v>85</v>
      </c>
      <c r="P2560">
        <v>75</v>
      </c>
      <c r="Q2560">
        <v>105</v>
      </c>
      <c r="R2560">
        <v>90</v>
      </c>
      <c r="S2560">
        <v>15</v>
      </c>
      <c r="T2560">
        <v>5</v>
      </c>
      <c r="U2560">
        <v>30</v>
      </c>
      <c r="V2560">
        <v>575</v>
      </c>
      <c r="W2560">
        <v>0</v>
      </c>
      <c r="X2560">
        <v>5</v>
      </c>
      <c r="Y2560">
        <v>5</v>
      </c>
    </row>
    <row r="2561" spans="2:25" hidden="1" x14ac:dyDescent="0.25">
      <c r="B2561" t="s">
        <v>2203</v>
      </c>
      <c r="C2561">
        <v>50630</v>
      </c>
      <c r="D2561" t="s">
        <v>2020</v>
      </c>
      <c r="E2561">
        <v>0</v>
      </c>
      <c r="F2561">
        <v>5</v>
      </c>
      <c r="G2561">
        <v>180</v>
      </c>
      <c r="H2561">
        <v>0</v>
      </c>
      <c r="I2561">
        <v>40</v>
      </c>
      <c r="J2561">
        <v>5</v>
      </c>
      <c r="K2561">
        <v>25</v>
      </c>
      <c r="L2561">
        <v>70</v>
      </c>
      <c r="M2561">
        <v>45</v>
      </c>
      <c r="N2561">
        <v>45</v>
      </c>
      <c r="O2561">
        <v>95</v>
      </c>
      <c r="P2561">
        <v>80</v>
      </c>
      <c r="Q2561">
        <v>90</v>
      </c>
      <c r="R2561">
        <v>65</v>
      </c>
      <c r="S2561">
        <v>15</v>
      </c>
      <c r="T2561">
        <v>5</v>
      </c>
      <c r="U2561">
        <v>35</v>
      </c>
      <c r="V2561">
        <v>325</v>
      </c>
      <c r="W2561">
        <v>5</v>
      </c>
      <c r="X2561">
        <v>5</v>
      </c>
      <c r="Y2561">
        <v>0</v>
      </c>
    </row>
    <row r="2562" spans="2:25" hidden="1" x14ac:dyDescent="0.25">
      <c r="B2562" t="s">
        <v>2203</v>
      </c>
      <c r="C2562">
        <v>50770</v>
      </c>
      <c r="D2562" t="s">
        <v>2021</v>
      </c>
      <c r="E2562">
        <v>0</v>
      </c>
      <c r="F2562">
        <v>0</v>
      </c>
      <c r="G2562">
        <v>215</v>
      </c>
      <c r="H2562">
        <v>5</v>
      </c>
      <c r="I2562">
        <v>40</v>
      </c>
      <c r="J2562">
        <v>0</v>
      </c>
      <c r="K2562">
        <v>20</v>
      </c>
      <c r="L2562">
        <v>60</v>
      </c>
      <c r="M2562">
        <v>50</v>
      </c>
      <c r="N2562">
        <v>55</v>
      </c>
      <c r="O2562">
        <v>90</v>
      </c>
      <c r="P2562">
        <v>70</v>
      </c>
      <c r="Q2562">
        <v>70</v>
      </c>
      <c r="R2562">
        <v>40</v>
      </c>
      <c r="S2562">
        <v>10</v>
      </c>
      <c r="T2562">
        <v>5</v>
      </c>
      <c r="U2562">
        <v>20</v>
      </c>
      <c r="V2562">
        <v>325</v>
      </c>
      <c r="W2562">
        <v>0</v>
      </c>
      <c r="X2562">
        <v>5</v>
      </c>
      <c r="Y2562">
        <v>0</v>
      </c>
    </row>
    <row r="2563" spans="2:25" hidden="1" x14ac:dyDescent="0.25">
      <c r="B2563" t="s">
        <v>2203</v>
      </c>
      <c r="C2563">
        <v>50840</v>
      </c>
      <c r="D2563" t="s">
        <v>2022</v>
      </c>
      <c r="E2563">
        <v>0</v>
      </c>
      <c r="F2563">
        <v>0</v>
      </c>
      <c r="G2563">
        <v>855</v>
      </c>
      <c r="H2563">
        <v>5</v>
      </c>
      <c r="I2563">
        <v>115</v>
      </c>
      <c r="J2563">
        <v>5</v>
      </c>
      <c r="K2563">
        <v>40</v>
      </c>
      <c r="L2563">
        <v>170</v>
      </c>
      <c r="M2563">
        <v>145</v>
      </c>
      <c r="N2563">
        <v>170</v>
      </c>
      <c r="O2563">
        <v>210</v>
      </c>
      <c r="P2563">
        <v>160</v>
      </c>
      <c r="Q2563">
        <v>235</v>
      </c>
      <c r="R2563">
        <v>170</v>
      </c>
      <c r="S2563">
        <v>40</v>
      </c>
      <c r="T2563">
        <v>15</v>
      </c>
      <c r="U2563">
        <v>45</v>
      </c>
      <c r="V2563">
        <v>1230</v>
      </c>
      <c r="W2563">
        <v>0</v>
      </c>
      <c r="X2563">
        <v>20</v>
      </c>
      <c r="Y2563">
        <v>5</v>
      </c>
    </row>
    <row r="2564" spans="2:25" hidden="1" x14ac:dyDescent="0.25">
      <c r="B2564" t="s">
        <v>2203</v>
      </c>
      <c r="C2564">
        <v>50910</v>
      </c>
      <c r="D2564" t="s">
        <v>2023</v>
      </c>
      <c r="E2564">
        <v>5</v>
      </c>
      <c r="F2564">
        <v>10</v>
      </c>
      <c r="G2564">
        <v>135</v>
      </c>
      <c r="H2564">
        <v>0</v>
      </c>
      <c r="I2564">
        <v>25</v>
      </c>
      <c r="J2564">
        <v>5</v>
      </c>
      <c r="K2564">
        <v>20</v>
      </c>
      <c r="L2564">
        <v>50</v>
      </c>
      <c r="M2564">
        <v>30</v>
      </c>
      <c r="N2564">
        <v>35</v>
      </c>
      <c r="O2564">
        <v>45</v>
      </c>
      <c r="P2564">
        <v>40</v>
      </c>
      <c r="Q2564">
        <v>60</v>
      </c>
      <c r="R2564">
        <v>60</v>
      </c>
      <c r="S2564">
        <v>5</v>
      </c>
      <c r="T2564">
        <v>0</v>
      </c>
      <c r="U2564">
        <v>20</v>
      </c>
      <c r="V2564">
        <v>250</v>
      </c>
      <c r="W2564">
        <v>0</v>
      </c>
      <c r="X2564">
        <v>5</v>
      </c>
      <c r="Y2564">
        <v>0</v>
      </c>
    </row>
    <row r="2565" spans="2:25" hidden="1" x14ac:dyDescent="0.25">
      <c r="B2565" t="s">
        <v>2203</v>
      </c>
      <c r="C2565">
        <v>50980</v>
      </c>
      <c r="D2565" t="s">
        <v>2024</v>
      </c>
      <c r="E2565">
        <v>60</v>
      </c>
      <c r="F2565">
        <v>155</v>
      </c>
      <c r="G2565">
        <v>665</v>
      </c>
      <c r="H2565">
        <v>5</v>
      </c>
      <c r="I2565">
        <v>215</v>
      </c>
      <c r="J2565">
        <v>5</v>
      </c>
      <c r="K2565">
        <v>130</v>
      </c>
      <c r="L2565">
        <v>465</v>
      </c>
      <c r="M2565">
        <v>75</v>
      </c>
      <c r="N2565">
        <v>760</v>
      </c>
      <c r="O2565">
        <v>1250</v>
      </c>
      <c r="P2565">
        <v>1115</v>
      </c>
      <c r="Q2565">
        <v>1695</v>
      </c>
      <c r="R2565">
        <v>1230</v>
      </c>
      <c r="S2565">
        <v>40</v>
      </c>
      <c r="T2565">
        <v>60</v>
      </c>
      <c r="U2565">
        <v>570</v>
      </c>
      <c r="V2565">
        <v>2405</v>
      </c>
      <c r="W2565">
        <v>5</v>
      </c>
      <c r="X2565">
        <v>225</v>
      </c>
      <c r="Y2565">
        <v>20</v>
      </c>
    </row>
    <row r="2566" spans="2:25" hidden="1" x14ac:dyDescent="0.25">
      <c r="B2566" t="s">
        <v>2203</v>
      </c>
      <c r="C2566">
        <v>51080</v>
      </c>
      <c r="D2566" t="s">
        <v>2025</v>
      </c>
      <c r="E2566">
        <v>5</v>
      </c>
      <c r="F2566">
        <v>10</v>
      </c>
      <c r="G2566">
        <v>100</v>
      </c>
      <c r="H2566">
        <v>5</v>
      </c>
      <c r="I2566">
        <v>40</v>
      </c>
      <c r="J2566">
        <v>5</v>
      </c>
      <c r="K2566">
        <v>30</v>
      </c>
      <c r="L2566">
        <v>30</v>
      </c>
      <c r="M2566">
        <v>5</v>
      </c>
      <c r="N2566">
        <v>55</v>
      </c>
      <c r="O2566">
        <v>65</v>
      </c>
      <c r="P2566">
        <v>50</v>
      </c>
      <c r="Q2566">
        <v>85</v>
      </c>
      <c r="R2566">
        <v>55</v>
      </c>
      <c r="S2566">
        <v>5</v>
      </c>
      <c r="T2566">
        <v>5</v>
      </c>
      <c r="U2566">
        <v>15</v>
      </c>
      <c r="V2566">
        <v>225</v>
      </c>
      <c r="W2566">
        <v>0</v>
      </c>
      <c r="X2566">
        <v>10</v>
      </c>
      <c r="Y2566">
        <v>5</v>
      </c>
    </row>
    <row r="2567" spans="2:25" hidden="1" x14ac:dyDescent="0.25">
      <c r="B2567" t="s">
        <v>2203</v>
      </c>
      <c r="C2567">
        <v>51120</v>
      </c>
      <c r="D2567" t="s">
        <v>2026</v>
      </c>
      <c r="E2567">
        <v>0</v>
      </c>
      <c r="F2567">
        <v>5</v>
      </c>
      <c r="G2567">
        <v>115</v>
      </c>
      <c r="H2567">
        <v>0</v>
      </c>
      <c r="I2567">
        <v>15</v>
      </c>
      <c r="J2567">
        <v>0</v>
      </c>
      <c r="K2567">
        <v>5</v>
      </c>
      <c r="L2567">
        <v>40</v>
      </c>
      <c r="M2567">
        <v>20</v>
      </c>
      <c r="N2567">
        <v>35</v>
      </c>
      <c r="O2567">
        <v>45</v>
      </c>
      <c r="P2567">
        <v>35</v>
      </c>
      <c r="Q2567">
        <v>45</v>
      </c>
      <c r="R2567">
        <v>40</v>
      </c>
      <c r="S2567">
        <v>5</v>
      </c>
      <c r="T2567">
        <v>5</v>
      </c>
      <c r="U2567">
        <v>10</v>
      </c>
      <c r="V2567">
        <v>185</v>
      </c>
      <c r="W2567">
        <v>0</v>
      </c>
      <c r="X2567">
        <v>5</v>
      </c>
      <c r="Y2567">
        <v>0</v>
      </c>
    </row>
    <row r="2568" spans="2:25" hidden="1" x14ac:dyDescent="0.25">
      <c r="B2568" t="s">
        <v>2203</v>
      </c>
      <c r="C2568">
        <v>51190</v>
      </c>
      <c r="D2568" t="s">
        <v>2027</v>
      </c>
      <c r="E2568">
        <v>10</v>
      </c>
      <c r="F2568">
        <v>55</v>
      </c>
      <c r="G2568">
        <v>4640</v>
      </c>
      <c r="H2568">
        <v>20</v>
      </c>
      <c r="I2568">
        <v>850</v>
      </c>
      <c r="J2568">
        <v>10</v>
      </c>
      <c r="K2568">
        <v>425</v>
      </c>
      <c r="L2568">
        <v>2340</v>
      </c>
      <c r="M2568">
        <v>795</v>
      </c>
      <c r="N2568">
        <v>1340</v>
      </c>
      <c r="O2568">
        <v>2065</v>
      </c>
      <c r="P2568">
        <v>1755</v>
      </c>
      <c r="Q2568">
        <v>2025</v>
      </c>
      <c r="R2568">
        <v>1650</v>
      </c>
      <c r="S2568">
        <v>300</v>
      </c>
      <c r="T2568">
        <v>80</v>
      </c>
      <c r="U2568">
        <v>745</v>
      </c>
      <c r="V2568">
        <v>8060</v>
      </c>
      <c r="W2568">
        <v>5</v>
      </c>
      <c r="X2568">
        <v>185</v>
      </c>
      <c r="Y2568">
        <v>75</v>
      </c>
    </row>
    <row r="2569" spans="2:25" hidden="1" x14ac:dyDescent="0.25">
      <c r="B2569" t="s">
        <v>2203</v>
      </c>
      <c r="C2569">
        <v>51260</v>
      </c>
      <c r="D2569" t="s">
        <v>2028</v>
      </c>
      <c r="E2569">
        <v>5</v>
      </c>
      <c r="F2569">
        <v>20</v>
      </c>
      <c r="G2569">
        <v>5815</v>
      </c>
      <c r="H2569">
        <v>15</v>
      </c>
      <c r="I2569">
        <v>785</v>
      </c>
      <c r="J2569">
        <v>5</v>
      </c>
      <c r="K2569">
        <v>300</v>
      </c>
      <c r="L2569">
        <v>2005</v>
      </c>
      <c r="M2569">
        <v>1520</v>
      </c>
      <c r="N2569">
        <v>980</v>
      </c>
      <c r="O2569">
        <v>2065</v>
      </c>
      <c r="P2569">
        <v>1630</v>
      </c>
      <c r="Q2569">
        <v>1705</v>
      </c>
      <c r="R2569">
        <v>1110</v>
      </c>
      <c r="S2569">
        <v>335</v>
      </c>
      <c r="T2569">
        <v>60</v>
      </c>
      <c r="U2569">
        <v>520</v>
      </c>
      <c r="V2569">
        <v>8195</v>
      </c>
      <c r="W2569">
        <v>5</v>
      </c>
      <c r="X2569">
        <v>100</v>
      </c>
      <c r="Y2569">
        <v>65</v>
      </c>
    </row>
    <row r="2570" spans="2:25" hidden="1" x14ac:dyDescent="0.25">
      <c r="B2570" t="s">
        <v>2203</v>
      </c>
      <c r="C2570">
        <v>51310</v>
      </c>
      <c r="D2570" t="s">
        <v>2029</v>
      </c>
      <c r="E2570">
        <v>5</v>
      </c>
      <c r="F2570">
        <v>5</v>
      </c>
      <c r="G2570">
        <v>1535</v>
      </c>
      <c r="H2570">
        <v>20</v>
      </c>
      <c r="I2570">
        <v>205</v>
      </c>
      <c r="J2570">
        <v>0</v>
      </c>
      <c r="K2570">
        <v>45</v>
      </c>
      <c r="L2570">
        <v>380</v>
      </c>
      <c r="M2570">
        <v>1290</v>
      </c>
      <c r="N2570">
        <v>205</v>
      </c>
      <c r="O2570">
        <v>335</v>
      </c>
      <c r="P2570">
        <v>260</v>
      </c>
      <c r="Q2570">
        <v>505</v>
      </c>
      <c r="R2570">
        <v>240</v>
      </c>
      <c r="S2570">
        <v>65</v>
      </c>
      <c r="T2570">
        <v>10</v>
      </c>
      <c r="U2570">
        <v>55</v>
      </c>
      <c r="V2570">
        <v>1975</v>
      </c>
      <c r="W2570">
        <v>5</v>
      </c>
      <c r="X2570">
        <v>10</v>
      </c>
      <c r="Y2570">
        <v>120</v>
      </c>
    </row>
    <row r="2571" spans="2:25" hidden="1" x14ac:dyDescent="0.25">
      <c r="B2571" t="s">
        <v>2203</v>
      </c>
      <c r="C2571">
        <v>51330</v>
      </c>
      <c r="D2571" t="s">
        <v>2030</v>
      </c>
      <c r="E2571">
        <v>25</v>
      </c>
      <c r="F2571">
        <v>55</v>
      </c>
      <c r="G2571">
        <v>8045</v>
      </c>
      <c r="H2571">
        <v>100</v>
      </c>
      <c r="I2571">
        <v>1370</v>
      </c>
      <c r="J2571">
        <v>25</v>
      </c>
      <c r="K2571">
        <v>545</v>
      </c>
      <c r="L2571">
        <v>3280</v>
      </c>
      <c r="M2571">
        <v>2175</v>
      </c>
      <c r="N2571">
        <v>1730</v>
      </c>
      <c r="O2571">
        <v>3965</v>
      </c>
      <c r="P2571">
        <v>3025</v>
      </c>
      <c r="Q2571">
        <v>4515</v>
      </c>
      <c r="R2571">
        <v>2430</v>
      </c>
      <c r="S2571">
        <v>580</v>
      </c>
      <c r="T2571">
        <v>170</v>
      </c>
      <c r="U2571">
        <v>730</v>
      </c>
      <c r="V2571">
        <v>12195</v>
      </c>
      <c r="W2571">
        <v>25</v>
      </c>
      <c r="X2571">
        <v>275</v>
      </c>
      <c r="Y2571">
        <v>785</v>
      </c>
    </row>
    <row r="2572" spans="2:25" hidden="1" x14ac:dyDescent="0.25">
      <c r="B2572" t="s">
        <v>2203</v>
      </c>
      <c r="C2572">
        <v>51400</v>
      </c>
      <c r="D2572" t="s">
        <v>2031</v>
      </c>
      <c r="E2572">
        <v>5</v>
      </c>
      <c r="F2572">
        <v>15</v>
      </c>
      <c r="G2572">
        <v>1680</v>
      </c>
      <c r="H2572">
        <v>10</v>
      </c>
      <c r="I2572">
        <v>400</v>
      </c>
      <c r="J2572">
        <v>5</v>
      </c>
      <c r="K2572">
        <v>160</v>
      </c>
      <c r="L2572">
        <v>685</v>
      </c>
      <c r="M2572">
        <v>330</v>
      </c>
      <c r="N2572">
        <v>405</v>
      </c>
      <c r="O2572">
        <v>1030</v>
      </c>
      <c r="P2572">
        <v>815</v>
      </c>
      <c r="Q2572">
        <v>830</v>
      </c>
      <c r="R2572">
        <v>470</v>
      </c>
      <c r="S2572">
        <v>120</v>
      </c>
      <c r="T2572">
        <v>35</v>
      </c>
      <c r="U2572">
        <v>290</v>
      </c>
      <c r="V2572">
        <v>2805</v>
      </c>
      <c r="W2572">
        <v>0</v>
      </c>
      <c r="X2572">
        <v>65</v>
      </c>
      <c r="Y2572">
        <v>25</v>
      </c>
    </row>
    <row r="2573" spans="2:25" hidden="1" x14ac:dyDescent="0.25">
      <c r="B2573" t="s">
        <v>2203</v>
      </c>
      <c r="C2573">
        <v>51470</v>
      </c>
      <c r="D2573" t="s">
        <v>2032</v>
      </c>
      <c r="E2573">
        <v>5</v>
      </c>
      <c r="F2573">
        <v>5</v>
      </c>
      <c r="G2573">
        <v>80</v>
      </c>
      <c r="H2573">
        <v>0</v>
      </c>
      <c r="I2573">
        <v>10</v>
      </c>
      <c r="J2573">
        <v>0</v>
      </c>
      <c r="K2573">
        <v>5</v>
      </c>
      <c r="L2573">
        <v>25</v>
      </c>
      <c r="M2573">
        <v>5</v>
      </c>
      <c r="N2573">
        <v>20</v>
      </c>
      <c r="O2573">
        <v>35</v>
      </c>
      <c r="P2573">
        <v>30</v>
      </c>
      <c r="Q2573">
        <v>45</v>
      </c>
      <c r="R2573">
        <v>45</v>
      </c>
      <c r="S2573">
        <v>5</v>
      </c>
      <c r="T2573">
        <v>5</v>
      </c>
      <c r="U2573">
        <v>10</v>
      </c>
      <c r="V2573">
        <v>140</v>
      </c>
      <c r="W2573">
        <v>0</v>
      </c>
      <c r="X2573">
        <v>5</v>
      </c>
      <c r="Y2573">
        <v>5</v>
      </c>
    </row>
    <row r="2574" spans="2:25" hidden="1" x14ac:dyDescent="0.25">
      <c r="B2574" t="s">
        <v>2203</v>
      </c>
      <c r="C2574">
        <v>51540</v>
      </c>
      <c r="D2574" t="s">
        <v>2033</v>
      </c>
      <c r="E2574">
        <v>5</v>
      </c>
      <c r="F2574">
        <v>20</v>
      </c>
      <c r="G2574">
        <v>530</v>
      </c>
      <c r="H2574">
        <v>5</v>
      </c>
      <c r="I2574">
        <v>130</v>
      </c>
      <c r="J2574">
        <v>0</v>
      </c>
      <c r="K2574">
        <v>95</v>
      </c>
      <c r="L2574">
        <v>295</v>
      </c>
      <c r="M2574">
        <v>75</v>
      </c>
      <c r="N2574">
        <v>190</v>
      </c>
      <c r="O2574">
        <v>395</v>
      </c>
      <c r="P2574">
        <v>350</v>
      </c>
      <c r="Q2574">
        <v>600</v>
      </c>
      <c r="R2574">
        <v>510</v>
      </c>
      <c r="S2574">
        <v>20</v>
      </c>
      <c r="T2574">
        <v>20</v>
      </c>
      <c r="U2574">
        <v>190</v>
      </c>
      <c r="V2574">
        <v>1160</v>
      </c>
      <c r="W2574">
        <v>0</v>
      </c>
      <c r="X2574">
        <v>75</v>
      </c>
      <c r="Y2574">
        <v>5</v>
      </c>
    </row>
    <row r="2575" spans="2:25" hidden="1" x14ac:dyDescent="0.25">
      <c r="B2575" t="s">
        <v>2203</v>
      </c>
      <c r="C2575">
        <v>51610</v>
      </c>
      <c r="D2575" t="s">
        <v>2034</v>
      </c>
      <c r="E2575">
        <v>0</v>
      </c>
      <c r="F2575">
        <v>5</v>
      </c>
      <c r="G2575">
        <v>125</v>
      </c>
      <c r="H2575">
        <v>5</v>
      </c>
      <c r="I2575">
        <v>35</v>
      </c>
      <c r="J2575">
        <v>0</v>
      </c>
      <c r="K2575">
        <v>10</v>
      </c>
      <c r="L2575">
        <v>40</v>
      </c>
      <c r="M2575">
        <v>15</v>
      </c>
      <c r="N2575">
        <v>20</v>
      </c>
      <c r="O2575">
        <v>65</v>
      </c>
      <c r="P2575">
        <v>40</v>
      </c>
      <c r="Q2575">
        <v>60</v>
      </c>
      <c r="R2575">
        <v>45</v>
      </c>
      <c r="S2575">
        <v>5</v>
      </c>
      <c r="T2575">
        <v>5</v>
      </c>
      <c r="U2575">
        <v>10</v>
      </c>
      <c r="V2575">
        <v>185</v>
      </c>
      <c r="W2575">
        <v>0</v>
      </c>
      <c r="X2575">
        <v>5</v>
      </c>
      <c r="Y2575">
        <v>5</v>
      </c>
    </row>
    <row r="2576" spans="2:25" hidden="1" x14ac:dyDescent="0.25">
      <c r="B2576" t="s">
        <v>2203</v>
      </c>
      <c r="C2576">
        <v>51680</v>
      </c>
      <c r="D2576" t="s">
        <v>2035</v>
      </c>
      <c r="E2576">
        <v>5</v>
      </c>
      <c r="F2576">
        <v>15</v>
      </c>
      <c r="G2576">
        <v>595</v>
      </c>
      <c r="H2576">
        <v>5</v>
      </c>
      <c r="I2576">
        <v>135</v>
      </c>
      <c r="J2576">
        <v>5</v>
      </c>
      <c r="K2576">
        <v>50</v>
      </c>
      <c r="L2576">
        <v>160</v>
      </c>
      <c r="M2576">
        <v>125</v>
      </c>
      <c r="N2576">
        <v>105</v>
      </c>
      <c r="O2576">
        <v>260</v>
      </c>
      <c r="P2576">
        <v>210</v>
      </c>
      <c r="Q2576">
        <v>235</v>
      </c>
      <c r="R2576">
        <v>115</v>
      </c>
      <c r="S2576">
        <v>35</v>
      </c>
      <c r="T2576">
        <v>5</v>
      </c>
      <c r="U2576">
        <v>55</v>
      </c>
      <c r="V2576">
        <v>860</v>
      </c>
      <c r="W2576">
        <v>0</v>
      </c>
      <c r="X2576">
        <v>10</v>
      </c>
      <c r="Y2576">
        <v>5</v>
      </c>
    </row>
    <row r="2577" spans="2:25" hidden="1" x14ac:dyDescent="0.25">
      <c r="B2577" t="s">
        <v>2203</v>
      </c>
      <c r="C2577">
        <v>51710</v>
      </c>
      <c r="D2577" t="s">
        <v>2036</v>
      </c>
      <c r="E2577">
        <v>0</v>
      </c>
      <c r="F2577">
        <v>0</v>
      </c>
      <c r="G2577">
        <v>80</v>
      </c>
      <c r="H2577">
        <v>0</v>
      </c>
      <c r="I2577">
        <v>10</v>
      </c>
      <c r="J2577">
        <v>0</v>
      </c>
      <c r="K2577">
        <v>5</v>
      </c>
      <c r="L2577">
        <v>5</v>
      </c>
      <c r="M2577">
        <v>10</v>
      </c>
      <c r="N2577">
        <v>20</v>
      </c>
      <c r="O2577">
        <v>25</v>
      </c>
      <c r="P2577">
        <v>20</v>
      </c>
      <c r="Q2577">
        <v>20</v>
      </c>
      <c r="R2577">
        <v>15</v>
      </c>
      <c r="S2577">
        <v>5</v>
      </c>
      <c r="T2577">
        <v>0</v>
      </c>
      <c r="U2577">
        <v>5</v>
      </c>
      <c r="V2577">
        <v>115</v>
      </c>
      <c r="W2577">
        <v>0</v>
      </c>
      <c r="X2577">
        <v>0</v>
      </c>
      <c r="Y2577">
        <v>5</v>
      </c>
    </row>
    <row r="2578" spans="2:25" hidden="1" x14ac:dyDescent="0.25">
      <c r="B2578" t="s">
        <v>2203</v>
      </c>
      <c r="C2578">
        <v>51750</v>
      </c>
      <c r="D2578" t="s">
        <v>2037</v>
      </c>
      <c r="E2578">
        <v>5</v>
      </c>
      <c r="F2578">
        <v>5</v>
      </c>
      <c r="G2578">
        <v>730</v>
      </c>
      <c r="H2578">
        <v>10</v>
      </c>
      <c r="I2578">
        <v>70</v>
      </c>
      <c r="J2578">
        <v>0</v>
      </c>
      <c r="K2578">
        <v>15</v>
      </c>
      <c r="L2578">
        <v>280</v>
      </c>
      <c r="M2578">
        <v>610</v>
      </c>
      <c r="N2578">
        <v>170</v>
      </c>
      <c r="O2578">
        <v>140</v>
      </c>
      <c r="P2578">
        <v>110</v>
      </c>
      <c r="Q2578">
        <v>210</v>
      </c>
      <c r="R2578">
        <v>105</v>
      </c>
      <c r="S2578">
        <v>25</v>
      </c>
      <c r="T2578">
        <v>5</v>
      </c>
      <c r="U2578">
        <v>30</v>
      </c>
      <c r="V2578">
        <v>1015</v>
      </c>
      <c r="W2578">
        <v>0</v>
      </c>
      <c r="X2578">
        <v>5</v>
      </c>
      <c r="Y2578">
        <v>75</v>
      </c>
    </row>
    <row r="2579" spans="2:25" hidden="1" x14ac:dyDescent="0.25">
      <c r="B2579" t="s">
        <v>2203</v>
      </c>
      <c r="C2579">
        <v>51820</v>
      </c>
      <c r="D2579" t="s">
        <v>2038</v>
      </c>
      <c r="E2579">
        <v>25</v>
      </c>
      <c r="F2579">
        <v>80</v>
      </c>
      <c r="G2579">
        <v>10370</v>
      </c>
      <c r="H2579">
        <v>110</v>
      </c>
      <c r="I2579">
        <v>2215</v>
      </c>
      <c r="J2579">
        <v>40</v>
      </c>
      <c r="K2579">
        <v>800</v>
      </c>
      <c r="L2579">
        <v>3895</v>
      </c>
      <c r="M2579">
        <v>1795</v>
      </c>
      <c r="N2579">
        <v>2540</v>
      </c>
      <c r="O2579">
        <v>5245</v>
      </c>
      <c r="P2579">
        <v>4255</v>
      </c>
      <c r="Q2579">
        <v>5105</v>
      </c>
      <c r="R2579">
        <v>3195</v>
      </c>
      <c r="S2579">
        <v>725</v>
      </c>
      <c r="T2579">
        <v>150</v>
      </c>
      <c r="U2579">
        <v>1370</v>
      </c>
      <c r="V2579">
        <v>16680</v>
      </c>
      <c r="W2579">
        <v>15</v>
      </c>
      <c r="X2579">
        <v>325</v>
      </c>
      <c r="Y2579">
        <v>515</v>
      </c>
    </row>
    <row r="2580" spans="2:25" hidden="1" x14ac:dyDescent="0.25">
      <c r="B2580" t="s">
        <v>2203</v>
      </c>
      <c r="C2580">
        <v>51860</v>
      </c>
      <c r="D2580" t="s">
        <v>2039</v>
      </c>
      <c r="E2580">
        <v>0</v>
      </c>
      <c r="F2580">
        <v>0</v>
      </c>
      <c r="G2580">
        <v>90</v>
      </c>
      <c r="H2580">
        <v>0</v>
      </c>
      <c r="I2580">
        <v>20</v>
      </c>
      <c r="J2580">
        <v>0</v>
      </c>
      <c r="K2580">
        <v>10</v>
      </c>
      <c r="L2580">
        <v>15</v>
      </c>
      <c r="M2580">
        <v>0</v>
      </c>
      <c r="N2580">
        <v>10</v>
      </c>
      <c r="O2580">
        <v>35</v>
      </c>
      <c r="P2580">
        <v>25</v>
      </c>
      <c r="Q2580">
        <v>15</v>
      </c>
      <c r="R2580">
        <v>15</v>
      </c>
      <c r="S2580">
        <v>0</v>
      </c>
      <c r="T2580">
        <v>0</v>
      </c>
      <c r="U2580">
        <v>0</v>
      </c>
      <c r="V2580">
        <v>120</v>
      </c>
      <c r="W2580">
        <v>0</v>
      </c>
      <c r="X2580">
        <v>0</v>
      </c>
      <c r="Y2580">
        <v>0</v>
      </c>
    </row>
    <row r="2581" spans="2:25" hidden="1" x14ac:dyDescent="0.25">
      <c r="B2581" t="s">
        <v>2203</v>
      </c>
      <c r="C2581">
        <v>51890</v>
      </c>
      <c r="D2581" t="s">
        <v>2040</v>
      </c>
      <c r="E2581">
        <v>5</v>
      </c>
      <c r="F2581">
        <v>5</v>
      </c>
      <c r="G2581">
        <v>1405</v>
      </c>
      <c r="H2581">
        <v>5</v>
      </c>
      <c r="I2581">
        <v>310</v>
      </c>
      <c r="J2581">
        <v>5</v>
      </c>
      <c r="K2581">
        <v>160</v>
      </c>
      <c r="L2581">
        <v>435</v>
      </c>
      <c r="M2581">
        <v>185</v>
      </c>
      <c r="N2581">
        <v>430</v>
      </c>
      <c r="O2581">
        <v>525</v>
      </c>
      <c r="P2581">
        <v>465</v>
      </c>
      <c r="Q2581">
        <v>590</v>
      </c>
      <c r="R2581">
        <v>550</v>
      </c>
      <c r="S2581">
        <v>90</v>
      </c>
      <c r="T2581">
        <v>25</v>
      </c>
      <c r="U2581">
        <v>210</v>
      </c>
      <c r="V2581">
        <v>2505</v>
      </c>
      <c r="W2581">
        <v>0</v>
      </c>
      <c r="X2581">
        <v>40</v>
      </c>
      <c r="Y2581">
        <v>5</v>
      </c>
    </row>
    <row r="2582" spans="2:25" hidden="1" x14ac:dyDescent="0.25">
      <c r="B2582" t="s">
        <v>2203</v>
      </c>
      <c r="C2582">
        <v>51960</v>
      </c>
      <c r="D2582" t="s">
        <v>2041</v>
      </c>
      <c r="E2582">
        <v>5</v>
      </c>
      <c r="F2582">
        <v>10</v>
      </c>
      <c r="G2582">
        <v>265</v>
      </c>
      <c r="H2582">
        <v>5</v>
      </c>
      <c r="I2582">
        <v>60</v>
      </c>
      <c r="J2582">
        <v>0</v>
      </c>
      <c r="K2582">
        <v>40</v>
      </c>
      <c r="L2582">
        <v>260</v>
      </c>
      <c r="M2582">
        <v>10</v>
      </c>
      <c r="N2582">
        <v>115</v>
      </c>
      <c r="O2582">
        <v>235</v>
      </c>
      <c r="P2582">
        <v>210</v>
      </c>
      <c r="Q2582">
        <v>280</v>
      </c>
      <c r="R2582">
        <v>235</v>
      </c>
      <c r="S2582">
        <v>25</v>
      </c>
      <c r="T2582">
        <v>15</v>
      </c>
      <c r="U2582">
        <v>120</v>
      </c>
      <c r="V2582">
        <v>630</v>
      </c>
      <c r="W2582">
        <v>0</v>
      </c>
      <c r="X2582">
        <v>35</v>
      </c>
      <c r="Y2582">
        <v>0</v>
      </c>
    </row>
    <row r="2583" spans="2:25" hidden="1" x14ac:dyDescent="0.25">
      <c r="B2583" t="s">
        <v>2203</v>
      </c>
      <c r="C2583">
        <v>52030</v>
      </c>
      <c r="D2583" t="s">
        <v>2042</v>
      </c>
      <c r="E2583">
        <v>0</v>
      </c>
      <c r="F2583">
        <v>0</v>
      </c>
      <c r="G2583">
        <v>170</v>
      </c>
      <c r="H2583">
        <v>0</v>
      </c>
      <c r="I2583">
        <v>20</v>
      </c>
      <c r="J2583">
        <v>0</v>
      </c>
      <c r="K2583">
        <v>10</v>
      </c>
      <c r="L2583">
        <v>45</v>
      </c>
      <c r="M2583">
        <v>45</v>
      </c>
      <c r="N2583">
        <v>25</v>
      </c>
      <c r="O2583">
        <v>40</v>
      </c>
      <c r="P2583">
        <v>35</v>
      </c>
      <c r="Q2583">
        <v>60</v>
      </c>
      <c r="R2583">
        <v>70</v>
      </c>
      <c r="S2583">
        <v>10</v>
      </c>
      <c r="T2583">
        <v>0</v>
      </c>
      <c r="U2583">
        <v>15</v>
      </c>
      <c r="V2583">
        <v>250</v>
      </c>
      <c r="W2583">
        <v>0</v>
      </c>
      <c r="X2583">
        <v>5</v>
      </c>
      <c r="Y2583">
        <v>5</v>
      </c>
    </row>
    <row r="2584" spans="2:25" hidden="1" x14ac:dyDescent="0.25">
      <c r="B2584" t="s">
        <v>2203</v>
      </c>
      <c r="C2584">
        <v>52100</v>
      </c>
      <c r="D2584" t="s">
        <v>2043</v>
      </c>
      <c r="E2584">
        <v>5</v>
      </c>
      <c r="F2584">
        <v>0</v>
      </c>
      <c r="G2584">
        <v>145</v>
      </c>
      <c r="H2584">
        <v>0</v>
      </c>
      <c r="I2584">
        <v>20</v>
      </c>
      <c r="J2584">
        <v>5</v>
      </c>
      <c r="K2584">
        <v>5</v>
      </c>
      <c r="L2584">
        <v>40</v>
      </c>
      <c r="M2584">
        <v>45</v>
      </c>
      <c r="N2584">
        <v>30</v>
      </c>
      <c r="O2584">
        <v>35</v>
      </c>
      <c r="P2584">
        <v>25</v>
      </c>
      <c r="Q2584">
        <v>40</v>
      </c>
      <c r="R2584">
        <v>40</v>
      </c>
      <c r="S2584">
        <v>5</v>
      </c>
      <c r="T2584">
        <v>5</v>
      </c>
      <c r="U2584">
        <v>10</v>
      </c>
      <c r="V2584">
        <v>205</v>
      </c>
      <c r="W2584">
        <v>0</v>
      </c>
      <c r="X2584">
        <v>5</v>
      </c>
      <c r="Y2584">
        <v>0</v>
      </c>
    </row>
    <row r="2585" spans="2:25" hidden="1" x14ac:dyDescent="0.25">
      <c r="B2585" t="s">
        <v>2203</v>
      </c>
      <c r="C2585">
        <v>52170</v>
      </c>
      <c r="D2585" t="s">
        <v>2044</v>
      </c>
      <c r="E2585">
        <v>0</v>
      </c>
      <c r="F2585">
        <v>5</v>
      </c>
      <c r="G2585">
        <v>330</v>
      </c>
      <c r="H2585">
        <v>5</v>
      </c>
      <c r="I2585">
        <v>30</v>
      </c>
      <c r="J2585">
        <v>5</v>
      </c>
      <c r="K2585">
        <v>5</v>
      </c>
      <c r="L2585">
        <v>70</v>
      </c>
      <c r="M2585">
        <v>400</v>
      </c>
      <c r="N2585">
        <v>50</v>
      </c>
      <c r="O2585">
        <v>65</v>
      </c>
      <c r="P2585">
        <v>55</v>
      </c>
      <c r="Q2585">
        <v>130</v>
      </c>
      <c r="R2585">
        <v>60</v>
      </c>
      <c r="S2585">
        <v>10</v>
      </c>
      <c r="T2585">
        <v>5</v>
      </c>
      <c r="U2585">
        <v>5</v>
      </c>
      <c r="V2585">
        <v>420</v>
      </c>
      <c r="W2585">
        <v>5</v>
      </c>
      <c r="X2585">
        <v>5</v>
      </c>
      <c r="Y2585">
        <v>40</v>
      </c>
    </row>
    <row r="2586" spans="2:25" hidden="1" x14ac:dyDescent="0.25">
      <c r="B2586" t="s">
        <v>2203</v>
      </c>
      <c r="C2586">
        <v>52240</v>
      </c>
      <c r="D2586" t="s">
        <v>2045</v>
      </c>
      <c r="E2586">
        <v>0</v>
      </c>
      <c r="F2586">
        <v>5</v>
      </c>
      <c r="G2586">
        <v>120</v>
      </c>
      <c r="H2586">
        <v>5</v>
      </c>
      <c r="I2586">
        <v>30</v>
      </c>
      <c r="J2586">
        <v>0</v>
      </c>
      <c r="K2586">
        <v>20</v>
      </c>
      <c r="L2586">
        <v>40</v>
      </c>
      <c r="M2586">
        <v>20</v>
      </c>
      <c r="N2586">
        <v>45</v>
      </c>
      <c r="O2586">
        <v>70</v>
      </c>
      <c r="P2586">
        <v>55</v>
      </c>
      <c r="Q2586">
        <v>65</v>
      </c>
      <c r="R2586">
        <v>45</v>
      </c>
      <c r="S2586">
        <v>5</v>
      </c>
      <c r="T2586">
        <v>5</v>
      </c>
      <c r="U2586">
        <v>15</v>
      </c>
      <c r="V2586">
        <v>210</v>
      </c>
      <c r="W2586">
        <v>0</v>
      </c>
      <c r="X2586">
        <v>5</v>
      </c>
      <c r="Y2586">
        <v>5</v>
      </c>
    </row>
    <row r="2587" spans="2:25" hidden="1" x14ac:dyDescent="0.25">
      <c r="B2587" t="s">
        <v>2203</v>
      </c>
      <c r="C2587">
        <v>52310</v>
      </c>
      <c r="D2587" t="s">
        <v>2046</v>
      </c>
      <c r="E2587">
        <v>0</v>
      </c>
      <c r="F2587">
        <v>0</v>
      </c>
      <c r="G2587">
        <v>115</v>
      </c>
      <c r="H2587">
        <v>0</v>
      </c>
      <c r="I2587">
        <v>30</v>
      </c>
      <c r="J2587">
        <v>0</v>
      </c>
      <c r="K2587">
        <v>15</v>
      </c>
      <c r="L2587">
        <v>30</v>
      </c>
      <c r="M2587">
        <v>20</v>
      </c>
      <c r="N2587">
        <v>35</v>
      </c>
      <c r="O2587">
        <v>45</v>
      </c>
      <c r="P2587">
        <v>30</v>
      </c>
      <c r="Q2587">
        <v>50</v>
      </c>
      <c r="R2587">
        <v>45</v>
      </c>
      <c r="S2587">
        <v>5</v>
      </c>
      <c r="T2587">
        <v>5</v>
      </c>
      <c r="U2587">
        <v>10</v>
      </c>
      <c r="V2587">
        <v>205</v>
      </c>
      <c r="W2587">
        <v>0</v>
      </c>
      <c r="X2587">
        <v>5</v>
      </c>
      <c r="Y2587">
        <v>5</v>
      </c>
    </row>
    <row r="2588" spans="2:25" hidden="1" x14ac:dyDescent="0.25">
      <c r="B2588" t="s">
        <v>2203</v>
      </c>
      <c r="C2588">
        <v>52380</v>
      </c>
      <c r="D2588" t="s">
        <v>2047</v>
      </c>
      <c r="E2588">
        <v>5</v>
      </c>
      <c r="F2588">
        <v>5</v>
      </c>
      <c r="G2588">
        <v>40</v>
      </c>
      <c r="H2588">
        <v>0</v>
      </c>
      <c r="I2588">
        <v>5</v>
      </c>
      <c r="J2588">
        <v>0</v>
      </c>
      <c r="K2588">
        <v>5</v>
      </c>
      <c r="L2588">
        <v>15</v>
      </c>
      <c r="M2588">
        <v>5</v>
      </c>
      <c r="N2588">
        <v>5</v>
      </c>
      <c r="O2588">
        <v>20</v>
      </c>
      <c r="P2588">
        <v>20</v>
      </c>
      <c r="Q2588">
        <v>25</v>
      </c>
      <c r="R2588">
        <v>30</v>
      </c>
      <c r="S2588">
        <v>5</v>
      </c>
      <c r="T2588">
        <v>5</v>
      </c>
      <c r="U2588">
        <v>15</v>
      </c>
      <c r="V2588">
        <v>70</v>
      </c>
      <c r="W2588">
        <v>0</v>
      </c>
      <c r="X2588">
        <v>5</v>
      </c>
      <c r="Y2588">
        <v>0</v>
      </c>
    </row>
    <row r="2589" spans="2:25" hidden="1" x14ac:dyDescent="0.25">
      <c r="B2589" t="s">
        <v>2203</v>
      </c>
      <c r="C2589">
        <v>52450</v>
      </c>
      <c r="D2589" t="s">
        <v>2048</v>
      </c>
      <c r="E2589">
        <v>5</v>
      </c>
      <c r="F2589">
        <v>5</v>
      </c>
      <c r="G2589">
        <v>135</v>
      </c>
      <c r="H2589">
        <v>0</v>
      </c>
      <c r="I2589">
        <v>30</v>
      </c>
      <c r="J2589">
        <v>0</v>
      </c>
      <c r="K2589">
        <v>15</v>
      </c>
      <c r="L2589">
        <v>45</v>
      </c>
      <c r="M2589">
        <v>20</v>
      </c>
      <c r="N2589">
        <v>40</v>
      </c>
      <c r="O2589">
        <v>65</v>
      </c>
      <c r="P2589">
        <v>45</v>
      </c>
      <c r="Q2589">
        <v>65</v>
      </c>
      <c r="R2589">
        <v>60</v>
      </c>
      <c r="S2589">
        <v>5</v>
      </c>
      <c r="T2589">
        <v>5</v>
      </c>
      <c r="U2589">
        <v>15</v>
      </c>
      <c r="V2589">
        <v>235</v>
      </c>
      <c r="W2589">
        <v>0</v>
      </c>
      <c r="X2589">
        <v>10</v>
      </c>
      <c r="Y2589">
        <v>5</v>
      </c>
    </row>
    <row r="2590" spans="2:25" hidden="1" x14ac:dyDescent="0.25">
      <c r="B2590" t="s">
        <v>2203</v>
      </c>
      <c r="C2590">
        <v>52520</v>
      </c>
      <c r="D2590" t="s">
        <v>2049</v>
      </c>
      <c r="E2590">
        <v>0</v>
      </c>
      <c r="F2590">
        <v>5</v>
      </c>
      <c r="G2590">
        <v>60</v>
      </c>
      <c r="H2590">
        <v>0</v>
      </c>
      <c r="I2590">
        <v>15</v>
      </c>
      <c r="J2590">
        <v>0</v>
      </c>
      <c r="K2590">
        <v>10</v>
      </c>
      <c r="L2590">
        <v>30</v>
      </c>
      <c r="M2590">
        <v>20</v>
      </c>
      <c r="N2590">
        <v>15</v>
      </c>
      <c r="O2590">
        <v>60</v>
      </c>
      <c r="P2590">
        <v>50</v>
      </c>
      <c r="Q2590">
        <v>50</v>
      </c>
      <c r="R2590">
        <v>40</v>
      </c>
      <c r="S2590">
        <v>5</v>
      </c>
      <c r="T2590">
        <v>5</v>
      </c>
      <c r="U2590">
        <v>15</v>
      </c>
      <c r="V2590">
        <v>125</v>
      </c>
      <c r="W2590">
        <v>0</v>
      </c>
      <c r="X2590">
        <v>5</v>
      </c>
      <c r="Y2590">
        <v>5</v>
      </c>
    </row>
    <row r="2591" spans="2:25" hidden="1" x14ac:dyDescent="0.25">
      <c r="B2591" t="s">
        <v>2203</v>
      </c>
      <c r="C2591">
        <v>52590</v>
      </c>
      <c r="D2591" t="s">
        <v>2050</v>
      </c>
      <c r="E2591">
        <v>5</v>
      </c>
      <c r="F2591">
        <v>5</v>
      </c>
      <c r="G2591">
        <v>545</v>
      </c>
      <c r="H2591">
        <v>0</v>
      </c>
      <c r="I2591">
        <v>70</v>
      </c>
      <c r="J2591">
        <v>0</v>
      </c>
      <c r="K2591">
        <v>35</v>
      </c>
      <c r="L2591">
        <v>135</v>
      </c>
      <c r="M2591">
        <v>145</v>
      </c>
      <c r="N2591">
        <v>75</v>
      </c>
      <c r="O2591">
        <v>170</v>
      </c>
      <c r="P2591">
        <v>135</v>
      </c>
      <c r="Q2591">
        <v>180</v>
      </c>
      <c r="R2591">
        <v>135</v>
      </c>
      <c r="S2591">
        <v>30</v>
      </c>
      <c r="T2591">
        <v>5</v>
      </c>
      <c r="U2591">
        <v>60</v>
      </c>
      <c r="V2591">
        <v>775</v>
      </c>
      <c r="W2591">
        <v>0</v>
      </c>
      <c r="X2591">
        <v>5</v>
      </c>
      <c r="Y2591">
        <v>5</v>
      </c>
    </row>
    <row r="2592" spans="2:25" hidden="1" x14ac:dyDescent="0.25">
      <c r="B2592" t="s">
        <v>2203</v>
      </c>
      <c r="C2592">
        <v>52660</v>
      </c>
      <c r="D2592" t="s">
        <v>2051</v>
      </c>
      <c r="E2592">
        <v>0</v>
      </c>
      <c r="F2592">
        <v>10</v>
      </c>
      <c r="G2592">
        <v>1825</v>
      </c>
      <c r="H2592">
        <v>5</v>
      </c>
      <c r="I2592">
        <v>355</v>
      </c>
      <c r="J2592">
        <v>5</v>
      </c>
      <c r="K2592">
        <v>125</v>
      </c>
      <c r="L2592">
        <v>605</v>
      </c>
      <c r="M2592">
        <v>330</v>
      </c>
      <c r="N2592">
        <v>335</v>
      </c>
      <c r="O2592">
        <v>810</v>
      </c>
      <c r="P2592">
        <v>650</v>
      </c>
      <c r="Q2592">
        <v>635</v>
      </c>
      <c r="R2592">
        <v>345</v>
      </c>
      <c r="S2592">
        <v>125</v>
      </c>
      <c r="T2592">
        <v>15</v>
      </c>
      <c r="U2592">
        <v>250</v>
      </c>
      <c r="V2592">
        <v>2725</v>
      </c>
      <c r="W2592">
        <v>5</v>
      </c>
      <c r="X2592">
        <v>40</v>
      </c>
      <c r="Y2592">
        <v>25</v>
      </c>
    </row>
    <row r="2593" spans="2:25" hidden="1" x14ac:dyDescent="0.25">
      <c r="B2593" t="s">
        <v>2203</v>
      </c>
      <c r="C2593">
        <v>52730</v>
      </c>
      <c r="D2593" t="s">
        <v>2052</v>
      </c>
      <c r="E2593">
        <v>5</v>
      </c>
      <c r="F2593">
        <v>5</v>
      </c>
      <c r="G2593">
        <v>945</v>
      </c>
      <c r="H2593">
        <v>5</v>
      </c>
      <c r="I2593">
        <v>130</v>
      </c>
      <c r="J2593">
        <v>0</v>
      </c>
      <c r="K2593">
        <v>60</v>
      </c>
      <c r="L2593">
        <v>300</v>
      </c>
      <c r="M2593">
        <v>255</v>
      </c>
      <c r="N2593">
        <v>185</v>
      </c>
      <c r="O2593">
        <v>365</v>
      </c>
      <c r="P2593">
        <v>275</v>
      </c>
      <c r="Q2593">
        <v>330</v>
      </c>
      <c r="R2593">
        <v>245</v>
      </c>
      <c r="S2593">
        <v>65</v>
      </c>
      <c r="T2593">
        <v>20</v>
      </c>
      <c r="U2593">
        <v>95</v>
      </c>
      <c r="V2593">
        <v>1430</v>
      </c>
      <c r="W2593">
        <v>0</v>
      </c>
      <c r="X2593">
        <v>15</v>
      </c>
      <c r="Y2593">
        <v>5</v>
      </c>
    </row>
    <row r="2594" spans="2:25" hidden="1" x14ac:dyDescent="0.25">
      <c r="B2594" t="s">
        <v>2203</v>
      </c>
      <c r="C2594">
        <v>52800</v>
      </c>
      <c r="D2594" t="s">
        <v>2053</v>
      </c>
      <c r="E2594">
        <v>60</v>
      </c>
      <c r="F2594">
        <v>115</v>
      </c>
      <c r="G2594">
        <v>315</v>
      </c>
      <c r="H2594">
        <v>0</v>
      </c>
      <c r="I2594">
        <v>100</v>
      </c>
      <c r="J2594">
        <v>5</v>
      </c>
      <c r="K2594">
        <v>70</v>
      </c>
      <c r="L2594">
        <v>90</v>
      </c>
      <c r="M2594">
        <v>20</v>
      </c>
      <c r="N2594">
        <v>535</v>
      </c>
      <c r="O2594">
        <v>935</v>
      </c>
      <c r="P2594">
        <v>850</v>
      </c>
      <c r="Q2594">
        <v>1830</v>
      </c>
      <c r="R2594">
        <v>1305</v>
      </c>
      <c r="S2594">
        <v>20</v>
      </c>
      <c r="T2594">
        <v>105</v>
      </c>
      <c r="U2594">
        <v>485</v>
      </c>
      <c r="V2594">
        <v>1610</v>
      </c>
      <c r="W2594">
        <v>0</v>
      </c>
      <c r="X2594">
        <v>265</v>
      </c>
      <c r="Y2594">
        <v>5</v>
      </c>
    </row>
    <row r="2595" spans="2:25" hidden="1" x14ac:dyDescent="0.25">
      <c r="B2595" t="s">
        <v>2203</v>
      </c>
      <c r="C2595">
        <v>52870</v>
      </c>
      <c r="D2595" t="s">
        <v>2054</v>
      </c>
      <c r="E2595">
        <v>5</v>
      </c>
      <c r="F2595">
        <v>5</v>
      </c>
      <c r="G2595">
        <v>950</v>
      </c>
      <c r="H2595">
        <v>5</v>
      </c>
      <c r="I2595">
        <v>140</v>
      </c>
      <c r="J2595">
        <v>0</v>
      </c>
      <c r="K2595">
        <v>65</v>
      </c>
      <c r="L2595">
        <v>225</v>
      </c>
      <c r="M2595">
        <v>235</v>
      </c>
      <c r="N2595">
        <v>155</v>
      </c>
      <c r="O2595">
        <v>280</v>
      </c>
      <c r="P2595">
        <v>220</v>
      </c>
      <c r="Q2595">
        <v>265</v>
      </c>
      <c r="R2595">
        <v>200</v>
      </c>
      <c r="S2595">
        <v>35</v>
      </c>
      <c r="T2595">
        <v>15</v>
      </c>
      <c r="U2595">
        <v>90</v>
      </c>
      <c r="V2595">
        <v>1375</v>
      </c>
      <c r="W2595">
        <v>0</v>
      </c>
      <c r="X2595">
        <v>20</v>
      </c>
      <c r="Y2595">
        <v>5</v>
      </c>
    </row>
    <row r="2596" spans="2:25" hidden="1" x14ac:dyDescent="0.25">
      <c r="B2596" t="s">
        <v>2203</v>
      </c>
      <c r="C2596">
        <v>52940</v>
      </c>
      <c r="D2596" t="s">
        <v>2055</v>
      </c>
      <c r="E2596">
        <v>0</v>
      </c>
      <c r="F2596">
        <v>5</v>
      </c>
      <c r="G2596">
        <v>95</v>
      </c>
      <c r="H2596">
        <v>0</v>
      </c>
      <c r="I2596">
        <v>15</v>
      </c>
      <c r="J2596">
        <v>5</v>
      </c>
      <c r="K2596">
        <v>10</v>
      </c>
      <c r="L2596">
        <v>20</v>
      </c>
      <c r="M2596">
        <v>15</v>
      </c>
      <c r="N2596">
        <v>15</v>
      </c>
      <c r="O2596">
        <v>40</v>
      </c>
      <c r="P2596">
        <v>35</v>
      </c>
      <c r="Q2596">
        <v>35</v>
      </c>
      <c r="R2596">
        <v>30</v>
      </c>
      <c r="S2596">
        <v>5</v>
      </c>
      <c r="T2596">
        <v>5</v>
      </c>
      <c r="U2596">
        <v>15</v>
      </c>
      <c r="V2596">
        <v>145</v>
      </c>
      <c r="W2596">
        <v>0</v>
      </c>
      <c r="X2596">
        <v>5</v>
      </c>
      <c r="Y2596">
        <v>0</v>
      </c>
    </row>
    <row r="2597" spans="2:25" hidden="1" x14ac:dyDescent="0.25">
      <c r="B2597" t="s">
        <v>2203</v>
      </c>
      <c r="C2597">
        <v>53010</v>
      </c>
      <c r="D2597" t="s">
        <v>2056</v>
      </c>
      <c r="E2597">
        <v>0</v>
      </c>
      <c r="F2597">
        <v>5</v>
      </c>
      <c r="G2597">
        <v>55</v>
      </c>
      <c r="H2597">
        <v>0</v>
      </c>
      <c r="I2597">
        <v>15</v>
      </c>
      <c r="J2597">
        <v>0</v>
      </c>
      <c r="K2597">
        <v>5</v>
      </c>
      <c r="L2597">
        <v>20</v>
      </c>
      <c r="M2597">
        <v>5</v>
      </c>
      <c r="N2597">
        <v>15</v>
      </c>
      <c r="O2597">
        <v>50</v>
      </c>
      <c r="P2597">
        <v>40</v>
      </c>
      <c r="Q2597">
        <v>45</v>
      </c>
      <c r="R2597">
        <v>35</v>
      </c>
      <c r="S2597">
        <v>5</v>
      </c>
      <c r="T2597">
        <v>0</v>
      </c>
      <c r="U2597">
        <v>10</v>
      </c>
      <c r="V2597">
        <v>100</v>
      </c>
      <c r="W2597">
        <v>0</v>
      </c>
      <c r="X2597">
        <v>5</v>
      </c>
      <c r="Y2597">
        <v>0</v>
      </c>
    </row>
    <row r="2598" spans="2:25" hidden="1" x14ac:dyDescent="0.25">
      <c r="B2598" t="s">
        <v>2203</v>
      </c>
      <c r="C2598">
        <v>53080</v>
      </c>
      <c r="D2598" t="s">
        <v>2057</v>
      </c>
      <c r="E2598">
        <v>0</v>
      </c>
      <c r="F2598">
        <v>5</v>
      </c>
      <c r="G2598">
        <v>95</v>
      </c>
      <c r="H2598">
        <v>5</v>
      </c>
      <c r="I2598">
        <v>15</v>
      </c>
      <c r="J2598">
        <v>0</v>
      </c>
      <c r="K2598">
        <v>15</v>
      </c>
      <c r="L2598">
        <v>30</v>
      </c>
      <c r="M2598">
        <v>5</v>
      </c>
      <c r="N2598">
        <v>55</v>
      </c>
      <c r="O2598">
        <v>55</v>
      </c>
      <c r="P2598">
        <v>55</v>
      </c>
      <c r="Q2598">
        <v>80</v>
      </c>
      <c r="R2598">
        <v>85</v>
      </c>
      <c r="S2598">
        <v>5</v>
      </c>
      <c r="T2598">
        <v>5</v>
      </c>
      <c r="U2598">
        <v>30</v>
      </c>
      <c r="V2598">
        <v>240</v>
      </c>
      <c r="W2598">
        <v>0</v>
      </c>
      <c r="X2598">
        <v>5</v>
      </c>
      <c r="Y2598">
        <v>0</v>
      </c>
    </row>
    <row r="2599" spans="2:25" hidden="1" x14ac:dyDescent="0.25">
      <c r="B2599" t="s">
        <v>2203</v>
      </c>
      <c r="C2599">
        <v>53150</v>
      </c>
      <c r="D2599" t="s">
        <v>2058</v>
      </c>
      <c r="E2599">
        <v>5</v>
      </c>
      <c r="F2599">
        <v>5</v>
      </c>
      <c r="G2599">
        <v>550</v>
      </c>
      <c r="H2599">
        <v>10</v>
      </c>
      <c r="I2599">
        <v>50</v>
      </c>
      <c r="J2599">
        <v>0</v>
      </c>
      <c r="K2599">
        <v>20</v>
      </c>
      <c r="L2599">
        <v>140</v>
      </c>
      <c r="M2599">
        <v>360</v>
      </c>
      <c r="N2599">
        <v>85</v>
      </c>
      <c r="O2599">
        <v>120</v>
      </c>
      <c r="P2599">
        <v>95</v>
      </c>
      <c r="Q2599">
        <v>230</v>
      </c>
      <c r="R2599">
        <v>120</v>
      </c>
      <c r="S2599">
        <v>40</v>
      </c>
      <c r="T2599">
        <v>0</v>
      </c>
      <c r="U2599">
        <v>25</v>
      </c>
      <c r="V2599">
        <v>745</v>
      </c>
      <c r="W2599">
        <v>0</v>
      </c>
      <c r="X2599">
        <v>10</v>
      </c>
      <c r="Y2599">
        <v>50</v>
      </c>
    </row>
    <row r="2600" spans="2:25" hidden="1" x14ac:dyDescent="0.25">
      <c r="B2600" t="s">
        <v>2203</v>
      </c>
      <c r="C2600">
        <v>53220</v>
      </c>
      <c r="D2600" t="s">
        <v>2059</v>
      </c>
      <c r="E2600">
        <v>10</v>
      </c>
      <c r="F2600">
        <v>20</v>
      </c>
      <c r="G2600">
        <v>105</v>
      </c>
      <c r="H2600">
        <v>5</v>
      </c>
      <c r="I2600">
        <v>45</v>
      </c>
      <c r="J2600">
        <v>5</v>
      </c>
      <c r="K2600">
        <v>25</v>
      </c>
      <c r="L2600">
        <v>60</v>
      </c>
      <c r="M2600">
        <v>5</v>
      </c>
      <c r="N2600">
        <v>115</v>
      </c>
      <c r="O2600">
        <v>365</v>
      </c>
      <c r="P2600">
        <v>330</v>
      </c>
      <c r="Q2600">
        <v>660</v>
      </c>
      <c r="R2600">
        <v>520</v>
      </c>
      <c r="S2600">
        <v>10</v>
      </c>
      <c r="T2600">
        <v>40</v>
      </c>
      <c r="U2600">
        <v>180</v>
      </c>
      <c r="V2600">
        <v>510</v>
      </c>
      <c r="W2600">
        <v>0</v>
      </c>
      <c r="X2600">
        <v>90</v>
      </c>
      <c r="Y2600">
        <v>0</v>
      </c>
    </row>
    <row r="2601" spans="2:25" hidden="1" x14ac:dyDescent="0.25">
      <c r="B2601" t="s">
        <v>2203</v>
      </c>
      <c r="C2601">
        <v>53290</v>
      </c>
      <c r="D2601" t="s">
        <v>2060</v>
      </c>
      <c r="E2601">
        <v>15</v>
      </c>
      <c r="F2601">
        <v>25</v>
      </c>
      <c r="G2601">
        <v>1455</v>
      </c>
      <c r="H2601">
        <v>0</v>
      </c>
      <c r="I2601">
        <v>255</v>
      </c>
      <c r="J2601">
        <v>5</v>
      </c>
      <c r="K2601">
        <v>110</v>
      </c>
      <c r="L2601">
        <v>585</v>
      </c>
      <c r="M2601">
        <v>310</v>
      </c>
      <c r="N2601">
        <v>380</v>
      </c>
      <c r="O2601">
        <v>705</v>
      </c>
      <c r="P2601">
        <v>580</v>
      </c>
      <c r="Q2601">
        <v>655</v>
      </c>
      <c r="R2601">
        <v>430</v>
      </c>
      <c r="S2601">
        <v>65</v>
      </c>
      <c r="T2601">
        <v>30</v>
      </c>
      <c r="U2601">
        <v>200</v>
      </c>
      <c r="V2601">
        <v>2340</v>
      </c>
      <c r="W2601">
        <v>0</v>
      </c>
      <c r="X2601">
        <v>75</v>
      </c>
      <c r="Y2601">
        <v>15</v>
      </c>
    </row>
    <row r="2602" spans="2:25" hidden="1" x14ac:dyDescent="0.25">
      <c r="B2602" t="s">
        <v>2203</v>
      </c>
      <c r="C2602">
        <v>53360</v>
      </c>
      <c r="D2602" t="s">
        <v>2061</v>
      </c>
      <c r="E2602">
        <v>5</v>
      </c>
      <c r="F2602">
        <v>5</v>
      </c>
      <c r="G2602">
        <v>130</v>
      </c>
      <c r="H2602">
        <v>5</v>
      </c>
      <c r="I2602">
        <v>30</v>
      </c>
      <c r="J2602">
        <v>5</v>
      </c>
      <c r="K2602">
        <v>15</v>
      </c>
      <c r="L2602">
        <v>85</v>
      </c>
      <c r="M2602">
        <v>30</v>
      </c>
      <c r="N2602">
        <v>50</v>
      </c>
      <c r="O2602">
        <v>100</v>
      </c>
      <c r="P2602">
        <v>75</v>
      </c>
      <c r="Q2602">
        <v>125</v>
      </c>
      <c r="R2602">
        <v>100</v>
      </c>
      <c r="S2602">
        <v>15</v>
      </c>
      <c r="T2602">
        <v>10</v>
      </c>
      <c r="U2602">
        <v>15</v>
      </c>
      <c r="V2602">
        <v>255</v>
      </c>
      <c r="W2602">
        <v>0</v>
      </c>
      <c r="X2602">
        <v>10</v>
      </c>
      <c r="Y2602">
        <v>5</v>
      </c>
    </row>
    <row r="2603" spans="2:25" hidden="1" x14ac:dyDescent="0.25">
      <c r="B2603" t="s">
        <v>2203</v>
      </c>
      <c r="C2603">
        <v>53430</v>
      </c>
      <c r="D2603" t="s">
        <v>2062</v>
      </c>
      <c r="E2603">
        <v>15</v>
      </c>
      <c r="F2603">
        <v>15</v>
      </c>
      <c r="G2603">
        <v>3220</v>
      </c>
      <c r="H2603">
        <v>75</v>
      </c>
      <c r="I2603">
        <v>465</v>
      </c>
      <c r="J2603">
        <v>5</v>
      </c>
      <c r="K2603">
        <v>190</v>
      </c>
      <c r="L2603">
        <v>1435</v>
      </c>
      <c r="M2603">
        <v>1015</v>
      </c>
      <c r="N2603">
        <v>1030</v>
      </c>
      <c r="O2603">
        <v>875</v>
      </c>
      <c r="P2603">
        <v>740</v>
      </c>
      <c r="Q2603">
        <v>1585</v>
      </c>
      <c r="R2603">
        <v>1400</v>
      </c>
      <c r="S2603">
        <v>210</v>
      </c>
      <c r="T2603">
        <v>25</v>
      </c>
      <c r="U2603">
        <v>275</v>
      </c>
      <c r="V2603">
        <v>5390</v>
      </c>
      <c r="W2603">
        <v>5</v>
      </c>
      <c r="X2603">
        <v>105</v>
      </c>
      <c r="Y2603">
        <v>180</v>
      </c>
    </row>
    <row r="2604" spans="2:25" hidden="1" x14ac:dyDescent="0.25">
      <c r="B2604" t="s">
        <v>2203</v>
      </c>
      <c r="C2604">
        <v>53570</v>
      </c>
      <c r="D2604" t="s">
        <v>2063</v>
      </c>
      <c r="E2604">
        <v>5</v>
      </c>
      <c r="F2604">
        <v>5</v>
      </c>
      <c r="G2604">
        <v>845</v>
      </c>
      <c r="H2604">
        <v>0</v>
      </c>
      <c r="I2604">
        <v>135</v>
      </c>
      <c r="J2604">
        <v>0</v>
      </c>
      <c r="K2604">
        <v>65</v>
      </c>
      <c r="L2604">
        <v>235</v>
      </c>
      <c r="M2604">
        <v>165</v>
      </c>
      <c r="N2604">
        <v>160</v>
      </c>
      <c r="O2604">
        <v>240</v>
      </c>
      <c r="P2604">
        <v>190</v>
      </c>
      <c r="Q2604">
        <v>245</v>
      </c>
      <c r="R2604">
        <v>215</v>
      </c>
      <c r="S2604">
        <v>30</v>
      </c>
      <c r="T2604">
        <v>10</v>
      </c>
      <c r="U2604">
        <v>70</v>
      </c>
      <c r="V2604">
        <v>1265</v>
      </c>
      <c r="W2604">
        <v>5</v>
      </c>
      <c r="X2604">
        <v>15</v>
      </c>
      <c r="Y2604">
        <v>10</v>
      </c>
    </row>
    <row r="2605" spans="2:25" hidden="1" x14ac:dyDescent="0.25">
      <c r="B2605" t="s">
        <v>2203</v>
      </c>
      <c r="C2605">
        <v>53640</v>
      </c>
      <c r="D2605" t="s">
        <v>2064</v>
      </c>
      <c r="E2605">
        <v>0</v>
      </c>
      <c r="F2605">
        <v>0</v>
      </c>
      <c r="G2605">
        <v>90</v>
      </c>
      <c r="H2605">
        <v>0</v>
      </c>
      <c r="I2605">
        <v>20</v>
      </c>
      <c r="J2605">
        <v>0</v>
      </c>
      <c r="K2605">
        <v>20</v>
      </c>
      <c r="L2605">
        <v>40</v>
      </c>
      <c r="M2605">
        <v>10</v>
      </c>
      <c r="N2605">
        <v>50</v>
      </c>
      <c r="O2605">
        <v>80</v>
      </c>
      <c r="P2605">
        <v>60</v>
      </c>
      <c r="Q2605">
        <v>70</v>
      </c>
      <c r="R2605">
        <v>70</v>
      </c>
      <c r="S2605">
        <v>10</v>
      </c>
      <c r="T2605">
        <v>5</v>
      </c>
      <c r="U2605">
        <v>20</v>
      </c>
      <c r="V2605">
        <v>205</v>
      </c>
      <c r="W2605">
        <v>0</v>
      </c>
      <c r="X2605">
        <v>5</v>
      </c>
      <c r="Y2605">
        <v>0</v>
      </c>
    </row>
    <row r="2606" spans="2:25" hidden="1" x14ac:dyDescent="0.25">
      <c r="B2606" t="s">
        <v>2203</v>
      </c>
      <c r="C2606">
        <v>53710</v>
      </c>
      <c r="D2606" t="s">
        <v>2065</v>
      </c>
      <c r="E2606">
        <v>0</v>
      </c>
      <c r="F2606">
        <v>5</v>
      </c>
      <c r="G2606">
        <v>120</v>
      </c>
      <c r="H2606">
        <v>0</v>
      </c>
      <c r="I2606">
        <v>25</v>
      </c>
      <c r="J2606">
        <v>0</v>
      </c>
      <c r="K2606">
        <v>15</v>
      </c>
      <c r="L2606">
        <v>50</v>
      </c>
      <c r="M2606">
        <v>30</v>
      </c>
      <c r="N2606">
        <v>35</v>
      </c>
      <c r="O2606">
        <v>55</v>
      </c>
      <c r="P2606">
        <v>45</v>
      </c>
      <c r="Q2606">
        <v>55</v>
      </c>
      <c r="R2606">
        <v>40</v>
      </c>
      <c r="S2606">
        <v>5</v>
      </c>
      <c r="T2606">
        <v>0</v>
      </c>
      <c r="U2606">
        <v>25</v>
      </c>
      <c r="V2606">
        <v>220</v>
      </c>
      <c r="W2606">
        <v>0</v>
      </c>
      <c r="X2606">
        <v>5</v>
      </c>
      <c r="Y2606">
        <v>5</v>
      </c>
    </row>
    <row r="2607" spans="2:25" hidden="1" x14ac:dyDescent="0.25">
      <c r="B2607" t="s">
        <v>2203</v>
      </c>
      <c r="C2607">
        <v>53780</v>
      </c>
      <c r="D2607" t="s">
        <v>2066</v>
      </c>
      <c r="E2607">
        <v>30</v>
      </c>
      <c r="F2607">
        <v>90</v>
      </c>
      <c r="G2607">
        <v>11825</v>
      </c>
      <c r="H2607">
        <v>85</v>
      </c>
      <c r="I2607">
        <v>2795</v>
      </c>
      <c r="J2607">
        <v>45</v>
      </c>
      <c r="K2607">
        <v>1290</v>
      </c>
      <c r="L2607">
        <v>6060</v>
      </c>
      <c r="M2607">
        <v>1310</v>
      </c>
      <c r="N2607">
        <v>2960</v>
      </c>
      <c r="O2607">
        <v>8540</v>
      </c>
      <c r="P2607">
        <v>6710</v>
      </c>
      <c r="Q2607">
        <v>8270</v>
      </c>
      <c r="R2607">
        <v>5050</v>
      </c>
      <c r="S2607">
        <v>920</v>
      </c>
      <c r="T2607">
        <v>485</v>
      </c>
      <c r="U2607">
        <v>1905</v>
      </c>
      <c r="V2607">
        <v>20255</v>
      </c>
      <c r="W2607">
        <v>45</v>
      </c>
      <c r="X2607">
        <v>625</v>
      </c>
      <c r="Y2607">
        <v>805</v>
      </c>
    </row>
    <row r="2608" spans="2:25" hidden="1" x14ac:dyDescent="0.25">
      <c r="B2608" t="s">
        <v>2203</v>
      </c>
      <c r="C2608">
        <v>53800</v>
      </c>
      <c r="D2608" t="s">
        <v>2067</v>
      </c>
      <c r="E2608">
        <v>40</v>
      </c>
      <c r="F2608">
        <v>135</v>
      </c>
      <c r="G2608">
        <v>4385</v>
      </c>
      <c r="H2608">
        <v>20</v>
      </c>
      <c r="I2608">
        <v>1050</v>
      </c>
      <c r="J2608">
        <v>10</v>
      </c>
      <c r="K2608">
        <v>520</v>
      </c>
      <c r="L2608">
        <v>2275</v>
      </c>
      <c r="M2608">
        <v>690</v>
      </c>
      <c r="N2608">
        <v>1285</v>
      </c>
      <c r="O2608">
        <v>2610</v>
      </c>
      <c r="P2608">
        <v>2270</v>
      </c>
      <c r="Q2608">
        <v>2860</v>
      </c>
      <c r="R2608">
        <v>2145</v>
      </c>
      <c r="S2608">
        <v>200</v>
      </c>
      <c r="T2608">
        <v>140</v>
      </c>
      <c r="U2608">
        <v>1055</v>
      </c>
      <c r="V2608">
        <v>8150</v>
      </c>
      <c r="W2608">
        <v>5</v>
      </c>
      <c r="X2608">
        <v>330</v>
      </c>
      <c r="Y2608">
        <v>60</v>
      </c>
    </row>
    <row r="2609" spans="2:25" hidden="1" x14ac:dyDescent="0.25">
      <c r="B2609" t="s">
        <v>2203</v>
      </c>
      <c r="C2609">
        <v>53920</v>
      </c>
      <c r="D2609" t="s">
        <v>2068</v>
      </c>
      <c r="E2609">
        <v>30</v>
      </c>
      <c r="F2609">
        <v>85</v>
      </c>
      <c r="G2609">
        <v>125</v>
      </c>
      <c r="H2609">
        <v>0</v>
      </c>
      <c r="I2609">
        <v>65</v>
      </c>
      <c r="J2609">
        <v>5</v>
      </c>
      <c r="K2609">
        <v>55</v>
      </c>
      <c r="L2609">
        <v>15</v>
      </c>
      <c r="M2609">
        <v>0</v>
      </c>
      <c r="N2609">
        <v>240</v>
      </c>
      <c r="O2609">
        <v>590</v>
      </c>
      <c r="P2609">
        <v>540</v>
      </c>
      <c r="Q2609">
        <v>1060</v>
      </c>
      <c r="R2609">
        <v>745</v>
      </c>
      <c r="S2609">
        <v>5</v>
      </c>
      <c r="T2609">
        <v>75</v>
      </c>
      <c r="U2609">
        <v>325</v>
      </c>
      <c r="V2609">
        <v>840</v>
      </c>
      <c r="W2609">
        <v>0</v>
      </c>
      <c r="X2609">
        <v>140</v>
      </c>
      <c r="Y2609">
        <v>0</v>
      </c>
    </row>
    <row r="2610" spans="2:25" hidden="1" x14ac:dyDescent="0.25">
      <c r="B2610" t="s">
        <v>2203</v>
      </c>
      <c r="C2610">
        <v>53990</v>
      </c>
      <c r="D2610" t="s">
        <v>2069</v>
      </c>
      <c r="E2610">
        <v>5</v>
      </c>
      <c r="F2610">
        <v>20</v>
      </c>
      <c r="G2610">
        <v>3375</v>
      </c>
      <c r="H2610">
        <v>10</v>
      </c>
      <c r="I2610">
        <v>660</v>
      </c>
      <c r="J2610">
        <v>10</v>
      </c>
      <c r="K2610">
        <v>285</v>
      </c>
      <c r="L2610">
        <v>1260</v>
      </c>
      <c r="M2610">
        <v>700</v>
      </c>
      <c r="N2610">
        <v>685</v>
      </c>
      <c r="O2610">
        <v>1485</v>
      </c>
      <c r="P2610">
        <v>1220</v>
      </c>
      <c r="Q2610">
        <v>1315</v>
      </c>
      <c r="R2610">
        <v>845</v>
      </c>
      <c r="S2610">
        <v>270</v>
      </c>
      <c r="T2610">
        <v>45</v>
      </c>
      <c r="U2610">
        <v>460</v>
      </c>
      <c r="V2610">
        <v>5300</v>
      </c>
      <c r="W2610">
        <v>5</v>
      </c>
      <c r="X2610">
        <v>90</v>
      </c>
      <c r="Y2610">
        <v>30</v>
      </c>
    </row>
    <row r="2611" spans="2:25" hidden="1" x14ac:dyDescent="0.25">
      <c r="B2611" t="s">
        <v>2203</v>
      </c>
      <c r="C2611">
        <v>54060</v>
      </c>
      <c r="D2611" t="s">
        <v>2070</v>
      </c>
      <c r="E2611">
        <v>5</v>
      </c>
      <c r="F2611">
        <v>5</v>
      </c>
      <c r="G2611">
        <v>685</v>
      </c>
      <c r="H2611">
        <v>0</v>
      </c>
      <c r="I2611">
        <v>85</v>
      </c>
      <c r="J2611">
        <v>5</v>
      </c>
      <c r="K2611">
        <v>40</v>
      </c>
      <c r="L2611">
        <v>235</v>
      </c>
      <c r="M2611">
        <v>115</v>
      </c>
      <c r="N2611">
        <v>100</v>
      </c>
      <c r="O2611">
        <v>160</v>
      </c>
      <c r="P2611">
        <v>145</v>
      </c>
      <c r="Q2611">
        <v>170</v>
      </c>
      <c r="R2611">
        <v>140</v>
      </c>
      <c r="S2611">
        <v>30</v>
      </c>
      <c r="T2611">
        <v>5</v>
      </c>
      <c r="U2611">
        <v>60</v>
      </c>
      <c r="V2611">
        <v>960</v>
      </c>
      <c r="W2611">
        <v>5</v>
      </c>
      <c r="X2611">
        <v>15</v>
      </c>
      <c r="Y2611">
        <v>5</v>
      </c>
    </row>
    <row r="2612" spans="2:25" hidden="1" x14ac:dyDescent="0.25">
      <c r="B2612" t="s">
        <v>2203</v>
      </c>
      <c r="C2612">
        <v>54130</v>
      </c>
      <c r="D2612" t="s">
        <v>2071</v>
      </c>
      <c r="E2612">
        <v>5</v>
      </c>
      <c r="F2612">
        <v>5</v>
      </c>
      <c r="G2612">
        <v>100</v>
      </c>
      <c r="H2612">
        <v>0</v>
      </c>
      <c r="I2612">
        <v>10</v>
      </c>
      <c r="J2612">
        <v>0</v>
      </c>
      <c r="K2612">
        <v>10</v>
      </c>
      <c r="L2612">
        <v>35</v>
      </c>
      <c r="M2612">
        <v>15</v>
      </c>
      <c r="N2612">
        <v>15</v>
      </c>
      <c r="O2612">
        <v>60</v>
      </c>
      <c r="P2612">
        <v>40</v>
      </c>
      <c r="Q2612">
        <v>45</v>
      </c>
      <c r="R2612">
        <v>35</v>
      </c>
      <c r="S2612">
        <v>5</v>
      </c>
      <c r="T2612">
        <v>5</v>
      </c>
      <c r="U2612">
        <v>10</v>
      </c>
      <c r="V2612">
        <v>155</v>
      </c>
      <c r="W2612">
        <v>0</v>
      </c>
      <c r="X2612">
        <v>5</v>
      </c>
      <c r="Y2612">
        <v>0</v>
      </c>
    </row>
    <row r="2613" spans="2:25" hidden="1" x14ac:dyDescent="0.25">
      <c r="B2613" t="s">
        <v>2203</v>
      </c>
      <c r="C2613">
        <v>54170</v>
      </c>
      <c r="D2613" t="s">
        <v>2072</v>
      </c>
      <c r="E2613">
        <v>15</v>
      </c>
      <c r="F2613">
        <v>30</v>
      </c>
      <c r="G2613">
        <v>16015</v>
      </c>
      <c r="H2613">
        <v>120</v>
      </c>
      <c r="I2613">
        <v>2525</v>
      </c>
      <c r="J2613">
        <v>40</v>
      </c>
      <c r="K2613">
        <v>705</v>
      </c>
      <c r="L2613">
        <v>3620</v>
      </c>
      <c r="M2613">
        <v>5115</v>
      </c>
      <c r="N2613">
        <v>2250</v>
      </c>
      <c r="O2613">
        <v>4865</v>
      </c>
      <c r="P2613">
        <v>3865</v>
      </c>
      <c r="Q2613">
        <v>5210</v>
      </c>
      <c r="R2613">
        <v>2765</v>
      </c>
      <c r="S2613">
        <v>910</v>
      </c>
      <c r="T2613">
        <v>95</v>
      </c>
      <c r="U2613">
        <v>1145</v>
      </c>
      <c r="V2613">
        <v>21545</v>
      </c>
      <c r="W2613">
        <v>5</v>
      </c>
      <c r="X2613">
        <v>270</v>
      </c>
      <c r="Y2613">
        <v>615</v>
      </c>
    </row>
    <row r="2614" spans="2:25" hidden="1" x14ac:dyDescent="0.25">
      <c r="B2614" t="s">
        <v>2203</v>
      </c>
      <c r="C2614">
        <v>54200</v>
      </c>
      <c r="D2614" t="s">
        <v>2073</v>
      </c>
      <c r="E2614">
        <v>15</v>
      </c>
      <c r="F2614">
        <v>30</v>
      </c>
      <c r="G2614">
        <v>6630</v>
      </c>
      <c r="H2614">
        <v>45</v>
      </c>
      <c r="I2614">
        <v>1055</v>
      </c>
      <c r="J2614">
        <v>20</v>
      </c>
      <c r="K2614">
        <v>380</v>
      </c>
      <c r="L2614">
        <v>2070</v>
      </c>
      <c r="M2614">
        <v>1480</v>
      </c>
      <c r="N2614">
        <v>965</v>
      </c>
      <c r="O2614">
        <v>2600</v>
      </c>
      <c r="P2614">
        <v>2070</v>
      </c>
      <c r="Q2614">
        <v>2370</v>
      </c>
      <c r="R2614">
        <v>1400</v>
      </c>
      <c r="S2614">
        <v>335</v>
      </c>
      <c r="T2614">
        <v>90</v>
      </c>
      <c r="U2614">
        <v>685</v>
      </c>
      <c r="V2614">
        <v>9405</v>
      </c>
      <c r="W2614">
        <v>5</v>
      </c>
      <c r="X2614">
        <v>135</v>
      </c>
      <c r="Y2614">
        <v>180</v>
      </c>
    </row>
    <row r="2615" spans="2:25" hidden="1" x14ac:dyDescent="0.25">
      <c r="B2615" t="s">
        <v>2203</v>
      </c>
      <c r="C2615">
        <v>54280</v>
      </c>
      <c r="D2615" t="s">
        <v>2074</v>
      </c>
      <c r="E2615">
        <v>15</v>
      </c>
      <c r="F2615">
        <v>55</v>
      </c>
      <c r="G2615">
        <v>1455</v>
      </c>
      <c r="H2615">
        <v>5</v>
      </c>
      <c r="I2615">
        <v>355</v>
      </c>
      <c r="J2615">
        <v>10</v>
      </c>
      <c r="K2615">
        <v>160</v>
      </c>
      <c r="L2615">
        <v>1040</v>
      </c>
      <c r="M2615">
        <v>155</v>
      </c>
      <c r="N2615">
        <v>605</v>
      </c>
      <c r="O2615">
        <v>1425</v>
      </c>
      <c r="P2615">
        <v>1260</v>
      </c>
      <c r="Q2615">
        <v>1450</v>
      </c>
      <c r="R2615">
        <v>1120</v>
      </c>
      <c r="S2615">
        <v>85</v>
      </c>
      <c r="T2615">
        <v>60</v>
      </c>
      <c r="U2615">
        <v>585</v>
      </c>
      <c r="V2615">
        <v>3190</v>
      </c>
      <c r="W2615">
        <v>5</v>
      </c>
      <c r="X2615">
        <v>135</v>
      </c>
      <c r="Y2615">
        <v>45</v>
      </c>
    </row>
    <row r="2616" spans="2:25" hidden="1" x14ac:dyDescent="0.25">
      <c r="B2616" t="s">
        <v>2203</v>
      </c>
      <c r="C2616">
        <v>54310</v>
      </c>
      <c r="D2616" t="s">
        <v>2075</v>
      </c>
      <c r="E2616">
        <v>15</v>
      </c>
      <c r="F2616">
        <v>45</v>
      </c>
      <c r="G2616">
        <v>275</v>
      </c>
      <c r="H2616">
        <v>5</v>
      </c>
      <c r="I2616">
        <v>165</v>
      </c>
      <c r="J2616">
        <v>5</v>
      </c>
      <c r="K2616">
        <v>70</v>
      </c>
      <c r="L2616">
        <v>235</v>
      </c>
      <c r="M2616">
        <v>25</v>
      </c>
      <c r="N2616">
        <v>250</v>
      </c>
      <c r="O2616">
        <v>840</v>
      </c>
      <c r="P2616">
        <v>755</v>
      </c>
      <c r="Q2616">
        <v>1070</v>
      </c>
      <c r="R2616">
        <v>815</v>
      </c>
      <c r="S2616">
        <v>15</v>
      </c>
      <c r="T2616">
        <v>45</v>
      </c>
      <c r="U2616">
        <v>400</v>
      </c>
      <c r="V2616">
        <v>1175</v>
      </c>
      <c r="W2616">
        <v>5</v>
      </c>
      <c r="X2616">
        <v>115</v>
      </c>
      <c r="Y2616">
        <v>5</v>
      </c>
    </row>
    <row r="2617" spans="2:25" hidden="1" x14ac:dyDescent="0.25">
      <c r="B2617" t="s">
        <v>2203</v>
      </c>
      <c r="C2617">
        <v>54340</v>
      </c>
      <c r="D2617" t="s">
        <v>2076</v>
      </c>
      <c r="E2617">
        <v>5</v>
      </c>
      <c r="F2617">
        <v>10</v>
      </c>
      <c r="G2617">
        <v>460</v>
      </c>
      <c r="H2617">
        <v>0</v>
      </c>
      <c r="I2617">
        <v>100</v>
      </c>
      <c r="J2617">
        <v>5</v>
      </c>
      <c r="K2617">
        <v>65</v>
      </c>
      <c r="L2617">
        <v>175</v>
      </c>
      <c r="M2617">
        <v>60</v>
      </c>
      <c r="N2617">
        <v>135</v>
      </c>
      <c r="O2617">
        <v>305</v>
      </c>
      <c r="P2617">
        <v>265</v>
      </c>
      <c r="Q2617">
        <v>350</v>
      </c>
      <c r="R2617">
        <v>260</v>
      </c>
      <c r="S2617">
        <v>30</v>
      </c>
      <c r="T2617">
        <v>20</v>
      </c>
      <c r="U2617">
        <v>120</v>
      </c>
      <c r="V2617">
        <v>885</v>
      </c>
      <c r="W2617">
        <v>5</v>
      </c>
      <c r="X2617">
        <v>40</v>
      </c>
      <c r="Y2617">
        <v>5</v>
      </c>
    </row>
    <row r="2618" spans="2:25" hidden="1" x14ac:dyDescent="0.25">
      <c r="B2618" t="s">
        <v>2203</v>
      </c>
      <c r="C2618">
        <v>54410</v>
      </c>
      <c r="D2618" t="s">
        <v>2077</v>
      </c>
      <c r="E2618">
        <v>5</v>
      </c>
      <c r="F2618">
        <v>5</v>
      </c>
      <c r="G2618">
        <v>195</v>
      </c>
      <c r="H2618">
        <v>0</v>
      </c>
      <c r="I2618">
        <v>35</v>
      </c>
      <c r="J2618">
        <v>0</v>
      </c>
      <c r="K2618">
        <v>25</v>
      </c>
      <c r="L2618">
        <v>55</v>
      </c>
      <c r="M2618">
        <v>20</v>
      </c>
      <c r="N2618">
        <v>70</v>
      </c>
      <c r="O2618">
        <v>50</v>
      </c>
      <c r="P2618">
        <v>50</v>
      </c>
      <c r="Q2618">
        <v>80</v>
      </c>
      <c r="R2618">
        <v>85</v>
      </c>
      <c r="S2618">
        <v>5</v>
      </c>
      <c r="T2618">
        <v>5</v>
      </c>
      <c r="U2618">
        <v>20</v>
      </c>
      <c r="V2618">
        <v>345</v>
      </c>
      <c r="W2618">
        <v>0</v>
      </c>
      <c r="X2618">
        <v>10</v>
      </c>
      <c r="Y2618">
        <v>5</v>
      </c>
    </row>
    <row r="2619" spans="2:25" hidden="1" x14ac:dyDescent="0.25">
      <c r="B2619" t="s">
        <v>2203</v>
      </c>
      <c r="C2619">
        <v>54480</v>
      </c>
      <c r="D2619" t="s">
        <v>2078</v>
      </c>
      <c r="E2619">
        <v>0</v>
      </c>
      <c r="F2619">
        <v>0</v>
      </c>
      <c r="G2619">
        <v>20</v>
      </c>
      <c r="H2619">
        <v>0</v>
      </c>
      <c r="I2619">
        <v>5</v>
      </c>
      <c r="J2619">
        <v>0</v>
      </c>
      <c r="K2619">
        <v>5</v>
      </c>
      <c r="L2619">
        <v>5</v>
      </c>
      <c r="M2619">
        <v>5</v>
      </c>
      <c r="N2619">
        <v>10</v>
      </c>
      <c r="O2619">
        <v>20</v>
      </c>
      <c r="P2619">
        <v>15</v>
      </c>
      <c r="Q2619">
        <v>15</v>
      </c>
      <c r="R2619">
        <v>5</v>
      </c>
      <c r="S2619">
        <v>5</v>
      </c>
      <c r="T2619">
        <v>5</v>
      </c>
      <c r="U2619">
        <v>5</v>
      </c>
      <c r="V2619">
        <v>40</v>
      </c>
      <c r="W2619">
        <v>0</v>
      </c>
      <c r="X2619">
        <v>0</v>
      </c>
      <c r="Y2619">
        <v>5</v>
      </c>
    </row>
    <row r="2620" spans="2:25" hidden="1" x14ac:dyDescent="0.25">
      <c r="B2620" t="s">
        <v>2203</v>
      </c>
      <c r="C2620">
        <v>54550</v>
      </c>
      <c r="D2620" t="s">
        <v>2079</v>
      </c>
      <c r="E2620">
        <v>0</v>
      </c>
      <c r="F2620">
        <v>5</v>
      </c>
      <c r="G2620">
        <v>190</v>
      </c>
      <c r="H2620">
        <v>0</v>
      </c>
      <c r="I2620">
        <v>25</v>
      </c>
      <c r="J2620">
        <v>0</v>
      </c>
      <c r="K2620">
        <v>10</v>
      </c>
      <c r="L2620">
        <v>80</v>
      </c>
      <c r="M2620">
        <v>65</v>
      </c>
      <c r="N2620">
        <v>40</v>
      </c>
      <c r="O2620">
        <v>115</v>
      </c>
      <c r="P2620">
        <v>90</v>
      </c>
      <c r="Q2620">
        <v>95</v>
      </c>
      <c r="R2620">
        <v>65</v>
      </c>
      <c r="S2620">
        <v>10</v>
      </c>
      <c r="T2620">
        <v>5</v>
      </c>
      <c r="U2620">
        <v>35</v>
      </c>
      <c r="V2620">
        <v>305</v>
      </c>
      <c r="W2620">
        <v>5</v>
      </c>
      <c r="X2620">
        <v>5</v>
      </c>
      <c r="Y2620">
        <v>5</v>
      </c>
    </row>
    <row r="2621" spans="2:25" hidden="1" x14ac:dyDescent="0.25">
      <c r="B2621" t="s">
        <v>2203</v>
      </c>
      <c r="C2621">
        <v>54620</v>
      </c>
      <c r="D2621" t="s">
        <v>2080</v>
      </c>
      <c r="E2621">
        <v>0</v>
      </c>
      <c r="F2621">
        <v>5</v>
      </c>
      <c r="G2621">
        <v>60</v>
      </c>
      <c r="H2621">
        <v>0</v>
      </c>
      <c r="I2621">
        <v>10</v>
      </c>
      <c r="J2621">
        <v>0</v>
      </c>
      <c r="K2621">
        <v>5</v>
      </c>
      <c r="L2621">
        <v>25</v>
      </c>
      <c r="M2621">
        <v>20</v>
      </c>
      <c r="N2621">
        <v>20</v>
      </c>
      <c r="O2621">
        <v>35</v>
      </c>
      <c r="P2621">
        <v>25</v>
      </c>
      <c r="Q2621">
        <v>45</v>
      </c>
      <c r="R2621">
        <v>30</v>
      </c>
      <c r="S2621">
        <v>5</v>
      </c>
      <c r="T2621">
        <v>5</v>
      </c>
      <c r="U2621">
        <v>10</v>
      </c>
      <c r="V2621">
        <v>105</v>
      </c>
      <c r="W2621">
        <v>0</v>
      </c>
      <c r="X2621">
        <v>5</v>
      </c>
      <c r="Y2621">
        <v>5</v>
      </c>
    </row>
    <row r="2622" spans="2:25" hidden="1" x14ac:dyDescent="0.25">
      <c r="B2622" t="s">
        <v>2203</v>
      </c>
      <c r="C2622">
        <v>54690</v>
      </c>
      <c r="D2622" t="s">
        <v>2081</v>
      </c>
      <c r="E2622">
        <v>0</v>
      </c>
      <c r="F2622">
        <v>0</v>
      </c>
      <c r="G2622">
        <v>50</v>
      </c>
      <c r="H2622">
        <v>0</v>
      </c>
      <c r="I2622">
        <v>5</v>
      </c>
      <c r="J2622">
        <v>0</v>
      </c>
      <c r="K2622">
        <v>5</v>
      </c>
      <c r="L2622">
        <v>10</v>
      </c>
      <c r="M2622">
        <v>5</v>
      </c>
      <c r="N2622">
        <v>20</v>
      </c>
      <c r="O2622">
        <v>15</v>
      </c>
      <c r="P2622">
        <v>10</v>
      </c>
      <c r="Q2622">
        <v>25</v>
      </c>
      <c r="R2622">
        <v>30</v>
      </c>
      <c r="S2622">
        <v>0</v>
      </c>
      <c r="T2622">
        <v>5</v>
      </c>
      <c r="U2622">
        <v>5</v>
      </c>
      <c r="V2622">
        <v>95</v>
      </c>
      <c r="W2622">
        <v>0</v>
      </c>
      <c r="X2622">
        <v>5</v>
      </c>
      <c r="Y2622">
        <v>0</v>
      </c>
    </row>
    <row r="2623" spans="2:25" hidden="1" x14ac:dyDescent="0.25">
      <c r="B2623" t="s">
        <v>2203</v>
      </c>
      <c r="C2623">
        <v>54760</v>
      </c>
      <c r="D2623" t="s">
        <v>2082</v>
      </c>
      <c r="E2623">
        <v>0</v>
      </c>
      <c r="F2623">
        <v>0</v>
      </c>
      <c r="G2623">
        <v>55</v>
      </c>
      <c r="H2623">
        <v>0</v>
      </c>
      <c r="I2623">
        <v>5</v>
      </c>
      <c r="J2623">
        <v>0</v>
      </c>
      <c r="K2623">
        <v>5</v>
      </c>
      <c r="L2623">
        <v>20</v>
      </c>
      <c r="M2623">
        <v>25</v>
      </c>
      <c r="N2623">
        <v>10</v>
      </c>
      <c r="O2623">
        <v>35</v>
      </c>
      <c r="P2623">
        <v>25</v>
      </c>
      <c r="Q2623">
        <v>25</v>
      </c>
      <c r="R2623">
        <v>15</v>
      </c>
      <c r="S2623">
        <v>0</v>
      </c>
      <c r="T2623">
        <v>5</v>
      </c>
      <c r="U2623">
        <v>5</v>
      </c>
      <c r="V2623">
        <v>85</v>
      </c>
      <c r="W2623">
        <v>0</v>
      </c>
      <c r="X2623">
        <v>5</v>
      </c>
      <c r="Y2623">
        <v>0</v>
      </c>
    </row>
    <row r="2624" spans="2:25" hidden="1" x14ac:dyDescent="0.25">
      <c r="B2624" t="s">
        <v>2203</v>
      </c>
      <c r="C2624">
        <v>54830</v>
      </c>
      <c r="D2624" t="s">
        <v>2083</v>
      </c>
      <c r="E2624">
        <v>15</v>
      </c>
      <c r="F2624">
        <v>35</v>
      </c>
      <c r="G2624">
        <v>3115</v>
      </c>
      <c r="H2624">
        <v>40</v>
      </c>
      <c r="I2624">
        <v>1105</v>
      </c>
      <c r="J2624">
        <v>15</v>
      </c>
      <c r="K2624">
        <v>510</v>
      </c>
      <c r="L2624">
        <v>2550</v>
      </c>
      <c r="M2624">
        <v>205</v>
      </c>
      <c r="N2624">
        <v>1335</v>
      </c>
      <c r="O2624">
        <v>3585</v>
      </c>
      <c r="P2624">
        <v>2960</v>
      </c>
      <c r="Q2624">
        <v>3020</v>
      </c>
      <c r="R2624">
        <v>2065</v>
      </c>
      <c r="S2624">
        <v>285</v>
      </c>
      <c r="T2624">
        <v>150</v>
      </c>
      <c r="U2624">
        <v>1095</v>
      </c>
      <c r="V2624">
        <v>7055</v>
      </c>
      <c r="W2624">
        <v>10</v>
      </c>
      <c r="X2624">
        <v>290</v>
      </c>
      <c r="Y2624">
        <v>175</v>
      </c>
    </row>
    <row r="2625" spans="2:25" hidden="1" x14ac:dyDescent="0.25">
      <c r="B2625" t="s">
        <v>2203</v>
      </c>
      <c r="C2625">
        <v>54900</v>
      </c>
      <c r="D2625" t="s">
        <v>2084</v>
      </c>
      <c r="E2625">
        <v>5</v>
      </c>
      <c r="F2625">
        <v>0</v>
      </c>
      <c r="G2625">
        <v>75</v>
      </c>
      <c r="H2625">
        <v>0</v>
      </c>
      <c r="I2625">
        <v>15</v>
      </c>
      <c r="J2625">
        <v>0</v>
      </c>
      <c r="K2625">
        <v>5</v>
      </c>
      <c r="L2625">
        <v>30</v>
      </c>
      <c r="M2625">
        <v>20</v>
      </c>
      <c r="N2625">
        <v>15</v>
      </c>
      <c r="O2625">
        <v>50</v>
      </c>
      <c r="P2625">
        <v>40</v>
      </c>
      <c r="Q2625">
        <v>50</v>
      </c>
      <c r="R2625">
        <v>25</v>
      </c>
      <c r="S2625">
        <v>5</v>
      </c>
      <c r="T2625">
        <v>5</v>
      </c>
      <c r="U2625">
        <v>10</v>
      </c>
      <c r="V2625">
        <v>110</v>
      </c>
      <c r="W2625">
        <v>0</v>
      </c>
      <c r="X2625">
        <v>5</v>
      </c>
      <c r="Y2625">
        <v>0</v>
      </c>
    </row>
    <row r="2626" spans="2:25" hidden="1" x14ac:dyDescent="0.25">
      <c r="B2626" t="s">
        <v>2203</v>
      </c>
      <c r="C2626">
        <v>54970</v>
      </c>
      <c r="D2626" t="s">
        <v>1301</v>
      </c>
      <c r="E2626">
        <v>0</v>
      </c>
      <c r="F2626">
        <v>5</v>
      </c>
      <c r="G2626">
        <v>40</v>
      </c>
      <c r="H2626">
        <v>0</v>
      </c>
      <c r="I2626">
        <v>5</v>
      </c>
      <c r="J2626">
        <v>0</v>
      </c>
      <c r="K2626">
        <v>5</v>
      </c>
      <c r="L2626">
        <v>20</v>
      </c>
      <c r="M2626">
        <v>5</v>
      </c>
      <c r="N2626">
        <v>30</v>
      </c>
      <c r="O2626">
        <v>60</v>
      </c>
      <c r="P2626">
        <v>60</v>
      </c>
      <c r="Q2626">
        <v>135</v>
      </c>
      <c r="R2626">
        <v>125</v>
      </c>
      <c r="S2626">
        <v>0</v>
      </c>
      <c r="T2626">
        <v>5</v>
      </c>
      <c r="U2626">
        <v>40</v>
      </c>
      <c r="V2626">
        <v>140</v>
      </c>
      <c r="W2626">
        <v>0</v>
      </c>
      <c r="X2626">
        <v>15</v>
      </c>
      <c r="Y2626">
        <v>0</v>
      </c>
    </row>
    <row r="2627" spans="2:25" hidden="1" x14ac:dyDescent="0.25">
      <c r="B2627" t="s">
        <v>2203</v>
      </c>
      <c r="C2627">
        <v>55040</v>
      </c>
      <c r="D2627" t="s">
        <v>2085</v>
      </c>
      <c r="E2627">
        <v>5</v>
      </c>
      <c r="F2627">
        <v>5</v>
      </c>
      <c r="G2627">
        <v>45</v>
      </c>
      <c r="H2627">
        <v>0</v>
      </c>
      <c r="I2627">
        <v>15</v>
      </c>
      <c r="J2627">
        <v>5</v>
      </c>
      <c r="K2627">
        <v>10</v>
      </c>
      <c r="L2627">
        <v>25</v>
      </c>
      <c r="M2627">
        <v>5</v>
      </c>
      <c r="N2627">
        <v>20</v>
      </c>
      <c r="O2627">
        <v>70</v>
      </c>
      <c r="P2627">
        <v>65</v>
      </c>
      <c r="Q2627">
        <v>110</v>
      </c>
      <c r="R2627">
        <v>95</v>
      </c>
      <c r="S2627">
        <v>5</v>
      </c>
      <c r="T2627">
        <v>5</v>
      </c>
      <c r="U2627">
        <v>35</v>
      </c>
      <c r="V2627">
        <v>135</v>
      </c>
      <c r="W2627">
        <v>0</v>
      </c>
      <c r="X2627">
        <v>10</v>
      </c>
      <c r="Y2627">
        <v>0</v>
      </c>
    </row>
    <row r="2628" spans="2:25" hidden="1" x14ac:dyDescent="0.25">
      <c r="B2628" t="s">
        <v>2203</v>
      </c>
      <c r="C2628">
        <v>55110</v>
      </c>
      <c r="D2628" t="s">
        <v>2086</v>
      </c>
      <c r="E2628">
        <v>20</v>
      </c>
      <c r="F2628">
        <v>50</v>
      </c>
      <c r="G2628">
        <v>15970</v>
      </c>
      <c r="H2628">
        <v>55</v>
      </c>
      <c r="I2628">
        <v>2725</v>
      </c>
      <c r="J2628">
        <v>40</v>
      </c>
      <c r="K2628">
        <v>1245</v>
      </c>
      <c r="L2628">
        <v>7125</v>
      </c>
      <c r="M2628">
        <v>2460</v>
      </c>
      <c r="N2628">
        <v>3205</v>
      </c>
      <c r="O2628">
        <v>5360</v>
      </c>
      <c r="P2628">
        <v>4540</v>
      </c>
      <c r="Q2628">
        <v>5505</v>
      </c>
      <c r="R2628">
        <v>3990</v>
      </c>
      <c r="S2628">
        <v>850</v>
      </c>
      <c r="T2628">
        <v>180</v>
      </c>
      <c r="U2628">
        <v>1955</v>
      </c>
      <c r="V2628">
        <v>24445</v>
      </c>
      <c r="W2628">
        <v>25</v>
      </c>
      <c r="X2628">
        <v>490</v>
      </c>
      <c r="Y2628">
        <v>240</v>
      </c>
    </row>
    <row r="2629" spans="2:25" hidden="1" x14ac:dyDescent="0.25">
      <c r="B2629" t="s">
        <v>2203</v>
      </c>
      <c r="C2629">
        <v>55180</v>
      </c>
      <c r="D2629" t="s">
        <v>2087</v>
      </c>
      <c r="E2629">
        <v>5</v>
      </c>
      <c r="F2629">
        <v>5</v>
      </c>
      <c r="G2629">
        <v>1210</v>
      </c>
      <c r="H2629">
        <v>5</v>
      </c>
      <c r="I2629">
        <v>240</v>
      </c>
      <c r="J2629">
        <v>5</v>
      </c>
      <c r="K2629">
        <v>115</v>
      </c>
      <c r="L2629">
        <v>450</v>
      </c>
      <c r="M2629">
        <v>290</v>
      </c>
      <c r="N2629">
        <v>390</v>
      </c>
      <c r="O2629">
        <v>540</v>
      </c>
      <c r="P2629">
        <v>430</v>
      </c>
      <c r="Q2629">
        <v>450</v>
      </c>
      <c r="R2629">
        <v>340</v>
      </c>
      <c r="S2629">
        <v>65</v>
      </c>
      <c r="T2629">
        <v>30</v>
      </c>
      <c r="U2629">
        <v>115</v>
      </c>
      <c r="V2629">
        <v>2035</v>
      </c>
      <c r="W2629">
        <v>5</v>
      </c>
      <c r="X2629">
        <v>25</v>
      </c>
      <c r="Y2629">
        <v>10</v>
      </c>
    </row>
    <row r="2630" spans="2:25" hidden="1" x14ac:dyDescent="0.25">
      <c r="B2630" t="s">
        <v>2203</v>
      </c>
      <c r="C2630">
        <v>55250</v>
      </c>
      <c r="D2630" t="s">
        <v>2088</v>
      </c>
      <c r="E2630">
        <v>10</v>
      </c>
      <c r="F2630">
        <v>10</v>
      </c>
      <c r="G2630">
        <v>60</v>
      </c>
      <c r="H2630">
        <v>0</v>
      </c>
      <c r="I2630">
        <v>15</v>
      </c>
      <c r="J2630">
        <v>5</v>
      </c>
      <c r="K2630">
        <v>10</v>
      </c>
      <c r="L2630">
        <v>30</v>
      </c>
      <c r="M2630">
        <v>5</v>
      </c>
      <c r="N2630">
        <v>30</v>
      </c>
      <c r="O2630">
        <v>100</v>
      </c>
      <c r="P2630">
        <v>90</v>
      </c>
      <c r="Q2630">
        <v>195</v>
      </c>
      <c r="R2630">
        <v>145</v>
      </c>
      <c r="S2630">
        <v>5</v>
      </c>
      <c r="T2630">
        <v>5</v>
      </c>
      <c r="U2630">
        <v>65</v>
      </c>
      <c r="V2630">
        <v>210</v>
      </c>
      <c r="W2630">
        <v>0</v>
      </c>
      <c r="X2630">
        <v>30</v>
      </c>
      <c r="Y2630">
        <v>0</v>
      </c>
    </row>
    <row r="2631" spans="2:25" hidden="1" x14ac:dyDescent="0.25">
      <c r="B2631" t="s">
        <v>2203</v>
      </c>
      <c r="C2631">
        <v>55320</v>
      </c>
      <c r="D2631" t="s">
        <v>2089</v>
      </c>
      <c r="E2631">
        <v>15</v>
      </c>
      <c r="F2631">
        <v>35</v>
      </c>
      <c r="G2631">
        <v>9725</v>
      </c>
      <c r="H2631">
        <v>110</v>
      </c>
      <c r="I2631">
        <v>1325</v>
      </c>
      <c r="J2631">
        <v>20</v>
      </c>
      <c r="K2631">
        <v>395</v>
      </c>
      <c r="L2631">
        <v>2215</v>
      </c>
      <c r="M2631">
        <v>4920</v>
      </c>
      <c r="N2631">
        <v>1410</v>
      </c>
      <c r="O2631">
        <v>2455</v>
      </c>
      <c r="P2631">
        <v>1925</v>
      </c>
      <c r="Q2631">
        <v>3145</v>
      </c>
      <c r="R2631">
        <v>1540</v>
      </c>
      <c r="S2631">
        <v>500</v>
      </c>
      <c r="T2631">
        <v>50</v>
      </c>
      <c r="U2631">
        <v>540</v>
      </c>
      <c r="V2631">
        <v>12960</v>
      </c>
      <c r="W2631">
        <v>20</v>
      </c>
      <c r="X2631">
        <v>130</v>
      </c>
      <c r="Y2631">
        <v>670</v>
      </c>
    </row>
    <row r="2632" spans="2:25" hidden="1" x14ac:dyDescent="0.25">
      <c r="B2632" t="s">
        <v>2203</v>
      </c>
      <c r="C2632">
        <v>55390</v>
      </c>
      <c r="D2632" t="s">
        <v>2090</v>
      </c>
      <c r="E2632">
        <v>5</v>
      </c>
      <c r="F2632">
        <v>5</v>
      </c>
      <c r="G2632">
        <v>30</v>
      </c>
      <c r="H2632">
        <v>0</v>
      </c>
      <c r="I2632">
        <v>5</v>
      </c>
      <c r="J2632">
        <v>0</v>
      </c>
      <c r="K2632">
        <v>0</v>
      </c>
      <c r="L2632">
        <v>10</v>
      </c>
      <c r="M2632">
        <v>0</v>
      </c>
      <c r="N2632">
        <v>15</v>
      </c>
      <c r="O2632">
        <v>25</v>
      </c>
      <c r="P2632">
        <v>25</v>
      </c>
      <c r="Q2632">
        <v>70</v>
      </c>
      <c r="R2632">
        <v>60</v>
      </c>
      <c r="S2632">
        <v>0</v>
      </c>
      <c r="T2632">
        <v>5</v>
      </c>
      <c r="U2632">
        <v>15</v>
      </c>
      <c r="V2632">
        <v>75</v>
      </c>
      <c r="W2632">
        <v>5</v>
      </c>
      <c r="X2632">
        <v>5</v>
      </c>
      <c r="Y2632">
        <v>0</v>
      </c>
    </row>
    <row r="2633" spans="2:25" hidden="1" x14ac:dyDescent="0.25">
      <c r="B2633" t="s">
        <v>2203</v>
      </c>
      <c r="C2633">
        <v>55460</v>
      </c>
      <c r="D2633" t="s">
        <v>2091</v>
      </c>
      <c r="E2633">
        <v>5</v>
      </c>
      <c r="F2633">
        <v>15</v>
      </c>
      <c r="G2633">
        <v>345</v>
      </c>
      <c r="H2633">
        <v>0</v>
      </c>
      <c r="I2633">
        <v>60</v>
      </c>
      <c r="J2633">
        <v>5</v>
      </c>
      <c r="K2633">
        <v>40</v>
      </c>
      <c r="L2633">
        <v>150</v>
      </c>
      <c r="M2633">
        <v>55</v>
      </c>
      <c r="N2633">
        <v>115</v>
      </c>
      <c r="O2633">
        <v>200</v>
      </c>
      <c r="P2633">
        <v>165</v>
      </c>
      <c r="Q2633">
        <v>220</v>
      </c>
      <c r="R2633">
        <v>180</v>
      </c>
      <c r="S2633">
        <v>30</v>
      </c>
      <c r="T2633">
        <v>10</v>
      </c>
      <c r="U2633">
        <v>60</v>
      </c>
      <c r="V2633">
        <v>645</v>
      </c>
      <c r="W2633">
        <v>0</v>
      </c>
      <c r="X2633">
        <v>20</v>
      </c>
      <c r="Y2633">
        <v>5</v>
      </c>
    </row>
    <row r="2634" spans="2:25" hidden="1" x14ac:dyDescent="0.25">
      <c r="B2634" t="s">
        <v>2203</v>
      </c>
      <c r="C2634">
        <v>55530</v>
      </c>
      <c r="D2634" t="s">
        <v>2092</v>
      </c>
      <c r="E2634">
        <v>0</v>
      </c>
      <c r="F2634">
        <v>5</v>
      </c>
      <c r="G2634">
        <v>60</v>
      </c>
      <c r="H2634">
        <v>0</v>
      </c>
      <c r="I2634">
        <v>5</v>
      </c>
      <c r="J2634">
        <v>0</v>
      </c>
      <c r="K2634">
        <v>5</v>
      </c>
      <c r="L2634">
        <v>15</v>
      </c>
      <c r="M2634">
        <v>5</v>
      </c>
      <c r="N2634">
        <v>10</v>
      </c>
      <c r="O2634">
        <v>20</v>
      </c>
      <c r="P2634">
        <v>15</v>
      </c>
      <c r="Q2634">
        <v>10</v>
      </c>
      <c r="R2634">
        <v>15</v>
      </c>
      <c r="S2634">
        <v>0</v>
      </c>
      <c r="T2634">
        <v>0</v>
      </c>
      <c r="U2634">
        <v>5</v>
      </c>
      <c r="V2634">
        <v>90</v>
      </c>
      <c r="W2634">
        <v>0</v>
      </c>
      <c r="X2634">
        <v>5</v>
      </c>
      <c r="Y2634">
        <v>0</v>
      </c>
    </row>
    <row r="2635" spans="2:25" hidden="1" x14ac:dyDescent="0.25">
      <c r="B2635" t="s">
        <v>2203</v>
      </c>
      <c r="C2635">
        <v>55600</v>
      </c>
      <c r="D2635" t="s">
        <v>2093</v>
      </c>
      <c r="E2635">
        <v>5</v>
      </c>
      <c r="F2635">
        <v>15</v>
      </c>
      <c r="G2635">
        <v>240</v>
      </c>
      <c r="H2635">
        <v>5</v>
      </c>
      <c r="I2635">
        <v>55</v>
      </c>
      <c r="J2635">
        <v>5</v>
      </c>
      <c r="K2635">
        <v>30</v>
      </c>
      <c r="L2635">
        <v>95</v>
      </c>
      <c r="M2635">
        <v>40</v>
      </c>
      <c r="N2635">
        <v>70</v>
      </c>
      <c r="O2635">
        <v>165</v>
      </c>
      <c r="P2635">
        <v>140</v>
      </c>
      <c r="Q2635">
        <v>150</v>
      </c>
      <c r="R2635">
        <v>130</v>
      </c>
      <c r="S2635">
        <v>10</v>
      </c>
      <c r="T2635">
        <v>5</v>
      </c>
      <c r="U2635">
        <v>75</v>
      </c>
      <c r="V2635">
        <v>475</v>
      </c>
      <c r="W2635">
        <v>0</v>
      </c>
      <c r="X2635">
        <v>15</v>
      </c>
      <c r="Y2635">
        <v>5</v>
      </c>
    </row>
    <row r="2636" spans="2:25" hidden="1" x14ac:dyDescent="0.25">
      <c r="B2636" t="s">
        <v>2203</v>
      </c>
      <c r="C2636">
        <v>55670</v>
      </c>
      <c r="D2636" t="s">
        <v>2094</v>
      </c>
      <c r="E2636">
        <v>5</v>
      </c>
      <c r="F2636">
        <v>5</v>
      </c>
      <c r="G2636">
        <v>75</v>
      </c>
      <c r="H2636">
        <v>0</v>
      </c>
      <c r="I2636">
        <v>15</v>
      </c>
      <c r="J2636">
        <v>0</v>
      </c>
      <c r="K2636">
        <v>10</v>
      </c>
      <c r="L2636">
        <v>55</v>
      </c>
      <c r="M2636">
        <v>10</v>
      </c>
      <c r="N2636">
        <v>25</v>
      </c>
      <c r="O2636">
        <v>60</v>
      </c>
      <c r="P2636">
        <v>50</v>
      </c>
      <c r="Q2636">
        <v>75</v>
      </c>
      <c r="R2636">
        <v>70</v>
      </c>
      <c r="S2636">
        <v>5</v>
      </c>
      <c r="T2636">
        <v>5</v>
      </c>
      <c r="U2636">
        <v>20</v>
      </c>
      <c r="V2636">
        <v>160</v>
      </c>
      <c r="W2636">
        <v>0</v>
      </c>
      <c r="X2636">
        <v>5</v>
      </c>
      <c r="Y2636">
        <v>5</v>
      </c>
    </row>
    <row r="2637" spans="2:25" hidden="1" x14ac:dyDescent="0.25">
      <c r="B2637" t="s">
        <v>2203</v>
      </c>
      <c r="C2637">
        <v>55740</v>
      </c>
      <c r="D2637" t="s">
        <v>2095</v>
      </c>
      <c r="E2637">
        <v>5</v>
      </c>
      <c r="F2637">
        <v>5</v>
      </c>
      <c r="G2637">
        <v>560</v>
      </c>
      <c r="H2637">
        <v>10</v>
      </c>
      <c r="I2637">
        <v>65</v>
      </c>
      <c r="J2637">
        <v>0</v>
      </c>
      <c r="K2637">
        <v>20</v>
      </c>
      <c r="L2637">
        <v>250</v>
      </c>
      <c r="M2637">
        <v>325</v>
      </c>
      <c r="N2637">
        <v>190</v>
      </c>
      <c r="O2637">
        <v>135</v>
      </c>
      <c r="P2637">
        <v>115</v>
      </c>
      <c r="Q2637">
        <v>235</v>
      </c>
      <c r="R2637">
        <v>160</v>
      </c>
      <c r="S2637">
        <v>35</v>
      </c>
      <c r="T2637">
        <v>5</v>
      </c>
      <c r="U2637">
        <v>35</v>
      </c>
      <c r="V2637">
        <v>895</v>
      </c>
      <c r="W2637">
        <v>5</v>
      </c>
      <c r="X2637">
        <v>10</v>
      </c>
      <c r="Y2637">
        <v>70</v>
      </c>
    </row>
    <row r="2638" spans="2:25" hidden="1" x14ac:dyDescent="0.25">
      <c r="B2638" t="s">
        <v>2203</v>
      </c>
      <c r="C2638">
        <v>55810</v>
      </c>
      <c r="D2638" t="s">
        <v>2096</v>
      </c>
      <c r="E2638">
        <v>0</v>
      </c>
      <c r="F2638">
        <v>10</v>
      </c>
      <c r="G2638">
        <v>55</v>
      </c>
      <c r="H2638">
        <v>0</v>
      </c>
      <c r="I2638">
        <v>20</v>
      </c>
      <c r="J2638">
        <v>0</v>
      </c>
      <c r="K2638">
        <v>10</v>
      </c>
      <c r="L2638">
        <v>45</v>
      </c>
      <c r="M2638">
        <v>5</v>
      </c>
      <c r="N2638">
        <v>30</v>
      </c>
      <c r="O2638">
        <v>65</v>
      </c>
      <c r="P2638">
        <v>65</v>
      </c>
      <c r="Q2638">
        <v>100</v>
      </c>
      <c r="R2638">
        <v>85</v>
      </c>
      <c r="S2638">
        <v>5</v>
      </c>
      <c r="T2638">
        <v>5</v>
      </c>
      <c r="U2638">
        <v>40</v>
      </c>
      <c r="V2638">
        <v>160</v>
      </c>
      <c r="W2638">
        <v>0</v>
      </c>
      <c r="X2638">
        <v>10</v>
      </c>
      <c r="Y2638">
        <v>0</v>
      </c>
    </row>
    <row r="2639" spans="2:25" hidden="1" x14ac:dyDescent="0.25">
      <c r="B2639" t="s">
        <v>2203</v>
      </c>
      <c r="C2639">
        <v>55880</v>
      </c>
      <c r="D2639" t="s">
        <v>2097</v>
      </c>
      <c r="E2639">
        <v>0</v>
      </c>
      <c r="F2639">
        <v>0</v>
      </c>
      <c r="G2639">
        <v>25</v>
      </c>
      <c r="H2639">
        <v>0</v>
      </c>
      <c r="I2639">
        <v>15</v>
      </c>
      <c r="J2639">
        <v>0</v>
      </c>
      <c r="K2639">
        <v>5</v>
      </c>
      <c r="L2639">
        <v>20</v>
      </c>
      <c r="M2639">
        <v>5</v>
      </c>
      <c r="N2639">
        <v>15</v>
      </c>
      <c r="O2639">
        <v>20</v>
      </c>
      <c r="P2639">
        <v>20</v>
      </c>
      <c r="Q2639">
        <v>20</v>
      </c>
      <c r="R2639">
        <v>15</v>
      </c>
      <c r="S2639">
        <v>5</v>
      </c>
      <c r="T2639">
        <v>5</v>
      </c>
      <c r="U2639">
        <v>10</v>
      </c>
      <c r="V2639">
        <v>65</v>
      </c>
      <c r="W2639">
        <v>0</v>
      </c>
      <c r="X2639">
        <v>5</v>
      </c>
      <c r="Y2639">
        <v>5</v>
      </c>
    </row>
    <row r="2640" spans="2:25" hidden="1" x14ac:dyDescent="0.25">
      <c r="B2640" t="s">
        <v>2203</v>
      </c>
      <c r="C2640">
        <v>55950</v>
      </c>
      <c r="D2640" t="s">
        <v>2098</v>
      </c>
      <c r="E2640">
        <v>0</v>
      </c>
      <c r="F2640">
        <v>0</v>
      </c>
      <c r="G2640">
        <v>55</v>
      </c>
      <c r="H2640">
        <v>0</v>
      </c>
      <c r="I2640">
        <v>10</v>
      </c>
      <c r="J2640">
        <v>0</v>
      </c>
      <c r="K2640">
        <v>5</v>
      </c>
      <c r="L2640">
        <v>15</v>
      </c>
      <c r="M2640">
        <v>5</v>
      </c>
      <c r="N2640">
        <v>15</v>
      </c>
      <c r="O2640">
        <v>25</v>
      </c>
      <c r="P2640">
        <v>20</v>
      </c>
      <c r="Q2640">
        <v>20</v>
      </c>
      <c r="R2640">
        <v>10</v>
      </c>
      <c r="S2640">
        <v>5</v>
      </c>
      <c r="T2640">
        <v>5</v>
      </c>
      <c r="U2640">
        <v>5</v>
      </c>
      <c r="V2640">
        <v>85</v>
      </c>
      <c r="W2640">
        <v>0</v>
      </c>
      <c r="X2640">
        <v>5</v>
      </c>
      <c r="Y2640">
        <v>0</v>
      </c>
    </row>
    <row r="2641" spans="2:25" hidden="1" x14ac:dyDescent="0.25">
      <c r="B2641" t="s">
        <v>2203</v>
      </c>
      <c r="C2641">
        <v>56090</v>
      </c>
      <c r="D2641" t="s">
        <v>2099</v>
      </c>
      <c r="E2641">
        <v>5</v>
      </c>
      <c r="F2641">
        <v>10</v>
      </c>
      <c r="G2641">
        <v>4595</v>
      </c>
      <c r="H2641">
        <v>15</v>
      </c>
      <c r="I2641">
        <v>695</v>
      </c>
      <c r="J2641">
        <v>10</v>
      </c>
      <c r="K2641">
        <v>250</v>
      </c>
      <c r="L2641">
        <v>1140</v>
      </c>
      <c r="M2641">
        <v>970</v>
      </c>
      <c r="N2641">
        <v>680</v>
      </c>
      <c r="O2641">
        <v>1340</v>
      </c>
      <c r="P2641">
        <v>1080</v>
      </c>
      <c r="Q2641">
        <v>1365</v>
      </c>
      <c r="R2641">
        <v>865</v>
      </c>
      <c r="S2641">
        <v>220</v>
      </c>
      <c r="T2641">
        <v>40</v>
      </c>
      <c r="U2641">
        <v>345</v>
      </c>
      <c r="V2641">
        <v>6350</v>
      </c>
      <c r="W2641">
        <v>5</v>
      </c>
      <c r="X2641">
        <v>80</v>
      </c>
      <c r="Y2641">
        <v>100</v>
      </c>
    </row>
    <row r="2642" spans="2:25" hidden="1" x14ac:dyDescent="0.25">
      <c r="B2642" t="s">
        <v>2203</v>
      </c>
      <c r="C2642">
        <v>56160</v>
      </c>
      <c r="D2642" t="s">
        <v>2100</v>
      </c>
      <c r="E2642">
        <v>0</v>
      </c>
      <c r="F2642">
        <v>5</v>
      </c>
      <c r="G2642">
        <v>5</v>
      </c>
      <c r="H2642">
        <v>0</v>
      </c>
      <c r="I2642">
        <v>0</v>
      </c>
      <c r="J2642">
        <v>0</v>
      </c>
      <c r="K2642">
        <v>0</v>
      </c>
      <c r="L2642">
        <v>0</v>
      </c>
      <c r="M2642">
        <v>0</v>
      </c>
      <c r="N2642">
        <v>5</v>
      </c>
      <c r="O2642">
        <v>10</v>
      </c>
      <c r="P2642">
        <v>5</v>
      </c>
      <c r="Q2642">
        <v>15</v>
      </c>
      <c r="R2642">
        <v>10</v>
      </c>
      <c r="S2642">
        <v>5</v>
      </c>
      <c r="T2642">
        <v>0</v>
      </c>
      <c r="U2642">
        <v>5</v>
      </c>
      <c r="V2642">
        <v>5</v>
      </c>
      <c r="W2642">
        <v>0</v>
      </c>
      <c r="X2642">
        <v>5</v>
      </c>
      <c r="Y2642">
        <v>0</v>
      </c>
    </row>
    <row r="2643" spans="2:25" hidden="1" x14ac:dyDescent="0.25">
      <c r="B2643" t="s">
        <v>2203</v>
      </c>
      <c r="C2643">
        <v>56230</v>
      </c>
      <c r="D2643" t="s">
        <v>2101</v>
      </c>
      <c r="E2643">
        <v>0</v>
      </c>
      <c r="F2643">
        <v>10</v>
      </c>
      <c r="G2643">
        <v>3035</v>
      </c>
      <c r="H2643">
        <v>5</v>
      </c>
      <c r="I2643">
        <v>565</v>
      </c>
      <c r="J2643">
        <v>5</v>
      </c>
      <c r="K2643">
        <v>240</v>
      </c>
      <c r="L2643">
        <v>1045</v>
      </c>
      <c r="M2643">
        <v>455</v>
      </c>
      <c r="N2643">
        <v>585</v>
      </c>
      <c r="O2643">
        <v>995</v>
      </c>
      <c r="P2643">
        <v>855</v>
      </c>
      <c r="Q2643">
        <v>1045</v>
      </c>
      <c r="R2643">
        <v>805</v>
      </c>
      <c r="S2643">
        <v>190</v>
      </c>
      <c r="T2643">
        <v>25</v>
      </c>
      <c r="U2643">
        <v>355</v>
      </c>
      <c r="V2643">
        <v>4640</v>
      </c>
      <c r="W2643">
        <v>5</v>
      </c>
      <c r="X2643">
        <v>80</v>
      </c>
      <c r="Y2643">
        <v>25</v>
      </c>
    </row>
    <row r="2644" spans="2:25" hidden="1" x14ac:dyDescent="0.25">
      <c r="B2644" t="s">
        <v>2203</v>
      </c>
      <c r="C2644">
        <v>56300</v>
      </c>
      <c r="D2644" t="s">
        <v>2102</v>
      </c>
      <c r="E2644">
        <v>0</v>
      </c>
      <c r="F2644">
        <v>0</v>
      </c>
      <c r="G2644">
        <v>250</v>
      </c>
      <c r="H2644">
        <v>0</v>
      </c>
      <c r="I2644">
        <v>20</v>
      </c>
      <c r="J2644">
        <v>0</v>
      </c>
      <c r="K2644">
        <v>10</v>
      </c>
      <c r="L2644">
        <v>95</v>
      </c>
      <c r="M2644">
        <v>70</v>
      </c>
      <c r="N2644">
        <v>50</v>
      </c>
      <c r="O2644">
        <v>60</v>
      </c>
      <c r="P2644">
        <v>50</v>
      </c>
      <c r="Q2644">
        <v>85</v>
      </c>
      <c r="R2644">
        <v>85</v>
      </c>
      <c r="S2644">
        <v>15</v>
      </c>
      <c r="T2644">
        <v>5</v>
      </c>
      <c r="U2644">
        <v>20</v>
      </c>
      <c r="V2644">
        <v>380</v>
      </c>
      <c r="W2644">
        <v>0</v>
      </c>
      <c r="X2644">
        <v>5</v>
      </c>
      <c r="Y2644">
        <v>0</v>
      </c>
    </row>
    <row r="2645" spans="2:25" hidden="1" x14ac:dyDescent="0.25">
      <c r="B2645" t="s">
        <v>2203</v>
      </c>
      <c r="C2645">
        <v>56370</v>
      </c>
      <c r="D2645" t="s">
        <v>2103</v>
      </c>
      <c r="E2645">
        <v>0</v>
      </c>
      <c r="F2645">
        <v>0</v>
      </c>
      <c r="G2645">
        <v>70</v>
      </c>
      <c r="H2645">
        <v>0</v>
      </c>
      <c r="I2645">
        <v>5</v>
      </c>
      <c r="J2645">
        <v>0</v>
      </c>
      <c r="K2645">
        <v>5</v>
      </c>
      <c r="L2645">
        <v>30</v>
      </c>
      <c r="M2645">
        <v>20</v>
      </c>
      <c r="N2645">
        <v>10</v>
      </c>
      <c r="O2645">
        <v>40</v>
      </c>
      <c r="P2645">
        <v>30</v>
      </c>
      <c r="Q2645">
        <v>30</v>
      </c>
      <c r="R2645">
        <v>20</v>
      </c>
      <c r="S2645">
        <v>5</v>
      </c>
      <c r="T2645">
        <v>5</v>
      </c>
      <c r="U2645">
        <v>10</v>
      </c>
      <c r="V2645">
        <v>105</v>
      </c>
      <c r="W2645">
        <v>0</v>
      </c>
      <c r="X2645">
        <v>0</v>
      </c>
      <c r="Y2645">
        <v>0</v>
      </c>
    </row>
    <row r="2646" spans="2:25" hidden="1" x14ac:dyDescent="0.25">
      <c r="B2646" t="s">
        <v>2203</v>
      </c>
      <c r="C2646">
        <v>56460</v>
      </c>
      <c r="D2646" t="s">
        <v>2104</v>
      </c>
      <c r="E2646">
        <v>5</v>
      </c>
      <c r="F2646">
        <v>20</v>
      </c>
      <c r="G2646">
        <v>605</v>
      </c>
      <c r="H2646">
        <v>0</v>
      </c>
      <c r="I2646">
        <v>115</v>
      </c>
      <c r="J2646">
        <v>5</v>
      </c>
      <c r="K2646">
        <v>65</v>
      </c>
      <c r="L2646">
        <v>230</v>
      </c>
      <c r="M2646">
        <v>120</v>
      </c>
      <c r="N2646">
        <v>220</v>
      </c>
      <c r="O2646">
        <v>295</v>
      </c>
      <c r="P2646">
        <v>255</v>
      </c>
      <c r="Q2646">
        <v>315</v>
      </c>
      <c r="R2646">
        <v>215</v>
      </c>
      <c r="S2646">
        <v>40</v>
      </c>
      <c r="T2646">
        <v>15</v>
      </c>
      <c r="U2646">
        <v>120</v>
      </c>
      <c r="V2646">
        <v>1105</v>
      </c>
      <c r="W2646">
        <v>5</v>
      </c>
      <c r="X2646">
        <v>40</v>
      </c>
      <c r="Y2646">
        <v>15</v>
      </c>
    </row>
    <row r="2647" spans="2:25" hidden="1" x14ac:dyDescent="0.25">
      <c r="B2647" t="s">
        <v>2203</v>
      </c>
      <c r="C2647">
        <v>56580</v>
      </c>
      <c r="D2647" t="s">
        <v>2105</v>
      </c>
      <c r="E2647">
        <v>5</v>
      </c>
      <c r="F2647">
        <v>5</v>
      </c>
      <c r="G2647">
        <v>1095</v>
      </c>
      <c r="H2647">
        <v>25</v>
      </c>
      <c r="I2647">
        <v>135</v>
      </c>
      <c r="J2647">
        <v>0</v>
      </c>
      <c r="K2647">
        <v>25</v>
      </c>
      <c r="L2647">
        <v>365</v>
      </c>
      <c r="M2647">
        <v>1015</v>
      </c>
      <c r="N2647">
        <v>265</v>
      </c>
      <c r="O2647">
        <v>210</v>
      </c>
      <c r="P2647">
        <v>160</v>
      </c>
      <c r="Q2647">
        <v>410</v>
      </c>
      <c r="R2647">
        <v>185</v>
      </c>
      <c r="S2647">
        <v>40</v>
      </c>
      <c r="T2647">
        <v>5</v>
      </c>
      <c r="U2647">
        <v>30</v>
      </c>
      <c r="V2647">
        <v>1515</v>
      </c>
      <c r="W2647">
        <v>5</v>
      </c>
      <c r="X2647">
        <v>10</v>
      </c>
      <c r="Y2647">
        <v>145</v>
      </c>
    </row>
    <row r="2648" spans="2:25" hidden="1" x14ac:dyDescent="0.25">
      <c r="B2648" t="s">
        <v>2203</v>
      </c>
      <c r="C2648">
        <v>56620</v>
      </c>
      <c r="D2648" t="s">
        <v>2106</v>
      </c>
      <c r="E2648">
        <v>0</v>
      </c>
      <c r="F2648">
        <v>10</v>
      </c>
      <c r="G2648">
        <v>55</v>
      </c>
      <c r="H2648">
        <v>0</v>
      </c>
      <c r="I2648">
        <v>25</v>
      </c>
      <c r="J2648">
        <v>0</v>
      </c>
      <c r="K2648">
        <v>25</v>
      </c>
      <c r="L2648">
        <v>5</v>
      </c>
      <c r="M2648">
        <v>5</v>
      </c>
      <c r="N2648">
        <v>120</v>
      </c>
      <c r="O2648">
        <v>185</v>
      </c>
      <c r="P2648">
        <v>165</v>
      </c>
      <c r="Q2648">
        <v>480</v>
      </c>
      <c r="R2648">
        <v>385</v>
      </c>
      <c r="S2648">
        <v>5</v>
      </c>
      <c r="T2648">
        <v>40</v>
      </c>
      <c r="U2648">
        <v>80</v>
      </c>
      <c r="V2648">
        <v>350</v>
      </c>
      <c r="W2648">
        <v>0</v>
      </c>
      <c r="X2648">
        <v>100</v>
      </c>
      <c r="Y2648">
        <v>0</v>
      </c>
    </row>
    <row r="2649" spans="2:25" hidden="1" x14ac:dyDescent="0.25">
      <c r="B2649" t="s">
        <v>2203</v>
      </c>
      <c r="C2649">
        <v>56730</v>
      </c>
      <c r="D2649" t="s">
        <v>2107</v>
      </c>
      <c r="E2649">
        <v>5</v>
      </c>
      <c r="F2649">
        <v>25</v>
      </c>
      <c r="G2649">
        <v>1570</v>
      </c>
      <c r="H2649">
        <v>5</v>
      </c>
      <c r="I2649">
        <v>350</v>
      </c>
      <c r="J2649">
        <v>10</v>
      </c>
      <c r="K2649">
        <v>190</v>
      </c>
      <c r="L2649">
        <v>580</v>
      </c>
      <c r="M2649">
        <v>165</v>
      </c>
      <c r="N2649">
        <v>495</v>
      </c>
      <c r="O2649">
        <v>770</v>
      </c>
      <c r="P2649">
        <v>655</v>
      </c>
      <c r="Q2649">
        <v>905</v>
      </c>
      <c r="R2649">
        <v>695</v>
      </c>
      <c r="S2649">
        <v>70</v>
      </c>
      <c r="T2649">
        <v>35</v>
      </c>
      <c r="U2649">
        <v>285</v>
      </c>
      <c r="V2649">
        <v>2845</v>
      </c>
      <c r="W2649">
        <v>5</v>
      </c>
      <c r="X2649">
        <v>120</v>
      </c>
      <c r="Y2649">
        <v>25</v>
      </c>
    </row>
    <row r="2650" spans="2:25" hidden="1" x14ac:dyDescent="0.25">
      <c r="B2650" t="s">
        <v>2203</v>
      </c>
      <c r="C2650">
        <v>56790</v>
      </c>
      <c r="D2650" t="s">
        <v>2108</v>
      </c>
      <c r="E2650">
        <v>5</v>
      </c>
      <c r="F2650">
        <v>5</v>
      </c>
      <c r="G2650">
        <v>525</v>
      </c>
      <c r="H2650">
        <v>5</v>
      </c>
      <c r="I2650">
        <v>85</v>
      </c>
      <c r="J2650">
        <v>5</v>
      </c>
      <c r="K2650">
        <v>35</v>
      </c>
      <c r="L2650">
        <v>200</v>
      </c>
      <c r="M2650">
        <v>65</v>
      </c>
      <c r="N2650">
        <v>110</v>
      </c>
      <c r="O2650">
        <v>150</v>
      </c>
      <c r="P2650">
        <v>120</v>
      </c>
      <c r="Q2650">
        <v>200</v>
      </c>
      <c r="R2650">
        <v>190</v>
      </c>
      <c r="S2650">
        <v>30</v>
      </c>
      <c r="T2650">
        <v>5</v>
      </c>
      <c r="U2650">
        <v>45</v>
      </c>
      <c r="V2650">
        <v>810</v>
      </c>
      <c r="W2650">
        <v>5</v>
      </c>
      <c r="X2650">
        <v>10</v>
      </c>
      <c r="Y2650">
        <v>5</v>
      </c>
    </row>
    <row r="2651" spans="2:25" hidden="1" x14ac:dyDescent="0.25">
      <c r="B2651" t="s">
        <v>2203</v>
      </c>
      <c r="C2651">
        <v>56860</v>
      </c>
      <c r="D2651" t="s">
        <v>2109</v>
      </c>
      <c r="E2651">
        <v>0</v>
      </c>
      <c r="F2651">
        <v>0</v>
      </c>
      <c r="G2651">
        <v>25</v>
      </c>
      <c r="H2651">
        <v>0</v>
      </c>
      <c r="I2651">
        <v>5</v>
      </c>
      <c r="J2651">
        <v>0</v>
      </c>
      <c r="K2651">
        <v>5</v>
      </c>
      <c r="L2651">
        <v>10</v>
      </c>
      <c r="M2651">
        <v>5</v>
      </c>
      <c r="N2651">
        <v>10</v>
      </c>
      <c r="O2651">
        <v>10</v>
      </c>
      <c r="P2651">
        <v>10</v>
      </c>
      <c r="Q2651">
        <v>15</v>
      </c>
      <c r="R2651">
        <v>15</v>
      </c>
      <c r="S2651">
        <v>5</v>
      </c>
      <c r="T2651">
        <v>0</v>
      </c>
      <c r="U2651">
        <v>5</v>
      </c>
      <c r="V2651">
        <v>50</v>
      </c>
      <c r="W2651">
        <v>0</v>
      </c>
      <c r="X2651">
        <v>5</v>
      </c>
      <c r="Y2651">
        <v>5</v>
      </c>
    </row>
    <row r="2652" spans="2:25" hidden="1" x14ac:dyDescent="0.25">
      <c r="B2652" t="s">
        <v>2203</v>
      </c>
      <c r="C2652">
        <v>56930</v>
      </c>
      <c r="D2652" t="s">
        <v>2110</v>
      </c>
      <c r="E2652">
        <v>0</v>
      </c>
      <c r="F2652">
        <v>10</v>
      </c>
      <c r="G2652">
        <v>25</v>
      </c>
      <c r="H2652">
        <v>0</v>
      </c>
      <c r="I2652">
        <v>5</v>
      </c>
      <c r="J2652">
        <v>0</v>
      </c>
      <c r="K2652">
        <v>0</v>
      </c>
      <c r="L2652">
        <v>20</v>
      </c>
      <c r="M2652">
        <v>45</v>
      </c>
      <c r="N2652">
        <v>10</v>
      </c>
      <c r="O2652">
        <v>10</v>
      </c>
      <c r="P2652">
        <v>10</v>
      </c>
      <c r="Q2652">
        <v>35</v>
      </c>
      <c r="R2652">
        <v>15</v>
      </c>
      <c r="S2652">
        <v>0</v>
      </c>
      <c r="T2652">
        <v>0</v>
      </c>
      <c r="U2652">
        <v>5</v>
      </c>
      <c r="V2652">
        <v>35</v>
      </c>
      <c r="W2652">
        <v>0</v>
      </c>
      <c r="X2652">
        <v>5</v>
      </c>
      <c r="Y2652">
        <v>5</v>
      </c>
    </row>
    <row r="2653" spans="2:25" hidden="1" x14ac:dyDescent="0.25">
      <c r="B2653" t="s">
        <v>2203</v>
      </c>
      <c r="C2653">
        <v>57000</v>
      </c>
      <c r="D2653" t="s">
        <v>2111</v>
      </c>
      <c r="E2653">
        <v>0</v>
      </c>
      <c r="F2653">
        <v>0</v>
      </c>
      <c r="G2653">
        <v>25</v>
      </c>
      <c r="H2653">
        <v>0</v>
      </c>
      <c r="I2653">
        <v>5</v>
      </c>
      <c r="J2653">
        <v>0</v>
      </c>
      <c r="K2653">
        <v>0</v>
      </c>
      <c r="L2653">
        <v>15</v>
      </c>
      <c r="M2653">
        <v>5</v>
      </c>
      <c r="N2653">
        <v>10</v>
      </c>
      <c r="O2653">
        <v>25</v>
      </c>
      <c r="P2653">
        <v>15</v>
      </c>
      <c r="Q2653">
        <v>20</v>
      </c>
      <c r="R2653">
        <v>10</v>
      </c>
      <c r="S2653">
        <v>5</v>
      </c>
      <c r="T2653">
        <v>5</v>
      </c>
      <c r="U2653">
        <v>5</v>
      </c>
      <c r="V2653">
        <v>50</v>
      </c>
      <c r="W2653">
        <v>0</v>
      </c>
      <c r="X2653">
        <v>5</v>
      </c>
      <c r="Y2653">
        <v>0</v>
      </c>
    </row>
    <row r="2654" spans="2:25" hidden="1" x14ac:dyDescent="0.25">
      <c r="B2654" t="s">
        <v>2203</v>
      </c>
      <c r="C2654">
        <v>57080</v>
      </c>
      <c r="D2654" t="s">
        <v>2112</v>
      </c>
      <c r="E2654">
        <v>60</v>
      </c>
      <c r="F2654">
        <v>15</v>
      </c>
      <c r="G2654">
        <v>1180</v>
      </c>
      <c r="H2654">
        <v>60</v>
      </c>
      <c r="I2654">
        <v>130</v>
      </c>
      <c r="J2654">
        <v>5</v>
      </c>
      <c r="K2654">
        <v>50</v>
      </c>
      <c r="L2654">
        <v>1655</v>
      </c>
      <c r="M2654">
        <v>505</v>
      </c>
      <c r="N2654">
        <v>635</v>
      </c>
      <c r="O2654">
        <v>505</v>
      </c>
      <c r="P2654">
        <v>435</v>
      </c>
      <c r="Q2654">
        <v>1750</v>
      </c>
      <c r="R2654">
        <v>1330</v>
      </c>
      <c r="S2654">
        <v>150</v>
      </c>
      <c r="T2654">
        <v>20</v>
      </c>
      <c r="U2654">
        <v>110</v>
      </c>
      <c r="V2654">
        <v>2465</v>
      </c>
      <c r="W2654">
        <v>20</v>
      </c>
      <c r="X2654">
        <v>65</v>
      </c>
      <c r="Y2654">
        <v>495</v>
      </c>
    </row>
    <row r="2655" spans="2:25" hidden="1" x14ac:dyDescent="0.25">
      <c r="B2655" t="s">
        <v>2203</v>
      </c>
      <c r="C2655">
        <v>57140</v>
      </c>
      <c r="D2655" t="s">
        <v>2113</v>
      </c>
      <c r="E2655">
        <v>0</v>
      </c>
      <c r="F2655">
        <v>5</v>
      </c>
      <c r="G2655">
        <v>190</v>
      </c>
      <c r="H2655">
        <v>0</v>
      </c>
      <c r="I2655">
        <v>45</v>
      </c>
      <c r="J2655">
        <v>0</v>
      </c>
      <c r="K2655">
        <v>35</v>
      </c>
      <c r="L2655">
        <v>70</v>
      </c>
      <c r="M2655">
        <v>35</v>
      </c>
      <c r="N2655">
        <v>80</v>
      </c>
      <c r="O2655">
        <v>70</v>
      </c>
      <c r="P2655">
        <v>65</v>
      </c>
      <c r="Q2655">
        <v>80</v>
      </c>
      <c r="R2655">
        <v>75</v>
      </c>
      <c r="S2655">
        <v>10</v>
      </c>
      <c r="T2655">
        <v>5</v>
      </c>
      <c r="U2655">
        <v>30</v>
      </c>
      <c r="V2655">
        <v>365</v>
      </c>
      <c r="W2655">
        <v>0</v>
      </c>
      <c r="X2655">
        <v>5</v>
      </c>
      <c r="Y2655">
        <v>5</v>
      </c>
    </row>
    <row r="2656" spans="2:25" hidden="1" x14ac:dyDescent="0.25">
      <c r="B2656" t="s">
        <v>2203</v>
      </c>
      <c r="C2656">
        <v>57210</v>
      </c>
      <c r="D2656" t="s">
        <v>2114</v>
      </c>
      <c r="E2656">
        <v>5</v>
      </c>
      <c r="F2656">
        <v>5</v>
      </c>
      <c r="G2656">
        <v>795</v>
      </c>
      <c r="H2656">
        <v>5</v>
      </c>
      <c r="I2656">
        <v>170</v>
      </c>
      <c r="J2656">
        <v>5</v>
      </c>
      <c r="K2656">
        <v>100</v>
      </c>
      <c r="L2656">
        <v>275</v>
      </c>
      <c r="M2656">
        <v>125</v>
      </c>
      <c r="N2656">
        <v>250</v>
      </c>
      <c r="O2656">
        <v>335</v>
      </c>
      <c r="P2656">
        <v>255</v>
      </c>
      <c r="Q2656">
        <v>335</v>
      </c>
      <c r="R2656">
        <v>265</v>
      </c>
      <c r="S2656">
        <v>40</v>
      </c>
      <c r="T2656">
        <v>10</v>
      </c>
      <c r="U2656">
        <v>85</v>
      </c>
      <c r="V2656">
        <v>1350</v>
      </c>
      <c r="W2656">
        <v>0</v>
      </c>
      <c r="X2656">
        <v>30</v>
      </c>
      <c r="Y2656">
        <v>5</v>
      </c>
    </row>
    <row r="2657" spans="2:25" hidden="1" x14ac:dyDescent="0.25">
      <c r="B2657" t="s">
        <v>2203</v>
      </c>
      <c r="C2657">
        <v>57280</v>
      </c>
      <c r="D2657" t="s">
        <v>2115</v>
      </c>
      <c r="E2657">
        <v>20</v>
      </c>
      <c r="F2657">
        <v>50</v>
      </c>
      <c r="G2657">
        <v>265</v>
      </c>
      <c r="H2657">
        <v>0</v>
      </c>
      <c r="I2657">
        <v>130</v>
      </c>
      <c r="J2657">
        <v>5</v>
      </c>
      <c r="K2657">
        <v>75</v>
      </c>
      <c r="L2657">
        <v>260</v>
      </c>
      <c r="M2657">
        <v>20</v>
      </c>
      <c r="N2657">
        <v>270</v>
      </c>
      <c r="O2657">
        <v>715</v>
      </c>
      <c r="P2657">
        <v>630</v>
      </c>
      <c r="Q2657">
        <v>1055</v>
      </c>
      <c r="R2657">
        <v>875</v>
      </c>
      <c r="S2657">
        <v>20</v>
      </c>
      <c r="T2657">
        <v>30</v>
      </c>
      <c r="U2657">
        <v>355</v>
      </c>
      <c r="V2657">
        <v>1165</v>
      </c>
      <c r="W2657">
        <v>5</v>
      </c>
      <c r="X2657">
        <v>135</v>
      </c>
      <c r="Y2657">
        <v>5</v>
      </c>
    </row>
    <row r="2658" spans="2:25" hidden="1" x14ac:dyDescent="0.25">
      <c r="B2658" t="s">
        <v>2203</v>
      </c>
      <c r="C2658">
        <v>57350</v>
      </c>
      <c r="D2658" t="s">
        <v>2116</v>
      </c>
      <c r="E2658">
        <v>0</v>
      </c>
      <c r="F2658">
        <v>10</v>
      </c>
      <c r="G2658">
        <v>170</v>
      </c>
      <c r="H2658">
        <v>0</v>
      </c>
      <c r="I2658">
        <v>30</v>
      </c>
      <c r="J2658">
        <v>0</v>
      </c>
      <c r="K2658">
        <v>20</v>
      </c>
      <c r="L2658">
        <v>45</v>
      </c>
      <c r="M2658">
        <v>20</v>
      </c>
      <c r="N2658">
        <v>45</v>
      </c>
      <c r="O2658">
        <v>65</v>
      </c>
      <c r="P2658">
        <v>55</v>
      </c>
      <c r="Q2658">
        <v>95</v>
      </c>
      <c r="R2658">
        <v>80</v>
      </c>
      <c r="S2658">
        <v>5</v>
      </c>
      <c r="T2658">
        <v>5</v>
      </c>
      <c r="U2658">
        <v>25</v>
      </c>
      <c r="V2658">
        <v>280</v>
      </c>
      <c r="W2658">
        <v>0</v>
      </c>
      <c r="X2658">
        <v>15</v>
      </c>
      <c r="Y2658">
        <v>0</v>
      </c>
    </row>
    <row r="2659" spans="2:25" hidden="1" x14ac:dyDescent="0.25">
      <c r="B2659" t="s">
        <v>2203</v>
      </c>
      <c r="C2659">
        <v>57420</v>
      </c>
      <c r="D2659" t="s">
        <v>2117</v>
      </c>
      <c r="E2659">
        <v>0</v>
      </c>
      <c r="F2659">
        <v>5</v>
      </c>
      <c r="G2659">
        <v>215</v>
      </c>
      <c r="H2659">
        <v>5</v>
      </c>
      <c r="I2659">
        <v>35</v>
      </c>
      <c r="J2659">
        <v>0</v>
      </c>
      <c r="K2659">
        <v>15</v>
      </c>
      <c r="L2659">
        <v>90</v>
      </c>
      <c r="M2659">
        <v>35</v>
      </c>
      <c r="N2659">
        <v>45</v>
      </c>
      <c r="O2659">
        <v>80</v>
      </c>
      <c r="P2659">
        <v>65</v>
      </c>
      <c r="Q2659">
        <v>70</v>
      </c>
      <c r="R2659">
        <v>85</v>
      </c>
      <c r="S2659">
        <v>5</v>
      </c>
      <c r="T2659">
        <v>5</v>
      </c>
      <c r="U2659">
        <v>30</v>
      </c>
      <c r="V2659">
        <v>355</v>
      </c>
      <c r="W2659">
        <v>0</v>
      </c>
      <c r="X2659">
        <v>5</v>
      </c>
      <c r="Y2659">
        <v>0</v>
      </c>
    </row>
    <row r="2660" spans="2:25" hidden="1" x14ac:dyDescent="0.25">
      <c r="B2660" t="s">
        <v>2203</v>
      </c>
      <c r="C2660">
        <v>57490</v>
      </c>
      <c r="D2660" t="s">
        <v>2118</v>
      </c>
      <c r="E2660">
        <v>20</v>
      </c>
      <c r="F2660">
        <v>70</v>
      </c>
      <c r="G2660">
        <v>13335</v>
      </c>
      <c r="H2660">
        <v>90</v>
      </c>
      <c r="I2660">
        <v>3450</v>
      </c>
      <c r="J2660">
        <v>65</v>
      </c>
      <c r="K2660">
        <v>1415</v>
      </c>
      <c r="L2660">
        <v>7570</v>
      </c>
      <c r="M2660">
        <v>1465</v>
      </c>
      <c r="N2660">
        <v>3420</v>
      </c>
      <c r="O2660">
        <v>8855</v>
      </c>
      <c r="P2660">
        <v>7325</v>
      </c>
      <c r="Q2660">
        <v>7525</v>
      </c>
      <c r="R2660">
        <v>4745</v>
      </c>
      <c r="S2660">
        <v>910</v>
      </c>
      <c r="T2660">
        <v>295</v>
      </c>
      <c r="U2660">
        <v>2790</v>
      </c>
      <c r="V2660">
        <v>23310</v>
      </c>
      <c r="W2660">
        <v>20</v>
      </c>
      <c r="X2660">
        <v>655</v>
      </c>
      <c r="Y2660">
        <v>400</v>
      </c>
    </row>
    <row r="2661" spans="2:25" hidden="1" x14ac:dyDescent="0.25">
      <c r="B2661" t="s">
        <v>2203</v>
      </c>
      <c r="C2661">
        <v>57630</v>
      </c>
      <c r="D2661" t="s">
        <v>2119</v>
      </c>
      <c r="E2661">
        <v>0</v>
      </c>
      <c r="F2661">
        <v>0</v>
      </c>
      <c r="G2661">
        <v>15</v>
      </c>
      <c r="H2661">
        <v>0</v>
      </c>
      <c r="I2661">
        <v>0</v>
      </c>
      <c r="J2661">
        <v>0</v>
      </c>
      <c r="K2661">
        <v>0</v>
      </c>
      <c r="L2661">
        <v>5</v>
      </c>
      <c r="M2661">
        <v>5</v>
      </c>
      <c r="N2661">
        <v>5</v>
      </c>
      <c r="O2661">
        <v>5</v>
      </c>
      <c r="P2661">
        <v>5</v>
      </c>
      <c r="Q2661">
        <v>5</v>
      </c>
      <c r="R2661">
        <v>5</v>
      </c>
      <c r="S2661">
        <v>0</v>
      </c>
      <c r="T2661">
        <v>0</v>
      </c>
      <c r="U2661">
        <v>5</v>
      </c>
      <c r="V2661">
        <v>25</v>
      </c>
      <c r="W2661">
        <v>0</v>
      </c>
      <c r="X2661">
        <v>0</v>
      </c>
      <c r="Y2661">
        <v>0</v>
      </c>
    </row>
    <row r="2662" spans="2:25" hidden="1" x14ac:dyDescent="0.25">
      <c r="B2662" t="s">
        <v>2203</v>
      </c>
      <c r="C2662">
        <v>57700</v>
      </c>
      <c r="D2662" t="s">
        <v>2120</v>
      </c>
      <c r="E2662">
        <v>5</v>
      </c>
      <c r="F2662">
        <v>10</v>
      </c>
      <c r="G2662">
        <v>2095</v>
      </c>
      <c r="H2662">
        <v>15</v>
      </c>
      <c r="I2662">
        <v>650</v>
      </c>
      <c r="J2662">
        <v>15</v>
      </c>
      <c r="K2662">
        <v>240</v>
      </c>
      <c r="L2662">
        <v>1055</v>
      </c>
      <c r="M2662">
        <v>310</v>
      </c>
      <c r="N2662">
        <v>450</v>
      </c>
      <c r="O2662">
        <v>2025</v>
      </c>
      <c r="P2662">
        <v>1560</v>
      </c>
      <c r="Q2662">
        <v>1365</v>
      </c>
      <c r="R2662">
        <v>745</v>
      </c>
      <c r="S2662">
        <v>160</v>
      </c>
      <c r="T2662">
        <v>55</v>
      </c>
      <c r="U2662">
        <v>555</v>
      </c>
      <c r="V2662">
        <v>3730</v>
      </c>
      <c r="W2662">
        <v>5</v>
      </c>
      <c r="X2662">
        <v>95</v>
      </c>
      <c r="Y2662">
        <v>70</v>
      </c>
    </row>
    <row r="2663" spans="2:25" hidden="1" x14ac:dyDescent="0.25">
      <c r="B2663" t="s">
        <v>2203</v>
      </c>
      <c r="C2663">
        <v>57770</v>
      </c>
      <c r="D2663" t="s">
        <v>2121</v>
      </c>
      <c r="E2663">
        <v>0</v>
      </c>
      <c r="F2663">
        <v>5</v>
      </c>
      <c r="G2663">
        <v>95</v>
      </c>
      <c r="H2663">
        <v>0</v>
      </c>
      <c r="I2663">
        <v>10</v>
      </c>
      <c r="J2663">
        <v>0</v>
      </c>
      <c r="K2663">
        <v>10</v>
      </c>
      <c r="L2663">
        <v>45</v>
      </c>
      <c r="M2663">
        <v>15</v>
      </c>
      <c r="N2663">
        <v>20</v>
      </c>
      <c r="O2663">
        <v>40</v>
      </c>
      <c r="P2663">
        <v>35</v>
      </c>
      <c r="Q2663">
        <v>50</v>
      </c>
      <c r="R2663">
        <v>40</v>
      </c>
      <c r="S2663">
        <v>5</v>
      </c>
      <c r="T2663">
        <v>5</v>
      </c>
      <c r="U2663">
        <v>15</v>
      </c>
      <c r="V2663">
        <v>155</v>
      </c>
      <c r="W2663">
        <v>0</v>
      </c>
      <c r="X2663">
        <v>5</v>
      </c>
      <c r="Y2663">
        <v>0</v>
      </c>
    </row>
    <row r="2664" spans="2:25" hidden="1" x14ac:dyDescent="0.25">
      <c r="B2664" t="s">
        <v>2203</v>
      </c>
      <c r="C2664">
        <v>57840</v>
      </c>
      <c r="D2664" t="s">
        <v>2122</v>
      </c>
      <c r="E2664">
        <v>15</v>
      </c>
      <c r="F2664">
        <v>50</v>
      </c>
      <c r="G2664">
        <v>3490</v>
      </c>
      <c r="H2664">
        <v>60</v>
      </c>
      <c r="I2664">
        <v>425</v>
      </c>
      <c r="J2664">
        <v>10</v>
      </c>
      <c r="K2664">
        <v>170</v>
      </c>
      <c r="L2664">
        <v>1305</v>
      </c>
      <c r="M2664">
        <v>1705</v>
      </c>
      <c r="N2664">
        <v>660</v>
      </c>
      <c r="O2664">
        <v>970</v>
      </c>
      <c r="P2664">
        <v>810</v>
      </c>
      <c r="Q2664">
        <v>1635</v>
      </c>
      <c r="R2664">
        <v>895</v>
      </c>
      <c r="S2664">
        <v>195</v>
      </c>
      <c r="T2664">
        <v>25</v>
      </c>
      <c r="U2664">
        <v>235</v>
      </c>
      <c r="V2664">
        <v>4995</v>
      </c>
      <c r="W2664">
        <v>5</v>
      </c>
      <c r="X2664">
        <v>85</v>
      </c>
      <c r="Y2664">
        <v>440</v>
      </c>
    </row>
    <row r="2665" spans="2:25" hidden="1" x14ac:dyDescent="0.25">
      <c r="B2665" t="s">
        <v>2203</v>
      </c>
      <c r="C2665">
        <v>57910</v>
      </c>
      <c r="D2665" t="s">
        <v>2123</v>
      </c>
      <c r="E2665">
        <v>35</v>
      </c>
      <c r="F2665">
        <v>90</v>
      </c>
      <c r="G2665">
        <v>21135</v>
      </c>
      <c r="H2665">
        <v>245</v>
      </c>
      <c r="I2665">
        <v>3425</v>
      </c>
      <c r="J2665">
        <v>50</v>
      </c>
      <c r="K2665">
        <v>1435</v>
      </c>
      <c r="L2665">
        <v>8230</v>
      </c>
      <c r="M2665">
        <v>6195</v>
      </c>
      <c r="N2665">
        <v>5090</v>
      </c>
      <c r="O2665">
        <v>8390</v>
      </c>
      <c r="P2665">
        <v>6760</v>
      </c>
      <c r="Q2665">
        <v>9270</v>
      </c>
      <c r="R2665">
        <v>6220</v>
      </c>
      <c r="S2665">
        <v>1085</v>
      </c>
      <c r="T2665">
        <v>395</v>
      </c>
      <c r="U2665">
        <v>2000</v>
      </c>
      <c r="V2665">
        <v>32685</v>
      </c>
      <c r="W2665">
        <v>50</v>
      </c>
      <c r="X2665">
        <v>520</v>
      </c>
      <c r="Y2665">
        <v>1260</v>
      </c>
    </row>
    <row r="2666" spans="2:25" hidden="1" x14ac:dyDescent="0.25">
      <c r="B2666" t="s">
        <v>2203</v>
      </c>
      <c r="C2666">
        <v>57980</v>
      </c>
      <c r="D2666" t="s">
        <v>2124</v>
      </c>
      <c r="E2666">
        <v>5</v>
      </c>
      <c r="F2666">
        <v>0</v>
      </c>
      <c r="G2666">
        <v>1260</v>
      </c>
      <c r="H2666">
        <v>35</v>
      </c>
      <c r="I2666">
        <v>130</v>
      </c>
      <c r="J2666">
        <v>5</v>
      </c>
      <c r="K2666">
        <v>30</v>
      </c>
      <c r="L2666">
        <v>465</v>
      </c>
      <c r="M2666">
        <v>815</v>
      </c>
      <c r="N2666">
        <v>280</v>
      </c>
      <c r="O2666">
        <v>255</v>
      </c>
      <c r="P2666">
        <v>210</v>
      </c>
      <c r="Q2666">
        <v>440</v>
      </c>
      <c r="R2666">
        <v>290</v>
      </c>
      <c r="S2666">
        <v>55</v>
      </c>
      <c r="T2666">
        <v>5</v>
      </c>
      <c r="U2666">
        <v>45</v>
      </c>
      <c r="V2666">
        <v>1790</v>
      </c>
      <c r="W2666">
        <v>5</v>
      </c>
      <c r="X2666">
        <v>5</v>
      </c>
      <c r="Y2666">
        <v>120</v>
      </c>
    </row>
    <row r="2667" spans="2:25" hidden="1" x14ac:dyDescent="0.25">
      <c r="B2667" t="s">
        <v>2203</v>
      </c>
      <c r="C2667">
        <v>58050</v>
      </c>
      <c r="D2667" t="s">
        <v>2125</v>
      </c>
      <c r="E2667">
        <v>50</v>
      </c>
      <c r="F2667">
        <v>155</v>
      </c>
      <c r="G2667">
        <v>11960</v>
      </c>
      <c r="H2667">
        <v>125</v>
      </c>
      <c r="I2667">
        <v>3280</v>
      </c>
      <c r="J2667">
        <v>55</v>
      </c>
      <c r="K2667">
        <v>1460</v>
      </c>
      <c r="L2667">
        <v>6615</v>
      </c>
      <c r="M2667">
        <v>1500</v>
      </c>
      <c r="N2667">
        <v>3755</v>
      </c>
      <c r="O2667">
        <v>10500</v>
      </c>
      <c r="P2667">
        <v>8345</v>
      </c>
      <c r="Q2667">
        <v>9390</v>
      </c>
      <c r="R2667">
        <v>5605</v>
      </c>
      <c r="S2667">
        <v>960</v>
      </c>
      <c r="T2667">
        <v>455</v>
      </c>
      <c r="U2667">
        <v>2650</v>
      </c>
      <c r="V2667">
        <v>22205</v>
      </c>
      <c r="W2667">
        <v>30</v>
      </c>
      <c r="X2667">
        <v>740</v>
      </c>
      <c r="Y2667">
        <v>765</v>
      </c>
    </row>
    <row r="2668" spans="2:25" hidden="1" x14ac:dyDescent="0.25">
      <c r="B2668" t="s">
        <v>2203</v>
      </c>
      <c r="C2668">
        <v>58190</v>
      </c>
      <c r="D2668" t="s">
        <v>2126</v>
      </c>
      <c r="E2668">
        <v>0</v>
      </c>
      <c r="F2668">
        <v>0</v>
      </c>
      <c r="G2668">
        <v>45</v>
      </c>
      <c r="H2668">
        <v>0</v>
      </c>
      <c r="I2668">
        <v>10</v>
      </c>
      <c r="J2668">
        <v>0</v>
      </c>
      <c r="K2668">
        <v>5</v>
      </c>
      <c r="L2668">
        <v>15</v>
      </c>
      <c r="M2668">
        <v>5</v>
      </c>
      <c r="N2668">
        <v>20</v>
      </c>
      <c r="O2668">
        <v>25</v>
      </c>
      <c r="P2668">
        <v>20</v>
      </c>
      <c r="Q2668">
        <v>40</v>
      </c>
      <c r="R2668">
        <v>30</v>
      </c>
      <c r="S2668">
        <v>5</v>
      </c>
      <c r="T2668">
        <v>5</v>
      </c>
      <c r="U2668">
        <v>5</v>
      </c>
      <c r="V2668">
        <v>95</v>
      </c>
      <c r="W2668">
        <v>0</v>
      </c>
      <c r="X2668">
        <v>5</v>
      </c>
      <c r="Y2668">
        <v>0</v>
      </c>
    </row>
    <row r="2669" spans="2:25" hidden="1" x14ac:dyDescent="0.25">
      <c r="B2669" t="s">
        <v>2203</v>
      </c>
      <c r="C2669">
        <v>58260</v>
      </c>
      <c r="D2669" t="s">
        <v>2127</v>
      </c>
      <c r="E2669">
        <v>0</v>
      </c>
      <c r="F2669">
        <v>5</v>
      </c>
      <c r="G2669">
        <v>85</v>
      </c>
      <c r="H2669">
        <v>0</v>
      </c>
      <c r="I2669">
        <v>10</v>
      </c>
      <c r="J2669">
        <v>0</v>
      </c>
      <c r="K2669">
        <v>5</v>
      </c>
      <c r="L2669">
        <v>30</v>
      </c>
      <c r="M2669">
        <v>5</v>
      </c>
      <c r="N2669">
        <v>10</v>
      </c>
      <c r="O2669">
        <v>40</v>
      </c>
      <c r="P2669">
        <v>30</v>
      </c>
      <c r="Q2669">
        <v>35</v>
      </c>
      <c r="R2669">
        <v>30</v>
      </c>
      <c r="S2669">
        <v>5</v>
      </c>
      <c r="T2669">
        <v>5</v>
      </c>
      <c r="U2669">
        <v>20</v>
      </c>
      <c r="V2669">
        <v>135</v>
      </c>
      <c r="W2669">
        <v>0</v>
      </c>
      <c r="X2669">
        <v>5</v>
      </c>
      <c r="Y2669">
        <v>0</v>
      </c>
    </row>
    <row r="2670" spans="2:25" hidden="1" x14ac:dyDescent="0.25">
      <c r="B2670" t="s">
        <v>2203</v>
      </c>
      <c r="C2670">
        <v>58330</v>
      </c>
      <c r="D2670" t="s">
        <v>2128</v>
      </c>
      <c r="E2670">
        <v>5</v>
      </c>
      <c r="F2670">
        <v>5</v>
      </c>
      <c r="G2670">
        <v>800</v>
      </c>
      <c r="H2670">
        <v>5</v>
      </c>
      <c r="I2670">
        <v>105</v>
      </c>
      <c r="J2670">
        <v>5</v>
      </c>
      <c r="K2670">
        <v>40</v>
      </c>
      <c r="L2670">
        <v>190</v>
      </c>
      <c r="M2670">
        <v>115</v>
      </c>
      <c r="N2670">
        <v>135</v>
      </c>
      <c r="O2670">
        <v>215</v>
      </c>
      <c r="P2670">
        <v>175</v>
      </c>
      <c r="Q2670">
        <v>245</v>
      </c>
      <c r="R2670">
        <v>195</v>
      </c>
      <c r="S2670">
        <v>30</v>
      </c>
      <c r="T2670">
        <v>10</v>
      </c>
      <c r="U2670">
        <v>60</v>
      </c>
      <c r="V2670">
        <v>1140</v>
      </c>
      <c r="W2670">
        <v>0</v>
      </c>
      <c r="X2670">
        <v>20</v>
      </c>
      <c r="Y2670">
        <v>5</v>
      </c>
    </row>
    <row r="2671" spans="2:25" hidden="1" x14ac:dyDescent="0.25">
      <c r="B2671" t="s">
        <v>2203</v>
      </c>
      <c r="C2671">
        <v>58400</v>
      </c>
      <c r="D2671" t="s">
        <v>2129</v>
      </c>
      <c r="E2671">
        <v>5</v>
      </c>
      <c r="F2671">
        <v>5</v>
      </c>
      <c r="G2671">
        <v>50</v>
      </c>
      <c r="H2671">
        <v>0</v>
      </c>
      <c r="I2671">
        <v>15</v>
      </c>
      <c r="J2671">
        <v>0</v>
      </c>
      <c r="K2671">
        <v>10</v>
      </c>
      <c r="L2671">
        <v>20</v>
      </c>
      <c r="M2671">
        <v>5</v>
      </c>
      <c r="N2671">
        <v>25</v>
      </c>
      <c r="O2671">
        <v>20</v>
      </c>
      <c r="P2671">
        <v>15</v>
      </c>
      <c r="Q2671">
        <v>25</v>
      </c>
      <c r="R2671">
        <v>20</v>
      </c>
      <c r="S2671">
        <v>5</v>
      </c>
      <c r="T2671">
        <v>0</v>
      </c>
      <c r="U2671">
        <v>10</v>
      </c>
      <c r="V2671">
        <v>105</v>
      </c>
      <c r="W2671">
        <v>0</v>
      </c>
      <c r="X2671">
        <v>5</v>
      </c>
      <c r="Y2671">
        <v>0</v>
      </c>
    </row>
    <row r="2672" spans="2:25" hidden="1" x14ac:dyDescent="0.25">
      <c r="B2672" t="s">
        <v>2203</v>
      </c>
      <c r="C2672">
        <v>58470</v>
      </c>
      <c r="D2672" t="s">
        <v>2130</v>
      </c>
      <c r="E2672">
        <v>5</v>
      </c>
      <c r="F2672">
        <v>5</v>
      </c>
      <c r="G2672">
        <v>5</v>
      </c>
      <c r="H2672">
        <v>0</v>
      </c>
      <c r="I2672">
        <v>5</v>
      </c>
      <c r="J2672">
        <v>0</v>
      </c>
      <c r="K2672">
        <v>0</v>
      </c>
      <c r="L2672">
        <v>5</v>
      </c>
      <c r="M2672">
        <v>0</v>
      </c>
      <c r="N2672">
        <v>10</v>
      </c>
      <c r="O2672">
        <v>25</v>
      </c>
      <c r="P2672">
        <v>20</v>
      </c>
      <c r="Q2672">
        <v>40</v>
      </c>
      <c r="R2672">
        <v>30</v>
      </c>
      <c r="S2672">
        <v>0</v>
      </c>
      <c r="T2672">
        <v>5</v>
      </c>
      <c r="U2672">
        <v>15</v>
      </c>
      <c r="V2672">
        <v>30</v>
      </c>
      <c r="W2672">
        <v>0</v>
      </c>
      <c r="X2672">
        <v>5</v>
      </c>
      <c r="Y2672">
        <v>0</v>
      </c>
    </row>
    <row r="2673" spans="2:25" hidden="1" x14ac:dyDescent="0.25">
      <c r="B2673" t="s">
        <v>2203</v>
      </c>
      <c r="C2673">
        <v>58510</v>
      </c>
      <c r="D2673" t="s">
        <v>2131</v>
      </c>
      <c r="E2673">
        <v>20</v>
      </c>
      <c r="F2673">
        <v>25</v>
      </c>
      <c r="G2673">
        <v>3135</v>
      </c>
      <c r="H2673">
        <v>60</v>
      </c>
      <c r="I2673">
        <v>410</v>
      </c>
      <c r="J2673">
        <v>5</v>
      </c>
      <c r="K2673">
        <v>155</v>
      </c>
      <c r="L2673">
        <v>1910</v>
      </c>
      <c r="M2673">
        <v>700</v>
      </c>
      <c r="N2673">
        <v>910</v>
      </c>
      <c r="O2673">
        <v>995</v>
      </c>
      <c r="P2673">
        <v>835</v>
      </c>
      <c r="Q2673">
        <v>1710</v>
      </c>
      <c r="R2673">
        <v>1150</v>
      </c>
      <c r="S2673">
        <v>195</v>
      </c>
      <c r="T2673">
        <v>45</v>
      </c>
      <c r="U2673">
        <v>275</v>
      </c>
      <c r="V2673">
        <v>5010</v>
      </c>
      <c r="W2673">
        <v>10</v>
      </c>
      <c r="X2673">
        <v>100</v>
      </c>
      <c r="Y2673">
        <v>370</v>
      </c>
    </row>
    <row r="2674" spans="2:25" hidden="1" x14ac:dyDescent="0.25">
      <c r="B2674" t="s">
        <v>2203</v>
      </c>
      <c r="C2674">
        <v>58540</v>
      </c>
      <c r="D2674" t="s">
        <v>2132</v>
      </c>
      <c r="E2674">
        <v>0</v>
      </c>
      <c r="F2674">
        <v>0</v>
      </c>
      <c r="G2674">
        <v>75</v>
      </c>
      <c r="H2674">
        <v>0</v>
      </c>
      <c r="I2674">
        <v>10</v>
      </c>
      <c r="J2674">
        <v>0</v>
      </c>
      <c r="K2674">
        <v>5</v>
      </c>
      <c r="L2674">
        <v>30</v>
      </c>
      <c r="M2674">
        <v>15</v>
      </c>
      <c r="N2674">
        <v>20</v>
      </c>
      <c r="O2674">
        <v>40</v>
      </c>
      <c r="P2674">
        <v>30</v>
      </c>
      <c r="Q2674">
        <v>30</v>
      </c>
      <c r="R2674">
        <v>25</v>
      </c>
      <c r="S2674">
        <v>5</v>
      </c>
      <c r="T2674">
        <v>5</v>
      </c>
      <c r="U2674">
        <v>10</v>
      </c>
      <c r="V2674">
        <v>135</v>
      </c>
      <c r="W2674">
        <v>0</v>
      </c>
      <c r="X2674">
        <v>5</v>
      </c>
      <c r="Y2674">
        <v>0</v>
      </c>
    </row>
    <row r="2675" spans="2:25" hidden="1" x14ac:dyDescent="0.25">
      <c r="B2675" t="s">
        <v>2203</v>
      </c>
      <c r="C2675">
        <v>58570</v>
      </c>
      <c r="D2675" t="s">
        <v>2133</v>
      </c>
      <c r="E2675">
        <v>5</v>
      </c>
      <c r="F2675">
        <v>15</v>
      </c>
      <c r="G2675">
        <v>2205</v>
      </c>
      <c r="H2675">
        <v>80</v>
      </c>
      <c r="I2675">
        <v>320</v>
      </c>
      <c r="J2675">
        <v>5</v>
      </c>
      <c r="K2675">
        <v>125</v>
      </c>
      <c r="L2675">
        <v>1255</v>
      </c>
      <c r="M2675">
        <v>740</v>
      </c>
      <c r="N2675">
        <v>695</v>
      </c>
      <c r="O2675">
        <v>700</v>
      </c>
      <c r="P2675">
        <v>575</v>
      </c>
      <c r="Q2675">
        <v>1235</v>
      </c>
      <c r="R2675">
        <v>820</v>
      </c>
      <c r="S2675">
        <v>160</v>
      </c>
      <c r="T2675">
        <v>25</v>
      </c>
      <c r="U2675">
        <v>180</v>
      </c>
      <c r="V2675">
        <v>3590</v>
      </c>
      <c r="W2675">
        <v>10</v>
      </c>
      <c r="X2675">
        <v>65</v>
      </c>
      <c r="Y2675">
        <v>235</v>
      </c>
    </row>
    <row r="2676" spans="2:25" hidden="1" x14ac:dyDescent="0.25">
      <c r="B2676" t="s">
        <v>2203</v>
      </c>
      <c r="C2676">
        <v>58610</v>
      </c>
      <c r="D2676" t="s">
        <v>2134</v>
      </c>
      <c r="E2676">
        <v>0</v>
      </c>
      <c r="F2676">
        <v>5</v>
      </c>
      <c r="G2676">
        <v>300</v>
      </c>
      <c r="H2676">
        <v>0</v>
      </c>
      <c r="I2676">
        <v>45</v>
      </c>
      <c r="J2676">
        <v>0</v>
      </c>
      <c r="K2676">
        <v>20</v>
      </c>
      <c r="L2676">
        <v>120</v>
      </c>
      <c r="M2676">
        <v>25</v>
      </c>
      <c r="N2676">
        <v>95</v>
      </c>
      <c r="O2676">
        <v>110</v>
      </c>
      <c r="P2676">
        <v>95</v>
      </c>
      <c r="Q2676">
        <v>90</v>
      </c>
      <c r="R2676">
        <v>80</v>
      </c>
      <c r="S2676">
        <v>5</v>
      </c>
      <c r="T2676">
        <v>5</v>
      </c>
      <c r="U2676">
        <v>40</v>
      </c>
      <c r="V2676">
        <v>500</v>
      </c>
      <c r="W2676">
        <v>0</v>
      </c>
      <c r="X2676">
        <v>15</v>
      </c>
      <c r="Y2676">
        <v>0</v>
      </c>
    </row>
    <row r="2677" spans="2:25" hidden="1" x14ac:dyDescent="0.25">
      <c r="B2677" t="s">
        <v>2203</v>
      </c>
      <c r="C2677">
        <v>58680</v>
      </c>
      <c r="D2677" t="s">
        <v>2135</v>
      </c>
      <c r="E2677">
        <v>0</v>
      </c>
      <c r="F2677">
        <v>0</v>
      </c>
      <c r="G2677">
        <v>55</v>
      </c>
      <c r="H2677">
        <v>0</v>
      </c>
      <c r="I2677">
        <v>10</v>
      </c>
      <c r="J2677">
        <v>0</v>
      </c>
      <c r="K2677">
        <v>10</v>
      </c>
      <c r="L2677">
        <v>5</v>
      </c>
      <c r="M2677">
        <v>5</v>
      </c>
      <c r="N2677">
        <v>5</v>
      </c>
      <c r="O2677">
        <v>15</v>
      </c>
      <c r="P2677">
        <v>15</v>
      </c>
      <c r="Q2677">
        <v>20</v>
      </c>
      <c r="R2677">
        <v>20</v>
      </c>
      <c r="S2677">
        <v>5</v>
      </c>
      <c r="T2677">
        <v>0</v>
      </c>
      <c r="U2677">
        <v>5</v>
      </c>
      <c r="V2677">
        <v>85</v>
      </c>
      <c r="W2677">
        <v>0</v>
      </c>
      <c r="X2677">
        <v>5</v>
      </c>
      <c r="Y2677">
        <v>0</v>
      </c>
    </row>
    <row r="2678" spans="2:25" hidden="1" x14ac:dyDescent="0.25">
      <c r="B2678" t="s">
        <v>2203</v>
      </c>
      <c r="C2678">
        <v>58760</v>
      </c>
      <c r="D2678" t="s">
        <v>2136</v>
      </c>
      <c r="E2678">
        <v>35</v>
      </c>
      <c r="F2678">
        <v>130</v>
      </c>
      <c r="G2678">
        <v>17610</v>
      </c>
      <c r="H2678">
        <v>180</v>
      </c>
      <c r="I2678">
        <v>4545</v>
      </c>
      <c r="J2678">
        <v>95</v>
      </c>
      <c r="K2678">
        <v>1890</v>
      </c>
      <c r="L2678">
        <v>8785</v>
      </c>
      <c r="M2678">
        <v>2005</v>
      </c>
      <c r="N2678">
        <v>4600</v>
      </c>
      <c r="O2678">
        <v>13295</v>
      </c>
      <c r="P2678">
        <v>10630</v>
      </c>
      <c r="Q2678">
        <v>11255</v>
      </c>
      <c r="R2678">
        <v>6540</v>
      </c>
      <c r="S2678">
        <v>1415</v>
      </c>
      <c r="T2678">
        <v>480</v>
      </c>
      <c r="U2678">
        <v>3580</v>
      </c>
      <c r="V2678">
        <v>30750</v>
      </c>
      <c r="W2678">
        <v>45</v>
      </c>
      <c r="X2678">
        <v>785</v>
      </c>
      <c r="Y2678">
        <v>990</v>
      </c>
    </row>
    <row r="2679" spans="2:25" hidden="1" x14ac:dyDescent="0.25">
      <c r="B2679" t="s">
        <v>2203</v>
      </c>
      <c r="C2679">
        <v>58820</v>
      </c>
      <c r="D2679" t="s">
        <v>2137</v>
      </c>
      <c r="E2679">
        <v>0</v>
      </c>
      <c r="F2679">
        <v>5</v>
      </c>
      <c r="G2679">
        <v>660</v>
      </c>
      <c r="H2679">
        <v>5</v>
      </c>
      <c r="I2679">
        <v>115</v>
      </c>
      <c r="J2679">
        <v>5</v>
      </c>
      <c r="K2679">
        <v>65</v>
      </c>
      <c r="L2679">
        <v>270</v>
      </c>
      <c r="M2679">
        <v>125</v>
      </c>
      <c r="N2679">
        <v>150</v>
      </c>
      <c r="O2679">
        <v>235</v>
      </c>
      <c r="P2679">
        <v>215</v>
      </c>
      <c r="Q2679">
        <v>275</v>
      </c>
      <c r="R2679">
        <v>240</v>
      </c>
      <c r="S2679">
        <v>35</v>
      </c>
      <c r="T2679">
        <v>15</v>
      </c>
      <c r="U2679">
        <v>90</v>
      </c>
      <c r="V2679">
        <v>1105</v>
      </c>
      <c r="W2679">
        <v>5</v>
      </c>
      <c r="X2679">
        <v>30</v>
      </c>
      <c r="Y2679">
        <v>10</v>
      </c>
    </row>
    <row r="2680" spans="2:25" hidden="1" x14ac:dyDescent="0.25">
      <c r="B2680" t="s">
        <v>2203</v>
      </c>
      <c r="C2680">
        <v>58890</v>
      </c>
      <c r="D2680" t="s">
        <v>2138</v>
      </c>
      <c r="E2680">
        <v>0</v>
      </c>
      <c r="F2680">
        <v>0</v>
      </c>
      <c r="G2680">
        <v>75</v>
      </c>
      <c r="H2680">
        <v>0</v>
      </c>
      <c r="I2680">
        <v>15</v>
      </c>
      <c r="J2680">
        <v>0</v>
      </c>
      <c r="K2680">
        <v>10</v>
      </c>
      <c r="L2680">
        <v>35</v>
      </c>
      <c r="M2680">
        <v>25</v>
      </c>
      <c r="N2680">
        <v>30</v>
      </c>
      <c r="O2680">
        <v>40</v>
      </c>
      <c r="P2680">
        <v>35</v>
      </c>
      <c r="Q2680">
        <v>25</v>
      </c>
      <c r="R2680">
        <v>30</v>
      </c>
      <c r="S2680">
        <v>5</v>
      </c>
      <c r="T2680">
        <v>5</v>
      </c>
      <c r="U2680">
        <v>10</v>
      </c>
      <c r="V2680">
        <v>135</v>
      </c>
      <c r="W2680">
        <v>0</v>
      </c>
      <c r="X2680">
        <v>0</v>
      </c>
      <c r="Y2680">
        <v>0</v>
      </c>
    </row>
    <row r="2681" spans="2:25" hidden="1" x14ac:dyDescent="0.25">
      <c r="B2681" t="s">
        <v>2203</v>
      </c>
      <c r="C2681">
        <v>59030</v>
      </c>
      <c r="D2681" t="s">
        <v>2139</v>
      </c>
      <c r="E2681">
        <v>0</v>
      </c>
      <c r="F2681">
        <v>0</v>
      </c>
      <c r="G2681">
        <v>40</v>
      </c>
      <c r="H2681">
        <v>0</v>
      </c>
      <c r="I2681">
        <v>5</v>
      </c>
      <c r="J2681">
        <v>0</v>
      </c>
      <c r="K2681">
        <v>5</v>
      </c>
      <c r="L2681">
        <v>5</v>
      </c>
      <c r="M2681">
        <v>5</v>
      </c>
      <c r="N2681">
        <v>5</v>
      </c>
      <c r="O2681">
        <v>5</v>
      </c>
      <c r="P2681">
        <v>5</v>
      </c>
      <c r="Q2681">
        <v>10</v>
      </c>
      <c r="R2681">
        <v>5</v>
      </c>
      <c r="S2681">
        <v>0</v>
      </c>
      <c r="T2681">
        <v>5</v>
      </c>
      <c r="U2681">
        <v>5</v>
      </c>
      <c r="V2681">
        <v>55</v>
      </c>
      <c r="W2681">
        <v>0</v>
      </c>
      <c r="X2681">
        <v>5</v>
      </c>
      <c r="Y2681">
        <v>0</v>
      </c>
    </row>
    <row r="2682" spans="2:25" hidden="1" x14ac:dyDescent="0.25">
      <c r="B2682" t="s">
        <v>2203</v>
      </c>
      <c r="C2682">
        <v>59100</v>
      </c>
      <c r="D2682" t="s">
        <v>2140</v>
      </c>
      <c r="E2682">
        <v>0</v>
      </c>
      <c r="F2682">
        <v>0</v>
      </c>
      <c r="G2682">
        <v>75</v>
      </c>
      <c r="H2682">
        <v>5</v>
      </c>
      <c r="I2682">
        <v>15</v>
      </c>
      <c r="J2682">
        <v>0</v>
      </c>
      <c r="K2682">
        <v>10</v>
      </c>
      <c r="L2682">
        <v>15</v>
      </c>
      <c r="M2682">
        <v>15</v>
      </c>
      <c r="N2682">
        <v>20</v>
      </c>
      <c r="O2682">
        <v>30</v>
      </c>
      <c r="P2682">
        <v>25</v>
      </c>
      <c r="Q2682">
        <v>40</v>
      </c>
      <c r="R2682">
        <v>30</v>
      </c>
      <c r="S2682">
        <v>5</v>
      </c>
      <c r="T2682">
        <v>5</v>
      </c>
      <c r="U2682">
        <v>5</v>
      </c>
      <c r="V2682">
        <v>130</v>
      </c>
      <c r="W2682">
        <v>0</v>
      </c>
      <c r="X2682">
        <v>0</v>
      </c>
      <c r="Y2682">
        <v>0</v>
      </c>
    </row>
    <row r="2683" spans="2:25" hidden="1" x14ac:dyDescent="0.25">
      <c r="B2683" t="s">
        <v>2203</v>
      </c>
      <c r="C2683">
        <v>59170</v>
      </c>
      <c r="D2683" t="s">
        <v>2141</v>
      </c>
      <c r="E2683">
        <v>0</v>
      </c>
      <c r="F2683">
        <v>0</v>
      </c>
      <c r="G2683">
        <v>80</v>
      </c>
      <c r="H2683">
        <v>0</v>
      </c>
      <c r="I2683">
        <v>5</v>
      </c>
      <c r="J2683">
        <v>0</v>
      </c>
      <c r="K2683">
        <v>5</v>
      </c>
      <c r="L2683">
        <v>40</v>
      </c>
      <c r="M2683">
        <v>20</v>
      </c>
      <c r="N2683">
        <v>20</v>
      </c>
      <c r="O2683">
        <v>45</v>
      </c>
      <c r="P2683">
        <v>35</v>
      </c>
      <c r="Q2683">
        <v>20</v>
      </c>
      <c r="R2683">
        <v>20</v>
      </c>
      <c r="S2683">
        <v>5</v>
      </c>
      <c r="T2683">
        <v>5</v>
      </c>
      <c r="U2683">
        <v>15</v>
      </c>
      <c r="V2683">
        <v>125</v>
      </c>
      <c r="W2683">
        <v>0</v>
      </c>
      <c r="X2683">
        <v>5</v>
      </c>
      <c r="Y2683">
        <v>5</v>
      </c>
    </row>
    <row r="2684" spans="2:25" hidden="1" x14ac:dyDescent="0.25">
      <c r="B2684" t="s">
        <v>2203</v>
      </c>
      <c r="C2684">
        <v>59250</v>
      </c>
      <c r="D2684" t="s">
        <v>2142</v>
      </c>
      <c r="E2684">
        <v>5</v>
      </c>
      <c r="F2684">
        <v>5</v>
      </c>
      <c r="G2684">
        <v>20</v>
      </c>
      <c r="H2684">
        <v>0</v>
      </c>
      <c r="I2684">
        <v>5</v>
      </c>
      <c r="J2684">
        <v>0</v>
      </c>
      <c r="K2684">
        <v>5</v>
      </c>
      <c r="L2684">
        <v>5</v>
      </c>
      <c r="M2684">
        <v>0</v>
      </c>
      <c r="N2684">
        <v>15</v>
      </c>
      <c r="O2684">
        <v>35</v>
      </c>
      <c r="P2684">
        <v>30</v>
      </c>
      <c r="Q2684">
        <v>95</v>
      </c>
      <c r="R2684">
        <v>80</v>
      </c>
      <c r="S2684">
        <v>5</v>
      </c>
      <c r="T2684">
        <v>5</v>
      </c>
      <c r="U2684">
        <v>20</v>
      </c>
      <c r="V2684">
        <v>70</v>
      </c>
      <c r="W2684">
        <v>0</v>
      </c>
      <c r="X2684">
        <v>10</v>
      </c>
      <c r="Y2684">
        <v>0</v>
      </c>
    </row>
    <row r="2685" spans="2:25" hidden="1" x14ac:dyDescent="0.25">
      <c r="B2685" t="s">
        <v>2203</v>
      </c>
      <c r="C2685">
        <v>59310</v>
      </c>
      <c r="D2685" t="s">
        <v>2143</v>
      </c>
      <c r="E2685">
        <v>5</v>
      </c>
      <c r="F2685">
        <v>5</v>
      </c>
      <c r="G2685">
        <v>160</v>
      </c>
      <c r="H2685">
        <v>0</v>
      </c>
      <c r="I2685">
        <v>35</v>
      </c>
      <c r="J2685">
        <v>5</v>
      </c>
      <c r="K2685">
        <v>15</v>
      </c>
      <c r="L2685">
        <v>55</v>
      </c>
      <c r="M2685">
        <v>35</v>
      </c>
      <c r="N2685">
        <v>45</v>
      </c>
      <c r="O2685">
        <v>70</v>
      </c>
      <c r="P2685">
        <v>55</v>
      </c>
      <c r="Q2685">
        <v>75</v>
      </c>
      <c r="R2685">
        <v>65</v>
      </c>
      <c r="S2685">
        <v>10</v>
      </c>
      <c r="T2685">
        <v>5</v>
      </c>
      <c r="U2685">
        <v>30</v>
      </c>
      <c r="V2685">
        <v>280</v>
      </c>
      <c r="W2685">
        <v>0</v>
      </c>
      <c r="X2685">
        <v>5</v>
      </c>
      <c r="Y2685">
        <v>5</v>
      </c>
    </row>
    <row r="2686" spans="2:25" hidden="1" x14ac:dyDescent="0.25">
      <c r="B2686" t="s">
        <v>2203</v>
      </c>
      <c r="C2686">
        <v>59320</v>
      </c>
      <c r="D2686" t="s">
        <v>2144</v>
      </c>
      <c r="E2686">
        <v>5</v>
      </c>
      <c r="F2686">
        <v>5</v>
      </c>
      <c r="G2686">
        <v>45</v>
      </c>
      <c r="H2686">
        <v>0</v>
      </c>
      <c r="I2686">
        <v>15</v>
      </c>
      <c r="J2686">
        <v>0</v>
      </c>
      <c r="K2686">
        <v>5</v>
      </c>
      <c r="L2686">
        <v>25</v>
      </c>
      <c r="M2686">
        <v>5</v>
      </c>
      <c r="N2686">
        <v>20</v>
      </c>
      <c r="O2686">
        <v>25</v>
      </c>
      <c r="P2686">
        <v>20</v>
      </c>
      <c r="Q2686">
        <v>30</v>
      </c>
      <c r="R2686">
        <v>25</v>
      </c>
      <c r="S2686">
        <v>5</v>
      </c>
      <c r="T2686">
        <v>5</v>
      </c>
      <c r="U2686">
        <v>10</v>
      </c>
      <c r="V2686">
        <v>95</v>
      </c>
      <c r="W2686">
        <v>0</v>
      </c>
      <c r="X2686">
        <v>5</v>
      </c>
      <c r="Y2686">
        <v>0</v>
      </c>
    </row>
    <row r="2687" spans="2:25" hidden="1" x14ac:dyDescent="0.25">
      <c r="B2687" t="s">
        <v>2203</v>
      </c>
      <c r="C2687">
        <v>59330</v>
      </c>
      <c r="D2687" t="s">
        <v>2145</v>
      </c>
      <c r="E2687">
        <v>0</v>
      </c>
      <c r="F2687">
        <v>5</v>
      </c>
      <c r="G2687">
        <v>90</v>
      </c>
      <c r="H2687">
        <v>5</v>
      </c>
      <c r="I2687">
        <v>10</v>
      </c>
      <c r="J2687">
        <v>0</v>
      </c>
      <c r="K2687">
        <v>5</v>
      </c>
      <c r="L2687">
        <v>30</v>
      </c>
      <c r="M2687">
        <v>5</v>
      </c>
      <c r="N2687">
        <v>25</v>
      </c>
      <c r="O2687">
        <v>30</v>
      </c>
      <c r="P2687">
        <v>25</v>
      </c>
      <c r="Q2687">
        <v>40</v>
      </c>
      <c r="R2687">
        <v>35</v>
      </c>
      <c r="S2687">
        <v>5</v>
      </c>
      <c r="T2687">
        <v>5</v>
      </c>
      <c r="U2687">
        <v>10</v>
      </c>
      <c r="V2687">
        <v>150</v>
      </c>
      <c r="W2687">
        <v>0</v>
      </c>
      <c r="X2687">
        <v>5</v>
      </c>
      <c r="Y2687">
        <v>0</v>
      </c>
    </row>
    <row r="2688" spans="2:25" hidden="1" x14ac:dyDescent="0.25">
      <c r="B2688" t="s">
        <v>2203</v>
      </c>
      <c r="C2688">
        <v>59340</v>
      </c>
      <c r="D2688" t="s">
        <v>2146</v>
      </c>
      <c r="E2688">
        <v>25</v>
      </c>
      <c r="F2688">
        <v>65</v>
      </c>
      <c r="G2688">
        <v>265</v>
      </c>
      <c r="H2688">
        <v>5</v>
      </c>
      <c r="I2688">
        <v>95</v>
      </c>
      <c r="J2688">
        <v>5</v>
      </c>
      <c r="K2688">
        <v>75</v>
      </c>
      <c r="L2688">
        <v>200</v>
      </c>
      <c r="M2688">
        <v>25</v>
      </c>
      <c r="N2688">
        <v>320</v>
      </c>
      <c r="O2688">
        <v>685</v>
      </c>
      <c r="P2688">
        <v>620</v>
      </c>
      <c r="Q2688">
        <v>1145</v>
      </c>
      <c r="R2688">
        <v>865</v>
      </c>
      <c r="S2688">
        <v>20</v>
      </c>
      <c r="T2688">
        <v>60</v>
      </c>
      <c r="U2688">
        <v>340</v>
      </c>
      <c r="V2688">
        <v>1180</v>
      </c>
      <c r="W2688">
        <v>0</v>
      </c>
      <c r="X2688">
        <v>165</v>
      </c>
      <c r="Y2688">
        <v>5</v>
      </c>
    </row>
    <row r="2689" spans="2:25" hidden="1" x14ac:dyDescent="0.25">
      <c r="B2689" t="s">
        <v>2203</v>
      </c>
      <c r="C2689">
        <v>59350</v>
      </c>
      <c r="D2689" t="s">
        <v>2147</v>
      </c>
      <c r="E2689">
        <v>0</v>
      </c>
      <c r="F2689">
        <v>5</v>
      </c>
      <c r="G2689">
        <v>10</v>
      </c>
      <c r="H2689">
        <v>0</v>
      </c>
      <c r="I2689">
        <v>5</v>
      </c>
      <c r="J2689">
        <v>0</v>
      </c>
      <c r="K2689">
        <v>5</v>
      </c>
      <c r="L2689">
        <v>10</v>
      </c>
      <c r="M2689">
        <v>0</v>
      </c>
      <c r="N2689">
        <v>5</v>
      </c>
      <c r="O2689">
        <v>20</v>
      </c>
      <c r="P2689">
        <v>15</v>
      </c>
      <c r="Q2689">
        <v>30</v>
      </c>
      <c r="R2689">
        <v>35</v>
      </c>
      <c r="S2689">
        <v>5</v>
      </c>
      <c r="T2689">
        <v>5</v>
      </c>
      <c r="U2689">
        <v>10</v>
      </c>
      <c r="V2689">
        <v>45</v>
      </c>
      <c r="W2689">
        <v>0</v>
      </c>
      <c r="X2689">
        <v>0</v>
      </c>
      <c r="Y2689">
        <v>0</v>
      </c>
    </row>
    <row r="2690" spans="2:25" hidden="1" x14ac:dyDescent="0.25">
      <c r="B2690" t="s">
        <v>2203</v>
      </c>
      <c r="C2690">
        <v>59360</v>
      </c>
      <c r="D2690" t="s">
        <v>2148</v>
      </c>
      <c r="E2690">
        <v>0</v>
      </c>
      <c r="F2690">
        <v>5</v>
      </c>
      <c r="G2690">
        <v>120</v>
      </c>
      <c r="H2690">
        <v>0</v>
      </c>
      <c r="I2690">
        <v>15</v>
      </c>
      <c r="J2690">
        <v>0</v>
      </c>
      <c r="K2690">
        <v>15</v>
      </c>
      <c r="L2690">
        <v>45</v>
      </c>
      <c r="M2690">
        <v>5</v>
      </c>
      <c r="N2690">
        <v>40</v>
      </c>
      <c r="O2690">
        <v>50</v>
      </c>
      <c r="P2690">
        <v>50</v>
      </c>
      <c r="Q2690">
        <v>55</v>
      </c>
      <c r="R2690">
        <v>60</v>
      </c>
      <c r="S2690">
        <v>5</v>
      </c>
      <c r="T2690">
        <v>0</v>
      </c>
      <c r="U2690">
        <v>15</v>
      </c>
      <c r="V2690">
        <v>225</v>
      </c>
      <c r="W2690">
        <v>0</v>
      </c>
      <c r="X2690">
        <v>5</v>
      </c>
      <c r="Y2690">
        <v>0</v>
      </c>
    </row>
    <row r="2691" spans="2:25" hidden="1" x14ac:dyDescent="0.25">
      <c r="B2691" t="s">
        <v>2203</v>
      </c>
      <c r="C2691">
        <v>59370</v>
      </c>
      <c r="D2691" t="s">
        <v>2149</v>
      </c>
      <c r="E2691">
        <v>5</v>
      </c>
      <c r="F2691">
        <v>10</v>
      </c>
      <c r="G2691">
        <v>765</v>
      </c>
      <c r="H2691">
        <v>5</v>
      </c>
      <c r="I2691">
        <v>105</v>
      </c>
      <c r="J2691">
        <v>5</v>
      </c>
      <c r="K2691">
        <v>55</v>
      </c>
      <c r="L2691">
        <v>165</v>
      </c>
      <c r="M2691">
        <v>115</v>
      </c>
      <c r="N2691">
        <v>150</v>
      </c>
      <c r="O2691">
        <v>195</v>
      </c>
      <c r="P2691">
        <v>165</v>
      </c>
      <c r="Q2691">
        <v>235</v>
      </c>
      <c r="R2691">
        <v>200</v>
      </c>
      <c r="S2691">
        <v>20</v>
      </c>
      <c r="T2691">
        <v>10</v>
      </c>
      <c r="U2691">
        <v>65</v>
      </c>
      <c r="V2691">
        <v>1135</v>
      </c>
      <c r="W2691">
        <v>0</v>
      </c>
      <c r="X2691">
        <v>15</v>
      </c>
      <c r="Y2691">
        <v>5</v>
      </c>
    </row>
    <row r="2692" spans="2:25" hidden="1" x14ac:dyDescent="0.25">
      <c r="B2692" t="s">
        <v>2203</v>
      </c>
      <c r="C2692">
        <v>60210</v>
      </c>
      <c r="D2692" t="s">
        <v>2150</v>
      </c>
      <c r="E2692">
        <v>5</v>
      </c>
      <c r="F2692">
        <v>5</v>
      </c>
      <c r="G2692">
        <v>1395</v>
      </c>
      <c r="H2692">
        <v>5</v>
      </c>
      <c r="I2692">
        <v>325</v>
      </c>
      <c r="J2692">
        <v>5</v>
      </c>
      <c r="K2692">
        <v>215</v>
      </c>
      <c r="L2692">
        <v>445</v>
      </c>
      <c r="M2692">
        <v>120</v>
      </c>
      <c r="N2692">
        <v>515</v>
      </c>
      <c r="O2692">
        <v>440</v>
      </c>
      <c r="P2692">
        <v>350</v>
      </c>
      <c r="Q2692">
        <v>520</v>
      </c>
      <c r="R2692">
        <v>510</v>
      </c>
      <c r="S2692">
        <v>120</v>
      </c>
      <c r="T2692">
        <v>25</v>
      </c>
      <c r="U2692">
        <v>105</v>
      </c>
      <c r="V2692">
        <v>2575</v>
      </c>
      <c r="W2692">
        <v>5</v>
      </c>
      <c r="X2692">
        <v>35</v>
      </c>
      <c r="Y2692">
        <v>15</v>
      </c>
    </row>
    <row r="2693" spans="2:25" hidden="1" x14ac:dyDescent="0.25">
      <c r="B2693" t="s">
        <v>2203</v>
      </c>
      <c r="C2693">
        <v>60410</v>
      </c>
      <c r="D2693" t="s">
        <v>2151</v>
      </c>
      <c r="E2693">
        <v>10</v>
      </c>
      <c r="F2693">
        <v>25</v>
      </c>
      <c r="G2693">
        <v>1890</v>
      </c>
      <c r="H2693">
        <v>10</v>
      </c>
      <c r="I2693">
        <v>1035</v>
      </c>
      <c r="J2693">
        <v>15</v>
      </c>
      <c r="K2693">
        <v>585</v>
      </c>
      <c r="L2693">
        <v>2385</v>
      </c>
      <c r="M2693">
        <v>105</v>
      </c>
      <c r="N2693">
        <v>1385</v>
      </c>
      <c r="O2693">
        <v>2045</v>
      </c>
      <c r="P2693">
        <v>1710</v>
      </c>
      <c r="Q2693">
        <v>1630</v>
      </c>
      <c r="R2693">
        <v>1005</v>
      </c>
      <c r="S2693">
        <v>185</v>
      </c>
      <c r="T2693">
        <v>75</v>
      </c>
      <c r="U2693">
        <v>810</v>
      </c>
      <c r="V2693">
        <v>5230</v>
      </c>
      <c r="W2693">
        <v>5</v>
      </c>
      <c r="X2693">
        <v>230</v>
      </c>
      <c r="Y2693">
        <v>50</v>
      </c>
    </row>
    <row r="2694" spans="2:25" hidden="1" x14ac:dyDescent="0.25">
      <c r="B2694" t="s">
        <v>2203</v>
      </c>
      <c r="C2694">
        <v>60610</v>
      </c>
      <c r="D2694" t="s">
        <v>2152</v>
      </c>
      <c r="E2694">
        <v>10</v>
      </c>
      <c r="F2694">
        <v>15</v>
      </c>
      <c r="G2694">
        <v>2530</v>
      </c>
      <c r="H2694">
        <v>20</v>
      </c>
      <c r="I2694">
        <v>845</v>
      </c>
      <c r="J2694">
        <v>10</v>
      </c>
      <c r="K2694">
        <v>500</v>
      </c>
      <c r="L2694">
        <v>1945</v>
      </c>
      <c r="M2694">
        <v>235</v>
      </c>
      <c r="N2694">
        <v>1445</v>
      </c>
      <c r="O2694">
        <v>1550</v>
      </c>
      <c r="P2694">
        <v>1260</v>
      </c>
      <c r="Q2694">
        <v>1485</v>
      </c>
      <c r="R2694">
        <v>1005</v>
      </c>
      <c r="S2694">
        <v>315</v>
      </c>
      <c r="T2694">
        <v>70</v>
      </c>
      <c r="U2694">
        <v>455</v>
      </c>
      <c r="V2694">
        <v>5580</v>
      </c>
      <c r="W2694">
        <v>5</v>
      </c>
      <c r="X2694">
        <v>170</v>
      </c>
      <c r="Y2694">
        <v>110</v>
      </c>
    </row>
    <row r="2695" spans="2:25" hidden="1" x14ac:dyDescent="0.25">
      <c r="B2695" t="s">
        <v>2203</v>
      </c>
      <c r="C2695">
        <v>60810</v>
      </c>
      <c r="D2695" t="s">
        <v>2153</v>
      </c>
      <c r="E2695">
        <v>10</v>
      </c>
      <c r="F2695">
        <v>10</v>
      </c>
      <c r="G2695">
        <v>3890</v>
      </c>
      <c r="H2695">
        <v>15</v>
      </c>
      <c r="I2695">
        <v>885</v>
      </c>
      <c r="J2695">
        <v>15</v>
      </c>
      <c r="K2695">
        <v>500</v>
      </c>
      <c r="L2695">
        <v>1560</v>
      </c>
      <c r="M2695">
        <v>435</v>
      </c>
      <c r="N2695">
        <v>1240</v>
      </c>
      <c r="O2695">
        <v>1350</v>
      </c>
      <c r="P2695">
        <v>1050</v>
      </c>
      <c r="Q2695">
        <v>1355</v>
      </c>
      <c r="R2695">
        <v>785</v>
      </c>
      <c r="S2695">
        <v>395</v>
      </c>
      <c r="T2695">
        <v>50</v>
      </c>
      <c r="U2695">
        <v>305</v>
      </c>
      <c r="V2695">
        <v>6485</v>
      </c>
      <c r="W2695">
        <v>5</v>
      </c>
      <c r="X2695">
        <v>105</v>
      </c>
      <c r="Y2695">
        <v>65</v>
      </c>
    </row>
    <row r="2696" spans="2:25" hidden="1" x14ac:dyDescent="0.25">
      <c r="B2696" t="s">
        <v>2203</v>
      </c>
      <c r="C2696">
        <v>61010</v>
      </c>
      <c r="D2696" t="s">
        <v>2154</v>
      </c>
      <c r="E2696">
        <v>5</v>
      </c>
      <c r="F2696">
        <v>5</v>
      </c>
      <c r="G2696">
        <v>360</v>
      </c>
      <c r="H2696">
        <v>5</v>
      </c>
      <c r="I2696">
        <v>90</v>
      </c>
      <c r="J2696">
        <v>5</v>
      </c>
      <c r="K2696">
        <v>65</v>
      </c>
      <c r="L2696">
        <v>110</v>
      </c>
      <c r="M2696">
        <v>25</v>
      </c>
      <c r="N2696">
        <v>200</v>
      </c>
      <c r="O2696">
        <v>155</v>
      </c>
      <c r="P2696">
        <v>110</v>
      </c>
      <c r="Q2696">
        <v>170</v>
      </c>
      <c r="R2696">
        <v>155</v>
      </c>
      <c r="S2696">
        <v>40</v>
      </c>
      <c r="T2696">
        <v>10</v>
      </c>
      <c r="U2696">
        <v>40</v>
      </c>
      <c r="V2696">
        <v>765</v>
      </c>
      <c r="W2696">
        <v>0</v>
      </c>
      <c r="X2696">
        <v>15</v>
      </c>
      <c r="Y2696">
        <v>5</v>
      </c>
    </row>
    <row r="2697" spans="2:25" hidden="1" x14ac:dyDescent="0.25">
      <c r="B2697" t="s">
        <v>2203</v>
      </c>
      <c r="C2697">
        <v>61210</v>
      </c>
      <c r="D2697" t="s">
        <v>2155</v>
      </c>
      <c r="E2697">
        <v>5</v>
      </c>
      <c r="F2697">
        <v>10</v>
      </c>
      <c r="G2697">
        <v>1020</v>
      </c>
      <c r="H2697">
        <v>5</v>
      </c>
      <c r="I2697">
        <v>225</v>
      </c>
      <c r="J2697">
        <v>5</v>
      </c>
      <c r="K2697">
        <v>130</v>
      </c>
      <c r="L2697">
        <v>475</v>
      </c>
      <c r="M2697">
        <v>115</v>
      </c>
      <c r="N2697">
        <v>360</v>
      </c>
      <c r="O2697">
        <v>520</v>
      </c>
      <c r="P2697">
        <v>385</v>
      </c>
      <c r="Q2697">
        <v>440</v>
      </c>
      <c r="R2697">
        <v>305</v>
      </c>
      <c r="S2697">
        <v>95</v>
      </c>
      <c r="T2697">
        <v>30</v>
      </c>
      <c r="U2697">
        <v>125</v>
      </c>
      <c r="V2697">
        <v>1840</v>
      </c>
      <c r="W2697">
        <v>5</v>
      </c>
      <c r="X2697">
        <v>35</v>
      </c>
      <c r="Y2697">
        <v>10</v>
      </c>
    </row>
    <row r="2698" spans="2:25" hidden="1" x14ac:dyDescent="0.25">
      <c r="B2698" t="s">
        <v>2203</v>
      </c>
      <c r="C2698">
        <v>61410</v>
      </c>
      <c r="D2698" t="s">
        <v>2156</v>
      </c>
      <c r="E2698">
        <v>15</v>
      </c>
      <c r="F2698">
        <v>25</v>
      </c>
      <c r="G2698">
        <v>7460</v>
      </c>
      <c r="H2698">
        <v>55</v>
      </c>
      <c r="I2698">
        <v>1595</v>
      </c>
      <c r="J2698">
        <v>35</v>
      </c>
      <c r="K2698">
        <v>740</v>
      </c>
      <c r="L2698">
        <v>3550</v>
      </c>
      <c r="M2698">
        <v>1675</v>
      </c>
      <c r="N2698">
        <v>2545</v>
      </c>
      <c r="O2698">
        <v>3125</v>
      </c>
      <c r="P2698">
        <v>2490</v>
      </c>
      <c r="Q2698">
        <v>3070</v>
      </c>
      <c r="R2698">
        <v>1650</v>
      </c>
      <c r="S2698">
        <v>640</v>
      </c>
      <c r="T2698">
        <v>95</v>
      </c>
      <c r="U2698">
        <v>825</v>
      </c>
      <c r="V2698">
        <v>12580</v>
      </c>
      <c r="W2698">
        <v>5</v>
      </c>
      <c r="X2698">
        <v>250</v>
      </c>
      <c r="Y2698">
        <v>260</v>
      </c>
    </row>
    <row r="2699" spans="2:25" hidden="1" x14ac:dyDescent="0.25">
      <c r="B2699" t="s">
        <v>2203</v>
      </c>
      <c r="C2699">
        <v>61510</v>
      </c>
      <c r="D2699" t="s">
        <v>2157</v>
      </c>
      <c r="E2699">
        <v>5</v>
      </c>
      <c r="F2699">
        <v>10</v>
      </c>
      <c r="G2699">
        <v>1415</v>
      </c>
      <c r="H2699">
        <v>5</v>
      </c>
      <c r="I2699">
        <v>495</v>
      </c>
      <c r="J2699">
        <v>5</v>
      </c>
      <c r="K2699">
        <v>275</v>
      </c>
      <c r="L2699">
        <v>945</v>
      </c>
      <c r="M2699">
        <v>100</v>
      </c>
      <c r="N2699">
        <v>855</v>
      </c>
      <c r="O2699">
        <v>955</v>
      </c>
      <c r="P2699">
        <v>740</v>
      </c>
      <c r="Q2699">
        <v>800</v>
      </c>
      <c r="R2699">
        <v>595</v>
      </c>
      <c r="S2699">
        <v>130</v>
      </c>
      <c r="T2699">
        <v>50</v>
      </c>
      <c r="U2699">
        <v>285</v>
      </c>
      <c r="V2699">
        <v>3195</v>
      </c>
      <c r="W2699">
        <v>0</v>
      </c>
      <c r="X2699">
        <v>80</v>
      </c>
      <c r="Y2699">
        <v>30</v>
      </c>
    </row>
    <row r="2700" spans="2:25" hidden="1" x14ac:dyDescent="0.25">
      <c r="B2700" t="s">
        <v>2203</v>
      </c>
      <c r="C2700">
        <v>61610</v>
      </c>
      <c r="D2700" t="s">
        <v>2158</v>
      </c>
      <c r="E2700">
        <v>15</v>
      </c>
      <c r="F2700">
        <v>30</v>
      </c>
      <c r="G2700">
        <v>4150</v>
      </c>
      <c r="H2700">
        <v>15</v>
      </c>
      <c r="I2700">
        <v>1150</v>
      </c>
      <c r="J2700">
        <v>5</v>
      </c>
      <c r="K2700">
        <v>675</v>
      </c>
      <c r="L2700">
        <v>2460</v>
      </c>
      <c r="M2700">
        <v>360</v>
      </c>
      <c r="N2700">
        <v>1840</v>
      </c>
      <c r="O2700">
        <v>1950</v>
      </c>
      <c r="P2700">
        <v>1580</v>
      </c>
      <c r="Q2700">
        <v>1820</v>
      </c>
      <c r="R2700">
        <v>1240</v>
      </c>
      <c r="S2700">
        <v>415</v>
      </c>
      <c r="T2700">
        <v>80</v>
      </c>
      <c r="U2700">
        <v>570</v>
      </c>
      <c r="V2700">
        <v>8030</v>
      </c>
      <c r="W2700">
        <v>5</v>
      </c>
      <c r="X2700">
        <v>210</v>
      </c>
      <c r="Y2700">
        <v>75</v>
      </c>
    </row>
    <row r="2701" spans="2:25" hidden="1" x14ac:dyDescent="0.25">
      <c r="B2701" t="s">
        <v>2203</v>
      </c>
      <c r="C2701">
        <v>61810</v>
      </c>
      <c r="D2701" t="s">
        <v>2159</v>
      </c>
      <c r="E2701">
        <v>5</v>
      </c>
      <c r="F2701">
        <v>5</v>
      </c>
      <c r="G2701">
        <v>1120</v>
      </c>
      <c r="H2701">
        <v>5</v>
      </c>
      <c r="I2701">
        <v>230</v>
      </c>
      <c r="J2701">
        <v>5</v>
      </c>
      <c r="K2701">
        <v>145</v>
      </c>
      <c r="L2701">
        <v>370</v>
      </c>
      <c r="M2701">
        <v>150</v>
      </c>
      <c r="N2701">
        <v>370</v>
      </c>
      <c r="O2701">
        <v>400</v>
      </c>
      <c r="P2701">
        <v>305</v>
      </c>
      <c r="Q2701">
        <v>410</v>
      </c>
      <c r="R2701">
        <v>330</v>
      </c>
      <c r="S2701">
        <v>100</v>
      </c>
      <c r="T2701">
        <v>20</v>
      </c>
      <c r="U2701">
        <v>115</v>
      </c>
      <c r="V2701">
        <v>1970</v>
      </c>
      <c r="W2701">
        <v>0</v>
      </c>
      <c r="X2701">
        <v>30</v>
      </c>
      <c r="Y2701">
        <v>15</v>
      </c>
    </row>
    <row r="2702" spans="2:25" hidden="1" x14ac:dyDescent="0.25">
      <c r="B2702" t="s">
        <v>2203</v>
      </c>
      <c r="C2702">
        <v>62010</v>
      </c>
      <c r="D2702" t="s">
        <v>2160</v>
      </c>
      <c r="E2702">
        <v>5</v>
      </c>
      <c r="F2702">
        <v>5</v>
      </c>
      <c r="G2702">
        <v>165</v>
      </c>
      <c r="H2702">
        <v>0</v>
      </c>
      <c r="I2702">
        <v>25</v>
      </c>
      <c r="J2702">
        <v>0</v>
      </c>
      <c r="K2702">
        <v>10</v>
      </c>
      <c r="L2702">
        <v>65</v>
      </c>
      <c r="M2702">
        <v>40</v>
      </c>
      <c r="N2702">
        <v>35</v>
      </c>
      <c r="O2702">
        <v>45</v>
      </c>
      <c r="P2702">
        <v>25</v>
      </c>
      <c r="Q2702">
        <v>60</v>
      </c>
      <c r="R2702">
        <v>50</v>
      </c>
      <c r="S2702">
        <v>10</v>
      </c>
      <c r="T2702">
        <v>5</v>
      </c>
      <c r="U2702">
        <v>10</v>
      </c>
      <c r="V2702">
        <v>245</v>
      </c>
      <c r="W2702">
        <v>0</v>
      </c>
      <c r="X2702">
        <v>5</v>
      </c>
      <c r="Y2702">
        <v>0</v>
      </c>
    </row>
    <row r="2703" spans="2:25" hidden="1" x14ac:dyDescent="0.25">
      <c r="B2703" t="s">
        <v>2203</v>
      </c>
      <c r="C2703">
        <v>62210</v>
      </c>
      <c r="D2703" t="s">
        <v>2161</v>
      </c>
      <c r="E2703">
        <v>5</v>
      </c>
      <c r="F2703">
        <v>10</v>
      </c>
      <c r="G2703">
        <v>1255</v>
      </c>
      <c r="H2703">
        <v>5</v>
      </c>
      <c r="I2703">
        <v>370</v>
      </c>
      <c r="J2703">
        <v>5</v>
      </c>
      <c r="K2703">
        <v>220</v>
      </c>
      <c r="L2703">
        <v>605</v>
      </c>
      <c r="M2703">
        <v>105</v>
      </c>
      <c r="N2703">
        <v>555</v>
      </c>
      <c r="O2703">
        <v>550</v>
      </c>
      <c r="P2703">
        <v>450</v>
      </c>
      <c r="Q2703">
        <v>590</v>
      </c>
      <c r="R2703">
        <v>480</v>
      </c>
      <c r="S2703">
        <v>125</v>
      </c>
      <c r="T2703">
        <v>25</v>
      </c>
      <c r="U2703">
        <v>180</v>
      </c>
      <c r="V2703">
        <v>2500</v>
      </c>
      <c r="W2703">
        <v>0</v>
      </c>
      <c r="X2703">
        <v>50</v>
      </c>
      <c r="Y2703">
        <v>15</v>
      </c>
    </row>
    <row r="2704" spans="2:25" hidden="1" x14ac:dyDescent="0.25">
      <c r="B2704" t="s">
        <v>2203</v>
      </c>
      <c r="C2704">
        <v>62410</v>
      </c>
      <c r="D2704" t="s">
        <v>2162</v>
      </c>
      <c r="E2704">
        <v>0</v>
      </c>
      <c r="F2704">
        <v>5</v>
      </c>
      <c r="G2704">
        <v>1015</v>
      </c>
      <c r="H2704">
        <v>5</v>
      </c>
      <c r="I2704">
        <v>155</v>
      </c>
      <c r="J2704">
        <v>5</v>
      </c>
      <c r="K2704">
        <v>100</v>
      </c>
      <c r="L2704">
        <v>310</v>
      </c>
      <c r="M2704">
        <v>155</v>
      </c>
      <c r="N2704">
        <v>260</v>
      </c>
      <c r="O2704">
        <v>240</v>
      </c>
      <c r="P2704">
        <v>175</v>
      </c>
      <c r="Q2704">
        <v>265</v>
      </c>
      <c r="R2704">
        <v>205</v>
      </c>
      <c r="S2704">
        <v>80</v>
      </c>
      <c r="T2704">
        <v>5</v>
      </c>
      <c r="U2704">
        <v>65</v>
      </c>
      <c r="V2704">
        <v>1565</v>
      </c>
      <c r="W2704">
        <v>0</v>
      </c>
      <c r="X2704">
        <v>10</v>
      </c>
      <c r="Y2704">
        <v>5</v>
      </c>
    </row>
    <row r="2705" spans="2:25" hidden="1" x14ac:dyDescent="0.25">
      <c r="B2705" t="s">
        <v>2203</v>
      </c>
      <c r="C2705">
        <v>62610</v>
      </c>
      <c r="D2705" t="s">
        <v>2163</v>
      </c>
      <c r="E2705">
        <v>20</v>
      </c>
      <c r="F2705">
        <v>35</v>
      </c>
      <c r="G2705">
        <v>6120</v>
      </c>
      <c r="H2705">
        <v>60</v>
      </c>
      <c r="I2705">
        <v>1700</v>
      </c>
      <c r="J2705">
        <v>30</v>
      </c>
      <c r="K2705">
        <v>895</v>
      </c>
      <c r="L2705">
        <v>3995</v>
      </c>
      <c r="M2705">
        <v>450</v>
      </c>
      <c r="N2705">
        <v>3360</v>
      </c>
      <c r="O2705">
        <v>3325</v>
      </c>
      <c r="P2705">
        <v>2670</v>
      </c>
      <c r="Q2705">
        <v>3380</v>
      </c>
      <c r="R2705">
        <v>2255</v>
      </c>
      <c r="S2705">
        <v>510</v>
      </c>
      <c r="T2705">
        <v>130</v>
      </c>
      <c r="U2705">
        <v>870</v>
      </c>
      <c r="V2705">
        <v>12500</v>
      </c>
      <c r="W2705">
        <v>10</v>
      </c>
      <c r="X2705">
        <v>365</v>
      </c>
      <c r="Y2705">
        <v>250</v>
      </c>
    </row>
    <row r="2706" spans="2:25" hidden="1" x14ac:dyDescent="0.25">
      <c r="B2706" t="s">
        <v>2203</v>
      </c>
      <c r="C2706">
        <v>62810</v>
      </c>
      <c r="D2706" t="s">
        <v>2164</v>
      </c>
      <c r="E2706">
        <v>30</v>
      </c>
      <c r="F2706">
        <v>10</v>
      </c>
      <c r="G2706">
        <v>4165</v>
      </c>
      <c r="H2706">
        <v>135</v>
      </c>
      <c r="I2706">
        <v>570</v>
      </c>
      <c r="J2706">
        <v>5</v>
      </c>
      <c r="K2706">
        <v>220</v>
      </c>
      <c r="L2706">
        <v>2845</v>
      </c>
      <c r="M2706">
        <v>1785</v>
      </c>
      <c r="N2706">
        <v>1590</v>
      </c>
      <c r="O2706">
        <v>1275</v>
      </c>
      <c r="P2706">
        <v>1035</v>
      </c>
      <c r="Q2706">
        <v>2645</v>
      </c>
      <c r="R2706">
        <v>1450</v>
      </c>
      <c r="S2706">
        <v>455</v>
      </c>
      <c r="T2706">
        <v>40</v>
      </c>
      <c r="U2706">
        <v>250</v>
      </c>
      <c r="V2706">
        <v>7020</v>
      </c>
      <c r="W2706">
        <v>15</v>
      </c>
      <c r="X2706">
        <v>160</v>
      </c>
      <c r="Y2706">
        <v>705</v>
      </c>
    </row>
    <row r="2707" spans="2:25" hidden="1" x14ac:dyDescent="0.25">
      <c r="B2707" t="s">
        <v>2203</v>
      </c>
      <c r="C2707">
        <v>63010</v>
      </c>
      <c r="D2707" t="s">
        <v>2165</v>
      </c>
      <c r="E2707">
        <v>10</v>
      </c>
      <c r="F2707">
        <v>10</v>
      </c>
      <c r="G2707">
        <v>2570</v>
      </c>
      <c r="H2707">
        <v>20</v>
      </c>
      <c r="I2707">
        <v>620</v>
      </c>
      <c r="J2707">
        <v>5</v>
      </c>
      <c r="K2707">
        <v>330</v>
      </c>
      <c r="L2707">
        <v>940</v>
      </c>
      <c r="M2707">
        <v>310</v>
      </c>
      <c r="N2707">
        <v>1030</v>
      </c>
      <c r="O2707">
        <v>1340</v>
      </c>
      <c r="P2707">
        <v>1005</v>
      </c>
      <c r="Q2707">
        <v>1280</v>
      </c>
      <c r="R2707">
        <v>880</v>
      </c>
      <c r="S2707">
        <v>315</v>
      </c>
      <c r="T2707">
        <v>75</v>
      </c>
      <c r="U2707">
        <v>300</v>
      </c>
      <c r="V2707">
        <v>4770</v>
      </c>
      <c r="W2707">
        <v>5</v>
      </c>
      <c r="X2707">
        <v>95</v>
      </c>
      <c r="Y2707">
        <v>50</v>
      </c>
    </row>
    <row r="2708" spans="2:25" hidden="1" x14ac:dyDescent="0.25">
      <c r="B2708" t="s">
        <v>2203</v>
      </c>
      <c r="C2708">
        <v>63210</v>
      </c>
      <c r="D2708" t="s">
        <v>2166</v>
      </c>
      <c r="E2708">
        <v>5</v>
      </c>
      <c r="F2708">
        <v>5</v>
      </c>
      <c r="G2708">
        <v>965</v>
      </c>
      <c r="H2708">
        <v>5</v>
      </c>
      <c r="I2708">
        <v>270</v>
      </c>
      <c r="J2708">
        <v>5</v>
      </c>
      <c r="K2708">
        <v>175</v>
      </c>
      <c r="L2708">
        <v>270</v>
      </c>
      <c r="M2708">
        <v>95</v>
      </c>
      <c r="N2708">
        <v>390</v>
      </c>
      <c r="O2708">
        <v>405</v>
      </c>
      <c r="P2708">
        <v>295</v>
      </c>
      <c r="Q2708">
        <v>420</v>
      </c>
      <c r="R2708">
        <v>285</v>
      </c>
      <c r="S2708">
        <v>115</v>
      </c>
      <c r="T2708">
        <v>20</v>
      </c>
      <c r="U2708">
        <v>90</v>
      </c>
      <c r="V2708">
        <v>1795</v>
      </c>
      <c r="W2708">
        <v>0</v>
      </c>
      <c r="X2708">
        <v>30</v>
      </c>
      <c r="Y2708">
        <v>10</v>
      </c>
    </row>
    <row r="2709" spans="2:25" hidden="1" x14ac:dyDescent="0.25">
      <c r="B2709" t="s">
        <v>2203</v>
      </c>
      <c r="C2709">
        <v>63410</v>
      </c>
      <c r="D2709" t="s">
        <v>2167</v>
      </c>
      <c r="E2709">
        <v>0</v>
      </c>
      <c r="F2709">
        <v>0</v>
      </c>
      <c r="G2709">
        <v>195</v>
      </c>
      <c r="H2709">
        <v>0</v>
      </c>
      <c r="I2709">
        <v>15</v>
      </c>
      <c r="J2709">
        <v>0</v>
      </c>
      <c r="K2709">
        <v>5</v>
      </c>
      <c r="L2709">
        <v>55</v>
      </c>
      <c r="M2709">
        <v>35</v>
      </c>
      <c r="N2709">
        <v>30</v>
      </c>
      <c r="O2709">
        <v>60</v>
      </c>
      <c r="P2709">
        <v>40</v>
      </c>
      <c r="Q2709">
        <v>45</v>
      </c>
      <c r="R2709">
        <v>30</v>
      </c>
      <c r="S2709">
        <v>5</v>
      </c>
      <c r="T2709">
        <v>5</v>
      </c>
      <c r="U2709">
        <v>10</v>
      </c>
      <c r="V2709">
        <v>255</v>
      </c>
      <c r="W2709">
        <v>0</v>
      </c>
      <c r="X2709">
        <v>0</v>
      </c>
      <c r="Y2709">
        <v>5</v>
      </c>
    </row>
    <row r="2710" spans="2:25" hidden="1" x14ac:dyDescent="0.25">
      <c r="B2710" t="s">
        <v>2203</v>
      </c>
      <c r="C2710">
        <v>63610</v>
      </c>
      <c r="D2710" t="s">
        <v>2168</v>
      </c>
      <c r="E2710">
        <v>10</v>
      </c>
      <c r="F2710">
        <v>5</v>
      </c>
      <c r="G2710">
        <v>4635</v>
      </c>
      <c r="H2710">
        <v>40</v>
      </c>
      <c r="I2710">
        <v>835</v>
      </c>
      <c r="J2710">
        <v>15</v>
      </c>
      <c r="K2710">
        <v>330</v>
      </c>
      <c r="L2710">
        <v>1465</v>
      </c>
      <c r="M2710">
        <v>1115</v>
      </c>
      <c r="N2710">
        <v>1175</v>
      </c>
      <c r="O2710">
        <v>1895</v>
      </c>
      <c r="P2710">
        <v>1435</v>
      </c>
      <c r="Q2710">
        <v>1820</v>
      </c>
      <c r="R2710">
        <v>915</v>
      </c>
      <c r="S2710">
        <v>430</v>
      </c>
      <c r="T2710">
        <v>60</v>
      </c>
      <c r="U2710">
        <v>355</v>
      </c>
      <c r="V2710">
        <v>7075</v>
      </c>
      <c r="W2710">
        <v>5</v>
      </c>
      <c r="X2710">
        <v>130</v>
      </c>
      <c r="Y2710">
        <v>175</v>
      </c>
    </row>
    <row r="2711" spans="2:25" hidden="1" x14ac:dyDescent="0.25">
      <c r="B2711" t="s">
        <v>2203</v>
      </c>
      <c r="C2711">
        <v>63810</v>
      </c>
      <c r="D2711" t="s">
        <v>2169</v>
      </c>
      <c r="E2711">
        <v>5</v>
      </c>
      <c r="F2711">
        <v>10</v>
      </c>
      <c r="G2711">
        <v>2340</v>
      </c>
      <c r="H2711">
        <v>5</v>
      </c>
      <c r="I2711">
        <v>475</v>
      </c>
      <c r="J2711">
        <v>5</v>
      </c>
      <c r="K2711">
        <v>270</v>
      </c>
      <c r="L2711">
        <v>845</v>
      </c>
      <c r="M2711">
        <v>265</v>
      </c>
      <c r="N2711">
        <v>540</v>
      </c>
      <c r="O2711">
        <v>700</v>
      </c>
      <c r="P2711">
        <v>530</v>
      </c>
      <c r="Q2711">
        <v>695</v>
      </c>
      <c r="R2711">
        <v>420</v>
      </c>
      <c r="S2711">
        <v>255</v>
      </c>
      <c r="T2711">
        <v>20</v>
      </c>
      <c r="U2711">
        <v>180</v>
      </c>
      <c r="V2711">
        <v>3590</v>
      </c>
      <c r="W2711">
        <v>5</v>
      </c>
      <c r="X2711">
        <v>35</v>
      </c>
      <c r="Y2711">
        <v>15</v>
      </c>
    </row>
    <row r="2712" spans="2:25" hidden="1" x14ac:dyDescent="0.25">
      <c r="B2712" t="s">
        <v>2203</v>
      </c>
      <c r="C2712">
        <v>64010</v>
      </c>
      <c r="D2712" t="s">
        <v>2170</v>
      </c>
      <c r="E2712">
        <v>30</v>
      </c>
      <c r="F2712">
        <v>40</v>
      </c>
      <c r="G2712">
        <v>8330</v>
      </c>
      <c r="H2712">
        <v>80</v>
      </c>
      <c r="I2712">
        <v>2110</v>
      </c>
      <c r="J2712">
        <v>25</v>
      </c>
      <c r="K2712">
        <v>1175</v>
      </c>
      <c r="L2712">
        <v>5890</v>
      </c>
      <c r="M2712">
        <v>1085</v>
      </c>
      <c r="N2712">
        <v>3495</v>
      </c>
      <c r="O2712">
        <v>4625</v>
      </c>
      <c r="P2712">
        <v>3690</v>
      </c>
      <c r="Q2712">
        <v>4935</v>
      </c>
      <c r="R2712">
        <v>3295</v>
      </c>
      <c r="S2712">
        <v>855</v>
      </c>
      <c r="T2712">
        <v>245</v>
      </c>
      <c r="U2712">
        <v>1300</v>
      </c>
      <c r="V2712">
        <v>16230</v>
      </c>
      <c r="W2712">
        <v>5</v>
      </c>
      <c r="X2712">
        <v>415</v>
      </c>
      <c r="Y2712">
        <v>485</v>
      </c>
    </row>
    <row r="2713" spans="2:25" hidden="1" x14ac:dyDescent="0.25">
      <c r="B2713" t="s">
        <v>2203</v>
      </c>
      <c r="C2713">
        <v>64210</v>
      </c>
      <c r="D2713" t="s">
        <v>2171</v>
      </c>
      <c r="E2713">
        <v>10</v>
      </c>
      <c r="F2713">
        <v>10</v>
      </c>
      <c r="G2713">
        <v>3275</v>
      </c>
      <c r="H2713">
        <v>20</v>
      </c>
      <c r="I2713">
        <v>650</v>
      </c>
      <c r="J2713">
        <v>5</v>
      </c>
      <c r="K2713">
        <v>350</v>
      </c>
      <c r="L2713">
        <v>1195</v>
      </c>
      <c r="M2713">
        <v>390</v>
      </c>
      <c r="N2713">
        <v>880</v>
      </c>
      <c r="O2713">
        <v>1240</v>
      </c>
      <c r="P2713">
        <v>910</v>
      </c>
      <c r="Q2713">
        <v>1040</v>
      </c>
      <c r="R2713">
        <v>630</v>
      </c>
      <c r="S2713">
        <v>285</v>
      </c>
      <c r="T2713">
        <v>40</v>
      </c>
      <c r="U2713">
        <v>300</v>
      </c>
      <c r="V2713">
        <v>5230</v>
      </c>
      <c r="W2713">
        <v>5</v>
      </c>
      <c r="X2713">
        <v>50</v>
      </c>
      <c r="Y2713">
        <v>55</v>
      </c>
    </row>
    <row r="2714" spans="2:25" hidden="1" x14ac:dyDescent="0.25">
      <c r="B2714" t="s">
        <v>2203</v>
      </c>
      <c r="C2714">
        <v>64610</v>
      </c>
      <c r="D2714" t="s">
        <v>2172</v>
      </c>
      <c r="E2714">
        <v>5</v>
      </c>
      <c r="F2714">
        <v>5</v>
      </c>
      <c r="G2714">
        <v>2085</v>
      </c>
      <c r="H2714">
        <v>10</v>
      </c>
      <c r="I2714">
        <v>460</v>
      </c>
      <c r="J2714">
        <v>5</v>
      </c>
      <c r="K2714">
        <v>240</v>
      </c>
      <c r="L2714">
        <v>825</v>
      </c>
      <c r="M2714">
        <v>235</v>
      </c>
      <c r="N2714">
        <v>610</v>
      </c>
      <c r="O2714">
        <v>870</v>
      </c>
      <c r="P2714">
        <v>655</v>
      </c>
      <c r="Q2714">
        <v>725</v>
      </c>
      <c r="R2714">
        <v>500</v>
      </c>
      <c r="S2714">
        <v>180</v>
      </c>
      <c r="T2714">
        <v>35</v>
      </c>
      <c r="U2714">
        <v>220</v>
      </c>
      <c r="V2714">
        <v>3495</v>
      </c>
      <c r="W2714">
        <v>0</v>
      </c>
      <c r="X2714">
        <v>50</v>
      </c>
      <c r="Y2714">
        <v>25</v>
      </c>
    </row>
    <row r="2715" spans="2:25" hidden="1" x14ac:dyDescent="0.25">
      <c r="B2715" t="s">
        <v>2203</v>
      </c>
      <c r="C2715">
        <v>64810</v>
      </c>
      <c r="D2715" t="s">
        <v>2173</v>
      </c>
      <c r="E2715">
        <v>5</v>
      </c>
      <c r="F2715">
        <v>10</v>
      </c>
      <c r="G2715">
        <v>2285</v>
      </c>
      <c r="H2715">
        <v>10</v>
      </c>
      <c r="I2715">
        <v>580</v>
      </c>
      <c r="J2715">
        <v>10</v>
      </c>
      <c r="K2715">
        <v>270</v>
      </c>
      <c r="L2715">
        <v>990</v>
      </c>
      <c r="M2715">
        <v>200</v>
      </c>
      <c r="N2715">
        <v>870</v>
      </c>
      <c r="O2715">
        <v>1205</v>
      </c>
      <c r="P2715">
        <v>940</v>
      </c>
      <c r="Q2715">
        <v>1000</v>
      </c>
      <c r="R2715">
        <v>620</v>
      </c>
      <c r="S2715">
        <v>210</v>
      </c>
      <c r="T2715">
        <v>40</v>
      </c>
      <c r="U2715">
        <v>320</v>
      </c>
      <c r="V2715">
        <v>4080</v>
      </c>
      <c r="W2715">
        <v>5</v>
      </c>
      <c r="X2715">
        <v>65</v>
      </c>
      <c r="Y2715">
        <v>30</v>
      </c>
    </row>
    <row r="2716" spans="2:25" hidden="1" x14ac:dyDescent="0.25">
      <c r="B2716" t="s">
        <v>2203</v>
      </c>
      <c r="C2716">
        <v>65010</v>
      </c>
      <c r="D2716" t="s">
        <v>2174</v>
      </c>
      <c r="E2716">
        <v>0</v>
      </c>
      <c r="F2716">
        <v>5</v>
      </c>
      <c r="G2716">
        <v>800</v>
      </c>
      <c r="H2716">
        <v>0</v>
      </c>
      <c r="I2716">
        <v>290</v>
      </c>
      <c r="J2716">
        <v>5</v>
      </c>
      <c r="K2716">
        <v>150</v>
      </c>
      <c r="L2716">
        <v>280</v>
      </c>
      <c r="M2716">
        <v>65</v>
      </c>
      <c r="N2716">
        <v>415</v>
      </c>
      <c r="O2716">
        <v>470</v>
      </c>
      <c r="P2716">
        <v>340</v>
      </c>
      <c r="Q2716">
        <v>415</v>
      </c>
      <c r="R2716">
        <v>275</v>
      </c>
      <c r="S2716">
        <v>75</v>
      </c>
      <c r="T2716">
        <v>25</v>
      </c>
      <c r="U2716">
        <v>125</v>
      </c>
      <c r="V2716">
        <v>1645</v>
      </c>
      <c r="W2716">
        <v>0</v>
      </c>
      <c r="X2716">
        <v>35</v>
      </c>
      <c r="Y2716">
        <v>10</v>
      </c>
    </row>
    <row r="2717" spans="2:25" hidden="1" x14ac:dyDescent="0.25">
      <c r="B2717" t="s">
        <v>2203</v>
      </c>
      <c r="C2717">
        <v>65210</v>
      </c>
      <c r="D2717" t="s">
        <v>2175</v>
      </c>
      <c r="E2717">
        <v>5</v>
      </c>
      <c r="F2717">
        <v>5</v>
      </c>
      <c r="G2717">
        <v>505</v>
      </c>
      <c r="H2717">
        <v>5</v>
      </c>
      <c r="I2717">
        <v>100</v>
      </c>
      <c r="J2717">
        <v>5</v>
      </c>
      <c r="K2717">
        <v>60</v>
      </c>
      <c r="L2717">
        <v>140</v>
      </c>
      <c r="M2717">
        <v>50</v>
      </c>
      <c r="N2717">
        <v>215</v>
      </c>
      <c r="O2717">
        <v>140</v>
      </c>
      <c r="P2717">
        <v>115</v>
      </c>
      <c r="Q2717">
        <v>160</v>
      </c>
      <c r="R2717">
        <v>140</v>
      </c>
      <c r="S2717">
        <v>40</v>
      </c>
      <c r="T2717">
        <v>5</v>
      </c>
      <c r="U2717">
        <v>35</v>
      </c>
      <c r="V2717">
        <v>905</v>
      </c>
      <c r="W2717">
        <v>0</v>
      </c>
      <c r="X2717">
        <v>10</v>
      </c>
      <c r="Y2717">
        <v>5</v>
      </c>
    </row>
    <row r="2718" spans="2:25" hidden="1" x14ac:dyDescent="0.25">
      <c r="B2718" t="s">
        <v>2203</v>
      </c>
      <c r="C2718">
        <v>65410</v>
      </c>
      <c r="D2718" t="s">
        <v>2176</v>
      </c>
      <c r="E2718">
        <v>5</v>
      </c>
      <c r="F2718">
        <v>15</v>
      </c>
      <c r="G2718">
        <v>2460</v>
      </c>
      <c r="H2718">
        <v>15</v>
      </c>
      <c r="I2718">
        <v>610</v>
      </c>
      <c r="J2718">
        <v>5</v>
      </c>
      <c r="K2718">
        <v>350</v>
      </c>
      <c r="L2718">
        <v>1095</v>
      </c>
      <c r="M2718">
        <v>240</v>
      </c>
      <c r="N2718">
        <v>960</v>
      </c>
      <c r="O2718">
        <v>920</v>
      </c>
      <c r="P2718">
        <v>735</v>
      </c>
      <c r="Q2718">
        <v>845</v>
      </c>
      <c r="R2718">
        <v>565</v>
      </c>
      <c r="S2718">
        <v>230</v>
      </c>
      <c r="T2718">
        <v>45</v>
      </c>
      <c r="U2718">
        <v>270</v>
      </c>
      <c r="V2718">
        <v>4415</v>
      </c>
      <c r="W2718">
        <v>5</v>
      </c>
      <c r="X2718">
        <v>65</v>
      </c>
      <c r="Y2718">
        <v>25</v>
      </c>
    </row>
    <row r="2719" spans="2:25" hidden="1" x14ac:dyDescent="0.25">
      <c r="B2719" t="s">
        <v>2203</v>
      </c>
      <c r="C2719">
        <v>65610</v>
      </c>
      <c r="D2719" t="s">
        <v>2177</v>
      </c>
      <c r="E2719">
        <v>5</v>
      </c>
      <c r="F2719">
        <v>5</v>
      </c>
      <c r="G2719">
        <v>645</v>
      </c>
      <c r="H2719">
        <v>0</v>
      </c>
      <c r="I2719">
        <v>175</v>
      </c>
      <c r="J2719">
        <v>5</v>
      </c>
      <c r="K2719">
        <v>115</v>
      </c>
      <c r="L2719">
        <v>305</v>
      </c>
      <c r="M2719">
        <v>15</v>
      </c>
      <c r="N2719">
        <v>365</v>
      </c>
      <c r="O2719">
        <v>245</v>
      </c>
      <c r="P2719">
        <v>200</v>
      </c>
      <c r="Q2719">
        <v>315</v>
      </c>
      <c r="R2719">
        <v>360</v>
      </c>
      <c r="S2719">
        <v>45</v>
      </c>
      <c r="T2719">
        <v>15</v>
      </c>
      <c r="U2719">
        <v>85</v>
      </c>
      <c r="V2719">
        <v>1415</v>
      </c>
      <c r="W2719">
        <v>0</v>
      </c>
      <c r="X2719">
        <v>30</v>
      </c>
      <c r="Y2719">
        <v>5</v>
      </c>
    </row>
    <row r="2720" spans="2:25" hidden="1" x14ac:dyDescent="0.25">
      <c r="B2720" t="s">
        <v>2203</v>
      </c>
      <c r="C2720">
        <v>65810</v>
      </c>
      <c r="D2720" t="s">
        <v>2178</v>
      </c>
      <c r="E2720">
        <v>5</v>
      </c>
      <c r="F2720">
        <v>10</v>
      </c>
      <c r="G2720">
        <v>3715</v>
      </c>
      <c r="H2720">
        <v>20</v>
      </c>
      <c r="I2720">
        <v>725</v>
      </c>
      <c r="J2720">
        <v>5</v>
      </c>
      <c r="K2720">
        <v>365</v>
      </c>
      <c r="L2720">
        <v>1150</v>
      </c>
      <c r="M2720">
        <v>555</v>
      </c>
      <c r="N2720">
        <v>935</v>
      </c>
      <c r="O2720">
        <v>1355</v>
      </c>
      <c r="P2720">
        <v>1010</v>
      </c>
      <c r="Q2720">
        <v>1345</v>
      </c>
      <c r="R2720">
        <v>770</v>
      </c>
      <c r="S2720">
        <v>390</v>
      </c>
      <c r="T2720">
        <v>55</v>
      </c>
      <c r="U2720">
        <v>275</v>
      </c>
      <c r="V2720">
        <v>5770</v>
      </c>
      <c r="W2720">
        <v>5</v>
      </c>
      <c r="X2720">
        <v>75</v>
      </c>
      <c r="Y2720">
        <v>75</v>
      </c>
    </row>
    <row r="2721" spans="2:25" hidden="1" x14ac:dyDescent="0.25">
      <c r="B2721" t="s">
        <v>2203</v>
      </c>
      <c r="C2721">
        <v>70200</v>
      </c>
      <c r="D2721" t="s">
        <v>2179</v>
      </c>
      <c r="E2721">
        <v>45</v>
      </c>
      <c r="F2721">
        <v>120</v>
      </c>
      <c r="G2721">
        <v>1175</v>
      </c>
      <c r="H2721">
        <v>15</v>
      </c>
      <c r="I2721">
        <v>365</v>
      </c>
      <c r="J2721">
        <v>5</v>
      </c>
      <c r="K2721">
        <v>190</v>
      </c>
      <c r="L2721">
        <v>1050</v>
      </c>
      <c r="M2721">
        <v>165</v>
      </c>
      <c r="N2721">
        <v>1175</v>
      </c>
      <c r="O2721">
        <v>1690</v>
      </c>
      <c r="P2721">
        <v>1490</v>
      </c>
      <c r="Q2721">
        <v>2305</v>
      </c>
      <c r="R2721">
        <v>1645</v>
      </c>
      <c r="S2721">
        <v>45</v>
      </c>
      <c r="T2721">
        <v>105</v>
      </c>
      <c r="U2721">
        <v>680</v>
      </c>
      <c r="V2721">
        <v>3560</v>
      </c>
      <c r="W2721">
        <v>5</v>
      </c>
      <c r="X2721">
        <v>310</v>
      </c>
      <c r="Y2721">
        <v>25</v>
      </c>
    </row>
    <row r="2722" spans="2:25" hidden="1" x14ac:dyDescent="0.25">
      <c r="B2722" t="s">
        <v>2203</v>
      </c>
      <c r="C2722">
        <v>70420</v>
      </c>
      <c r="D2722" t="s">
        <v>2180</v>
      </c>
      <c r="E2722">
        <v>35</v>
      </c>
      <c r="F2722">
        <v>105</v>
      </c>
      <c r="G2722">
        <v>275</v>
      </c>
      <c r="H2722">
        <v>0</v>
      </c>
      <c r="I2722">
        <v>115</v>
      </c>
      <c r="J2722">
        <v>5</v>
      </c>
      <c r="K2722">
        <v>90</v>
      </c>
      <c r="L2722">
        <v>105</v>
      </c>
      <c r="M2722">
        <v>5</v>
      </c>
      <c r="N2722">
        <v>390</v>
      </c>
      <c r="O2722">
        <v>930</v>
      </c>
      <c r="P2722">
        <v>825</v>
      </c>
      <c r="Q2722">
        <v>1910</v>
      </c>
      <c r="R2722">
        <v>1355</v>
      </c>
      <c r="S2722">
        <v>5</v>
      </c>
      <c r="T2722">
        <v>170</v>
      </c>
      <c r="U2722">
        <v>410</v>
      </c>
      <c r="V2722">
        <v>1380</v>
      </c>
      <c r="W2722">
        <v>0</v>
      </c>
      <c r="X2722">
        <v>305</v>
      </c>
      <c r="Y2722">
        <v>5</v>
      </c>
    </row>
    <row r="2723" spans="2:25" hidden="1" x14ac:dyDescent="0.25">
      <c r="B2723" t="s">
        <v>2203</v>
      </c>
      <c r="C2723">
        <v>70540</v>
      </c>
      <c r="D2723" t="s">
        <v>2181</v>
      </c>
      <c r="E2723">
        <v>0</v>
      </c>
      <c r="F2723">
        <v>5</v>
      </c>
      <c r="G2723">
        <v>5</v>
      </c>
      <c r="H2723">
        <v>0</v>
      </c>
      <c r="I2723">
        <v>0</v>
      </c>
      <c r="J2723">
        <v>0</v>
      </c>
      <c r="K2723">
        <v>0</v>
      </c>
      <c r="L2723">
        <v>5</v>
      </c>
      <c r="M2723">
        <v>0</v>
      </c>
      <c r="N2723">
        <v>25</v>
      </c>
      <c r="O2723">
        <v>30</v>
      </c>
      <c r="P2723">
        <v>25</v>
      </c>
      <c r="Q2723">
        <v>70</v>
      </c>
      <c r="R2723">
        <v>65</v>
      </c>
      <c r="S2723">
        <v>0</v>
      </c>
      <c r="T2723">
        <v>5</v>
      </c>
      <c r="U2723">
        <v>15</v>
      </c>
      <c r="V2723">
        <v>60</v>
      </c>
      <c r="W2723">
        <v>0</v>
      </c>
      <c r="X2723">
        <v>5</v>
      </c>
      <c r="Y2723">
        <v>0</v>
      </c>
    </row>
    <row r="2724" spans="2:25" hidden="1" x14ac:dyDescent="0.25">
      <c r="B2724" t="s">
        <v>2203</v>
      </c>
      <c r="C2724">
        <v>70620</v>
      </c>
      <c r="D2724" t="s">
        <v>2182</v>
      </c>
      <c r="E2724">
        <v>10</v>
      </c>
      <c r="F2724">
        <v>80</v>
      </c>
      <c r="G2724">
        <v>135</v>
      </c>
      <c r="H2724">
        <v>0</v>
      </c>
      <c r="I2724">
        <v>75</v>
      </c>
      <c r="J2724">
        <v>5</v>
      </c>
      <c r="K2724">
        <v>60</v>
      </c>
      <c r="L2724">
        <v>15</v>
      </c>
      <c r="M2724">
        <v>0</v>
      </c>
      <c r="N2724">
        <v>210</v>
      </c>
      <c r="O2724">
        <v>580</v>
      </c>
      <c r="P2724">
        <v>505</v>
      </c>
      <c r="Q2724">
        <v>1350</v>
      </c>
      <c r="R2724">
        <v>950</v>
      </c>
      <c r="S2724">
        <v>5</v>
      </c>
      <c r="T2724">
        <v>125</v>
      </c>
      <c r="U2724">
        <v>250</v>
      </c>
      <c r="V2724">
        <v>790</v>
      </c>
      <c r="W2724">
        <v>0</v>
      </c>
      <c r="X2724">
        <v>240</v>
      </c>
      <c r="Y2724">
        <v>0</v>
      </c>
    </row>
    <row r="2725" spans="2:25" hidden="1" x14ac:dyDescent="0.25">
      <c r="B2725" t="s">
        <v>2203</v>
      </c>
      <c r="C2725">
        <v>70700</v>
      </c>
      <c r="D2725" t="s">
        <v>2183</v>
      </c>
      <c r="E2725">
        <v>5</v>
      </c>
      <c r="F2725">
        <v>15</v>
      </c>
      <c r="G2725">
        <v>165</v>
      </c>
      <c r="H2725">
        <v>5</v>
      </c>
      <c r="I2725">
        <v>30</v>
      </c>
      <c r="J2725">
        <v>0</v>
      </c>
      <c r="K2725">
        <v>20</v>
      </c>
      <c r="L2725">
        <v>45</v>
      </c>
      <c r="M2725">
        <v>15</v>
      </c>
      <c r="N2725">
        <v>70</v>
      </c>
      <c r="O2725">
        <v>100</v>
      </c>
      <c r="P2725">
        <v>85</v>
      </c>
      <c r="Q2725">
        <v>150</v>
      </c>
      <c r="R2725">
        <v>120</v>
      </c>
      <c r="S2725">
        <v>5</v>
      </c>
      <c r="T2725">
        <v>5</v>
      </c>
      <c r="U2725">
        <v>55</v>
      </c>
      <c r="V2725">
        <v>345</v>
      </c>
      <c r="W2725">
        <v>0</v>
      </c>
      <c r="X2725">
        <v>20</v>
      </c>
      <c r="Y2725">
        <v>5</v>
      </c>
    </row>
    <row r="2726" spans="2:25" hidden="1" x14ac:dyDescent="0.25">
      <c r="B2726" t="s">
        <v>2203</v>
      </c>
      <c r="C2726">
        <v>71000</v>
      </c>
      <c r="D2726" t="s">
        <v>2184</v>
      </c>
      <c r="E2726">
        <v>75</v>
      </c>
      <c r="F2726">
        <v>180</v>
      </c>
      <c r="G2726">
        <v>4440</v>
      </c>
      <c r="H2726">
        <v>45</v>
      </c>
      <c r="I2726">
        <v>1160</v>
      </c>
      <c r="J2726">
        <v>25</v>
      </c>
      <c r="K2726">
        <v>535</v>
      </c>
      <c r="L2726">
        <v>3300</v>
      </c>
      <c r="M2726">
        <v>845</v>
      </c>
      <c r="N2726">
        <v>2255</v>
      </c>
      <c r="O2726">
        <v>3430</v>
      </c>
      <c r="P2726">
        <v>2895</v>
      </c>
      <c r="Q2726">
        <v>3835</v>
      </c>
      <c r="R2726">
        <v>2830</v>
      </c>
      <c r="S2726">
        <v>180</v>
      </c>
      <c r="T2726">
        <v>175</v>
      </c>
      <c r="U2726">
        <v>1030</v>
      </c>
      <c r="V2726">
        <v>9095</v>
      </c>
      <c r="W2726">
        <v>15</v>
      </c>
      <c r="X2726">
        <v>355</v>
      </c>
      <c r="Y2726">
        <v>150</v>
      </c>
    </row>
    <row r="2727" spans="2:25" hidden="1" x14ac:dyDescent="0.25">
      <c r="B2727" t="s">
        <v>2203</v>
      </c>
      <c r="C2727">
        <v>71150</v>
      </c>
      <c r="D2727" t="s">
        <v>2185</v>
      </c>
      <c r="E2727">
        <v>0</v>
      </c>
      <c r="F2727">
        <v>5</v>
      </c>
      <c r="G2727">
        <v>5</v>
      </c>
      <c r="H2727">
        <v>0</v>
      </c>
      <c r="I2727">
        <v>0</v>
      </c>
      <c r="J2727">
        <v>0</v>
      </c>
      <c r="K2727">
        <v>0</v>
      </c>
      <c r="L2727">
        <v>5</v>
      </c>
      <c r="M2727">
        <v>5</v>
      </c>
      <c r="N2727">
        <v>0</v>
      </c>
      <c r="O2727">
        <v>5</v>
      </c>
      <c r="P2727">
        <v>5</v>
      </c>
      <c r="Q2727">
        <v>0</v>
      </c>
      <c r="R2727">
        <v>0</v>
      </c>
      <c r="S2727">
        <v>0</v>
      </c>
      <c r="T2727">
        <v>0</v>
      </c>
      <c r="U2727">
        <v>0</v>
      </c>
      <c r="V2727">
        <v>5</v>
      </c>
      <c r="W2727">
        <v>0</v>
      </c>
      <c r="X2727">
        <v>0</v>
      </c>
      <c r="Y2727">
        <v>0</v>
      </c>
    </row>
    <row r="2728" spans="2:25" hidden="1" x14ac:dyDescent="0.25">
      <c r="B2728" t="s">
        <v>2203</v>
      </c>
      <c r="C2728">
        <v>71300</v>
      </c>
      <c r="D2728" t="s">
        <v>2186</v>
      </c>
      <c r="E2728">
        <v>35</v>
      </c>
      <c r="F2728">
        <v>165</v>
      </c>
      <c r="G2728">
        <v>205</v>
      </c>
      <c r="H2728">
        <v>0</v>
      </c>
      <c r="I2728">
        <v>205</v>
      </c>
      <c r="J2728">
        <v>5</v>
      </c>
      <c r="K2728">
        <v>185</v>
      </c>
      <c r="L2728">
        <v>10</v>
      </c>
      <c r="M2728">
        <v>5</v>
      </c>
      <c r="N2728">
        <v>670</v>
      </c>
      <c r="O2728">
        <v>1515</v>
      </c>
      <c r="P2728">
        <v>1260</v>
      </c>
      <c r="Q2728">
        <v>3680</v>
      </c>
      <c r="R2728">
        <v>2740</v>
      </c>
      <c r="S2728">
        <v>5</v>
      </c>
      <c r="T2728">
        <v>350</v>
      </c>
      <c r="U2728">
        <v>510</v>
      </c>
      <c r="V2728">
        <v>1975</v>
      </c>
      <c r="W2728">
        <v>0</v>
      </c>
      <c r="X2728">
        <v>565</v>
      </c>
      <c r="Y2728">
        <v>5</v>
      </c>
    </row>
    <row r="2729" spans="2:25" hidden="1" x14ac:dyDescent="0.25">
      <c r="B2729" t="s">
        <v>2203</v>
      </c>
      <c r="C2729">
        <v>72200</v>
      </c>
      <c r="D2729" t="s">
        <v>2187</v>
      </c>
      <c r="E2729">
        <v>10</v>
      </c>
      <c r="F2729">
        <v>85</v>
      </c>
      <c r="G2729">
        <v>430</v>
      </c>
      <c r="H2729">
        <v>0</v>
      </c>
      <c r="I2729">
        <v>150</v>
      </c>
      <c r="J2729">
        <v>5</v>
      </c>
      <c r="K2729">
        <v>80</v>
      </c>
      <c r="L2729">
        <v>435</v>
      </c>
      <c r="M2729">
        <v>40</v>
      </c>
      <c r="N2729">
        <v>490</v>
      </c>
      <c r="O2729">
        <v>745</v>
      </c>
      <c r="P2729">
        <v>650</v>
      </c>
      <c r="Q2729">
        <v>1195</v>
      </c>
      <c r="R2729">
        <v>885</v>
      </c>
      <c r="S2729">
        <v>25</v>
      </c>
      <c r="T2729">
        <v>75</v>
      </c>
      <c r="U2729">
        <v>305</v>
      </c>
      <c r="V2729">
        <v>1480</v>
      </c>
      <c r="W2729">
        <v>0</v>
      </c>
      <c r="X2729">
        <v>165</v>
      </c>
      <c r="Y2729">
        <v>10</v>
      </c>
    </row>
    <row r="2730" spans="2:25" hidden="1" x14ac:dyDescent="0.25">
      <c r="B2730" t="s">
        <v>2203</v>
      </c>
      <c r="C2730">
        <v>72300</v>
      </c>
      <c r="D2730" t="s">
        <v>2188</v>
      </c>
      <c r="E2730">
        <v>10</v>
      </c>
      <c r="F2730">
        <v>25</v>
      </c>
      <c r="G2730">
        <v>1405</v>
      </c>
      <c r="H2730">
        <v>10</v>
      </c>
      <c r="I2730">
        <v>330</v>
      </c>
      <c r="J2730">
        <v>5</v>
      </c>
      <c r="K2730">
        <v>135</v>
      </c>
      <c r="L2730">
        <v>760</v>
      </c>
      <c r="M2730">
        <v>225</v>
      </c>
      <c r="N2730">
        <v>440</v>
      </c>
      <c r="O2730">
        <v>840</v>
      </c>
      <c r="P2730">
        <v>695</v>
      </c>
      <c r="Q2730">
        <v>780</v>
      </c>
      <c r="R2730">
        <v>675</v>
      </c>
      <c r="S2730">
        <v>55</v>
      </c>
      <c r="T2730">
        <v>20</v>
      </c>
      <c r="U2730">
        <v>230</v>
      </c>
      <c r="V2730">
        <v>2535</v>
      </c>
      <c r="W2730">
        <v>5</v>
      </c>
      <c r="X2730">
        <v>45</v>
      </c>
      <c r="Y2730">
        <v>15</v>
      </c>
    </row>
    <row r="2731" spans="2:25" hidden="1" x14ac:dyDescent="0.25">
      <c r="B2731" t="s">
        <v>2203</v>
      </c>
      <c r="C2731">
        <v>72330</v>
      </c>
      <c r="D2731" t="s">
        <v>2189</v>
      </c>
      <c r="E2731">
        <v>35</v>
      </c>
      <c r="F2731">
        <v>120</v>
      </c>
      <c r="G2731">
        <v>165</v>
      </c>
      <c r="H2731">
        <v>5</v>
      </c>
      <c r="I2731">
        <v>95</v>
      </c>
      <c r="J2731">
        <v>5</v>
      </c>
      <c r="K2731">
        <v>85</v>
      </c>
      <c r="L2731">
        <v>30</v>
      </c>
      <c r="M2731">
        <v>0</v>
      </c>
      <c r="N2731">
        <v>375</v>
      </c>
      <c r="O2731">
        <v>775</v>
      </c>
      <c r="P2731">
        <v>655</v>
      </c>
      <c r="Q2731">
        <v>1895</v>
      </c>
      <c r="R2731">
        <v>1415</v>
      </c>
      <c r="S2731">
        <v>5</v>
      </c>
      <c r="T2731">
        <v>160</v>
      </c>
      <c r="U2731">
        <v>325</v>
      </c>
      <c r="V2731">
        <v>1180</v>
      </c>
      <c r="W2731">
        <v>0</v>
      </c>
      <c r="X2731">
        <v>280</v>
      </c>
      <c r="Y2731">
        <v>0</v>
      </c>
    </row>
    <row r="2732" spans="2:25" hidden="1" x14ac:dyDescent="0.25">
      <c r="B2732" t="s">
        <v>2203</v>
      </c>
      <c r="C2732">
        <v>72800</v>
      </c>
      <c r="D2732" t="s">
        <v>2190</v>
      </c>
      <c r="E2732">
        <v>45</v>
      </c>
      <c r="F2732">
        <v>115</v>
      </c>
      <c r="G2732">
        <v>1550</v>
      </c>
      <c r="H2732">
        <v>10</v>
      </c>
      <c r="I2732">
        <v>765</v>
      </c>
      <c r="J2732">
        <v>20</v>
      </c>
      <c r="K2732">
        <v>320</v>
      </c>
      <c r="L2732">
        <v>1555</v>
      </c>
      <c r="M2732">
        <v>135</v>
      </c>
      <c r="N2732">
        <v>1100</v>
      </c>
      <c r="O2732">
        <v>2680</v>
      </c>
      <c r="P2732">
        <v>2280</v>
      </c>
      <c r="Q2732">
        <v>2285</v>
      </c>
      <c r="R2732">
        <v>1410</v>
      </c>
      <c r="S2732">
        <v>110</v>
      </c>
      <c r="T2732">
        <v>105</v>
      </c>
      <c r="U2732">
        <v>880</v>
      </c>
      <c r="V2732">
        <v>4220</v>
      </c>
      <c r="W2732">
        <v>5</v>
      </c>
      <c r="X2732">
        <v>240</v>
      </c>
      <c r="Y2732">
        <v>45</v>
      </c>
    </row>
    <row r="2733" spans="2:25" hidden="1" x14ac:dyDescent="0.25">
      <c r="B2733" t="s">
        <v>2203</v>
      </c>
      <c r="C2733">
        <v>73600</v>
      </c>
      <c r="D2733" t="s">
        <v>2191</v>
      </c>
      <c r="E2733">
        <v>30</v>
      </c>
      <c r="F2733">
        <v>145</v>
      </c>
      <c r="G2733">
        <v>185</v>
      </c>
      <c r="H2733">
        <v>0</v>
      </c>
      <c r="I2733">
        <v>75</v>
      </c>
      <c r="J2733">
        <v>0</v>
      </c>
      <c r="K2733">
        <v>65</v>
      </c>
      <c r="L2733">
        <v>25</v>
      </c>
      <c r="M2733">
        <v>5</v>
      </c>
      <c r="N2733">
        <v>325</v>
      </c>
      <c r="O2733">
        <v>880</v>
      </c>
      <c r="P2733">
        <v>755</v>
      </c>
      <c r="Q2733">
        <v>2265</v>
      </c>
      <c r="R2733">
        <v>1665</v>
      </c>
      <c r="S2733">
        <v>10</v>
      </c>
      <c r="T2733">
        <v>200</v>
      </c>
      <c r="U2733">
        <v>320</v>
      </c>
      <c r="V2733">
        <v>1150</v>
      </c>
      <c r="W2733">
        <v>0</v>
      </c>
      <c r="X2733">
        <v>370</v>
      </c>
      <c r="Y2733">
        <v>0</v>
      </c>
    </row>
    <row r="2734" spans="2:25" hidden="1" x14ac:dyDescent="0.25">
      <c r="B2734" t="s">
        <v>2203</v>
      </c>
      <c r="C2734">
        <v>74050</v>
      </c>
      <c r="D2734" t="s">
        <v>2192</v>
      </c>
      <c r="E2734">
        <v>5</v>
      </c>
      <c r="F2734">
        <v>80</v>
      </c>
      <c r="G2734">
        <v>75</v>
      </c>
      <c r="H2734">
        <v>0</v>
      </c>
      <c r="I2734">
        <v>45</v>
      </c>
      <c r="J2734">
        <v>0</v>
      </c>
      <c r="K2734">
        <v>35</v>
      </c>
      <c r="L2734">
        <v>10</v>
      </c>
      <c r="M2734">
        <v>0</v>
      </c>
      <c r="N2734">
        <v>220</v>
      </c>
      <c r="O2734">
        <v>305</v>
      </c>
      <c r="P2734">
        <v>250</v>
      </c>
      <c r="Q2734">
        <v>840</v>
      </c>
      <c r="R2734">
        <v>650</v>
      </c>
      <c r="S2734">
        <v>5</v>
      </c>
      <c r="T2734">
        <v>60</v>
      </c>
      <c r="U2734">
        <v>95</v>
      </c>
      <c r="V2734">
        <v>545</v>
      </c>
      <c r="W2734">
        <v>0</v>
      </c>
      <c r="X2734">
        <v>125</v>
      </c>
      <c r="Y2734">
        <v>0</v>
      </c>
    </row>
    <row r="2735" spans="2:25" hidden="1" x14ac:dyDescent="0.25">
      <c r="B2735" t="s">
        <v>2203</v>
      </c>
      <c r="C2735">
        <v>74550</v>
      </c>
      <c r="D2735" t="s">
        <v>2193</v>
      </c>
      <c r="E2735">
        <v>20</v>
      </c>
      <c r="F2735">
        <v>80</v>
      </c>
      <c r="G2735">
        <v>115</v>
      </c>
      <c r="H2735">
        <v>0</v>
      </c>
      <c r="I2735">
        <v>30</v>
      </c>
      <c r="J2735">
        <v>5</v>
      </c>
      <c r="K2735">
        <v>25</v>
      </c>
      <c r="L2735">
        <v>30</v>
      </c>
      <c r="M2735">
        <v>5</v>
      </c>
      <c r="N2735">
        <v>125</v>
      </c>
      <c r="O2735">
        <v>370</v>
      </c>
      <c r="P2735">
        <v>320</v>
      </c>
      <c r="Q2735">
        <v>810</v>
      </c>
      <c r="R2735">
        <v>525</v>
      </c>
      <c r="S2735">
        <v>5</v>
      </c>
      <c r="T2735">
        <v>75</v>
      </c>
      <c r="U2735">
        <v>160</v>
      </c>
      <c r="V2735">
        <v>505</v>
      </c>
      <c r="W2735">
        <v>0</v>
      </c>
      <c r="X2735">
        <v>130</v>
      </c>
      <c r="Y2735">
        <v>0</v>
      </c>
    </row>
    <row r="2736" spans="2:25" hidden="1" x14ac:dyDescent="0.25">
      <c r="B2736" t="s">
        <v>2203</v>
      </c>
      <c r="C2736">
        <v>74560</v>
      </c>
      <c r="D2736" t="s">
        <v>2194</v>
      </c>
      <c r="E2736">
        <v>0</v>
      </c>
      <c r="F2736">
        <v>5</v>
      </c>
      <c r="G2736">
        <v>85</v>
      </c>
      <c r="H2736">
        <v>0</v>
      </c>
      <c r="I2736">
        <v>15</v>
      </c>
      <c r="J2736">
        <v>5</v>
      </c>
      <c r="K2736">
        <v>5</v>
      </c>
      <c r="L2736">
        <v>35</v>
      </c>
      <c r="M2736">
        <v>5</v>
      </c>
      <c r="N2736">
        <v>15</v>
      </c>
      <c r="O2736">
        <v>20</v>
      </c>
      <c r="P2736">
        <v>15</v>
      </c>
      <c r="Q2736">
        <v>25</v>
      </c>
      <c r="R2736">
        <v>25</v>
      </c>
      <c r="S2736">
        <v>0</v>
      </c>
      <c r="T2736">
        <v>0</v>
      </c>
      <c r="U2736">
        <v>10</v>
      </c>
      <c r="V2736">
        <v>115</v>
      </c>
      <c r="W2736">
        <v>0</v>
      </c>
      <c r="X2736">
        <v>5</v>
      </c>
      <c r="Y2736">
        <v>5</v>
      </c>
    </row>
    <row r="2737" spans="2:25" hidden="1" x14ac:dyDescent="0.25">
      <c r="B2737" t="s">
        <v>2203</v>
      </c>
      <c r="C2737">
        <v>74660</v>
      </c>
      <c r="D2737" t="s">
        <v>2195</v>
      </c>
      <c r="E2737">
        <v>30</v>
      </c>
      <c r="F2737">
        <v>75</v>
      </c>
      <c r="G2737">
        <v>110</v>
      </c>
      <c r="H2737">
        <v>0</v>
      </c>
      <c r="I2737">
        <v>75</v>
      </c>
      <c r="J2737">
        <v>5</v>
      </c>
      <c r="K2737">
        <v>65</v>
      </c>
      <c r="L2737">
        <v>20</v>
      </c>
      <c r="M2737">
        <v>5</v>
      </c>
      <c r="N2737">
        <v>365</v>
      </c>
      <c r="O2737">
        <v>805</v>
      </c>
      <c r="P2737">
        <v>700</v>
      </c>
      <c r="Q2737">
        <v>2085</v>
      </c>
      <c r="R2737">
        <v>1645</v>
      </c>
      <c r="S2737">
        <v>5</v>
      </c>
      <c r="T2737">
        <v>205</v>
      </c>
      <c r="U2737">
        <v>250</v>
      </c>
      <c r="V2737">
        <v>1035</v>
      </c>
      <c r="W2737">
        <v>0</v>
      </c>
      <c r="X2737">
        <v>260</v>
      </c>
      <c r="Y2737">
        <v>0</v>
      </c>
    </row>
    <row r="2738" spans="2:25" hidden="1" x14ac:dyDescent="0.25">
      <c r="B2738" t="s">
        <v>2203</v>
      </c>
      <c r="C2738">
        <v>74680</v>
      </c>
      <c r="D2738" t="s">
        <v>2196</v>
      </c>
      <c r="E2738">
        <v>5</v>
      </c>
      <c r="F2738">
        <v>60</v>
      </c>
      <c r="G2738">
        <v>65</v>
      </c>
      <c r="H2738">
        <v>0</v>
      </c>
      <c r="I2738">
        <v>30</v>
      </c>
      <c r="J2738">
        <v>5</v>
      </c>
      <c r="K2738">
        <v>25</v>
      </c>
      <c r="L2738">
        <v>10</v>
      </c>
      <c r="M2738">
        <v>0</v>
      </c>
      <c r="N2738">
        <v>205</v>
      </c>
      <c r="O2738">
        <v>510</v>
      </c>
      <c r="P2738">
        <v>400</v>
      </c>
      <c r="Q2738">
        <v>1285</v>
      </c>
      <c r="R2738">
        <v>915</v>
      </c>
      <c r="S2738">
        <v>5</v>
      </c>
      <c r="T2738">
        <v>130</v>
      </c>
      <c r="U2738">
        <v>125</v>
      </c>
      <c r="V2738">
        <v>545</v>
      </c>
      <c r="W2738">
        <v>0</v>
      </c>
      <c r="X2738">
        <v>250</v>
      </c>
      <c r="Y2738">
        <v>0</v>
      </c>
    </row>
    <row r="2739" spans="2:25" hidden="1" x14ac:dyDescent="0.25">
      <c r="B2739" t="s">
        <v>2203</v>
      </c>
      <c r="C2739">
        <v>79399</v>
      </c>
      <c r="D2739" t="s">
        <v>2197</v>
      </c>
      <c r="E2739">
        <v>5</v>
      </c>
      <c r="F2739">
        <v>25</v>
      </c>
      <c r="G2739">
        <v>285</v>
      </c>
      <c r="H2739">
        <v>0</v>
      </c>
      <c r="I2739">
        <v>65</v>
      </c>
      <c r="J2739">
        <v>5</v>
      </c>
      <c r="K2739">
        <v>35</v>
      </c>
      <c r="L2739">
        <v>120</v>
      </c>
      <c r="M2739">
        <v>10</v>
      </c>
      <c r="N2739">
        <v>125</v>
      </c>
      <c r="O2739">
        <v>250</v>
      </c>
      <c r="P2739">
        <v>185</v>
      </c>
      <c r="Q2739">
        <v>295</v>
      </c>
      <c r="R2739">
        <v>240</v>
      </c>
      <c r="S2739">
        <v>10</v>
      </c>
      <c r="T2739">
        <v>20</v>
      </c>
      <c r="U2739">
        <v>45</v>
      </c>
      <c r="V2739">
        <v>585</v>
      </c>
      <c r="W2739">
        <v>0</v>
      </c>
      <c r="X2739">
        <v>25</v>
      </c>
      <c r="Y2739">
        <v>5</v>
      </c>
    </row>
    <row r="2740" spans="2:25" hidden="1" x14ac:dyDescent="0.25">
      <c r="B2740" t="s">
        <v>2203</v>
      </c>
      <c r="C2740">
        <v>89399</v>
      </c>
      <c r="D2740" t="s">
        <v>2198</v>
      </c>
      <c r="E2740">
        <v>75</v>
      </c>
      <c r="F2740">
        <v>115</v>
      </c>
      <c r="G2740">
        <v>25245</v>
      </c>
      <c r="H2740">
        <v>310</v>
      </c>
      <c r="I2740">
        <v>6055</v>
      </c>
      <c r="J2740">
        <v>110</v>
      </c>
      <c r="K2740">
        <v>1890</v>
      </c>
      <c r="L2740">
        <v>9970</v>
      </c>
      <c r="M2740">
        <v>10845</v>
      </c>
      <c r="N2740">
        <v>9145</v>
      </c>
      <c r="O2740">
        <v>13420</v>
      </c>
      <c r="P2740">
        <v>10610</v>
      </c>
      <c r="Q2740">
        <v>14440</v>
      </c>
      <c r="R2740">
        <v>7470</v>
      </c>
      <c r="S2740">
        <v>1795</v>
      </c>
      <c r="T2740">
        <v>425</v>
      </c>
      <c r="U2740">
        <v>2845</v>
      </c>
      <c r="V2740">
        <v>43080</v>
      </c>
      <c r="W2740">
        <v>85</v>
      </c>
      <c r="X2740">
        <v>810</v>
      </c>
      <c r="Y2740">
        <v>2770</v>
      </c>
    </row>
    <row r="2741" spans="2:25" hidden="1" x14ac:dyDescent="0.25">
      <c r="B2741" t="s">
        <v>2203</v>
      </c>
      <c r="C2741">
        <v>99399</v>
      </c>
      <c r="D2741" t="s">
        <v>2199</v>
      </c>
      <c r="E2741">
        <v>5</v>
      </c>
      <c r="F2741">
        <v>10</v>
      </c>
      <c r="G2741">
        <v>290</v>
      </c>
      <c r="H2741">
        <v>0</v>
      </c>
      <c r="I2741">
        <v>55</v>
      </c>
      <c r="J2741">
        <v>0</v>
      </c>
      <c r="K2741">
        <v>30</v>
      </c>
      <c r="L2741">
        <v>90</v>
      </c>
      <c r="M2741">
        <v>75</v>
      </c>
      <c r="N2741">
        <v>60</v>
      </c>
      <c r="O2741">
        <v>125</v>
      </c>
      <c r="P2741">
        <v>100</v>
      </c>
      <c r="Q2741">
        <v>80</v>
      </c>
      <c r="R2741">
        <v>55</v>
      </c>
      <c r="S2741">
        <v>5</v>
      </c>
      <c r="T2741">
        <v>10</v>
      </c>
      <c r="U2741">
        <v>30</v>
      </c>
      <c r="V2741">
        <v>450</v>
      </c>
      <c r="W2741">
        <v>0</v>
      </c>
      <c r="X2741">
        <v>5</v>
      </c>
      <c r="Y2741">
        <v>5</v>
      </c>
    </row>
    <row r="2742" spans="2:25" hidden="1" x14ac:dyDescent="0.25">
      <c r="B2742" t="s">
        <v>2204</v>
      </c>
      <c r="C2742">
        <v>10050</v>
      </c>
      <c r="D2742" t="s">
        <v>1737</v>
      </c>
      <c r="E2742">
        <v>20</v>
      </c>
      <c r="F2742">
        <v>80</v>
      </c>
      <c r="G2742">
        <v>7020</v>
      </c>
      <c r="H2742">
        <v>45</v>
      </c>
      <c r="I2742">
        <v>1735</v>
      </c>
      <c r="J2742">
        <v>25</v>
      </c>
      <c r="K2742">
        <v>785</v>
      </c>
      <c r="L2742">
        <v>4735</v>
      </c>
      <c r="M2742">
        <v>1320</v>
      </c>
      <c r="N2742">
        <v>2550</v>
      </c>
      <c r="O2742">
        <v>3615</v>
      </c>
      <c r="P2742">
        <v>2895</v>
      </c>
      <c r="Q2742">
        <v>3225</v>
      </c>
      <c r="R2742">
        <v>2265</v>
      </c>
      <c r="S2742">
        <v>375</v>
      </c>
      <c r="T2742">
        <v>115</v>
      </c>
      <c r="U2742">
        <v>1150</v>
      </c>
      <c r="V2742">
        <v>12880</v>
      </c>
      <c r="W2742">
        <v>5</v>
      </c>
      <c r="X2742">
        <v>275</v>
      </c>
      <c r="Y2742">
        <v>260</v>
      </c>
    </row>
    <row r="2743" spans="2:25" hidden="1" x14ac:dyDescent="0.25">
      <c r="B2743" t="s">
        <v>2204</v>
      </c>
      <c r="C2743">
        <v>10180</v>
      </c>
      <c r="D2743" t="s">
        <v>1738</v>
      </c>
      <c r="E2743">
        <v>55</v>
      </c>
      <c r="F2743">
        <v>110</v>
      </c>
      <c r="G2743">
        <v>2895</v>
      </c>
      <c r="H2743">
        <v>40</v>
      </c>
      <c r="I2743">
        <v>705</v>
      </c>
      <c r="J2743">
        <v>15</v>
      </c>
      <c r="K2743">
        <v>390</v>
      </c>
      <c r="L2743">
        <v>2990</v>
      </c>
      <c r="M2743">
        <v>775</v>
      </c>
      <c r="N2743">
        <v>1320</v>
      </c>
      <c r="O2743">
        <v>1760</v>
      </c>
      <c r="P2743">
        <v>1410</v>
      </c>
      <c r="Q2743">
        <v>2460</v>
      </c>
      <c r="R2743">
        <v>1485</v>
      </c>
      <c r="S2743">
        <v>145</v>
      </c>
      <c r="T2743">
        <v>100</v>
      </c>
      <c r="U2743">
        <v>560</v>
      </c>
      <c r="V2743">
        <v>5830</v>
      </c>
      <c r="W2743">
        <v>5</v>
      </c>
      <c r="X2743">
        <v>280</v>
      </c>
      <c r="Y2743">
        <v>485</v>
      </c>
    </row>
    <row r="2744" spans="2:25" hidden="1" x14ac:dyDescent="0.25">
      <c r="B2744" t="s">
        <v>2204</v>
      </c>
      <c r="C2744">
        <v>10250</v>
      </c>
      <c r="D2744" t="s">
        <v>1739</v>
      </c>
      <c r="E2744">
        <v>20</v>
      </c>
      <c r="F2744">
        <v>60</v>
      </c>
      <c r="G2744">
        <v>7180</v>
      </c>
      <c r="H2744">
        <v>40</v>
      </c>
      <c r="I2744">
        <v>1255</v>
      </c>
      <c r="J2744">
        <v>10</v>
      </c>
      <c r="K2744">
        <v>570</v>
      </c>
      <c r="L2744">
        <v>3270</v>
      </c>
      <c r="M2744">
        <v>1840</v>
      </c>
      <c r="N2744">
        <v>1840</v>
      </c>
      <c r="O2744">
        <v>2305</v>
      </c>
      <c r="P2744">
        <v>1750</v>
      </c>
      <c r="Q2744">
        <v>1950</v>
      </c>
      <c r="R2744">
        <v>1450</v>
      </c>
      <c r="S2744">
        <v>225</v>
      </c>
      <c r="T2744">
        <v>75</v>
      </c>
      <c r="U2744">
        <v>565</v>
      </c>
      <c r="V2744">
        <v>11140</v>
      </c>
      <c r="W2744">
        <v>5</v>
      </c>
      <c r="X2744">
        <v>135</v>
      </c>
      <c r="Y2744">
        <v>120</v>
      </c>
    </row>
    <row r="2745" spans="2:25" hidden="1" x14ac:dyDescent="0.25">
      <c r="B2745" t="s">
        <v>2204</v>
      </c>
      <c r="C2745">
        <v>10300</v>
      </c>
      <c r="D2745" t="s">
        <v>1740</v>
      </c>
      <c r="E2745">
        <v>5</v>
      </c>
      <c r="F2745">
        <v>5</v>
      </c>
      <c r="G2745">
        <v>240</v>
      </c>
      <c r="H2745">
        <v>5</v>
      </c>
      <c r="I2745">
        <v>55</v>
      </c>
      <c r="J2745">
        <v>5</v>
      </c>
      <c r="K2745">
        <v>30</v>
      </c>
      <c r="L2745">
        <v>100</v>
      </c>
      <c r="M2745">
        <v>25</v>
      </c>
      <c r="N2745">
        <v>75</v>
      </c>
      <c r="O2745">
        <v>125</v>
      </c>
      <c r="P2745">
        <v>90</v>
      </c>
      <c r="Q2745">
        <v>105</v>
      </c>
      <c r="R2745">
        <v>55</v>
      </c>
      <c r="S2745">
        <v>15</v>
      </c>
      <c r="T2745">
        <v>10</v>
      </c>
      <c r="U2745">
        <v>45</v>
      </c>
      <c r="V2745">
        <v>420</v>
      </c>
      <c r="W2745">
        <v>5</v>
      </c>
      <c r="X2745">
        <v>5</v>
      </c>
      <c r="Y2745">
        <v>5</v>
      </c>
    </row>
    <row r="2746" spans="2:25" hidden="1" x14ac:dyDescent="0.25">
      <c r="B2746" t="s">
        <v>2204</v>
      </c>
      <c r="C2746">
        <v>10470</v>
      </c>
      <c r="D2746" t="s">
        <v>1741</v>
      </c>
      <c r="E2746">
        <v>30</v>
      </c>
      <c r="F2746">
        <v>60</v>
      </c>
      <c r="G2746">
        <v>4880</v>
      </c>
      <c r="H2746">
        <v>30</v>
      </c>
      <c r="I2746">
        <v>1175</v>
      </c>
      <c r="J2746">
        <v>15</v>
      </c>
      <c r="K2746">
        <v>585</v>
      </c>
      <c r="L2746">
        <v>2730</v>
      </c>
      <c r="M2746">
        <v>1065</v>
      </c>
      <c r="N2746">
        <v>1840</v>
      </c>
      <c r="O2746">
        <v>2495</v>
      </c>
      <c r="P2746">
        <v>1995</v>
      </c>
      <c r="Q2746">
        <v>2125</v>
      </c>
      <c r="R2746">
        <v>1250</v>
      </c>
      <c r="S2746">
        <v>190</v>
      </c>
      <c r="T2746">
        <v>85</v>
      </c>
      <c r="U2746">
        <v>775</v>
      </c>
      <c r="V2746">
        <v>8800</v>
      </c>
      <c r="W2746">
        <v>5</v>
      </c>
      <c r="X2746">
        <v>185</v>
      </c>
      <c r="Y2746">
        <v>245</v>
      </c>
    </row>
    <row r="2747" spans="2:25" hidden="1" x14ac:dyDescent="0.25">
      <c r="B2747" t="s">
        <v>2204</v>
      </c>
      <c r="C2747">
        <v>10500</v>
      </c>
      <c r="D2747" t="s">
        <v>1742</v>
      </c>
      <c r="E2747">
        <v>20</v>
      </c>
      <c r="F2747">
        <v>30</v>
      </c>
      <c r="G2747">
        <v>15690</v>
      </c>
      <c r="H2747">
        <v>110</v>
      </c>
      <c r="I2747">
        <v>4040</v>
      </c>
      <c r="J2747">
        <v>40</v>
      </c>
      <c r="K2747">
        <v>1860</v>
      </c>
      <c r="L2747">
        <v>6390</v>
      </c>
      <c r="M2747">
        <v>2975</v>
      </c>
      <c r="N2747">
        <v>3685</v>
      </c>
      <c r="O2747">
        <v>5830</v>
      </c>
      <c r="P2747">
        <v>4360</v>
      </c>
      <c r="Q2747">
        <v>5990</v>
      </c>
      <c r="R2747">
        <v>3825</v>
      </c>
      <c r="S2747">
        <v>535</v>
      </c>
      <c r="T2747">
        <v>295</v>
      </c>
      <c r="U2747">
        <v>1020</v>
      </c>
      <c r="V2747">
        <v>23980</v>
      </c>
      <c r="W2747">
        <v>90</v>
      </c>
      <c r="X2747">
        <v>215</v>
      </c>
      <c r="Y2747">
        <v>1050</v>
      </c>
    </row>
    <row r="2748" spans="2:25" hidden="1" x14ac:dyDescent="0.25">
      <c r="B2748" t="s">
        <v>2204</v>
      </c>
      <c r="C2748">
        <v>10550</v>
      </c>
      <c r="D2748" t="s">
        <v>1743</v>
      </c>
      <c r="E2748">
        <v>10</v>
      </c>
      <c r="F2748">
        <v>35</v>
      </c>
      <c r="G2748">
        <v>6275</v>
      </c>
      <c r="H2748">
        <v>20</v>
      </c>
      <c r="I2748">
        <v>920</v>
      </c>
      <c r="J2748">
        <v>10</v>
      </c>
      <c r="K2748">
        <v>445</v>
      </c>
      <c r="L2748">
        <v>2190</v>
      </c>
      <c r="M2748">
        <v>1340</v>
      </c>
      <c r="N2748">
        <v>1580</v>
      </c>
      <c r="O2748">
        <v>1995</v>
      </c>
      <c r="P2748">
        <v>1500</v>
      </c>
      <c r="Q2748">
        <v>1625</v>
      </c>
      <c r="R2748">
        <v>1250</v>
      </c>
      <c r="S2748">
        <v>265</v>
      </c>
      <c r="T2748">
        <v>85</v>
      </c>
      <c r="U2748">
        <v>520</v>
      </c>
      <c r="V2748">
        <v>9660</v>
      </c>
      <c r="W2748">
        <v>5</v>
      </c>
      <c r="X2748">
        <v>130</v>
      </c>
      <c r="Y2748">
        <v>75</v>
      </c>
    </row>
    <row r="2749" spans="2:25" hidden="1" x14ac:dyDescent="0.25">
      <c r="B2749" t="s">
        <v>2204</v>
      </c>
      <c r="C2749">
        <v>10600</v>
      </c>
      <c r="D2749" t="s">
        <v>1744</v>
      </c>
      <c r="E2749">
        <v>5</v>
      </c>
      <c r="F2749">
        <v>5</v>
      </c>
      <c r="G2749">
        <v>2155</v>
      </c>
      <c r="H2749">
        <v>20</v>
      </c>
      <c r="I2749">
        <v>375</v>
      </c>
      <c r="J2749">
        <v>5</v>
      </c>
      <c r="K2749">
        <v>190</v>
      </c>
      <c r="L2749">
        <v>1070</v>
      </c>
      <c r="M2749">
        <v>390</v>
      </c>
      <c r="N2749">
        <v>575</v>
      </c>
      <c r="O2749">
        <v>900</v>
      </c>
      <c r="P2749">
        <v>685</v>
      </c>
      <c r="Q2749">
        <v>785</v>
      </c>
      <c r="R2749">
        <v>675</v>
      </c>
      <c r="S2749">
        <v>80</v>
      </c>
      <c r="T2749">
        <v>50</v>
      </c>
      <c r="U2749">
        <v>240</v>
      </c>
      <c r="V2749">
        <v>3575</v>
      </c>
      <c r="W2749">
        <v>5</v>
      </c>
      <c r="X2749">
        <v>50</v>
      </c>
      <c r="Y2749">
        <v>20</v>
      </c>
    </row>
    <row r="2750" spans="2:25" hidden="1" x14ac:dyDescent="0.25">
      <c r="B2750" t="s">
        <v>2204</v>
      </c>
      <c r="C2750">
        <v>10650</v>
      </c>
      <c r="D2750" t="s">
        <v>1745</v>
      </c>
      <c r="E2750">
        <v>0</v>
      </c>
      <c r="F2750">
        <v>5</v>
      </c>
      <c r="G2750">
        <v>1840</v>
      </c>
      <c r="H2750">
        <v>0</v>
      </c>
      <c r="I2750">
        <v>285</v>
      </c>
      <c r="J2750">
        <v>5</v>
      </c>
      <c r="K2750">
        <v>135</v>
      </c>
      <c r="L2750">
        <v>600</v>
      </c>
      <c r="M2750">
        <v>255</v>
      </c>
      <c r="N2750">
        <v>360</v>
      </c>
      <c r="O2750">
        <v>425</v>
      </c>
      <c r="P2750">
        <v>305</v>
      </c>
      <c r="Q2750">
        <v>365</v>
      </c>
      <c r="R2750">
        <v>290</v>
      </c>
      <c r="S2750">
        <v>85</v>
      </c>
      <c r="T2750">
        <v>15</v>
      </c>
      <c r="U2750">
        <v>110</v>
      </c>
      <c r="V2750">
        <v>2640</v>
      </c>
      <c r="W2750">
        <v>0</v>
      </c>
      <c r="X2750">
        <v>20</v>
      </c>
      <c r="Y2750">
        <v>10</v>
      </c>
    </row>
    <row r="2751" spans="2:25" hidden="1" x14ac:dyDescent="0.25">
      <c r="B2751" t="s">
        <v>2204</v>
      </c>
      <c r="C2751">
        <v>10750</v>
      </c>
      <c r="D2751" t="s">
        <v>1746</v>
      </c>
      <c r="E2751">
        <v>90</v>
      </c>
      <c r="F2751">
        <v>340</v>
      </c>
      <c r="G2751">
        <v>28720</v>
      </c>
      <c r="H2751">
        <v>265</v>
      </c>
      <c r="I2751">
        <v>11470</v>
      </c>
      <c r="J2751">
        <v>175</v>
      </c>
      <c r="K2751">
        <v>6310</v>
      </c>
      <c r="L2751">
        <v>19670</v>
      </c>
      <c r="M2751">
        <v>3030</v>
      </c>
      <c r="N2751">
        <v>11085</v>
      </c>
      <c r="O2751">
        <v>23910</v>
      </c>
      <c r="P2751">
        <v>18570</v>
      </c>
      <c r="Q2751">
        <v>22030</v>
      </c>
      <c r="R2751">
        <v>13150</v>
      </c>
      <c r="S2751">
        <v>1520</v>
      </c>
      <c r="T2751">
        <v>1285</v>
      </c>
      <c r="U2751">
        <v>5705</v>
      </c>
      <c r="V2751">
        <v>58035</v>
      </c>
      <c r="W2751">
        <v>200</v>
      </c>
      <c r="X2751">
        <v>1435</v>
      </c>
      <c r="Y2751">
        <v>2740</v>
      </c>
    </row>
    <row r="2752" spans="2:25" hidden="1" x14ac:dyDescent="0.25">
      <c r="B2752" t="s">
        <v>2204</v>
      </c>
      <c r="C2752">
        <v>10800</v>
      </c>
      <c r="D2752" t="s">
        <v>1747</v>
      </c>
      <c r="E2752">
        <v>0</v>
      </c>
      <c r="F2752">
        <v>5</v>
      </c>
      <c r="G2752">
        <v>710</v>
      </c>
      <c r="H2752">
        <v>5</v>
      </c>
      <c r="I2752">
        <v>110</v>
      </c>
      <c r="J2752">
        <v>5</v>
      </c>
      <c r="K2752">
        <v>65</v>
      </c>
      <c r="L2752">
        <v>160</v>
      </c>
      <c r="M2752">
        <v>145</v>
      </c>
      <c r="N2752">
        <v>175</v>
      </c>
      <c r="O2752">
        <v>290</v>
      </c>
      <c r="P2752">
        <v>210</v>
      </c>
      <c r="Q2752">
        <v>185</v>
      </c>
      <c r="R2752">
        <v>145</v>
      </c>
      <c r="S2752">
        <v>20</v>
      </c>
      <c r="T2752">
        <v>5</v>
      </c>
      <c r="U2752">
        <v>90</v>
      </c>
      <c r="V2752">
        <v>1135</v>
      </c>
      <c r="W2752">
        <v>0</v>
      </c>
      <c r="X2752">
        <v>20</v>
      </c>
      <c r="Y2752">
        <v>5</v>
      </c>
    </row>
    <row r="2753" spans="2:25" hidden="1" x14ac:dyDescent="0.25">
      <c r="B2753" t="s">
        <v>2204</v>
      </c>
      <c r="C2753">
        <v>10850</v>
      </c>
      <c r="D2753" t="s">
        <v>1748</v>
      </c>
      <c r="E2753">
        <v>0</v>
      </c>
      <c r="F2753">
        <v>5</v>
      </c>
      <c r="G2753">
        <v>850</v>
      </c>
      <c r="H2753">
        <v>5</v>
      </c>
      <c r="I2753">
        <v>200</v>
      </c>
      <c r="J2753">
        <v>5</v>
      </c>
      <c r="K2753">
        <v>100</v>
      </c>
      <c r="L2753">
        <v>365</v>
      </c>
      <c r="M2753">
        <v>175</v>
      </c>
      <c r="N2753">
        <v>245</v>
      </c>
      <c r="O2753">
        <v>395</v>
      </c>
      <c r="P2753">
        <v>295</v>
      </c>
      <c r="Q2753">
        <v>325</v>
      </c>
      <c r="R2753">
        <v>220</v>
      </c>
      <c r="S2753">
        <v>50</v>
      </c>
      <c r="T2753">
        <v>10</v>
      </c>
      <c r="U2753">
        <v>125</v>
      </c>
      <c r="V2753">
        <v>1440</v>
      </c>
      <c r="W2753">
        <v>0</v>
      </c>
      <c r="X2753">
        <v>25</v>
      </c>
      <c r="Y2753">
        <v>10</v>
      </c>
    </row>
    <row r="2754" spans="2:25" hidden="1" x14ac:dyDescent="0.25">
      <c r="B2754" t="s">
        <v>2204</v>
      </c>
      <c r="C2754">
        <v>10900</v>
      </c>
      <c r="D2754" t="s">
        <v>1749</v>
      </c>
      <c r="E2754">
        <v>10</v>
      </c>
      <c r="F2754">
        <v>20</v>
      </c>
      <c r="G2754">
        <v>9530</v>
      </c>
      <c r="H2754">
        <v>80</v>
      </c>
      <c r="I2754">
        <v>1730</v>
      </c>
      <c r="J2754">
        <v>25</v>
      </c>
      <c r="K2754">
        <v>555</v>
      </c>
      <c r="L2754">
        <v>3505</v>
      </c>
      <c r="M2754">
        <v>2560</v>
      </c>
      <c r="N2754">
        <v>2230</v>
      </c>
      <c r="O2754">
        <v>2805</v>
      </c>
      <c r="P2754">
        <v>2085</v>
      </c>
      <c r="Q2754">
        <v>2870</v>
      </c>
      <c r="R2754">
        <v>1730</v>
      </c>
      <c r="S2754">
        <v>355</v>
      </c>
      <c r="T2754">
        <v>75</v>
      </c>
      <c r="U2754">
        <v>640</v>
      </c>
      <c r="V2754">
        <v>14070</v>
      </c>
      <c r="W2754">
        <v>5</v>
      </c>
      <c r="X2754">
        <v>135</v>
      </c>
      <c r="Y2754">
        <v>265</v>
      </c>
    </row>
    <row r="2755" spans="2:25" hidden="1" x14ac:dyDescent="0.25">
      <c r="B2755" t="s">
        <v>2204</v>
      </c>
      <c r="C2755">
        <v>10950</v>
      </c>
      <c r="D2755" t="s">
        <v>1750</v>
      </c>
      <c r="E2755">
        <v>5</v>
      </c>
      <c r="F2755">
        <v>10</v>
      </c>
      <c r="G2755">
        <v>295</v>
      </c>
      <c r="H2755">
        <v>0</v>
      </c>
      <c r="I2755">
        <v>45</v>
      </c>
      <c r="J2755">
        <v>0</v>
      </c>
      <c r="K2755">
        <v>25</v>
      </c>
      <c r="L2755">
        <v>130</v>
      </c>
      <c r="M2755">
        <v>45</v>
      </c>
      <c r="N2755">
        <v>85</v>
      </c>
      <c r="O2755">
        <v>170</v>
      </c>
      <c r="P2755">
        <v>135</v>
      </c>
      <c r="Q2755">
        <v>145</v>
      </c>
      <c r="R2755">
        <v>105</v>
      </c>
      <c r="S2755">
        <v>15</v>
      </c>
      <c r="T2755">
        <v>5</v>
      </c>
      <c r="U2755">
        <v>70</v>
      </c>
      <c r="V2755">
        <v>530</v>
      </c>
      <c r="W2755">
        <v>0</v>
      </c>
      <c r="X2755">
        <v>15</v>
      </c>
      <c r="Y2755">
        <v>5</v>
      </c>
    </row>
    <row r="2756" spans="2:25" hidden="1" x14ac:dyDescent="0.25">
      <c r="B2756" t="s">
        <v>2204</v>
      </c>
      <c r="C2756">
        <v>11150</v>
      </c>
      <c r="D2756" t="s">
        <v>1751</v>
      </c>
      <c r="E2756">
        <v>5</v>
      </c>
      <c r="F2756">
        <v>30</v>
      </c>
      <c r="G2756">
        <v>210</v>
      </c>
      <c r="H2756">
        <v>0</v>
      </c>
      <c r="I2756">
        <v>70</v>
      </c>
      <c r="J2756">
        <v>5</v>
      </c>
      <c r="K2756">
        <v>55</v>
      </c>
      <c r="L2756">
        <v>215</v>
      </c>
      <c r="M2756">
        <v>25</v>
      </c>
      <c r="N2756">
        <v>115</v>
      </c>
      <c r="O2756">
        <v>255</v>
      </c>
      <c r="P2756">
        <v>225</v>
      </c>
      <c r="Q2756">
        <v>345</v>
      </c>
      <c r="R2756">
        <v>265</v>
      </c>
      <c r="S2756">
        <v>5</v>
      </c>
      <c r="T2756">
        <v>5</v>
      </c>
      <c r="U2756">
        <v>135</v>
      </c>
      <c r="V2756">
        <v>590</v>
      </c>
      <c r="W2756">
        <v>0</v>
      </c>
      <c r="X2756">
        <v>50</v>
      </c>
      <c r="Y2756">
        <v>5</v>
      </c>
    </row>
    <row r="2757" spans="2:25" hidden="1" x14ac:dyDescent="0.25">
      <c r="B2757" t="s">
        <v>2204</v>
      </c>
      <c r="C2757">
        <v>11200</v>
      </c>
      <c r="D2757" t="s">
        <v>1752</v>
      </c>
      <c r="E2757">
        <v>5</v>
      </c>
      <c r="F2757">
        <v>20</v>
      </c>
      <c r="G2757">
        <v>105</v>
      </c>
      <c r="H2757">
        <v>0</v>
      </c>
      <c r="I2757">
        <v>45</v>
      </c>
      <c r="J2757">
        <v>5</v>
      </c>
      <c r="K2757">
        <v>35</v>
      </c>
      <c r="L2757">
        <v>155</v>
      </c>
      <c r="M2757">
        <v>10</v>
      </c>
      <c r="N2757">
        <v>115</v>
      </c>
      <c r="O2757">
        <v>150</v>
      </c>
      <c r="P2757">
        <v>135</v>
      </c>
      <c r="Q2757">
        <v>205</v>
      </c>
      <c r="R2757">
        <v>170</v>
      </c>
      <c r="S2757">
        <v>5</v>
      </c>
      <c r="T2757">
        <v>5</v>
      </c>
      <c r="U2757">
        <v>90</v>
      </c>
      <c r="V2757">
        <v>395</v>
      </c>
      <c r="W2757">
        <v>0</v>
      </c>
      <c r="X2757">
        <v>35</v>
      </c>
      <c r="Y2757">
        <v>0</v>
      </c>
    </row>
    <row r="2758" spans="2:25" hidden="1" x14ac:dyDescent="0.25">
      <c r="B2758" t="s">
        <v>2204</v>
      </c>
      <c r="C2758">
        <v>11250</v>
      </c>
      <c r="D2758" t="s">
        <v>1753</v>
      </c>
      <c r="E2758">
        <v>5</v>
      </c>
      <c r="F2758">
        <v>45</v>
      </c>
      <c r="G2758">
        <v>2910</v>
      </c>
      <c r="H2758">
        <v>10</v>
      </c>
      <c r="I2758">
        <v>755</v>
      </c>
      <c r="J2758">
        <v>5</v>
      </c>
      <c r="K2758">
        <v>405</v>
      </c>
      <c r="L2758">
        <v>1480</v>
      </c>
      <c r="M2758">
        <v>195</v>
      </c>
      <c r="N2758">
        <v>1210</v>
      </c>
      <c r="O2758">
        <v>1160</v>
      </c>
      <c r="P2758">
        <v>1035</v>
      </c>
      <c r="Q2758">
        <v>1160</v>
      </c>
      <c r="R2758">
        <v>1050</v>
      </c>
      <c r="S2758">
        <v>105</v>
      </c>
      <c r="T2758">
        <v>40</v>
      </c>
      <c r="U2758">
        <v>500</v>
      </c>
      <c r="V2758">
        <v>5605</v>
      </c>
      <c r="W2758">
        <v>5</v>
      </c>
      <c r="X2758">
        <v>165</v>
      </c>
      <c r="Y2758">
        <v>25</v>
      </c>
    </row>
    <row r="2759" spans="2:25" hidden="1" x14ac:dyDescent="0.25">
      <c r="B2759" t="s">
        <v>2204</v>
      </c>
      <c r="C2759">
        <v>11300</v>
      </c>
      <c r="D2759" t="s">
        <v>1254</v>
      </c>
      <c r="E2759">
        <v>5</v>
      </c>
      <c r="F2759">
        <v>10</v>
      </c>
      <c r="G2759">
        <v>3300</v>
      </c>
      <c r="H2759">
        <v>90</v>
      </c>
      <c r="I2759">
        <v>640</v>
      </c>
      <c r="J2759">
        <v>5</v>
      </c>
      <c r="K2759">
        <v>275</v>
      </c>
      <c r="L2759">
        <v>1485</v>
      </c>
      <c r="M2759">
        <v>885</v>
      </c>
      <c r="N2759">
        <v>665</v>
      </c>
      <c r="O2759">
        <v>980</v>
      </c>
      <c r="P2759">
        <v>690</v>
      </c>
      <c r="Q2759">
        <v>1340</v>
      </c>
      <c r="R2759">
        <v>820</v>
      </c>
      <c r="S2759">
        <v>125</v>
      </c>
      <c r="T2759">
        <v>40</v>
      </c>
      <c r="U2759">
        <v>125</v>
      </c>
      <c r="V2759">
        <v>4805</v>
      </c>
      <c r="W2759">
        <v>25</v>
      </c>
      <c r="X2759">
        <v>35</v>
      </c>
      <c r="Y2759">
        <v>315</v>
      </c>
    </row>
    <row r="2760" spans="2:25" hidden="1" x14ac:dyDescent="0.25">
      <c r="B2760" t="s">
        <v>2204</v>
      </c>
      <c r="C2760">
        <v>11350</v>
      </c>
      <c r="D2760" t="s">
        <v>1754</v>
      </c>
      <c r="E2760">
        <v>10</v>
      </c>
      <c r="F2760">
        <v>5</v>
      </c>
      <c r="G2760">
        <v>3405</v>
      </c>
      <c r="H2760">
        <v>100</v>
      </c>
      <c r="I2760">
        <v>570</v>
      </c>
      <c r="J2760">
        <v>10</v>
      </c>
      <c r="K2760">
        <v>280</v>
      </c>
      <c r="L2760">
        <v>2965</v>
      </c>
      <c r="M2760">
        <v>870</v>
      </c>
      <c r="N2760">
        <v>1405</v>
      </c>
      <c r="O2760">
        <v>2085</v>
      </c>
      <c r="P2760">
        <v>1655</v>
      </c>
      <c r="Q2760">
        <v>2310</v>
      </c>
      <c r="R2760">
        <v>2030</v>
      </c>
      <c r="S2760">
        <v>185</v>
      </c>
      <c r="T2760">
        <v>115</v>
      </c>
      <c r="U2760">
        <v>595</v>
      </c>
      <c r="V2760">
        <v>6605</v>
      </c>
      <c r="W2760">
        <v>5</v>
      </c>
      <c r="X2760">
        <v>95</v>
      </c>
      <c r="Y2760">
        <v>125</v>
      </c>
    </row>
    <row r="2761" spans="2:25" hidden="1" x14ac:dyDescent="0.25">
      <c r="B2761" t="s">
        <v>2204</v>
      </c>
      <c r="C2761">
        <v>11400</v>
      </c>
      <c r="D2761" t="s">
        <v>1755</v>
      </c>
      <c r="E2761">
        <v>5</v>
      </c>
      <c r="F2761">
        <v>5</v>
      </c>
      <c r="G2761">
        <v>1595</v>
      </c>
      <c r="H2761">
        <v>5</v>
      </c>
      <c r="I2761">
        <v>295</v>
      </c>
      <c r="J2761">
        <v>5</v>
      </c>
      <c r="K2761">
        <v>130</v>
      </c>
      <c r="L2761">
        <v>495</v>
      </c>
      <c r="M2761">
        <v>360</v>
      </c>
      <c r="N2761">
        <v>415</v>
      </c>
      <c r="O2761">
        <v>630</v>
      </c>
      <c r="P2761">
        <v>455</v>
      </c>
      <c r="Q2761">
        <v>475</v>
      </c>
      <c r="R2761">
        <v>295</v>
      </c>
      <c r="S2761">
        <v>45</v>
      </c>
      <c r="T2761">
        <v>25</v>
      </c>
      <c r="U2761">
        <v>165</v>
      </c>
      <c r="V2761">
        <v>2480</v>
      </c>
      <c r="W2761">
        <v>0</v>
      </c>
      <c r="X2761">
        <v>25</v>
      </c>
      <c r="Y2761">
        <v>25</v>
      </c>
    </row>
    <row r="2762" spans="2:25" hidden="1" x14ac:dyDescent="0.25">
      <c r="B2762" t="s">
        <v>2204</v>
      </c>
      <c r="C2762">
        <v>11450</v>
      </c>
      <c r="D2762" t="s">
        <v>1756</v>
      </c>
      <c r="E2762">
        <v>25</v>
      </c>
      <c r="F2762">
        <v>65</v>
      </c>
      <c r="G2762">
        <v>7855</v>
      </c>
      <c r="H2762">
        <v>75</v>
      </c>
      <c r="I2762">
        <v>3605</v>
      </c>
      <c r="J2762">
        <v>80</v>
      </c>
      <c r="K2762">
        <v>1460</v>
      </c>
      <c r="L2762">
        <v>5110</v>
      </c>
      <c r="M2762">
        <v>1390</v>
      </c>
      <c r="N2762">
        <v>2210</v>
      </c>
      <c r="O2762">
        <v>7225</v>
      </c>
      <c r="P2762">
        <v>5515</v>
      </c>
      <c r="Q2762">
        <v>5330</v>
      </c>
      <c r="R2762">
        <v>2185</v>
      </c>
      <c r="S2762">
        <v>315</v>
      </c>
      <c r="T2762">
        <v>320</v>
      </c>
      <c r="U2762">
        <v>1705</v>
      </c>
      <c r="V2762">
        <v>14385</v>
      </c>
      <c r="W2762">
        <v>25</v>
      </c>
      <c r="X2762">
        <v>220</v>
      </c>
      <c r="Y2762">
        <v>600</v>
      </c>
    </row>
    <row r="2763" spans="2:25" hidden="1" x14ac:dyDescent="0.25">
      <c r="B2763" t="s">
        <v>2204</v>
      </c>
      <c r="C2763">
        <v>11500</v>
      </c>
      <c r="D2763" t="s">
        <v>1757</v>
      </c>
      <c r="E2763">
        <v>70</v>
      </c>
      <c r="F2763">
        <v>180</v>
      </c>
      <c r="G2763">
        <v>16040</v>
      </c>
      <c r="H2763">
        <v>160</v>
      </c>
      <c r="I2763">
        <v>7165</v>
      </c>
      <c r="J2763">
        <v>105</v>
      </c>
      <c r="K2763">
        <v>4065</v>
      </c>
      <c r="L2763">
        <v>10705</v>
      </c>
      <c r="M2763">
        <v>1565</v>
      </c>
      <c r="N2763">
        <v>6760</v>
      </c>
      <c r="O2763">
        <v>13755</v>
      </c>
      <c r="P2763">
        <v>10910</v>
      </c>
      <c r="Q2763">
        <v>12205</v>
      </c>
      <c r="R2763">
        <v>7065</v>
      </c>
      <c r="S2763">
        <v>825</v>
      </c>
      <c r="T2763">
        <v>810</v>
      </c>
      <c r="U2763">
        <v>3520</v>
      </c>
      <c r="V2763">
        <v>34115</v>
      </c>
      <c r="W2763">
        <v>65</v>
      </c>
      <c r="X2763">
        <v>835</v>
      </c>
      <c r="Y2763">
        <v>1440</v>
      </c>
    </row>
    <row r="2764" spans="2:25" hidden="1" x14ac:dyDescent="0.25">
      <c r="B2764" t="s">
        <v>2204</v>
      </c>
      <c r="C2764">
        <v>11520</v>
      </c>
      <c r="D2764" t="s">
        <v>1758</v>
      </c>
      <c r="E2764">
        <v>5</v>
      </c>
      <c r="F2764">
        <v>10</v>
      </c>
      <c r="G2764">
        <v>6350</v>
      </c>
      <c r="H2764">
        <v>65</v>
      </c>
      <c r="I2764">
        <v>1225</v>
      </c>
      <c r="J2764">
        <v>5</v>
      </c>
      <c r="K2764">
        <v>395</v>
      </c>
      <c r="L2764">
        <v>2065</v>
      </c>
      <c r="M2764">
        <v>2875</v>
      </c>
      <c r="N2764">
        <v>1100</v>
      </c>
      <c r="O2764">
        <v>1760</v>
      </c>
      <c r="P2764">
        <v>1295</v>
      </c>
      <c r="Q2764">
        <v>1995</v>
      </c>
      <c r="R2764">
        <v>1130</v>
      </c>
      <c r="S2764">
        <v>225</v>
      </c>
      <c r="T2764">
        <v>50</v>
      </c>
      <c r="U2764">
        <v>275</v>
      </c>
      <c r="V2764">
        <v>8745</v>
      </c>
      <c r="W2764">
        <v>20</v>
      </c>
      <c r="X2764">
        <v>45</v>
      </c>
      <c r="Y2764">
        <v>415</v>
      </c>
    </row>
    <row r="2765" spans="2:25" hidden="1" x14ac:dyDescent="0.25">
      <c r="B2765" t="s">
        <v>2204</v>
      </c>
      <c r="C2765">
        <v>11570</v>
      </c>
      <c r="D2765" t="s">
        <v>1759</v>
      </c>
      <c r="E2765">
        <v>35</v>
      </c>
      <c r="F2765">
        <v>40</v>
      </c>
      <c r="G2765">
        <v>36375</v>
      </c>
      <c r="H2765">
        <v>390</v>
      </c>
      <c r="I2765">
        <v>14490</v>
      </c>
      <c r="J2765">
        <v>190</v>
      </c>
      <c r="K2765">
        <v>9595</v>
      </c>
      <c r="L2765">
        <v>22040</v>
      </c>
      <c r="M2765">
        <v>4635</v>
      </c>
      <c r="N2765">
        <v>11350</v>
      </c>
      <c r="O2765">
        <v>23940</v>
      </c>
      <c r="P2765">
        <v>18620</v>
      </c>
      <c r="Q2765">
        <v>24590</v>
      </c>
      <c r="R2765">
        <v>14495</v>
      </c>
      <c r="S2765">
        <v>1690</v>
      </c>
      <c r="T2765">
        <v>2290</v>
      </c>
      <c r="U2765">
        <v>4385</v>
      </c>
      <c r="V2765">
        <v>69370</v>
      </c>
      <c r="W2765">
        <v>280</v>
      </c>
      <c r="X2765">
        <v>960</v>
      </c>
      <c r="Y2765">
        <v>4945</v>
      </c>
    </row>
    <row r="2766" spans="2:25" hidden="1" x14ac:dyDescent="0.25">
      <c r="B2766" t="s">
        <v>2204</v>
      </c>
      <c r="C2766">
        <v>11600</v>
      </c>
      <c r="D2766" t="s">
        <v>1760</v>
      </c>
      <c r="E2766">
        <v>5</v>
      </c>
      <c r="F2766">
        <v>5</v>
      </c>
      <c r="G2766">
        <v>200</v>
      </c>
      <c r="H2766">
        <v>5</v>
      </c>
      <c r="I2766">
        <v>45</v>
      </c>
      <c r="J2766">
        <v>5</v>
      </c>
      <c r="K2766">
        <v>20</v>
      </c>
      <c r="L2766">
        <v>80</v>
      </c>
      <c r="M2766">
        <v>40</v>
      </c>
      <c r="N2766">
        <v>65</v>
      </c>
      <c r="O2766">
        <v>155</v>
      </c>
      <c r="P2766">
        <v>125</v>
      </c>
      <c r="Q2766">
        <v>105</v>
      </c>
      <c r="R2766">
        <v>70</v>
      </c>
      <c r="S2766">
        <v>10</v>
      </c>
      <c r="T2766">
        <v>5</v>
      </c>
      <c r="U2766">
        <v>55</v>
      </c>
      <c r="V2766">
        <v>380</v>
      </c>
      <c r="W2766">
        <v>0</v>
      </c>
      <c r="X2766">
        <v>5</v>
      </c>
      <c r="Y2766">
        <v>5</v>
      </c>
    </row>
    <row r="2767" spans="2:25" hidden="1" x14ac:dyDescent="0.25">
      <c r="B2767" t="s">
        <v>2204</v>
      </c>
      <c r="C2767">
        <v>11650</v>
      </c>
      <c r="D2767" t="s">
        <v>1761</v>
      </c>
      <c r="E2767">
        <v>140</v>
      </c>
      <c r="F2767">
        <v>250</v>
      </c>
      <c r="G2767">
        <v>48555</v>
      </c>
      <c r="H2767">
        <v>275</v>
      </c>
      <c r="I2767">
        <v>10995</v>
      </c>
      <c r="J2767">
        <v>150</v>
      </c>
      <c r="K2767">
        <v>4840</v>
      </c>
      <c r="L2767">
        <v>26730</v>
      </c>
      <c r="M2767">
        <v>8210</v>
      </c>
      <c r="N2767">
        <v>13600</v>
      </c>
      <c r="O2767">
        <v>18760</v>
      </c>
      <c r="P2767">
        <v>14910</v>
      </c>
      <c r="Q2767">
        <v>16855</v>
      </c>
      <c r="R2767">
        <v>11725</v>
      </c>
      <c r="S2767">
        <v>1600</v>
      </c>
      <c r="T2767">
        <v>585</v>
      </c>
      <c r="U2767">
        <v>5750</v>
      </c>
      <c r="V2767">
        <v>79670</v>
      </c>
      <c r="W2767">
        <v>50</v>
      </c>
      <c r="X2767">
        <v>1320</v>
      </c>
      <c r="Y2767">
        <v>1265</v>
      </c>
    </row>
    <row r="2768" spans="2:25" hidden="1" x14ac:dyDescent="0.25">
      <c r="B2768" t="s">
        <v>2204</v>
      </c>
      <c r="C2768">
        <v>11700</v>
      </c>
      <c r="D2768" t="s">
        <v>1762</v>
      </c>
      <c r="E2768">
        <v>5</v>
      </c>
      <c r="F2768">
        <v>15</v>
      </c>
      <c r="G2768">
        <v>160</v>
      </c>
      <c r="H2768">
        <v>0</v>
      </c>
      <c r="I2768">
        <v>55</v>
      </c>
      <c r="J2768">
        <v>0</v>
      </c>
      <c r="K2768">
        <v>40</v>
      </c>
      <c r="L2768">
        <v>125</v>
      </c>
      <c r="M2768">
        <v>20</v>
      </c>
      <c r="N2768">
        <v>140</v>
      </c>
      <c r="O2768">
        <v>155</v>
      </c>
      <c r="P2768">
        <v>140</v>
      </c>
      <c r="Q2768">
        <v>205</v>
      </c>
      <c r="R2768">
        <v>210</v>
      </c>
      <c r="S2768">
        <v>5</v>
      </c>
      <c r="T2768">
        <v>5</v>
      </c>
      <c r="U2768">
        <v>85</v>
      </c>
      <c r="V2768">
        <v>515</v>
      </c>
      <c r="W2768">
        <v>0</v>
      </c>
      <c r="X2768">
        <v>30</v>
      </c>
      <c r="Y2768">
        <v>0</v>
      </c>
    </row>
    <row r="2769" spans="2:25" hidden="1" x14ac:dyDescent="0.25">
      <c r="B2769" t="s">
        <v>2204</v>
      </c>
      <c r="C2769">
        <v>11720</v>
      </c>
      <c r="D2769" t="s">
        <v>1763</v>
      </c>
      <c r="E2769">
        <v>30</v>
      </c>
      <c r="F2769">
        <v>85</v>
      </c>
      <c r="G2769">
        <v>7455</v>
      </c>
      <c r="H2769">
        <v>35</v>
      </c>
      <c r="I2769">
        <v>2685</v>
      </c>
      <c r="J2769">
        <v>40</v>
      </c>
      <c r="K2769">
        <v>1395</v>
      </c>
      <c r="L2769">
        <v>5675</v>
      </c>
      <c r="M2769">
        <v>830</v>
      </c>
      <c r="N2769">
        <v>3245</v>
      </c>
      <c r="O2769">
        <v>4885</v>
      </c>
      <c r="P2769">
        <v>3995</v>
      </c>
      <c r="Q2769">
        <v>3825</v>
      </c>
      <c r="R2769">
        <v>2690</v>
      </c>
      <c r="S2769">
        <v>375</v>
      </c>
      <c r="T2769">
        <v>165</v>
      </c>
      <c r="U2769">
        <v>1855</v>
      </c>
      <c r="V2769">
        <v>15515</v>
      </c>
      <c r="W2769">
        <v>5</v>
      </c>
      <c r="X2769">
        <v>400</v>
      </c>
      <c r="Y2769">
        <v>145</v>
      </c>
    </row>
    <row r="2770" spans="2:25" hidden="1" x14ac:dyDescent="0.25">
      <c r="B2770" t="s">
        <v>2204</v>
      </c>
      <c r="C2770">
        <v>11730</v>
      </c>
      <c r="D2770" t="s">
        <v>1764</v>
      </c>
      <c r="E2770">
        <v>20</v>
      </c>
      <c r="F2770">
        <v>85</v>
      </c>
      <c r="G2770">
        <v>9990</v>
      </c>
      <c r="H2770">
        <v>30</v>
      </c>
      <c r="I2770">
        <v>2475</v>
      </c>
      <c r="J2770">
        <v>20</v>
      </c>
      <c r="K2770">
        <v>1405</v>
      </c>
      <c r="L2770">
        <v>5135</v>
      </c>
      <c r="M2770">
        <v>1415</v>
      </c>
      <c r="N2770">
        <v>3345</v>
      </c>
      <c r="O2770">
        <v>3720</v>
      </c>
      <c r="P2770">
        <v>2925</v>
      </c>
      <c r="Q2770">
        <v>3160</v>
      </c>
      <c r="R2770">
        <v>2730</v>
      </c>
      <c r="S2770">
        <v>385</v>
      </c>
      <c r="T2770">
        <v>165</v>
      </c>
      <c r="U2770">
        <v>1190</v>
      </c>
      <c r="V2770">
        <v>17745</v>
      </c>
      <c r="W2770">
        <v>10</v>
      </c>
      <c r="X2770">
        <v>380</v>
      </c>
      <c r="Y2770">
        <v>95</v>
      </c>
    </row>
    <row r="2771" spans="2:25" hidden="1" x14ac:dyDescent="0.25">
      <c r="B2771" t="s">
        <v>2204</v>
      </c>
      <c r="C2771">
        <v>11750</v>
      </c>
      <c r="D2771" t="s">
        <v>1765</v>
      </c>
      <c r="E2771">
        <v>5</v>
      </c>
      <c r="F2771">
        <v>10</v>
      </c>
      <c r="G2771">
        <v>400</v>
      </c>
      <c r="H2771">
        <v>0</v>
      </c>
      <c r="I2771">
        <v>65</v>
      </c>
      <c r="J2771">
        <v>5</v>
      </c>
      <c r="K2771">
        <v>35</v>
      </c>
      <c r="L2771">
        <v>135</v>
      </c>
      <c r="M2771">
        <v>55</v>
      </c>
      <c r="N2771">
        <v>125</v>
      </c>
      <c r="O2771">
        <v>215</v>
      </c>
      <c r="P2771">
        <v>175</v>
      </c>
      <c r="Q2771">
        <v>165</v>
      </c>
      <c r="R2771">
        <v>125</v>
      </c>
      <c r="S2771">
        <v>15</v>
      </c>
      <c r="T2771">
        <v>5</v>
      </c>
      <c r="U2771">
        <v>95</v>
      </c>
      <c r="V2771">
        <v>715</v>
      </c>
      <c r="W2771">
        <v>5</v>
      </c>
      <c r="X2771">
        <v>15</v>
      </c>
      <c r="Y2771">
        <v>5</v>
      </c>
    </row>
    <row r="2772" spans="2:25" hidden="1" x14ac:dyDescent="0.25">
      <c r="B2772" t="s">
        <v>2204</v>
      </c>
      <c r="C2772">
        <v>11800</v>
      </c>
      <c r="D2772" t="s">
        <v>1766</v>
      </c>
      <c r="E2772">
        <v>35</v>
      </c>
      <c r="F2772">
        <v>130</v>
      </c>
      <c r="G2772">
        <v>11575</v>
      </c>
      <c r="H2772">
        <v>80</v>
      </c>
      <c r="I2772">
        <v>2475</v>
      </c>
      <c r="J2772">
        <v>40</v>
      </c>
      <c r="K2772">
        <v>1205</v>
      </c>
      <c r="L2772">
        <v>7845</v>
      </c>
      <c r="M2772">
        <v>2005</v>
      </c>
      <c r="N2772">
        <v>3495</v>
      </c>
      <c r="O2772">
        <v>5175</v>
      </c>
      <c r="P2772">
        <v>3990</v>
      </c>
      <c r="Q2772">
        <v>4440</v>
      </c>
      <c r="R2772">
        <v>3470</v>
      </c>
      <c r="S2772">
        <v>410</v>
      </c>
      <c r="T2772">
        <v>270</v>
      </c>
      <c r="U2772">
        <v>1440</v>
      </c>
      <c r="V2772">
        <v>19995</v>
      </c>
      <c r="W2772">
        <v>15</v>
      </c>
      <c r="X2772">
        <v>490</v>
      </c>
      <c r="Y2772">
        <v>275</v>
      </c>
    </row>
    <row r="2773" spans="2:25" hidden="1" x14ac:dyDescent="0.25">
      <c r="B2773" t="s">
        <v>2204</v>
      </c>
      <c r="C2773">
        <v>12000</v>
      </c>
      <c r="D2773" t="s">
        <v>1767</v>
      </c>
      <c r="E2773">
        <v>5</v>
      </c>
      <c r="F2773">
        <v>10</v>
      </c>
      <c r="G2773">
        <v>630</v>
      </c>
      <c r="H2773">
        <v>5</v>
      </c>
      <c r="I2773">
        <v>130</v>
      </c>
      <c r="J2773">
        <v>5</v>
      </c>
      <c r="K2773">
        <v>70</v>
      </c>
      <c r="L2773">
        <v>190</v>
      </c>
      <c r="M2773">
        <v>100</v>
      </c>
      <c r="N2773">
        <v>185</v>
      </c>
      <c r="O2773">
        <v>245</v>
      </c>
      <c r="P2773">
        <v>180</v>
      </c>
      <c r="Q2773">
        <v>180</v>
      </c>
      <c r="R2773">
        <v>125</v>
      </c>
      <c r="S2773">
        <v>25</v>
      </c>
      <c r="T2773">
        <v>15</v>
      </c>
      <c r="U2773">
        <v>70</v>
      </c>
      <c r="V2773">
        <v>1030</v>
      </c>
      <c r="W2773">
        <v>0</v>
      </c>
      <c r="X2773">
        <v>15</v>
      </c>
      <c r="Y2773">
        <v>10</v>
      </c>
    </row>
    <row r="2774" spans="2:25" hidden="1" x14ac:dyDescent="0.25">
      <c r="B2774" t="s">
        <v>2204</v>
      </c>
      <c r="C2774">
        <v>12150</v>
      </c>
      <c r="D2774" t="s">
        <v>1768</v>
      </c>
      <c r="E2774">
        <v>10</v>
      </c>
      <c r="F2774">
        <v>45</v>
      </c>
      <c r="G2774">
        <v>390</v>
      </c>
      <c r="H2774">
        <v>5</v>
      </c>
      <c r="I2774">
        <v>160</v>
      </c>
      <c r="J2774">
        <v>5</v>
      </c>
      <c r="K2774">
        <v>95</v>
      </c>
      <c r="L2774">
        <v>330</v>
      </c>
      <c r="M2774">
        <v>65</v>
      </c>
      <c r="N2774">
        <v>225</v>
      </c>
      <c r="O2774">
        <v>370</v>
      </c>
      <c r="P2774">
        <v>325</v>
      </c>
      <c r="Q2774">
        <v>355</v>
      </c>
      <c r="R2774">
        <v>290</v>
      </c>
      <c r="S2774">
        <v>10</v>
      </c>
      <c r="T2774">
        <v>15</v>
      </c>
      <c r="U2774">
        <v>185</v>
      </c>
      <c r="V2774">
        <v>1020</v>
      </c>
      <c r="W2774">
        <v>5</v>
      </c>
      <c r="X2774">
        <v>50</v>
      </c>
      <c r="Y2774">
        <v>10</v>
      </c>
    </row>
    <row r="2775" spans="2:25" hidden="1" x14ac:dyDescent="0.25">
      <c r="B2775" t="s">
        <v>2204</v>
      </c>
      <c r="C2775">
        <v>12160</v>
      </c>
      <c r="D2775" t="s">
        <v>1769</v>
      </c>
      <c r="E2775">
        <v>5</v>
      </c>
      <c r="F2775">
        <v>5</v>
      </c>
      <c r="G2775">
        <v>2050</v>
      </c>
      <c r="H2775">
        <v>5</v>
      </c>
      <c r="I2775">
        <v>395</v>
      </c>
      <c r="J2775">
        <v>5</v>
      </c>
      <c r="K2775">
        <v>200</v>
      </c>
      <c r="L2775">
        <v>545</v>
      </c>
      <c r="M2775">
        <v>340</v>
      </c>
      <c r="N2775">
        <v>565</v>
      </c>
      <c r="O2775">
        <v>595</v>
      </c>
      <c r="P2775">
        <v>440</v>
      </c>
      <c r="Q2775">
        <v>475</v>
      </c>
      <c r="R2775">
        <v>345</v>
      </c>
      <c r="S2775">
        <v>65</v>
      </c>
      <c r="T2775">
        <v>20</v>
      </c>
      <c r="U2775">
        <v>175</v>
      </c>
      <c r="V2775">
        <v>3220</v>
      </c>
      <c r="W2775">
        <v>5</v>
      </c>
      <c r="X2775">
        <v>40</v>
      </c>
      <c r="Y2775">
        <v>15</v>
      </c>
    </row>
    <row r="2776" spans="2:25" hidden="1" x14ac:dyDescent="0.25">
      <c r="B2776" t="s">
        <v>2204</v>
      </c>
      <c r="C2776">
        <v>12350</v>
      </c>
      <c r="D2776" t="s">
        <v>1770</v>
      </c>
      <c r="E2776">
        <v>5</v>
      </c>
      <c r="F2776">
        <v>20</v>
      </c>
      <c r="G2776">
        <v>2080</v>
      </c>
      <c r="H2776">
        <v>5</v>
      </c>
      <c r="I2776">
        <v>450</v>
      </c>
      <c r="J2776">
        <v>5</v>
      </c>
      <c r="K2776">
        <v>260</v>
      </c>
      <c r="L2776">
        <v>945</v>
      </c>
      <c r="M2776">
        <v>350</v>
      </c>
      <c r="N2776">
        <v>730</v>
      </c>
      <c r="O2776">
        <v>835</v>
      </c>
      <c r="P2776">
        <v>660</v>
      </c>
      <c r="Q2776">
        <v>740</v>
      </c>
      <c r="R2776">
        <v>595</v>
      </c>
      <c r="S2776">
        <v>65</v>
      </c>
      <c r="T2776">
        <v>30</v>
      </c>
      <c r="U2776">
        <v>310</v>
      </c>
      <c r="V2776">
        <v>3710</v>
      </c>
      <c r="W2776">
        <v>5</v>
      </c>
      <c r="X2776">
        <v>85</v>
      </c>
      <c r="Y2776">
        <v>30</v>
      </c>
    </row>
    <row r="2777" spans="2:25" hidden="1" x14ac:dyDescent="0.25">
      <c r="B2777" t="s">
        <v>2204</v>
      </c>
      <c r="C2777">
        <v>12380</v>
      </c>
      <c r="D2777" t="s">
        <v>1771</v>
      </c>
      <c r="E2777">
        <v>20</v>
      </c>
      <c r="F2777">
        <v>30</v>
      </c>
      <c r="G2777">
        <v>19260</v>
      </c>
      <c r="H2777">
        <v>225</v>
      </c>
      <c r="I2777">
        <v>8155</v>
      </c>
      <c r="J2777">
        <v>90</v>
      </c>
      <c r="K2777">
        <v>5780</v>
      </c>
      <c r="L2777">
        <v>14075</v>
      </c>
      <c r="M2777">
        <v>2165</v>
      </c>
      <c r="N2777">
        <v>7555</v>
      </c>
      <c r="O2777">
        <v>14960</v>
      </c>
      <c r="P2777">
        <v>11595</v>
      </c>
      <c r="Q2777">
        <v>15970</v>
      </c>
      <c r="R2777">
        <v>9705</v>
      </c>
      <c r="S2777">
        <v>970</v>
      </c>
      <c r="T2777">
        <v>1730</v>
      </c>
      <c r="U2777">
        <v>2535</v>
      </c>
      <c r="V2777">
        <v>39685</v>
      </c>
      <c r="W2777">
        <v>290</v>
      </c>
      <c r="X2777">
        <v>725</v>
      </c>
      <c r="Y2777">
        <v>2805</v>
      </c>
    </row>
    <row r="2778" spans="2:25" hidden="1" x14ac:dyDescent="0.25">
      <c r="B2778" t="s">
        <v>2204</v>
      </c>
      <c r="C2778">
        <v>12390</v>
      </c>
      <c r="D2778" t="s">
        <v>1772</v>
      </c>
      <c r="E2778">
        <v>55</v>
      </c>
      <c r="F2778">
        <v>250</v>
      </c>
      <c r="G2778">
        <v>5730</v>
      </c>
      <c r="H2778">
        <v>20</v>
      </c>
      <c r="I2778">
        <v>1460</v>
      </c>
      <c r="J2778">
        <v>15</v>
      </c>
      <c r="K2778">
        <v>745</v>
      </c>
      <c r="L2778">
        <v>3675</v>
      </c>
      <c r="M2778">
        <v>980</v>
      </c>
      <c r="N2778">
        <v>2220</v>
      </c>
      <c r="O2778">
        <v>3635</v>
      </c>
      <c r="P2778">
        <v>2995</v>
      </c>
      <c r="Q2778">
        <v>3155</v>
      </c>
      <c r="R2778">
        <v>2080</v>
      </c>
      <c r="S2778">
        <v>250</v>
      </c>
      <c r="T2778">
        <v>105</v>
      </c>
      <c r="U2778">
        <v>1460</v>
      </c>
      <c r="V2778">
        <v>11090</v>
      </c>
      <c r="W2778">
        <v>5</v>
      </c>
      <c r="X2778">
        <v>375</v>
      </c>
      <c r="Y2778">
        <v>125</v>
      </c>
    </row>
    <row r="2779" spans="2:25" hidden="1" x14ac:dyDescent="0.25">
      <c r="B2779" t="s">
        <v>2204</v>
      </c>
      <c r="C2779">
        <v>12700</v>
      </c>
      <c r="D2779" t="s">
        <v>1773</v>
      </c>
      <c r="E2779">
        <v>5</v>
      </c>
      <c r="F2779">
        <v>10</v>
      </c>
      <c r="G2779">
        <v>1140</v>
      </c>
      <c r="H2779">
        <v>5</v>
      </c>
      <c r="I2779">
        <v>295</v>
      </c>
      <c r="J2779">
        <v>5</v>
      </c>
      <c r="K2779">
        <v>160</v>
      </c>
      <c r="L2779">
        <v>440</v>
      </c>
      <c r="M2779">
        <v>315</v>
      </c>
      <c r="N2779">
        <v>350</v>
      </c>
      <c r="O2779">
        <v>470</v>
      </c>
      <c r="P2779">
        <v>350</v>
      </c>
      <c r="Q2779">
        <v>415</v>
      </c>
      <c r="R2779">
        <v>265</v>
      </c>
      <c r="S2779">
        <v>60</v>
      </c>
      <c r="T2779">
        <v>15</v>
      </c>
      <c r="U2779">
        <v>140</v>
      </c>
      <c r="V2779">
        <v>1955</v>
      </c>
      <c r="W2779">
        <v>0</v>
      </c>
      <c r="X2779">
        <v>35</v>
      </c>
      <c r="Y2779">
        <v>25</v>
      </c>
    </row>
    <row r="2780" spans="2:25" hidden="1" x14ac:dyDescent="0.25">
      <c r="B2780" t="s">
        <v>2204</v>
      </c>
      <c r="C2780">
        <v>12730</v>
      </c>
      <c r="D2780" t="s">
        <v>1774</v>
      </c>
      <c r="E2780">
        <v>5</v>
      </c>
      <c r="F2780">
        <v>10</v>
      </c>
      <c r="G2780">
        <v>1230</v>
      </c>
      <c r="H2780">
        <v>5</v>
      </c>
      <c r="I2780">
        <v>285</v>
      </c>
      <c r="J2780">
        <v>5</v>
      </c>
      <c r="K2780">
        <v>140</v>
      </c>
      <c r="L2780">
        <v>695</v>
      </c>
      <c r="M2780">
        <v>225</v>
      </c>
      <c r="N2780">
        <v>425</v>
      </c>
      <c r="O2780">
        <v>560</v>
      </c>
      <c r="P2780">
        <v>425</v>
      </c>
      <c r="Q2780">
        <v>445</v>
      </c>
      <c r="R2780">
        <v>320</v>
      </c>
      <c r="S2780">
        <v>45</v>
      </c>
      <c r="T2780">
        <v>15</v>
      </c>
      <c r="U2780">
        <v>170</v>
      </c>
      <c r="V2780">
        <v>2140</v>
      </c>
      <c r="W2780">
        <v>5</v>
      </c>
      <c r="X2780">
        <v>40</v>
      </c>
      <c r="Y2780">
        <v>10</v>
      </c>
    </row>
    <row r="2781" spans="2:25" hidden="1" x14ac:dyDescent="0.25">
      <c r="B2781" t="s">
        <v>2204</v>
      </c>
      <c r="C2781">
        <v>12750</v>
      </c>
      <c r="D2781" t="s">
        <v>1775</v>
      </c>
      <c r="E2781">
        <v>20</v>
      </c>
      <c r="F2781">
        <v>65</v>
      </c>
      <c r="G2781">
        <v>7975</v>
      </c>
      <c r="H2781">
        <v>20</v>
      </c>
      <c r="I2781">
        <v>1335</v>
      </c>
      <c r="J2781">
        <v>10</v>
      </c>
      <c r="K2781">
        <v>645</v>
      </c>
      <c r="L2781">
        <v>2945</v>
      </c>
      <c r="M2781">
        <v>1760</v>
      </c>
      <c r="N2781">
        <v>2160</v>
      </c>
      <c r="O2781">
        <v>2230</v>
      </c>
      <c r="P2781">
        <v>1715</v>
      </c>
      <c r="Q2781">
        <v>2035</v>
      </c>
      <c r="R2781">
        <v>1605</v>
      </c>
      <c r="S2781">
        <v>355</v>
      </c>
      <c r="T2781">
        <v>85</v>
      </c>
      <c r="U2781">
        <v>680</v>
      </c>
      <c r="V2781">
        <v>12485</v>
      </c>
      <c r="W2781">
        <v>5</v>
      </c>
      <c r="X2781">
        <v>185</v>
      </c>
      <c r="Y2781">
        <v>60</v>
      </c>
    </row>
    <row r="2782" spans="2:25" hidden="1" x14ac:dyDescent="0.25">
      <c r="B2782" t="s">
        <v>2204</v>
      </c>
      <c r="C2782">
        <v>12850</v>
      </c>
      <c r="D2782" t="s">
        <v>453</v>
      </c>
      <c r="E2782">
        <v>15</v>
      </c>
      <c r="F2782">
        <v>40</v>
      </c>
      <c r="G2782">
        <v>24625</v>
      </c>
      <c r="H2782">
        <v>195</v>
      </c>
      <c r="I2782">
        <v>15590</v>
      </c>
      <c r="J2782">
        <v>90</v>
      </c>
      <c r="K2782">
        <v>13080</v>
      </c>
      <c r="L2782">
        <v>21425</v>
      </c>
      <c r="M2782">
        <v>1655</v>
      </c>
      <c r="N2782">
        <v>9130</v>
      </c>
      <c r="O2782">
        <v>16055</v>
      </c>
      <c r="P2782">
        <v>12525</v>
      </c>
      <c r="Q2782">
        <v>16280</v>
      </c>
      <c r="R2782">
        <v>12500</v>
      </c>
      <c r="S2782">
        <v>1050</v>
      </c>
      <c r="T2782">
        <v>1500</v>
      </c>
      <c r="U2782">
        <v>2805</v>
      </c>
      <c r="V2782">
        <v>57170</v>
      </c>
      <c r="W2782">
        <v>230</v>
      </c>
      <c r="X2782">
        <v>835</v>
      </c>
      <c r="Y2782">
        <v>3505</v>
      </c>
    </row>
    <row r="2783" spans="2:25" hidden="1" x14ac:dyDescent="0.25">
      <c r="B2783" t="s">
        <v>2204</v>
      </c>
      <c r="C2783">
        <v>12870</v>
      </c>
      <c r="D2783" t="s">
        <v>1776</v>
      </c>
      <c r="E2783">
        <v>5</v>
      </c>
      <c r="F2783">
        <v>5</v>
      </c>
      <c r="G2783">
        <v>2525</v>
      </c>
      <c r="H2783">
        <v>5</v>
      </c>
      <c r="I2783">
        <v>410</v>
      </c>
      <c r="J2783">
        <v>5</v>
      </c>
      <c r="K2783">
        <v>190</v>
      </c>
      <c r="L2783">
        <v>800</v>
      </c>
      <c r="M2783">
        <v>400</v>
      </c>
      <c r="N2783">
        <v>485</v>
      </c>
      <c r="O2783">
        <v>670</v>
      </c>
      <c r="P2783">
        <v>475</v>
      </c>
      <c r="Q2783">
        <v>620</v>
      </c>
      <c r="R2783">
        <v>445</v>
      </c>
      <c r="S2783">
        <v>150</v>
      </c>
      <c r="T2783">
        <v>25</v>
      </c>
      <c r="U2783">
        <v>175</v>
      </c>
      <c r="V2783">
        <v>3665</v>
      </c>
      <c r="W2783">
        <v>5</v>
      </c>
      <c r="X2783">
        <v>25</v>
      </c>
      <c r="Y2783">
        <v>20</v>
      </c>
    </row>
    <row r="2784" spans="2:25" hidden="1" x14ac:dyDescent="0.25">
      <c r="B2784" t="s">
        <v>2204</v>
      </c>
      <c r="C2784">
        <v>12900</v>
      </c>
      <c r="D2784" t="s">
        <v>1777</v>
      </c>
      <c r="E2784">
        <v>10</v>
      </c>
      <c r="F2784">
        <v>45</v>
      </c>
      <c r="G2784">
        <v>1250</v>
      </c>
      <c r="H2784">
        <v>5</v>
      </c>
      <c r="I2784">
        <v>250</v>
      </c>
      <c r="J2784">
        <v>5</v>
      </c>
      <c r="K2784">
        <v>115</v>
      </c>
      <c r="L2784">
        <v>540</v>
      </c>
      <c r="M2784">
        <v>230</v>
      </c>
      <c r="N2784">
        <v>370</v>
      </c>
      <c r="O2784">
        <v>580</v>
      </c>
      <c r="P2784">
        <v>450</v>
      </c>
      <c r="Q2784">
        <v>450</v>
      </c>
      <c r="R2784">
        <v>310</v>
      </c>
      <c r="S2784">
        <v>40</v>
      </c>
      <c r="T2784">
        <v>15</v>
      </c>
      <c r="U2784">
        <v>200</v>
      </c>
      <c r="V2784">
        <v>2115</v>
      </c>
      <c r="W2784">
        <v>0</v>
      </c>
      <c r="X2784">
        <v>40</v>
      </c>
      <c r="Y2784">
        <v>15</v>
      </c>
    </row>
    <row r="2785" spans="2:25" hidden="1" x14ac:dyDescent="0.25">
      <c r="B2785" t="s">
        <v>2204</v>
      </c>
      <c r="C2785">
        <v>12930</v>
      </c>
      <c r="D2785" t="s">
        <v>1778</v>
      </c>
      <c r="E2785">
        <v>15</v>
      </c>
      <c r="F2785">
        <v>20</v>
      </c>
      <c r="G2785">
        <v>14115</v>
      </c>
      <c r="H2785">
        <v>110</v>
      </c>
      <c r="I2785">
        <v>3230</v>
      </c>
      <c r="J2785">
        <v>35</v>
      </c>
      <c r="K2785">
        <v>1415</v>
      </c>
      <c r="L2785">
        <v>5275</v>
      </c>
      <c r="M2785">
        <v>4160</v>
      </c>
      <c r="N2785">
        <v>2690</v>
      </c>
      <c r="O2785">
        <v>5270</v>
      </c>
      <c r="P2785">
        <v>3730</v>
      </c>
      <c r="Q2785">
        <v>5475</v>
      </c>
      <c r="R2785">
        <v>3280</v>
      </c>
      <c r="S2785">
        <v>630</v>
      </c>
      <c r="T2785">
        <v>250</v>
      </c>
      <c r="U2785">
        <v>825</v>
      </c>
      <c r="V2785">
        <v>20890</v>
      </c>
      <c r="W2785">
        <v>100</v>
      </c>
      <c r="X2785">
        <v>190</v>
      </c>
      <c r="Y2785">
        <v>1095</v>
      </c>
    </row>
    <row r="2786" spans="2:25" hidden="1" x14ac:dyDescent="0.25">
      <c r="B2786" t="s">
        <v>2204</v>
      </c>
      <c r="C2786">
        <v>12950</v>
      </c>
      <c r="D2786" t="s">
        <v>1779</v>
      </c>
      <c r="E2786">
        <v>5</v>
      </c>
      <c r="F2786">
        <v>20</v>
      </c>
      <c r="G2786">
        <v>620</v>
      </c>
      <c r="H2786">
        <v>0</v>
      </c>
      <c r="I2786">
        <v>145</v>
      </c>
      <c r="J2786">
        <v>5</v>
      </c>
      <c r="K2786">
        <v>85</v>
      </c>
      <c r="L2786">
        <v>350</v>
      </c>
      <c r="M2786">
        <v>85</v>
      </c>
      <c r="N2786">
        <v>230</v>
      </c>
      <c r="O2786">
        <v>305</v>
      </c>
      <c r="P2786">
        <v>260</v>
      </c>
      <c r="Q2786">
        <v>280</v>
      </c>
      <c r="R2786">
        <v>220</v>
      </c>
      <c r="S2786">
        <v>15</v>
      </c>
      <c r="T2786">
        <v>10</v>
      </c>
      <c r="U2786">
        <v>130</v>
      </c>
      <c r="V2786">
        <v>1165</v>
      </c>
      <c r="W2786">
        <v>0</v>
      </c>
      <c r="X2786">
        <v>25</v>
      </c>
      <c r="Y2786">
        <v>10</v>
      </c>
    </row>
    <row r="2787" spans="2:25" hidden="1" x14ac:dyDescent="0.25">
      <c r="B2787" t="s">
        <v>2204</v>
      </c>
      <c r="C2787">
        <v>13010</v>
      </c>
      <c r="D2787" t="s">
        <v>1780</v>
      </c>
      <c r="E2787">
        <v>5</v>
      </c>
      <c r="F2787">
        <v>15</v>
      </c>
      <c r="G2787">
        <v>1690</v>
      </c>
      <c r="H2787">
        <v>5</v>
      </c>
      <c r="I2787">
        <v>345</v>
      </c>
      <c r="J2787">
        <v>5</v>
      </c>
      <c r="K2787">
        <v>205</v>
      </c>
      <c r="L2787">
        <v>845</v>
      </c>
      <c r="M2787">
        <v>235</v>
      </c>
      <c r="N2787">
        <v>655</v>
      </c>
      <c r="O2787">
        <v>620</v>
      </c>
      <c r="P2787">
        <v>485</v>
      </c>
      <c r="Q2787">
        <v>645</v>
      </c>
      <c r="R2787">
        <v>560</v>
      </c>
      <c r="S2787">
        <v>90</v>
      </c>
      <c r="T2787">
        <v>35</v>
      </c>
      <c r="U2787">
        <v>215</v>
      </c>
      <c r="V2787">
        <v>3070</v>
      </c>
      <c r="W2787">
        <v>5</v>
      </c>
      <c r="X2787">
        <v>70</v>
      </c>
      <c r="Y2787">
        <v>10</v>
      </c>
    </row>
    <row r="2788" spans="2:25" hidden="1" x14ac:dyDescent="0.25">
      <c r="B2788" t="s">
        <v>2204</v>
      </c>
      <c r="C2788">
        <v>13310</v>
      </c>
      <c r="D2788" t="s">
        <v>1781</v>
      </c>
      <c r="E2788">
        <v>10</v>
      </c>
      <c r="F2788">
        <v>20</v>
      </c>
      <c r="G2788">
        <v>4285</v>
      </c>
      <c r="H2788">
        <v>15</v>
      </c>
      <c r="I2788">
        <v>960</v>
      </c>
      <c r="J2788">
        <v>20</v>
      </c>
      <c r="K2788">
        <v>465</v>
      </c>
      <c r="L2788">
        <v>2140</v>
      </c>
      <c r="M2788">
        <v>675</v>
      </c>
      <c r="N2788">
        <v>1390</v>
      </c>
      <c r="O2788">
        <v>1825</v>
      </c>
      <c r="P2788">
        <v>1490</v>
      </c>
      <c r="Q2788">
        <v>1455</v>
      </c>
      <c r="R2788">
        <v>1120</v>
      </c>
      <c r="S2788">
        <v>130</v>
      </c>
      <c r="T2788">
        <v>65</v>
      </c>
      <c r="U2788">
        <v>590</v>
      </c>
      <c r="V2788">
        <v>7430</v>
      </c>
      <c r="W2788">
        <v>5</v>
      </c>
      <c r="X2788">
        <v>115</v>
      </c>
      <c r="Y2788">
        <v>55</v>
      </c>
    </row>
    <row r="2789" spans="2:25" hidden="1" x14ac:dyDescent="0.25">
      <c r="B2789" t="s">
        <v>2204</v>
      </c>
      <c r="C2789">
        <v>13340</v>
      </c>
      <c r="D2789" t="s">
        <v>1782</v>
      </c>
      <c r="E2789">
        <v>5</v>
      </c>
      <c r="F2789">
        <v>5</v>
      </c>
      <c r="G2789">
        <v>1395</v>
      </c>
      <c r="H2789">
        <v>5</v>
      </c>
      <c r="I2789">
        <v>360</v>
      </c>
      <c r="J2789">
        <v>5</v>
      </c>
      <c r="K2789">
        <v>140</v>
      </c>
      <c r="L2789">
        <v>455</v>
      </c>
      <c r="M2789">
        <v>255</v>
      </c>
      <c r="N2789">
        <v>345</v>
      </c>
      <c r="O2789">
        <v>625</v>
      </c>
      <c r="P2789">
        <v>440</v>
      </c>
      <c r="Q2789">
        <v>445</v>
      </c>
      <c r="R2789">
        <v>250</v>
      </c>
      <c r="S2789">
        <v>60</v>
      </c>
      <c r="T2789">
        <v>25</v>
      </c>
      <c r="U2789">
        <v>130</v>
      </c>
      <c r="V2789">
        <v>2185</v>
      </c>
      <c r="W2789">
        <v>0</v>
      </c>
      <c r="X2789">
        <v>25</v>
      </c>
      <c r="Y2789">
        <v>35</v>
      </c>
    </row>
    <row r="2790" spans="2:25" hidden="1" x14ac:dyDescent="0.25">
      <c r="B2790" t="s">
        <v>2204</v>
      </c>
      <c r="C2790">
        <v>13450</v>
      </c>
      <c r="D2790" t="s">
        <v>1783</v>
      </c>
      <c r="E2790">
        <v>5</v>
      </c>
      <c r="F2790">
        <v>35</v>
      </c>
      <c r="G2790">
        <v>2375</v>
      </c>
      <c r="H2790">
        <v>5</v>
      </c>
      <c r="I2790">
        <v>640</v>
      </c>
      <c r="J2790">
        <v>5</v>
      </c>
      <c r="K2790">
        <v>260</v>
      </c>
      <c r="L2790">
        <v>1315</v>
      </c>
      <c r="M2790">
        <v>590</v>
      </c>
      <c r="N2790">
        <v>750</v>
      </c>
      <c r="O2790">
        <v>1545</v>
      </c>
      <c r="P2790">
        <v>1185</v>
      </c>
      <c r="Q2790">
        <v>1010</v>
      </c>
      <c r="R2790">
        <v>715</v>
      </c>
      <c r="S2790">
        <v>70</v>
      </c>
      <c r="T2790">
        <v>45</v>
      </c>
      <c r="U2790">
        <v>440</v>
      </c>
      <c r="V2790">
        <v>4255</v>
      </c>
      <c r="W2790">
        <v>5</v>
      </c>
      <c r="X2790">
        <v>80</v>
      </c>
      <c r="Y2790">
        <v>60</v>
      </c>
    </row>
    <row r="2791" spans="2:25" hidden="1" x14ac:dyDescent="0.25">
      <c r="B2791" t="s">
        <v>2204</v>
      </c>
      <c r="C2791">
        <v>13550</v>
      </c>
      <c r="D2791" t="s">
        <v>1784</v>
      </c>
      <c r="E2791">
        <v>10</v>
      </c>
      <c r="F2791">
        <v>50</v>
      </c>
      <c r="G2791">
        <v>1490</v>
      </c>
      <c r="H2791">
        <v>5</v>
      </c>
      <c r="I2791">
        <v>335</v>
      </c>
      <c r="J2791">
        <v>5</v>
      </c>
      <c r="K2791">
        <v>170</v>
      </c>
      <c r="L2791">
        <v>915</v>
      </c>
      <c r="M2791">
        <v>190</v>
      </c>
      <c r="N2791">
        <v>470</v>
      </c>
      <c r="O2791">
        <v>805</v>
      </c>
      <c r="P2791">
        <v>660</v>
      </c>
      <c r="Q2791">
        <v>625</v>
      </c>
      <c r="R2791">
        <v>475</v>
      </c>
      <c r="S2791">
        <v>40</v>
      </c>
      <c r="T2791">
        <v>20</v>
      </c>
      <c r="U2791">
        <v>320</v>
      </c>
      <c r="V2791">
        <v>2690</v>
      </c>
      <c r="W2791">
        <v>0</v>
      </c>
      <c r="X2791">
        <v>75</v>
      </c>
      <c r="Y2791">
        <v>10</v>
      </c>
    </row>
    <row r="2792" spans="2:25" hidden="1" x14ac:dyDescent="0.25">
      <c r="B2792" t="s">
        <v>2204</v>
      </c>
      <c r="C2792">
        <v>13660</v>
      </c>
      <c r="D2792" t="s">
        <v>1785</v>
      </c>
      <c r="E2792">
        <v>0</v>
      </c>
      <c r="F2792">
        <v>5</v>
      </c>
      <c r="G2792">
        <v>870</v>
      </c>
      <c r="H2792">
        <v>5</v>
      </c>
      <c r="I2792">
        <v>220</v>
      </c>
      <c r="J2792">
        <v>5</v>
      </c>
      <c r="K2792">
        <v>120</v>
      </c>
      <c r="L2792">
        <v>270</v>
      </c>
      <c r="M2792">
        <v>105</v>
      </c>
      <c r="N2792">
        <v>290</v>
      </c>
      <c r="O2792">
        <v>310</v>
      </c>
      <c r="P2792">
        <v>235</v>
      </c>
      <c r="Q2792">
        <v>260</v>
      </c>
      <c r="R2792">
        <v>180</v>
      </c>
      <c r="S2792">
        <v>35</v>
      </c>
      <c r="T2792">
        <v>15</v>
      </c>
      <c r="U2792">
        <v>95</v>
      </c>
      <c r="V2792">
        <v>1515</v>
      </c>
      <c r="W2792">
        <v>0</v>
      </c>
      <c r="X2792">
        <v>25</v>
      </c>
      <c r="Y2792">
        <v>5</v>
      </c>
    </row>
    <row r="2793" spans="2:25" hidden="1" x14ac:dyDescent="0.25">
      <c r="B2793" t="s">
        <v>2204</v>
      </c>
      <c r="C2793">
        <v>13800</v>
      </c>
      <c r="D2793" t="s">
        <v>1786</v>
      </c>
      <c r="E2793">
        <v>25</v>
      </c>
      <c r="F2793">
        <v>45</v>
      </c>
      <c r="G2793">
        <v>6035</v>
      </c>
      <c r="H2793">
        <v>45</v>
      </c>
      <c r="I2793">
        <v>1590</v>
      </c>
      <c r="J2793">
        <v>25</v>
      </c>
      <c r="K2793">
        <v>660</v>
      </c>
      <c r="L2793">
        <v>3275</v>
      </c>
      <c r="M2793">
        <v>1505</v>
      </c>
      <c r="N2793">
        <v>1745</v>
      </c>
      <c r="O2793">
        <v>2960</v>
      </c>
      <c r="P2793">
        <v>2265</v>
      </c>
      <c r="Q2793">
        <v>2545</v>
      </c>
      <c r="R2793">
        <v>1605</v>
      </c>
      <c r="S2793">
        <v>235</v>
      </c>
      <c r="T2793">
        <v>80</v>
      </c>
      <c r="U2793">
        <v>835</v>
      </c>
      <c r="V2793">
        <v>10270</v>
      </c>
      <c r="W2793">
        <v>10</v>
      </c>
      <c r="X2793">
        <v>165</v>
      </c>
      <c r="Y2793">
        <v>220</v>
      </c>
    </row>
    <row r="2794" spans="2:25" hidden="1" x14ac:dyDescent="0.25">
      <c r="B2794" t="s">
        <v>2204</v>
      </c>
      <c r="C2794">
        <v>13850</v>
      </c>
      <c r="D2794" t="s">
        <v>1787</v>
      </c>
      <c r="E2794">
        <v>5</v>
      </c>
      <c r="F2794">
        <v>5</v>
      </c>
      <c r="G2794">
        <v>405</v>
      </c>
      <c r="H2794">
        <v>5</v>
      </c>
      <c r="I2794">
        <v>75</v>
      </c>
      <c r="J2794">
        <v>0</v>
      </c>
      <c r="K2794">
        <v>30</v>
      </c>
      <c r="L2794">
        <v>145</v>
      </c>
      <c r="M2794">
        <v>55</v>
      </c>
      <c r="N2794">
        <v>120</v>
      </c>
      <c r="O2794">
        <v>150</v>
      </c>
      <c r="P2794">
        <v>110</v>
      </c>
      <c r="Q2794">
        <v>115</v>
      </c>
      <c r="R2794">
        <v>90</v>
      </c>
      <c r="S2794">
        <v>10</v>
      </c>
      <c r="T2794">
        <v>10</v>
      </c>
      <c r="U2794">
        <v>45</v>
      </c>
      <c r="V2794">
        <v>665</v>
      </c>
      <c r="W2794">
        <v>0</v>
      </c>
      <c r="X2794">
        <v>15</v>
      </c>
      <c r="Y2794">
        <v>5</v>
      </c>
    </row>
    <row r="2795" spans="2:25" hidden="1" x14ac:dyDescent="0.25">
      <c r="B2795" t="s">
        <v>2204</v>
      </c>
      <c r="C2795">
        <v>13910</v>
      </c>
      <c r="D2795" t="s">
        <v>1788</v>
      </c>
      <c r="E2795">
        <v>5</v>
      </c>
      <c r="F2795">
        <v>15</v>
      </c>
      <c r="G2795">
        <v>2825</v>
      </c>
      <c r="H2795">
        <v>5</v>
      </c>
      <c r="I2795">
        <v>565</v>
      </c>
      <c r="J2795">
        <v>10</v>
      </c>
      <c r="K2795">
        <v>310</v>
      </c>
      <c r="L2795">
        <v>1325</v>
      </c>
      <c r="M2795">
        <v>445</v>
      </c>
      <c r="N2795">
        <v>925</v>
      </c>
      <c r="O2795">
        <v>1230</v>
      </c>
      <c r="P2795">
        <v>925</v>
      </c>
      <c r="Q2795">
        <v>915</v>
      </c>
      <c r="R2795">
        <v>685</v>
      </c>
      <c r="S2795">
        <v>100</v>
      </c>
      <c r="T2795">
        <v>65</v>
      </c>
      <c r="U2795">
        <v>345</v>
      </c>
      <c r="V2795">
        <v>4835</v>
      </c>
      <c r="W2795">
        <v>5</v>
      </c>
      <c r="X2795">
        <v>70</v>
      </c>
      <c r="Y2795">
        <v>45</v>
      </c>
    </row>
    <row r="2796" spans="2:25" hidden="1" x14ac:dyDescent="0.25">
      <c r="B2796" t="s">
        <v>2204</v>
      </c>
      <c r="C2796">
        <v>14000</v>
      </c>
      <c r="D2796" t="s">
        <v>1789</v>
      </c>
      <c r="E2796">
        <v>5</v>
      </c>
      <c r="F2796">
        <v>35</v>
      </c>
      <c r="G2796">
        <v>11185</v>
      </c>
      <c r="H2796">
        <v>100</v>
      </c>
      <c r="I2796">
        <v>1835</v>
      </c>
      <c r="J2796">
        <v>20</v>
      </c>
      <c r="K2796">
        <v>525</v>
      </c>
      <c r="L2796">
        <v>4095</v>
      </c>
      <c r="M2796">
        <v>5725</v>
      </c>
      <c r="N2796">
        <v>2160</v>
      </c>
      <c r="O2796">
        <v>3585</v>
      </c>
      <c r="P2796">
        <v>2435</v>
      </c>
      <c r="Q2796">
        <v>3890</v>
      </c>
      <c r="R2796">
        <v>1785</v>
      </c>
      <c r="S2796">
        <v>495</v>
      </c>
      <c r="T2796">
        <v>95</v>
      </c>
      <c r="U2796">
        <v>455</v>
      </c>
      <c r="V2796">
        <v>15545</v>
      </c>
      <c r="W2796">
        <v>75</v>
      </c>
      <c r="X2796">
        <v>95</v>
      </c>
      <c r="Y2796">
        <v>845</v>
      </c>
    </row>
    <row r="2797" spans="2:25" hidden="1" x14ac:dyDescent="0.25">
      <c r="B2797" t="s">
        <v>2204</v>
      </c>
      <c r="C2797">
        <v>14100</v>
      </c>
      <c r="D2797" t="s">
        <v>1790</v>
      </c>
      <c r="E2797">
        <v>20</v>
      </c>
      <c r="F2797">
        <v>15</v>
      </c>
      <c r="G2797">
        <v>945</v>
      </c>
      <c r="H2797">
        <v>5</v>
      </c>
      <c r="I2797">
        <v>115</v>
      </c>
      <c r="J2797">
        <v>5</v>
      </c>
      <c r="K2797">
        <v>40</v>
      </c>
      <c r="L2797">
        <v>525</v>
      </c>
      <c r="M2797">
        <v>500</v>
      </c>
      <c r="N2797">
        <v>230</v>
      </c>
      <c r="O2797">
        <v>160</v>
      </c>
      <c r="P2797">
        <v>125</v>
      </c>
      <c r="Q2797">
        <v>245</v>
      </c>
      <c r="R2797">
        <v>160</v>
      </c>
      <c r="S2797">
        <v>15</v>
      </c>
      <c r="T2797">
        <v>5</v>
      </c>
      <c r="U2797">
        <v>30</v>
      </c>
      <c r="V2797">
        <v>1345</v>
      </c>
      <c r="W2797">
        <v>5</v>
      </c>
      <c r="X2797">
        <v>10</v>
      </c>
      <c r="Y2797">
        <v>50</v>
      </c>
    </row>
    <row r="2798" spans="2:25" hidden="1" x14ac:dyDescent="0.25">
      <c r="B2798" t="s">
        <v>2204</v>
      </c>
      <c r="C2798">
        <v>14170</v>
      </c>
      <c r="D2798" t="s">
        <v>1791</v>
      </c>
      <c r="E2798">
        <v>65</v>
      </c>
      <c r="F2798">
        <v>65</v>
      </c>
      <c r="G2798">
        <v>12380</v>
      </c>
      <c r="H2798">
        <v>375</v>
      </c>
      <c r="I2798">
        <v>2460</v>
      </c>
      <c r="J2798">
        <v>20</v>
      </c>
      <c r="K2798">
        <v>1110</v>
      </c>
      <c r="L2798">
        <v>7640</v>
      </c>
      <c r="M2798">
        <v>3530</v>
      </c>
      <c r="N2798">
        <v>3955</v>
      </c>
      <c r="O2798">
        <v>3205</v>
      </c>
      <c r="P2798">
        <v>2450</v>
      </c>
      <c r="Q2798">
        <v>6160</v>
      </c>
      <c r="R2798">
        <v>4555</v>
      </c>
      <c r="S2798">
        <v>545</v>
      </c>
      <c r="T2798">
        <v>80</v>
      </c>
      <c r="U2798">
        <v>620</v>
      </c>
      <c r="V2798">
        <v>20190</v>
      </c>
      <c r="W2798">
        <v>40</v>
      </c>
      <c r="X2798">
        <v>210</v>
      </c>
      <c r="Y2798">
        <v>1510</v>
      </c>
    </row>
    <row r="2799" spans="2:25" hidden="1" x14ac:dyDescent="0.25">
      <c r="B2799" t="s">
        <v>2204</v>
      </c>
      <c r="C2799">
        <v>14220</v>
      </c>
      <c r="D2799" t="s">
        <v>1792</v>
      </c>
      <c r="E2799">
        <v>15</v>
      </c>
      <c r="F2799">
        <v>60</v>
      </c>
      <c r="G2799">
        <v>2595</v>
      </c>
      <c r="H2799">
        <v>5</v>
      </c>
      <c r="I2799">
        <v>650</v>
      </c>
      <c r="J2799">
        <v>5</v>
      </c>
      <c r="K2799">
        <v>380</v>
      </c>
      <c r="L2799">
        <v>1495</v>
      </c>
      <c r="M2799">
        <v>355</v>
      </c>
      <c r="N2799">
        <v>1015</v>
      </c>
      <c r="O2799">
        <v>1495</v>
      </c>
      <c r="P2799">
        <v>1205</v>
      </c>
      <c r="Q2799">
        <v>1240</v>
      </c>
      <c r="R2799">
        <v>865</v>
      </c>
      <c r="S2799">
        <v>120</v>
      </c>
      <c r="T2799">
        <v>60</v>
      </c>
      <c r="U2799">
        <v>525</v>
      </c>
      <c r="V2799">
        <v>5000</v>
      </c>
      <c r="W2799">
        <v>5</v>
      </c>
      <c r="X2799">
        <v>150</v>
      </c>
      <c r="Y2799">
        <v>30</v>
      </c>
    </row>
    <row r="2800" spans="2:25" hidden="1" x14ac:dyDescent="0.25">
      <c r="B2800" t="s">
        <v>2204</v>
      </c>
      <c r="C2800">
        <v>14300</v>
      </c>
      <c r="D2800" t="s">
        <v>1793</v>
      </c>
      <c r="E2800">
        <v>5</v>
      </c>
      <c r="F2800">
        <v>5</v>
      </c>
      <c r="G2800">
        <v>725</v>
      </c>
      <c r="H2800">
        <v>5</v>
      </c>
      <c r="I2800">
        <v>220</v>
      </c>
      <c r="J2800">
        <v>5</v>
      </c>
      <c r="K2800">
        <v>110</v>
      </c>
      <c r="L2800">
        <v>305</v>
      </c>
      <c r="M2800">
        <v>120</v>
      </c>
      <c r="N2800">
        <v>245</v>
      </c>
      <c r="O2800">
        <v>300</v>
      </c>
      <c r="P2800">
        <v>235</v>
      </c>
      <c r="Q2800">
        <v>235</v>
      </c>
      <c r="R2800">
        <v>175</v>
      </c>
      <c r="S2800">
        <v>25</v>
      </c>
      <c r="T2800">
        <v>10</v>
      </c>
      <c r="U2800">
        <v>100</v>
      </c>
      <c r="V2800">
        <v>1290</v>
      </c>
      <c r="W2800">
        <v>0</v>
      </c>
      <c r="X2800">
        <v>25</v>
      </c>
      <c r="Y2800">
        <v>15</v>
      </c>
    </row>
    <row r="2801" spans="2:25" hidden="1" x14ac:dyDescent="0.25">
      <c r="B2801" t="s">
        <v>2204</v>
      </c>
      <c r="C2801">
        <v>14350</v>
      </c>
      <c r="D2801" t="s">
        <v>1794</v>
      </c>
      <c r="E2801">
        <v>45</v>
      </c>
      <c r="F2801">
        <v>135</v>
      </c>
      <c r="G2801">
        <v>5465</v>
      </c>
      <c r="H2801">
        <v>20</v>
      </c>
      <c r="I2801">
        <v>1735</v>
      </c>
      <c r="J2801">
        <v>5</v>
      </c>
      <c r="K2801">
        <v>990</v>
      </c>
      <c r="L2801">
        <v>3250</v>
      </c>
      <c r="M2801">
        <v>785</v>
      </c>
      <c r="N2801">
        <v>2335</v>
      </c>
      <c r="O2801">
        <v>2405</v>
      </c>
      <c r="P2801">
        <v>1970</v>
      </c>
      <c r="Q2801">
        <v>2215</v>
      </c>
      <c r="R2801">
        <v>1725</v>
      </c>
      <c r="S2801">
        <v>225</v>
      </c>
      <c r="T2801">
        <v>115</v>
      </c>
      <c r="U2801">
        <v>875</v>
      </c>
      <c r="V2801">
        <v>10785</v>
      </c>
      <c r="W2801">
        <v>5</v>
      </c>
      <c r="X2801">
        <v>285</v>
      </c>
      <c r="Y2801">
        <v>65</v>
      </c>
    </row>
    <row r="2802" spans="2:25" hidden="1" x14ac:dyDescent="0.25">
      <c r="B2802" t="s">
        <v>2204</v>
      </c>
      <c r="C2802">
        <v>14400</v>
      </c>
      <c r="D2802" t="s">
        <v>1795</v>
      </c>
      <c r="E2802">
        <v>5</v>
      </c>
      <c r="F2802">
        <v>10</v>
      </c>
      <c r="G2802">
        <v>3040</v>
      </c>
      <c r="H2802">
        <v>25</v>
      </c>
      <c r="I2802">
        <v>445</v>
      </c>
      <c r="J2802">
        <v>5</v>
      </c>
      <c r="K2802">
        <v>125</v>
      </c>
      <c r="L2802">
        <v>680</v>
      </c>
      <c r="M2802">
        <v>1295</v>
      </c>
      <c r="N2802">
        <v>350</v>
      </c>
      <c r="O2802">
        <v>575</v>
      </c>
      <c r="P2802">
        <v>430</v>
      </c>
      <c r="Q2802">
        <v>625</v>
      </c>
      <c r="R2802">
        <v>315</v>
      </c>
      <c r="S2802">
        <v>115</v>
      </c>
      <c r="T2802">
        <v>15</v>
      </c>
      <c r="U2802">
        <v>125</v>
      </c>
      <c r="V2802">
        <v>3880</v>
      </c>
      <c r="W2802">
        <v>0</v>
      </c>
      <c r="X2802">
        <v>25</v>
      </c>
      <c r="Y2802">
        <v>70</v>
      </c>
    </row>
    <row r="2803" spans="2:25" hidden="1" x14ac:dyDescent="0.25">
      <c r="B2803" t="s">
        <v>2204</v>
      </c>
      <c r="C2803">
        <v>14500</v>
      </c>
      <c r="D2803" t="s">
        <v>1796</v>
      </c>
      <c r="E2803">
        <v>5</v>
      </c>
      <c r="F2803">
        <v>35</v>
      </c>
      <c r="G2803">
        <v>6015</v>
      </c>
      <c r="H2803">
        <v>80</v>
      </c>
      <c r="I2803">
        <v>930</v>
      </c>
      <c r="J2803">
        <v>10</v>
      </c>
      <c r="K2803">
        <v>205</v>
      </c>
      <c r="L2803">
        <v>1670</v>
      </c>
      <c r="M2803">
        <v>5595</v>
      </c>
      <c r="N2803">
        <v>805</v>
      </c>
      <c r="O2803">
        <v>2205</v>
      </c>
      <c r="P2803">
        <v>1440</v>
      </c>
      <c r="Q2803">
        <v>2480</v>
      </c>
      <c r="R2803">
        <v>845</v>
      </c>
      <c r="S2803">
        <v>250</v>
      </c>
      <c r="T2803">
        <v>35</v>
      </c>
      <c r="U2803">
        <v>215</v>
      </c>
      <c r="V2803">
        <v>7860</v>
      </c>
      <c r="W2803">
        <v>40</v>
      </c>
      <c r="X2803">
        <v>25</v>
      </c>
      <c r="Y2803">
        <v>675</v>
      </c>
    </row>
    <row r="2804" spans="2:25" hidden="1" x14ac:dyDescent="0.25">
      <c r="B2804" t="s">
        <v>2204</v>
      </c>
      <c r="C2804">
        <v>14550</v>
      </c>
      <c r="D2804" t="s">
        <v>1797</v>
      </c>
      <c r="E2804">
        <v>5</v>
      </c>
      <c r="F2804">
        <v>30</v>
      </c>
      <c r="G2804">
        <v>1645</v>
      </c>
      <c r="H2804">
        <v>5</v>
      </c>
      <c r="I2804">
        <v>340</v>
      </c>
      <c r="J2804">
        <v>5</v>
      </c>
      <c r="K2804">
        <v>230</v>
      </c>
      <c r="L2804">
        <v>720</v>
      </c>
      <c r="M2804">
        <v>230</v>
      </c>
      <c r="N2804">
        <v>720</v>
      </c>
      <c r="O2804">
        <v>720</v>
      </c>
      <c r="P2804">
        <v>550</v>
      </c>
      <c r="Q2804">
        <v>620</v>
      </c>
      <c r="R2804">
        <v>640</v>
      </c>
      <c r="S2804">
        <v>70</v>
      </c>
      <c r="T2804">
        <v>45</v>
      </c>
      <c r="U2804">
        <v>230</v>
      </c>
      <c r="V2804">
        <v>3230</v>
      </c>
      <c r="W2804">
        <v>0</v>
      </c>
      <c r="X2804">
        <v>45</v>
      </c>
      <c r="Y2804">
        <v>15</v>
      </c>
    </row>
    <row r="2805" spans="2:25" hidden="1" x14ac:dyDescent="0.25">
      <c r="B2805" t="s">
        <v>2204</v>
      </c>
      <c r="C2805">
        <v>14600</v>
      </c>
      <c r="D2805" t="s">
        <v>1798</v>
      </c>
      <c r="E2805">
        <v>5</v>
      </c>
      <c r="F2805">
        <v>55</v>
      </c>
      <c r="G2805">
        <v>685</v>
      </c>
      <c r="H2805">
        <v>0</v>
      </c>
      <c r="I2805">
        <v>180</v>
      </c>
      <c r="J2805">
        <v>0</v>
      </c>
      <c r="K2805">
        <v>105</v>
      </c>
      <c r="L2805">
        <v>300</v>
      </c>
      <c r="M2805">
        <v>95</v>
      </c>
      <c r="N2805">
        <v>280</v>
      </c>
      <c r="O2805">
        <v>430</v>
      </c>
      <c r="P2805">
        <v>335</v>
      </c>
      <c r="Q2805">
        <v>395</v>
      </c>
      <c r="R2805">
        <v>290</v>
      </c>
      <c r="S2805">
        <v>15</v>
      </c>
      <c r="T2805">
        <v>10</v>
      </c>
      <c r="U2805">
        <v>160</v>
      </c>
      <c r="V2805">
        <v>1345</v>
      </c>
      <c r="W2805">
        <v>0</v>
      </c>
      <c r="X2805">
        <v>45</v>
      </c>
      <c r="Y2805">
        <v>10</v>
      </c>
    </row>
    <row r="2806" spans="2:25" hidden="1" x14ac:dyDescent="0.25">
      <c r="B2806" t="s">
        <v>2204</v>
      </c>
      <c r="C2806">
        <v>14650</v>
      </c>
      <c r="D2806" t="s">
        <v>1799</v>
      </c>
      <c r="E2806">
        <v>110</v>
      </c>
      <c r="F2806">
        <v>215</v>
      </c>
      <c r="G2806">
        <v>29760</v>
      </c>
      <c r="H2806">
        <v>155</v>
      </c>
      <c r="I2806">
        <v>6615</v>
      </c>
      <c r="J2806">
        <v>65</v>
      </c>
      <c r="K2806">
        <v>2870</v>
      </c>
      <c r="L2806">
        <v>12320</v>
      </c>
      <c r="M2806">
        <v>5750</v>
      </c>
      <c r="N2806">
        <v>8680</v>
      </c>
      <c r="O2806">
        <v>10250</v>
      </c>
      <c r="P2806">
        <v>8130</v>
      </c>
      <c r="Q2806">
        <v>9360</v>
      </c>
      <c r="R2806">
        <v>6020</v>
      </c>
      <c r="S2806">
        <v>1125</v>
      </c>
      <c r="T2806">
        <v>270</v>
      </c>
      <c r="U2806">
        <v>3085</v>
      </c>
      <c r="V2806">
        <v>48105</v>
      </c>
      <c r="W2806">
        <v>5</v>
      </c>
      <c r="X2806">
        <v>780</v>
      </c>
      <c r="Y2806">
        <v>845</v>
      </c>
    </row>
    <row r="2807" spans="2:25" hidden="1" x14ac:dyDescent="0.25">
      <c r="B2807" t="s">
        <v>2204</v>
      </c>
      <c r="C2807">
        <v>14700</v>
      </c>
      <c r="D2807" t="s">
        <v>1800</v>
      </c>
      <c r="E2807">
        <v>5</v>
      </c>
      <c r="F2807">
        <v>15</v>
      </c>
      <c r="G2807">
        <v>1665</v>
      </c>
      <c r="H2807">
        <v>30</v>
      </c>
      <c r="I2807">
        <v>250</v>
      </c>
      <c r="J2807">
        <v>5</v>
      </c>
      <c r="K2807">
        <v>65</v>
      </c>
      <c r="L2807">
        <v>895</v>
      </c>
      <c r="M2807">
        <v>1165</v>
      </c>
      <c r="N2807">
        <v>315</v>
      </c>
      <c r="O2807">
        <v>625</v>
      </c>
      <c r="P2807">
        <v>470</v>
      </c>
      <c r="Q2807">
        <v>720</v>
      </c>
      <c r="R2807">
        <v>375</v>
      </c>
      <c r="S2807">
        <v>65</v>
      </c>
      <c r="T2807">
        <v>20</v>
      </c>
      <c r="U2807">
        <v>85</v>
      </c>
      <c r="V2807">
        <v>2335</v>
      </c>
      <c r="W2807">
        <v>10</v>
      </c>
      <c r="X2807">
        <v>15</v>
      </c>
      <c r="Y2807">
        <v>180</v>
      </c>
    </row>
    <row r="2808" spans="2:25" hidden="1" x14ac:dyDescent="0.25">
      <c r="B2808" t="s">
        <v>2204</v>
      </c>
      <c r="C2808">
        <v>14750</v>
      </c>
      <c r="D2808" t="s">
        <v>1801</v>
      </c>
      <c r="E2808">
        <v>5</v>
      </c>
      <c r="F2808">
        <v>20</v>
      </c>
      <c r="G2808">
        <v>1360</v>
      </c>
      <c r="H2808">
        <v>5</v>
      </c>
      <c r="I2808">
        <v>360</v>
      </c>
      <c r="J2808">
        <v>5</v>
      </c>
      <c r="K2808">
        <v>180</v>
      </c>
      <c r="L2808">
        <v>640</v>
      </c>
      <c r="M2808">
        <v>230</v>
      </c>
      <c r="N2808">
        <v>430</v>
      </c>
      <c r="O2808">
        <v>750</v>
      </c>
      <c r="P2808">
        <v>595</v>
      </c>
      <c r="Q2808">
        <v>560</v>
      </c>
      <c r="R2808">
        <v>410</v>
      </c>
      <c r="S2808">
        <v>50</v>
      </c>
      <c r="T2808">
        <v>20</v>
      </c>
      <c r="U2808">
        <v>270</v>
      </c>
      <c r="V2808">
        <v>2485</v>
      </c>
      <c r="W2808">
        <v>5</v>
      </c>
      <c r="X2808">
        <v>60</v>
      </c>
      <c r="Y2808">
        <v>25</v>
      </c>
    </row>
    <row r="2809" spans="2:25" hidden="1" x14ac:dyDescent="0.25">
      <c r="B2809" t="s">
        <v>2204</v>
      </c>
      <c r="C2809">
        <v>14850</v>
      </c>
      <c r="D2809" t="s">
        <v>1802</v>
      </c>
      <c r="E2809">
        <v>25</v>
      </c>
      <c r="F2809">
        <v>65</v>
      </c>
      <c r="G2809">
        <v>5840</v>
      </c>
      <c r="H2809">
        <v>65</v>
      </c>
      <c r="I2809">
        <v>1300</v>
      </c>
      <c r="J2809">
        <v>15</v>
      </c>
      <c r="K2809">
        <v>620</v>
      </c>
      <c r="L2809">
        <v>3685</v>
      </c>
      <c r="M2809">
        <v>950</v>
      </c>
      <c r="N2809">
        <v>2635</v>
      </c>
      <c r="O2809">
        <v>3005</v>
      </c>
      <c r="P2809">
        <v>2340</v>
      </c>
      <c r="Q2809">
        <v>2625</v>
      </c>
      <c r="R2809">
        <v>2135</v>
      </c>
      <c r="S2809">
        <v>235</v>
      </c>
      <c r="T2809">
        <v>100</v>
      </c>
      <c r="U2809">
        <v>905</v>
      </c>
      <c r="V2809">
        <v>11370</v>
      </c>
      <c r="W2809">
        <v>5</v>
      </c>
      <c r="X2809">
        <v>265</v>
      </c>
      <c r="Y2809">
        <v>150</v>
      </c>
    </row>
    <row r="2810" spans="2:25" hidden="1" x14ac:dyDescent="0.25">
      <c r="B2810" t="s">
        <v>2204</v>
      </c>
      <c r="C2810">
        <v>14870</v>
      </c>
      <c r="D2810" t="s">
        <v>1803</v>
      </c>
      <c r="E2810">
        <v>5</v>
      </c>
      <c r="F2810">
        <v>25</v>
      </c>
      <c r="G2810">
        <v>3355</v>
      </c>
      <c r="H2810">
        <v>10</v>
      </c>
      <c r="I2810">
        <v>745</v>
      </c>
      <c r="J2810">
        <v>5</v>
      </c>
      <c r="K2810">
        <v>410</v>
      </c>
      <c r="L2810">
        <v>1360</v>
      </c>
      <c r="M2810">
        <v>405</v>
      </c>
      <c r="N2810">
        <v>1205</v>
      </c>
      <c r="O2810">
        <v>1115</v>
      </c>
      <c r="P2810">
        <v>910</v>
      </c>
      <c r="Q2810">
        <v>1120</v>
      </c>
      <c r="R2810">
        <v>905</v>
      </c>
      <c r="S2810">
        <v>130</v>
      </c>
      <c r="T2810">
        <v>45</v>
      </c>
      <c r="U2810">
        <v>370</v>
      </c>
      <c r="V2810">
        <v>5870</v>
      </c>
      <c r="W2810">
        <v>5</v>
      </c>
      <c r="X2810">
        <v>100</v>
      </c>
      <c r="Y2810">
        <v>35</v>
      </c>
    </row>
    <row r="2811" spans="2:25" hidden="1" x14ac:dyDescent="0.25">
      <c r="B2811" t="s">
        <v>2204</v>
      </c>
      <c r="C2811">
        <v>14900</v>
      </c>
      <c r="D2811" t="s">
        <v>1804</v>
      </c>
      <c r="E2811">
        <v>40</v>
      </c>
      <c r="F2811">
        <v>100</v>
      </c>
      <c r="G2811">
        <v>18535</v>
      </c>
      <c r="H2811">
        <v>210</v>
      </c>
      <c r="I2811">
        <v>11475</v>
      </c>
      <c r="J2811">
        <v>110</v>
      </c>
      <c r="K2811">
        <v>8410</v>
      </c>
      <c r="L2811">
        <v>16355</v>
      </c>
      <c r="M2811">
        <v>1785</v>
      </c>
      <c r="N2811">
        <v>8405</v>
      </c>
      <c r="O2811">
        <v>17715</v>
      </c>
      <c r="P2811">
        <v>13895</v>
      </c>
      <c r="Q2811">
        <v>16095</v>
      </c>
      <c r="R2811">
        <v>9840</v>
      </c>
      <c r="S2811">
        <v>1010</v>
      </c>
      <c r="T2811">
        <v>1505</v>
      </c>
      <c r="U2811">
        <v>3760</v>
      </c>
      <c r="V2811">
        <v>44240</v>
      </c>
      <c r="W2811">
        <v>150</v>
      </c>
      <c r="X2811">
        <v>890</v>
      </c>
      <c r="Y2811">
        <v>2810</v>
      </c>
    </row>
    <row r="2812" spans="2:25" hidden="1" x14ac:dyDescent="0.25">
      <c r="B2812" t="s">
        <v>2204</v>
      </c>
      <c r="C2812">
        <v>14920</v>
      </c>
      <c r="D2812" t="s">
        <v>1805</v>
      </c>
      <c r="E2812">
        <v>5</v>
      </c>
      <c r="F2812">
        <v>30</v>
      </c>
      <c r="G2812">
        <v>1215</v>
      </c>
      <c r="H2812">
        <v>5</v>
      </c>
      <c r="I2812">
        <v>285</v>
      </c>
      <c r="J2812">
        <v>5</v>
      </c>
      <c r="K2812">
        <v>155</v>
      </c>
      <c r="L2812">
        <v>570</v>
      </c>
      <c r="M2812">
        <v>125</v>
      </c>
      <c r="N2812">
        <v>400</v>
      </c>
      <c r="O2812">
        <v>510</v>
      </c>
      <c r="P2812">
        <v>405</v>
      </c>
      <c r="Q2812">
        <v>450</v>
      </c>
      <c r="R2812">
        <v>375</v>
      </c>
      <c r="S2812">
        <v>30</v>
      </c>
      <c r="T2812">
        <v>25</v>
      </c>
      <c r="U2812">
        <v>175</v>
      </c>
      <c r="V2812">
        <v>2145</v>
      </c>
      <c r="W2812">
        <v>0</v>
      </c>
      <c r="X2812">
        <v>45</v>
      </c>
      <c r="Y2812">
        <v>5</v>
      </c>
    </row>
    <row r="2813" spans="2:25" hidden="1" x14ac:dyDescent="0.25">
      <c r="B2813" t="s">
        <v>2204</v>
      </c>
      <c r="C2813">
        <v>14950</v>
      </c>
      <c r="D2813" t="s">
        <v>1806</v>
      </c>
      <c r="E2813">
        <v>0</v>
      </c>
      <c r="F2813">
        <v>5</v>
      </c>
      <c r="G2813">
        <v>405</v>
      </c>
      <c r="H2813">
        <v>0</v>
      </c>
      <c r="I2813">
        <v>100</v>
      </c>
      <c r="J2813">
        <v>5</v>
      </c>
      <c r="K2813">
        <v>60</v>
      </c>
      <c r="L2813">
        <v>135</v>
      </c>
      <c r="M2813">
        <v>100</v>
      </c>
      <c r="N2813">
        <v>140</v>
      </c>
      <c r="O2813">
        <v>180</v>
      </c>
      <c r="P2813">
        <v>130</v>
      </c>
      <c r="Q2813">
        <v>125</v>
      </c>
      <c r="R2813">
        <v>75</v>
      </c>
      <c r="S2813">
        <v>15</v>
      </c>
      <c r="T2813">
        <v>5</v>
      </c>
      <c r="U2813">
        <v>45</v>
      </c>
      <c r="V2813">
        <v>700</v>
      </c>
      <c r="W2813">
        <v>0</v>
      </c>
      <c r="X2813">
        <v>10</v>
      </c>
      <c r="Y2813">
        <v>10</v>
      </c>
    </row>
    <row r="2814" spans="2:25" hidden="1" x14ac:dyDescent="0.25">
      <c r="B2814" t="s">
        <v>2204</v>
      </c>
      <c r="C2814">
        <v>15050</v>
      </c>
      <c r="D2814" t="s">
        <v>1807</v>
      </c>
      <c r="E2814">
        <v>40</v>
      </c>
      <c r="F2814">
        <v>95</v>
      </c>
      <c r="G2814">
        <v>9735</v>
      </c>
      <c r="H2814">
        <v>65</v>
      </c>
      <c r="I2814">
        <v>3065</v>
      </c>
      <c r="J2814">
        <v>55</v>
      </c>
      <c r="K2814">
        <v>1310</v>
      </c>
      <c r="L2814">
        <v>6975</v>
      </c>
      <c r="M2814">
        <v>1305</v>
      </c>
      <c r="N2814">
        <v>3860</v>
      </c>
      <c r="O2814">
        <v>5740</v>
      </c>
      <c r="P2814">
        <v>4570</v>
      </c>
      <c r="Q2814">
        <v>4795</v>
      </c>
      <c r="R2814">
        <v>2710</v>
      </c>
      <c r="S2814">
        <v>505</v>
      </c>
      <c r="T2814">
        <v>190</v>
      </c>
      <c r="U2814">
        <v>1815</v>
      </c>
      <c r="V2814">
        <v>18260</v>
      </c>
      <c r="W2814">
        <v>5</v>
      </c>
      <c r="X2814">
        <v>445</v>
      </c>
      <c r="Y2814">
        <v>290</v>
      </c>
    </row>
    <row r="2815" spans="2:25" hidden="1" x14ac:dyDescent="0.25">
      <c r="B2815" t="s">
        <v>2204</v>
      </c>
      <c r="C2815">
        <v>15240</v>
      </c>
      <c r="D2815" t="s">
        <v>1808</v>
      </c>
      <c r="E2815">
        <v>40</v>
      </c>
      <c r="F2815">
        <v>185</v>
      </c>
      <c r="G2815">
        <v>20910</v>
      </c>
      <c r="H2815">
        <v>35</v>
      </c>
      <c r="I2815">
        <v>4215</v>
      </c>
      <c r="J2815">
        <v>40</v>
      </c>
      <c r="K2815">
        <v>2275</v>
      </c>
      <c r="L2815">
        <v>9435</v>
      </c>
      <c r="M2815">
        <v>3405</v>
      </c>
      <c r="N2815">
        <v>5625</v>
      </c>
      <c r="O2815">
        <v>6070</v>
      </c>
      <c r="P2815">
        <v>4725</v>
      </c>
      <c r="Q2815">
        <v>5325</v>
      </c>
      <c r="R2815">
        <v>4605</v>
      </c>
      <c r="S2815">
        <v>700</v>
      </c>
      <c r="T2815">
        <v>235</v>
      </c>
      <c r="U2815">
        <v>1970</v>
      </c>
      <c r="V2815">
        <v>33750</v>
      </c>
      <c r="W2815">
        <v>5</v>
      </c>
      <c r="X2815">
        <v>495</v>
      </c>
      <c r="Y2815">
        <v>190</v>
      </c>
    </row>
    <row r="2816" spans="2:25" hidden="1" x14ac:dyDescent="0.25">
      <c r="B2816" t="s">
        <v>2204</v>
      </c>
      <c r="C2816">
        <v>15270</v>
      </c>
      <c r="D2816" t="s">
        <v>1809</v>
      </c>
      <c r="E2816">
        <v>5</v>
      </c>
      <c r="F2816">
        <v>20</v>
      </c>
      <c r="G2816">
        <v>3220</v>
      </c>
      <c r="H2816">
        <v>5</v>
      </c>
      <c r="I2816">
        <v>720</v>
      </c>
      <c r="J2816">
        <v>10</v>
      </c>
      <c r="K2816">
        <v>395</v>
      </c>
      <c r="L2816">
        <v>1570</v>
      </c>
      <c r="M2816">
        <v>550</v>
      </c>
      <c r="N2816">
        <v>1000</v>
      </c>
      <c r="O2816">
        <v>1370</v>
      </c>
      <c r="P2816">
        <v>1105</v>
      </c>
      <c r="Q2816">
        <v>1180</v>
      </c>
      <c r="R2816">
        <v>815</v>
      </c>
      <c r="S2816">
        <v>130</v>
      </c>
      <c r="T2816">
        <v>45</v>
      </c>
      <c r="U2816">
        <v>465</v>
      </c>
      <c r="V2816">
        <v>5585</v>
      </c>
      <c r="W2816">
        <v>5</v>
      </c>
      <c r="X2816">
        <v>80</v>
      </c>
      <c r="Y2816">
        <v>30</v>
      </c>
    </row>
    <row r="2817" spans="2:25" hidden="1" x14ac:dyDescent="0.25">
      <c r="B2817" t="s">
        <v>2204</v>
      </c>
      <c r="C2817">
        <v>15300</v>
      </c>
      <c r="D2817" t="s">
        <v>1810</v>
      </c>
      <c r="E2817">
        <v>15</v>
      </c>
      <c r="F2817">
        <v>95</v>
      </c>
      <c r="G2817">
        <v>1035</v>
      </c>
      <c r="H2817">
        <v>5</v>
      </c>
      <c r="I2817">
        <v>385</v>
      </c>
      <c r="J2817">
        <v>5</v>
      </c>
      <c r="K2817">
        <v>265</v>
      </c>
      <c r="L2817">
        <v>1180</v>
      </c>
      <c r="M2817">
        <v>115</v>
      </c>
      <c r="N2817">
        <v>605</v>
      </c>
      <c r="O2817">
        <v>995</v>
      </c>
      <c r="P2817">
        <v>865</v>
      </c>
      <c r="Q2817">
        <v>1025</v>
      </c>
      <c r="R2817">
        <v>815</v>
      </c>
      <c r="S2817">
        <v>35</v>
      </c>
      <c r="T2817">
        <v>20</v>
      </c>
      <c r="U2817">
        <v>495</v>
      </c>
      <c r="V2817">
        <v>2670</v>
      </c>
      <c r="W2817">
        <v>5</v>
      </c>
      <c r="X2817">
        <v>135</v>
      </c>
      <c r="Y2817">
        <v>15</v>
      </c>
    </row>
    <row r="2818" spans="2:25" hidden="1" x14ac:dyDescent="0.25">
      <c r="B2818" t="s">
        <v>2204</v>
      </c>
      <c r="C2818">
        <v>15350</v>
      </c>
      <c r="D2818" t="s">
        <v>1811</v>
      </c>
      <c r="E2818">
        <v>0</v>
      </c>
      <c r="F2818">
        <v>5</v>
      </c>
      <c r="G2818">
        <v>1225</v>
      </c>
      <c r="H2818">
        <v>15</v>
      </c>
      <c r="I2818">
        <v>105</v>
      </c>
      <c r="J2818">
        <v>5</v>
      </c>
      <c r="K2818">
        <v>30</v>
      </c>
      <c r="L2818">
        <v>545</v>
      </c>
      <c r="M2818">
        <v>1115</v>
      </c>
      <c r="N2818">
        <v>190</v>
      </c>
      <c r="O2818">
        <v>280</v>
      </c>
      <c r="P2818">
        <v>215</v>
      </c>
      <c r="Q2818">
        <v>350</v>
      </c>
      <c r="R2818">
        <v>200</v>
      </c>
      <c r="S2818">
        <v>30</v>
      </c>
      <c r="T2818">
        <v>5</v>
      </c>
      <c r="U2818">
        <v>50</v>
      </c>
      <c r="V2818">
        <v>1620</v>
      </c>
      <c r="W2818">
        <v>5</v>
      </c>
      <c r="X2818">
        <v>5</v>
      </c>
      <c r="Y2818">
        <v>80</v>
      </c>
    </row>
    <row r="2819" spans="2:25" hidden="1" x14ac:dyDescent="0.25">
      <c r="B2819" t="s">
        <v>2204</v>
      </c>
      <c r="C2819">
        <v>15520</v>
      </c>
      <c r="D2819" t="s">
        <v>1812</v>
      </c>
      <c r="E2819">
        <v>5</v>
      </c>
      <c r="F2819">
        <v>10</v>
      </c>
      <c r="G2819">
        <v>2380</v>
      </c>
      <c r="H2819">
        <v>5</v>
      </c>
      <c r="I2819">
        <v>385</v>
      </c>
      <c r="J2819">
        <v>5</v>
      </c>
      <c r="K2819">
        <v>140</v>
      </c>
      <c r="L2819">
        <v>765</v>
      </c>
      <c r="M2819">
        <v>390</v>
      </c>
      <c r="N2819">
        <v>365</v>
      </c>
      <c r="O2819">
        <v>605</v>
      </c>
      <c r="P2819">
        <v>440</v>
      </c>
      <c r="Q2819">
        <v>585</v>
      </c>
      <c r="R2819">
        <v>340</v>
      </c>
      <c r="S2819">
        <v>180</v>
      </c>
      <c r="T2819">
        <v>15</v>
      </c>
      <c r="U2819">
        <v>165</v>
      </c>
      <c r="V2819">
        <v>3270</v>
      </c>
      <c r="W2819">
        <v>0</v>
      </c>
      <c r="X2819">
        <v>20</v>
      </c>
      <c r="Y2819">
        <v>25</v>
      </c>
    </row>
    <row r="2820" spans="2:25" hidden="1" x14ac:dyDescent="0.25">
      <c r="B2820" t="s">
        <v>2204</v>
      </c>
      <c r="C2820">
        <v>15560</v>
      </c>
      <c r="D2820" t="s">
        <v>1813</v>
      </c>
      <c r="E2820">
        <v>5</v>
      </c>
      <c r="F2820">
        <v>5</v>
      </c>
      <c r="G2820">
        <v>390</v>
      </c>
      <c r="H2820">
        <v>5</v>
      </c>
      <c r="I2820">
        <v>95</v>
      </c>
      <c r="J2820">
        <v>5</v>
      </c>
      <c r="K2820">
        <v>45</v>
      </c>
      <c r="L2820">
        <v>175</v>
      </c>
      <c r="M2820">
        <v>65</v>
      </c>
      <c r="N2820">
        <v>150</v>
      </c>
      <c r="O2820">
        <v>225</v>
      </c>
      <c r="P2820">
        <v>175</v>
      </c>
      <c r="Q2820">
        <v>180</v>
      </c>
      <c r="R2820">
        <v>105</v>
      </c>
      <c r="S2820">
        <v>25</v>
      </c>
      <c r="T2820">
        <v>5</v>
      </c>
      <c r="U2820">
        <v>70</v>
      </c>
      <c r="V2820">
        <v>710</v>
      </c>
      <c r="W2820">
        <v>0</v>
      </c>
      <c r="X2820">
        <v>15</v>
      </c>
      <c r="Y2820">
        <v>10</v>
      </c>
    </row>
    <row r="2821" spans="2:25" hidden="1" x14ac:dyDescent="0.25">
      <c r="B2821" t="s">
        <v>2204</v>
      </c>
      <c r="C2821">
        <v>15650</v>
      </c>
      <c r="D2821" t="s">
        <v>1814</v>
      </c>
      <c r="E2821">
        <v>5</v>
      </c>
      <c r="F2821">
        <v>25</v>
      </c>
      <c r="G2821">
        <v>1610</v>
      </c>
      <c r="H2821">
        <v>5</v>
      </c>
      <c r="I2821">
        <v>470</v>
      </c>
      <c r="J2821">
        <v>5</v>
      </c>
      <c r="K2821">
        <v>250</v>
      </c>
      <c r="L2821">
        <v>1340</v>
      </c>
      <c r="M2821">
        <v>225</v>
      </c>
      <c r="N2821">
        <v>745</v>
      </c>
      <c r="O2821">
        <v>1015</v>
      </c>
      <c r="P2821">
        <v>855</v>
      </c>
      <c r="Q2821">
        <v>980</v>
      </c>
      <c r="R2821">
        <v>730</v>
      </c>
      <c r="S2821">
        <v>85</v>
      </c>
      <c r="T2821">
        <v>35</v>
      </c>
      <c r="U2821">
        <v>400</v>
      </c>
      <c r="V2821">
        <v>3385</v>
      </c>
      <c r="W2821">
        <v>5</v>
      </c>
      <c r="X2821">
        <v>150</v>
      </c>
      <c r="Y2821">
        <v>30</v>
      </c>
    </row>
    <row r="2822" spans="2:25" hidden="1" x14ac:dyDescent="0.25">
      <c r="B2822" t="s">
        <v>2204</v>
      </c>
      <c r="C2822">
        <v>15700</v>
      </c>
      <c r="D2822" t="s">
        <v>1815</v>
      </c>
      <c r="E2822">
        <v>15</v>
      </c>
      <c r="F2822">
        <v>65</v>
      </c>
      <c r="G2822">
        <v>4300</v>
      </c>
      <c r="H2822">
        <v>15</v>
      </c>
      <c r="I2822">
        <v>1010</v>
      </c>
      <c r="J2822">
        <v>10</v>
      </c>
      <c r="K2822">
        <v>555</v>
      </c>
      <c r="L2822">
        <v>2520</v>
      </c>
      <c r="M2822">
        <v>575</v>
      </c>
      <c r="N2822">
        <v>1295</v>
      </c>
      <c r="O2822">
        <v>1510</v>
      </c>
      <c r="P2822">
        <v>1190</v>
      </c>
      <c r="Q2822">
        <v>1355</v>
      </c>
      <c r="R2822">
        <v>1280</v>
      </c>
      <c r="S2822">
        <v>180</v>
      </c>
      <c r="T2822">
        <v>65</v>
      </c>
      <c r="U2822">
        <v>485</v>
      </c>
      <c r="V2822">
        <v>7510</v>
      </c>
      <c r="W2822">
        <v>5</v>
      </c>
      <c r="X2822">
        <v>150</v>
      </c>
      <c r="Y2822">
        <v>40</v>
      </c>
    </row>
    <row r="2823" spans="2:25" hidden="1" x14ac:dyDescent="0.25">
      <c r="B2823" t="s">
        <v>2204</v>
      </c>
      <c r="C2823">
        <v>15750</v>
      </c>
      <c r="D2823" t="s">
        <v>1816</v>
      </c>
      <c r="E2823">
        <v>10</v>
      </c>
      <c r="F2823">
        <v>45</v>
      </c>
      <c r="G2823">
        <v>1460</v>
      </c>
      <c r="H2823">
        <v>5</v>
      </c>
      <c r="I2823">
        <v>375</v>
      </c>
      <c r="J2823">
        <v>10</v>
      </c>
      <c r="K2823">
        <v>180</v>
      </c>
      <c r="L2823">
        <v>950</v>
      </c>
      <c r="M2823">
        <v>215</v>
      </c>
      <c r="N2823">
        <v>525</v>
      </c>
      <c r="O2823">
        <v>810</v>
      </c>
      <c r="P2823">
        <v>665</v>
      </c>
      <c r="Q2823">
        <v>700</v>
      </c>
      <c r="R2823">
        <v>540</v>
      </c>
      <c r="S2823">
        <v>50</v>
      </c>
      <c r="T2823">
        <v>30</v>
      </c>
      <c r="U2823">
        <v>335</v>
      </c>
      <c r="V2823">
        <v>2780</v>
      </c>
      <c r="W2823">
        <v>0</v>
      </c>
      <c r="X2823">
        <v>90</v>
      </c>
      <c r="Y2823">
        <v>20</v>
      </c>
    </row>
    <row r="2824" spans="2:25" hidden="1" x14ac:dyDescent="0.25">
      <c r="B2824" t="s">
        <v>2204</v>
      </c>
      <c r="C2824">
        <v>15800</v>
      </c>
      <c r="D2824" t="s">
        <v>1817</v>
      </c>
      <c r="E2824">
        <v>5</v>
      </c>
      <c r="F2824">
        <v>20</v>
      </c>
      <c r="G2824">
        <v>835</v>
      </c>
      <c r="H2824">
        <v>5</v>
      </c>
      <c r="I2824">
        <v>225</v>
      </c>
      <c r="J2824">
        <v>5</v>
      </c>
      <c r="K2824">
        <v>125</v>
      </c>
      <c r="L2824">
        <v>435</v>
      </c>
      <c r="M2824">
        <v>125</v>
      </c>
      <c r="N2824">
        <v>295</v>
      </c>
      <c r="O2824">
        <v>415</v>
      </c>
      <c r="P2824">
        <v>335</v>
      </c>
      <c r="Q2824">
        <v>365</v>
      </c>
      <c r="R2824">
        <v>285</v>
      </c>
      <c r="S2824">
        <v>30</v>
      </c>
      <c r="T2824">
        <v>10</v>
      </c>
      <c r="U2824">
        <v>170</v>
      </c>
      <c r="V2824">
        <v>1575</v>
      </c>
      <c r="W2824">
        <v>0</v>
      </c>
      <c r="X2824">
        <v>60</v>
      </c>
      <c r="Y2824">
        <v>10</v>
      </c>
    </row>
    <row r="2825" spans="2:25" hidden="1" x14ac:dyDescent="0.25">
      <c r="B2825" t="s">
        <v>2204</v>
      </c>
      <c r="C2825">
        <v>15850</v>
      </c>
      <c r="D2825" t="s">
        <v>1818</v>
      </c>
      <c r="E2825">
        <v>15</v>
      </c>
      <c r="F2825">
        <v>50</v>
      </c>
      <c r="G2825">
        <v>805</v>
      </c>
      <c r="H2825">
        <v>5</v>
      </c>
      <c r="I2825">
        <v>165</v>
      </c>
      <c r="J2825">
        <v>5</v>
      </c>
      <c r="K2825">
        <v>90</v>
      </c>
      <c r="L2825">
        <v>435</v>
      </c>
      <c r="M2825">
        <v>145</v>
      </c>
      <c r="N2825">
        <v>240</v>
      </c>
      <c r="O2825">
        <v>450</v>
      </c>
      <c r="P2825">
        <v>375</v>
      </c>
      <c r="Q2825">
        <v>400</v>
      </c>
      <c r="R2825">
        <v>255</v>
      </c>
      <c r="S2825">
        <v>25</v>
      </c>
      <c r="T2825">
        <v>10</v>
      </c>
      <c r="U2825">
        <v>160</v>
      </c>
      <c r="V2825">
        <v>1420</v>
      </c>
      <c r="W2825">
        <v>0</v>
      </c>
      <c r="X2825">
        <v>40</v>
      </c>
      <c r="Y2825">
        <v>25</v>
      </c>
    </row>
    <row r="2826" spans="2:25" hidden="1" x14ac:dyDescent="0.25">
      <c r="B2826" t="s">
        <v>2204</v>
      </c>
      <c r="C2826">
        <v>15900</v>
      </c>
      <c r="D2826" t="s">
        <v>1819</v>
      </c>
      <c r="E2826">
        <v>135</v>
      </c>
      <c r="F2826">
        <v>185</v>
      </c>
      <c r="G2826">
        <v>16545</v>
      </c>
      <c r="H2826">
        <v>315</v>
      </c>
      <c r="I2826">
        <v>3705</v>
      </c>
      <c r="J2826">
        <v>40</v>
      </c>
      <c r="K2826">
        <v>1625</v>
      </c>
      <c r="L2826">
        <v>11070</v>
      </c>
      <c r="M2826">
        <v>3350</v>
      </c>
      <c r="N2826">
        <v>7445</v>
      </c>
      <c r="O2826">
        <v>6315</v>
      </c>
      <c r="P2826">
        <v>5125</v>
      </c>
      <c r="Q2826">
        <v>9325</v>
      </c>
      <c r="R2826">
        <v>5855</v>
      </c>
      <c r="S2826">
        <v>715</v>
      </c>
      <c r="T2826">
        <v>255</v>
      </c>
      <c r="U2826">
        <v>1770</v>
      </c>
      <c r="V2826">
        <v>30540</v>
      </c>
      <c r="W2826">
        <v>10</v>
      </c>
      <c r="X2826">
        <v>740</v>
      </c>
      <c r="Y2826">
        <v>2410</v>
      </c>
    </row>
    <row r="2827" spans="2:25" hidden="1" x14ac:dyDescent="0.25">
      <c r="B2827" t="s">
        <v>2204</v>
      </c>
      <c r="C2827">
        <v>15950</v>
      </c>
      <c r="D2827" t="s">
        <v>1820</v>
      </c>
      <c r="E2827">
        <v>5</v>
      </c>
      <c r="F2827">
        <v>10</v>
      </c>
      <c r="G2827">
        <v>3015</v>
      </c>
      <c r="H2827">
        <v>65</v>
      </c>
      <c r="I2827">
        <v>300</v>
      </c>
      <c r="J2827">
        <v>5</v>
      </c>
      <c r="K2827">
        <v>95</v>
      </c>
      <c r="L2827">
        <v>1960</v>
      </c>
      <c r="M2827">
        <v>2200</v>
      </c>
      <c r="N2827">
        <v>630</v>
      </c>
      <c r="O2827">
        <v>790</v>
      </c>
      <c r="P2827">
        <v>610</v>
      </c>
      <c r="Q2827">
        <v>1100</v>
      </c>
      <c r="R2827">
        <v>705</v>
      </c>
      <c r="S2827">
        <v>85</v>
      </c>
      <c r="T2827">
        <v>15</v>
      </c>
      <c r="U2827">
        <v>135</v>
      </c>
      <c r="V2827">
        <v>4205</v>
      </c>
      <c r="W2827">
        <v>15</v>
      </c>
      <c r="X2827">
        <v>25</v>
      </c>
      <c r="Y2827">
        <v>285</v>
      </c>
    </row>
    <row r="2828" spans="2:25" hidden="1" x14ac:dyDescent="0.25">
      <c r="B2828" t="s">
        <v>2204</v>
      </c>
      <c r="C2828">
        <v>15990</v>
      </c>
      <c r="D2828" t="s">
        <v>1821</v>
      </c>
      <c r="E2828">
        <v>10</v>
      </c>
      <c r="F2828">
        <v>20</v>
      </c>
      <c r="G2828">
        <v>17905</v>
      </c>
      <c r="H2828">
        <v>185</v>
      </c>
      <c r="I2828">
        <v>2415</v>
      </c>
      <c r="J2828">
        <v>40</v>
      </c>
      <c r="K2828">
        <v>665</v>
      </c>
      <c r="L2828">
        <v>6045</v>
      </c>
      <c r="M2828">
        <v>9930</v>
      </c>
      <c r="N2828">
        <v>3065</v>
      </c>
      <c r="O2828">
        <v>4760</v>
      </c>
      <c r="P2828">
        <v>3540</v>
      </c>
      <c r="Q2828">
        <v>4730</v>
      </c>
      <c r="R2828">
        <v>2660</v>
      </c>
      <c r="S2828">
        <v>455</v>
      </c>
      <c r="T2828">
        <v>95</v>
      </c>
      <c r="U2828">
        <v>830</v>
      </c>
      <c r="V2828">
        <v>24255</v>
      </c>
      <c r="W2828">
        <v>25</v>
      </c>
      <c r="X2828">
        <v>125</v>
      </c>
      <c r="Y2828">
        <v>835</v>
      </c>
    </row>
    <row r="2829" spans="2:25" hidden="1" x14ac:dyDescent="0.25">
      <c r="B2829" t="s">
        <v>2204</v>
      </c>
      <c r="C2829">
        <v>16100</v>
      </c>
      <c r="D2829" t="s">
        <v>1822</v>
      </c>
      <c r="E2829">
        <v>5</v>
      </c>
      <c r="F2829">
        <v>5</v>
      </c>
      <c r="G2829">
        <v>660</v>
      </c>
      <c r="H2829">
        <v>5</v>
      </c>
      <c r="I2829">
        <v>150</v>
      </c>
      <c r="J2829">
        <v>5</v>
      </c>
      <c r="K2829">
        <v>70</v>
      </c>
      <c r="L2829">
        <v>230</v>
      </c>
      <c r="M2829">
        <v>150</v>
      </c>
      <c r="N2829">
        <v>205</v>
      </c>
      <c r="O2829">
        <v>280</v>
      </c>
      <c r="P2829">
        <v>225</v>
      </c>
      <c r="Q2829">
        <v>200</v>
      </c>
      <c r="R2829">
        <v>135</v>
      </c>
      <c r="S2829">
        <v>20</v>
      </c>
      <c r="T2829">
        <v>5</v>
      </c>
      <c r="U2829">
        <v>80</v>
      </c>
      <c r="V2829">
        <v>1100</v>
      </c>
      <c r="W2829">
        <v>0</v>
      </c>
      <c r="X2829">
        <v>10</v>
      </c>
      <c r="Y2829">
        <v>5</v>
      </c>
    </row>
    <row r="2830" spans="2:25" hidden="1" x14ac:dyDescent="0.25">
      <c r="B2830" t="s">
        <v>2204</v>
      </c>
      <c r="C2830">
        <v>16150</v>
      </c>
      <c r="D2830" t="s">
        <v>1823</v>
      </c>
      <c r="E2830">
        <v>40</v>
      </c>
      <c r="F2830">
        <v>100</v>
      </c>
      <c r="G2830">
        <v>4680</v>
      </c>
      <c r="H2830">
        <v>45</v>
      </c>
      <c r="I2830">
        <v>1040</v>
      </c>
      <c r="J2830">
        <v>30</v>
      </c>
      <c r="K2830">
        <v>455</v>
      </c>
      <c r="L2830">
        <v>2885</v>
      </c>
      <c r="M2830">
        <v>960</v>
      </c>
      <c r="N2830">
        <v>1945</v>
      </c>
      <c r="O2830">
        <v>2400</v>
      </c>
      <c r="P2830">
        <v>1975</v>
      </c>
      <c r="Q2830">
        <v>2175</v>
      </c>
      <c r="R2830">
        <v>1240</v>
      </c>
      <c r="S2830">
        <v>180</v>
      </c>
      <c r="T2830">
        <v>70</v>
      </c>
      <c r="U2830">
        <v>865</v>
      </c>
      <c r="V2830">
        <v>8595</v>
      </c>
      <c r="W2830">
        <v>5</v>
      </c>
      <c r="X2830">
        <v>220</v>
      </c>
      <c r="Y2830">
        <v>235</v>
      </c>
    </row>
    <row r="2831" spans="2:25" hidden="1" x14ac:dyDescent="0.25">
      <c r="B2831" t="s">
        <v>2204</v>
      </c>
      <c r="C2831">
        <v>16200</v>
      </c>
      <c r="D2831" t="s">
        <v>1824</v>
      </c>
      <c r="E2831">
        <v>10</v>
      </c>
      <c r="F2831">
        <v>25</v>
      </c>
      <c r="G2831">
        <v>1870</v>
      </c>
      <c r="H2831">
        <v>5</v>
      </c>
      <c r="I2831">
        <v>490</v>
      </c>
      <c r="J2831">
        <v>10</v>
      </c>
      <c r="K2831">
        <v>235</v>
      </c>
      <c r="L2831">
        <v>935</v>
      </c>
      <c r="M2831">
        <v>335</v>
      </c>
      <c r="N2831">
        <v>645</v>
      </c>
      <c r="O2831">
        <v>985</v>
      </c>
      <c r="P2831">
        <v>795</v>
      </c>
      <c r="Q2831">
        <v>860</v>
      </c>
      <c r="R2831">
        <v>620</v>
      </c>
      <c r="S2831">
        <v>65</v>
      </c>
      <c r="T2831">
        <v>35</v>
      </c>
      <c r="U2831">
        <v>365</v>
      </c>
      <c r="V2831">
        <v>3435</v>
      </c>
      <c r="W2831">
        <v>0</v>
      </c>
      <c r="X2831">
        <v>85</v>
      </c>
      <c r="Y2831">
        <v>25</v>
      </c>
    </row>
    <row r="2832" spans="2:25" hidden="1" x14ac:dyDescent="0.25">
      <c r="B2832" t="s">
        <v>2204</v>
      </c>
      <c r="C2832">
        <v>16260</v>
      </c>
      <c r="D2832" t="s">
        <v>1825</v>
      </c>
      <c r="E2832">
        <v>35</v>
      </c>
      <c r="F2832">
        <v>40</v>
      </c>
      <c r="G2832">
        <v>16600</v>
      </c>
      <c r="H2832">
        <v>270</v>
      </c>
      <c r="I2832">
        <v>3880</v>
      </c>
      <c r="J2832">
        <v>35</v>
      </c>
      <c r="K2832">
        <v>1980</v>
      </c>
      <c r="L2832">
        <v>9340</v>
      </c>
      <c r="M2832">
        <v>5275</v>
      </c>
      <c r="N2832">
        <v>4625</v>
      </c>
      <c r="O2832">
        <v>9630</v>
      </c>
      <c r="P2832">
        <v>6860</v>
      </c>
      <c r="Q2832">
        <v>10055</v>
      </c>
      <c r="R2832">
        <v>5765</v>
      </c>
      <c r="S2832">
        <v>1055</v>
      </c>
      <c r="T2832">
        <v>395</v>
      </c>
      <c r="U2832">
        <v>1365</v>
      </c>
      <c r="V2832">
        <v>27560</v>
      </c>
      <c r="W2832">
        <v>190</v>
      </c>
      <c r="X2832">
        <v>305</v>
      </c>
      <c r="Y2832">
        <v>1995</v>
      </c>
    </row>
    <row r="2833" spans="2:25" hidden="1" x14ac:dyDescent="0.25">
      <c r="B2833" t="s">
        <v>2204</v>
      </c>
      <c r="C2833">
        <v>16350</v>
      </c>
      <c r="D2833" t="s">
        <v>1826</v>
      </c>
      <c r="E2833">
        <v>75</v>
      </c>
      <c r="F2833">
        <v>205</v>
      </c>
      <c r="G2833">
        <v>18375</v>
      </c>
      <c r="H2833">
        <v>170</v>
      </c>
      <c r="I2833">
        <v>6375</v>
      </c>
      <c r="J2833">
        <v>145</v>
      </c>
      <c r="K2833">
        <v>2965</v>
      </c>
      <c r="L2833">
        <v>13020</v>
      </c>
      <c r="M2833">
        <v>2435</v>
      </c>
      <c r="N2833">
        <v>6845</v>
      </c>
      <c r="O2833">
        <v>13410</v>
      </c>
      <c r="P2833">
        <v>10810</v>
      </c>
      <c r="Q2833">
        <v>11380</v>
      </c>
      <c r="R2833">
        <v>6920</v>
      </c>
      <c r="S2833">
        <v>835</v>
      </c>
      <c r="T2833">
        <v>510</v>
      </c>
      <c r="U2833">
        <v>3935</v>
      </c>
      <c r="V2833">
        <v>35585</v>
      </c>
      <c r="W2833">
        <v>30</v>
      </c>
      <c r="X2833">
        <v>830</v>
      </c>
      <c r="Y2833">
        <v>990</v>
      </c>
    </row>
    <row r="2834" spans="2:25" hidden="1" x14ac:dyDescent="0.25">
      <c r="B2834" t="s">
        <v>2204</v>
      </c>
      <c r="C2834">
        <v>16380</v>
      </c>
      <c r="D2834" t="s">
        <v>1827</v>
      </c>
      <c r="E2834">
        <v>65</v>
      </c>
      <c r="F2834">
        <v>125</v>
      </c>
      <c r="G2834">
        <v>16700</v>
      </c>
      <c r="H2834">
        <v>60</v>
      </c>
      <c r="I2834">
        <v>3480</v>
      </c>
      <c r="J2834">
        <v>15</v>
      </c>
      <c r="K2834">
        <v>1510</v>
      </c>
      <c r="L2834">
        <v>8620</v>
      </c>
      <c r="M2834">
        <v>3035</v>
      </c>
      <c r="N2834">
        <v>3930</v>
      </c>
      <c r="O2834">
        <v>4810</v>
      </c>
      <c r="P2834">
        <v>3625</v>
      </c>
      <c r="Q2834">
        <v>4790</v>
      </c>
      <c r="R2834">
        <v>2910</v>
      </c>
      <c r="S2834">
        <v>585</v>
      </c>
      <c r="T2834">
        <v>155</v>
      </c>
      <c r="U2834">
        <v>1305</v>
      </c>
      <c r="V2834">
        <v>25320</v>
      </c>
      <c r="W2834">
        <v>5</v>
      </c>
      <c r="X2834">
        <v>355</v>
      </c>
      <c r="Y2834">
        <v>525</v>
      </c>
    </row>
    <row r="2835" spans="2:25" hidden="1" x14ac:dyDescent="0.25">
      <c r="B2835" t="s">
        <v>2204</v>
      </c>
      <c r="C2835">
        <v>16400</v>
      </c>
      <c r="D2835" t="s">
        <v>1828</v>
      </c>
      <c r="E2835">
        <v>25</v>
      </c>
      <c r="F2835">
        <v>75</v>
      </c>
      <c r="G2835">
        <v>12705</v>
      </c>
      <c r="H2835">
        <v>45</v>
      </c>
      <c r="I2835">
        <v>2900</v>
      </c>
      <c r="J2835">
        <v>35</v>
      </c>
      <c r="K2835">
        <v>1350</v>
      </c>
      <c r="L2835">
        <v>7495</v>
      </c>
      <c r="M2835">
        <v>2445</v>
      </c>
      <c r="N2835">
        <v>3110</v>
      </c>
      <c r="O2835">
        <v>4135</v>
      </c>
      <c r="P2835">
        <v>3250</v>
      </c>
      <c r="Q2835">
        <v>3915</v>
      </c>
      <c r="R2835">
        <v>2640</v>
      </c>
      <c r="S2835">
        <v>490</v>
      </c>
      <c r="T2835">
        <v>150</v>
      </c>
      <c r="U2835">
        <v>1280</v>
      </c>
      <c r="V2835">
        <v>20085</v>
      </c>
      <c r="W2835">
        <v>5</v>
      </c>
      <c r="X2835">
        <v>400</v>
      </c>
      <c r="Y2835">
        <v>200</v>
      </c>
    </row>
    <row r="2836" spans="2:25" hidden="1" x14ac:dyDescent="0.25">
      <c r="B2836" t="s">
        <v>2204</v>
      </c>
      <c r="C2836">
        <v>16490</v>
      </c>
      <c r="D2836" t="s">
        <v>1829</v>
      </c>
      <c r="E2836">
        <v>15</v>
      </c>
      <c r="F2836">
        <v>20</v>
      </c>
      <c r="G2836">
        <v>4170</v>
      </c>
      <c r="H2836">
        <v>25</v>
      </c>
      <c r="I2836">
        <v>980</v>
      </c>
      <c r="J2836">
        <v>10</v>
      </c>
      <c r="K2836">
        <v>330</v>
      </c>
      <c r="L2836">
        <v>1895</v>
      </c>
      <c r="M2836">
        <v>1210</v>
      </c>
      <c r="N2836">
        <v>1365</v>
      </c>
      <c r="O2836">
        <v>2020</v>
      </c>
      <c r="P2836">
        <v>1580</v>
      </c>
      <c r="Q2836">
        <v>1670</v>
      </c>
      <c r="R2836">
        <v>1110</v>
      </c>
      <c r="S2836">
        <v>160</v>
      </c>
      <c r="T2836">
        <v>60</v>
      </c>
      <c r="U2836">
        <v>515</v>
      </c>
      <c r="V2836">
        <v>7000</v>
      </c>
      <c r="W2836">
        <v>5</v>
      </c>
      <c r="X2836">
        <v>115</v>
      </c>
      <c r="Y2836">
        <v>95</v>
      </c>
    </row>
    <row r="2837" spans="2:25" hidden="1" x14ac:dyDescent="0.25">
      <c r="B2837" t="s">
        <v>2204</v>
      </c>
      <c r="C2837">
        <v>16550</v>
      </c>
      <c r="D2837" t="s">
        <v>1830</v>
      </c>
      <c r="E2837">
        <v>70</v>
      </c>
      <c r="F2837">
        <v>60</v>
      </c>
      <c r="G2837">
        <v>8990</v>
      </c>
      <c r="H2837">
        <v>120</v>
      </c>
      <c r="I2837">
        <v>1765</v>
      </c>
      <c r="J2837">
        <v>15</v>
      </c>
      <c r="K2837">
        <v>725</v>
      </c>
      <c r="L2837">
        <v>3770</v>
      </c>
      <c r="M2837">
        <v>3560</v>
      </c>
      <c r="N2837">
        <v>2785</v>
      </c>
      <c r="O2837">
        <v>2465</v>
      </c>
      <c r="P2837">
        <v>1930</v>
      </c>
      <c r="Q2837">
        <v>3650</v>
      </c>
      <c r="R2837">
        <v>2230</v>
      </c>
      <c r="S2837">
        <v>340</v>
      </c>
      <c r="T2837">
        <v>55</v>
      </c>
      <c r="U2837">
        <v>620</v>
      </c>
      <c r="V2837">
        <v>14215</v>
      </c>
      <c r="W2837">
        <v>40</v>
      </c>
      <c r="X2837">
        <v>130</v>
      </c>
      <c r="Y2837">
        <v>975</v>
      </c>
    </row>
    <row r="2838" spans="2:25" hidden="1" x14ac:dyDescent="0.25">
      <c r="B2838" t="s">
        <v>2204</v>
      </c>
      <c r="C2838">
        <v>16610</v>
      </c>
      <c r="D2838" t="s">
        <v>1831</v>
      </c>
      <c r="E2838">
        <v>15</v>
      </c>
      <c r="F2838">
        <v>55</v>
      </c>
      <c r="G2838">
        <v>4150</v>
      </c>
      <c r="H2838">
        <v>10</v>
      </c>
      <c r="I2838">
        <v>1115</v>
      </c>
      <c r="J2838">
        <v>10</v>
      </c>
      <c r="K2838">
        <v>605</v>
      </c>
      <c r="L2838">
        <v>2355</v>
      </c>
      <c r="M2838">
        <v>510</v>
      </c>
      <c r="N2838">
        <v>1515</v>
      </c>
      <c r="O2838">
        <v>1855</v>
      </c>
      <c r="P2838">
        <v>1430</v>
      </c>
      <c r="Q2838">
        <v>1490</v>
      </c>
      <c r="R2838">
        <v>1040</v>
      </c>
      <c r="S2838">
        <v>165</v>
      </c>
      <c r="T2838">
        <v>75</v>
      </c>
      <c r="U2838">
        <v>590</v>
      </c>
      <c r="V2838">
        <v>7475</v>
      </c>
      <c r="W2838">
        <v>5</v>
      </c>
      <c r="X2838">
        <v>155</v>
      </c>
      <c r="Y2838">
        <v>50</v>
      </c>
    </row>
    <row r="2839" spans="2:25" hidden="1" x14ac:dyDescent="0.25">
      <c r="B2839" t="s">
        <v>2204</v>
      </c>
      <c r="C2839">
        <v>16700</v>
      </c>
      <c r="D2839" t="s">
        <v>1832</v>
      </c>
      <c r="E2839">
        <v>35</v>
      </c>
      <c r="F2839">
        <v>10</v>
      </c>
      <c r="G2839">
        <v>9365</v>
      </c>
      <c r="H2839">
        <v>135</v>
      </c>
      <c r="I2839">
        <v>1775</v>
      </c>
      <c r="J2839">
        <v>20</v>
      </c>
      <c r="K2839">
        <v>720</v>
      </c>
      <c r="L2839">
        <v>5775</v>
      </c>
      <c r="M2839">
        <v>3435</v>
      </c>
      <c r="N2839">
        <v>2320</v>
      </c>
      <c r="O2839">
        <v>3465</v>
      </c>
      <c r="P2839">
        <v>2480</v>
      </c>
      <c r="Q2839">
        <v>4185</v>
      </c>
      <c r="R2839">
        <v>2235</v>
      </c>
      <c r="S2839">
        <v>480</v>
      </c>
      <c r="T2839">
        <v>120</v>
      </c>
      <c r="U2839">
        <v>450</v>
      </c>
      <c r="V2839">
        <v>14145</v>
      </c>
      <c r="W2839">
        <v>75</v>
      </c>
      <c r="X2839">
        <v>70</v>
      </c>
      <c r="Y2839">
        <v>1045</v>
      </c>
    </row>
    <row r="2840" spans="2:25" hidden="1" x14ac:dyDescent="0.25">
      <c r="B2840" t="s">
        <v>2204</v>
      </c>
      <c r="C2840">
        <v>16900</v>
      </c>
      <c r="D2840" t="s">
        <v>1833</v>
      </c>
      <c r="E2840">
        <v>35</v>
      </c>
      <c r="F2840">
        <v>85</v>
      </c>
      <c r="G2840">
        <v>9790</v>
      </c>
      <c r="H2840">
        <v>50</v>
      </c>
      <c r="I2840">
        <v>3020</v>
      </c>
      <c r="J2840">
        <v>35</v>
      </c>
      <c r="K2840">
        <v>1380</v>
      </c>
      <c r="L2840">
        <v>4240</v>
      </c>
      <c r="M2840">
        <v>1340</v>
      </c>
      <c r="N2840">
        <v>3190</v>
      </c>
      <c r="O2840">
        <v>4490</v>
      </c>
      <c r="P2840">
        <v>3595</v>
      </c>
      <c r="Q2840">
        <v>3865</v>
      </c>
      <c r="R2840">
        <v>2535</v>
      </c>
      <c r="S2840">
        <v>455</v>
      </c>
      <c r="T2840">
        <v>135</v>
      </c>
      <c r="U2840">
        <v>1430</v>
      </c>
      <c r="V2840">
        <v>17340</v>
      </c>
      <c r="W2840">
        <v>5</v>
      </c>
      <c r="X2840">
        <v>365</v>
      </c>
      <c r="Y2840">
        <v>265</v>
      </c>
    </row>
    <row r="2841" spans="2:25" hidden="1" x14ac:dyDescent="0.25">
      <c r="B2841" t="s">
        <v>2204</v>
      </c>
      <c r="C2841">
        <v>16950</v>
      </c>
      <c r="D2841" t="s">
        <v>1834</v>
      </c>
      <c r="E2841">
        <v>50</v>
      </c>
      <c r="F2841">
        <v>185</v>
      </c>
      <c r="G2841">
        <v>18705</v>
      </c>
      <c r="H2841">
        <v>75</v>
      </c>
      <c r="I2841">
        <v>4010</v>
      </c>
      <c r="J2841">
        <v>30</v>
      </c>
      <c r="K2841">
        <v>2070</v>
      </c>
      <c r="L2841">
        <v>9280</v>
      </c>
      <c r="M2841">
        <v>3580</v>
      </c>
      <c r="N2841">
        <v>5250</v>
      </c>
      <c r="O2841">
        <v>6175</v>
      </c>
      <c r="P2841">
        <v>4820</v>
      </c>
      <c r="Q2841">
        <v>5355</v>
      </c>
      <c r="R2841">
        <v>3890</v>
      </c>
      <c r="S2841">
        <v>680</v>
      </c>
      <c r="T2841">
        <v>215</v>
      </c>
      <c r="U2841">
        <v>1960</v>
      </c>
      <c r="V2841">
        <v>30410</v>
      </c>
      <c r="W2841">
        <v>5</v>
      </c>
      <c r="X2841">
        <v>490</v>
      </c>
      <c r="Y2841">
        <v>260</v>
      </c>
    </row>
    <row r="2842" spans="2:25" hidden="1" x14ac:dyDescent="0.25">
      <c r="B2842" t="s">
        <v>2204</v>
      </c>
      <c r="C2842">
        <v>17000</v>
      </c>
      <c r="D2842" t="s">
        <v>1835</v>
      </c>
      <c r="E2842">
        <v>10</v>
      </c>
      <c r="F2842">
        <v>30</v>
      </c>
      <c r="G2842">
        <v>1995</v>
      </c>
      <c r="H2842">
        <v>5</v>
      </c>
      <c r="I2842">
        <v>640</v>
      </c>
      <c r="J2842">
        <v>15</v>
      </c>
      <c r="K2842">
        <v>290</v>
      </c>
      <c r="L2842">
        <v>1305</v>
      </c>
      <c r="M2842">
        <v>500</v>
      </c>
      <c r="N2842">
        <v>845</v>
      </c>
      <c r="O2842">
        <v>1155</v>
      </c>
      <c r="P2842">
        <v>940</v>
      </c>
      <c r="Q2842">
        <v>1025</v>
      </c>
      <c r="R2842">
        <v>675</v>
      </c>
      <c r="S2842">
        <v>110</v>
      </c>
      <c r="T2842">
        <v>30</v>
      </c>
      <c r="U2842">
        <v>410</v>
      </c>
      <c r="V2842">
        <v>3935</v>
      </c>
      <c r="W2842">
        <v>0</v>
      </c>
      <c r="X2842">
        <v>85</v>
      </c>
      <c r="Y2842">
        <v>30</v>
      </c>
    </row>
    <row r="2843" spans="2:25" hidden="1" x14ac:dyDescent="0.25">
      <c r="B2843" t="s">
        <v>2204</v>
      </c>
      <c r="C2843">
        <v>17040</v>
      </c>
      <c r="D2843" t="s">
        <v>1836</v>
      </c>
      <c r="E2843">
        <v>0</v>
      </c>
      <c r="F2843">
        <v>5</v>
      </c>
      <c r="G2843">
        <v>2240</v>
      </c>
      <c r="H2843">
        <v>15</v>
      </c>
      <c r="I2843">
        <v>390</v>
      </c>
      <c r="J2843">
        <v>5</v>
      </c>
      <c r="K2843">
        <v>160</v>
      </c>
      <c r="L2843">
        <v>915</v>
      </c>
      <c r="M2843">
        <v>600</v>
      </c>
      <c r="N2843">
        <v>595</v>
      </c>
      <c r="O2843">
        <v>880</v>
      </c>
      <c r="P2843">
        <v>635</v>
      </c>
      <c r="Q2843">
        <v>760</v>
      </c>
      <c r="R2843">
        <v>525</v>
      </c>
      <c r="S2843">
        <v>120</v>
      </c>
      <c r="T2843">
        <v>30</v>
      </c>
      <c r="U2843">
        <v>205</v>
      </c>
      <c r="V2843">
        <v>3510</v>
      </c>
      <c r="W2843">
        <v>5</v>
      </c>
      <c r="X2843">
        <v>45</v>
      </c>
      <c r="Y2843">
        <v>40</v>
      </c>
    </row>
    <row r="2844" spans="2:25" hidden="1" x14ac:dyDescent="0.25">
      <c r="B2844" t="s">
        <v>2204</v>
      </c>
      <c r="C2844">
        <v>17080</v>
      </c>
      <c r="D2844" t="s">
        <v>1837</v>
      </c>
      <c r="E2844">
        <v>5</v>
      </c>
      <c r="F2844">
        <v>25</v>
      </c>
      <c r="G2844">
        <v>2110</v>
      </c>
      <c r="H2844">
        <v>10</v>
      </c>
      <c r="I2844">
        <v>405</v>
      </c>
      <c r="J2844">
        <v>10</v>
      </c>
      <c r="K2844">
        <v>200</v>
      </c>
      <c r="L2844">
        <v>740</v>
      </c>
      <c r="M2844">
        <v>390</v>
      </c>
      <c r="N2844">
        <v>570</v>
      </c>
      <c r="O2844">
        <v>825</v>
      </c>
      <c r="P2844">
        <v>650</v>
      </c>
      <c r="Q2844">
        <v>685</v>
      </c>
      <c r="R2844">
        <v>480</v>
      </c>
      <c r="S2844">
        <v>75</v>
      </c>
      <c r="T2844">
        <v>30</v>
      </c>
      <c r="U2844">
        <v>255</v>
      </c>
      <c r="V2844">
        <v>3420</v>
      </c>
      <c r="W2844">
        <v>0</v>
      </c>
      <c r="X2844">
        <v>60</v>
      </c>
      <c r="Y2844">
        <v>25</v>
      </c>
    </row>
    <row r="2845" spans="2:25" hidden="1" x14ac:dyDescent="0.25">
      <c r="B2845" t="s">
        <v>2204</v>
      </c>
      <c r="C2845">
        <v>17100</v>
      </c>
      <c r="D2845" t="s">
        <v>1838</v>
      </c>
      <c r="E2845">
        <v>5</v>
      </c>
      <c r="F2845">
        <v>5</v>
      </c>
      <c r="G2845">
        <v>2540</v>
      </c>
      <c r="H2845">
        <v>45</v>
      </c>
      <c r="I2845">
        <v>620</v>
      </c>
      <c r="J2845">
        <v>5</v>
      </c>
      <c r="K2845">
        <v>290</v>
      </c>
      <c r="L2845">
        <v>1420</v>
      </c>
      <c r="M2845">
        <v>715</v>
      </c>
      <c r="N2845">
        <v>670</v>
      </c>
      <c r="O2845">
        <v>1295</v>
      </c>
      <c r="P2845">
        <v>915</v>
      </c>
      <c r="Q2845">
        <v>1530</v>
      </c>
      <c r="R2845">
        <v>875</v>
      </c>
      <c r="S2845">
        <v>145</v>
      </c>
      <c r="T2845">
        <v>60</v>
      </c>
      <c r="U2845">
        <v>165</v>
      </c>
      <c r="V2845">
        <v>4100</v>
      </c>
      <c r="W2845">
        <v>20</v>
      </c>
      <c r="X2845">
        <v>45</v>
      </c>
      <c r="Y2845">
        <v>365</v>
      </c>
    </row>
    <row r="2846" spans="2:25" hidden="1" x14ac:dyDescent="0.25">
      <c r="B2846" t="s">
        <v>2204</v>
      </c>
      <c r="C2846">
        <v>17150</v>
      </c>
      <c r="D2846" t="s">
        <v>1839</v>
      </c>
      <c r="E2846">
        <v>30</v>
      </c>
      <c r="F2846">
        <v>55</v>
      </c>
      <c r="G2846">
        <v>20480</v>
      </c>
      <c r="H2846">
        <v>160</v>
      </c>
      <c r="I2846">
        <v>3585</v>
      </c>
      <c r="J2846">
        <v>75</v>
      </c>
      <c r="K2846">
        <v>1015</v>
      </c>
      <c r="L2846">
        <v>5285</v>
      </c>
      <c r="M2846">
        <v>8695</v>
      </c>
      <c r="N2846">
        <v>3600</v>
      </c>
      <c r="O2846">
        <v>5585</v>
      </c>
      <c r="P2846">
        <v>4235</v>
      </c>
      <c r="Q2846">
        <v>5485</v>
      </c>
      <c r="R2846">
        <v>3055</v>
      </c>
      <c r="S2846">
        <v>625</v>
      </c>
      <c r="T2846">
        <v>120</v>
      </c>
      <c r="U2846">
        <v>1200</v>
      </c>
      <c r="V2846">
        <v>28550</v>
      </c>
      <c r="W2846">
        <v>55</v>
      </c>
      <c r="X2846">
        <v>210</v>
      </c>
      <c r="Y2846">
        <v>730</v>
      </c>
    </row>
    <row r="2847" spans="2:25" hidden="1" x14ac:dyDescent="0.25">
      <c r="B2847" t="s">
        <v>2204</v>
      </c>
      <c r="C2847">
        <v>17200</v>
      </c>
      <c r="D2847" t="s">
        <v>1840</v>
      </c>
      <c r="E2847">
        <v>130</v>
      </c>
      <c r="F2847">
        <v>120</v>
      </c>
      <c r="G2847">
        <v>9100</v>
      </c>
      <c r="H2847">
        <v>405</v>
      </c>
      <c r="I2847">
        <v>1610</v>
      </c>
      <c r="J2847">
        <v>15</v>
      </c>
      <c r="K2847">
        <v>950</v>
      </c>
      <c r="L2847">
        <v>7195</v>
      </c>
      <c r="M2847">
        <v>2390</v>
      </c>
      <c r="N2847">
        <v>5240</v>
      </c>
      <c r="O2847">
        <v>2765</v>
      </c>
      <c r="P2847">
        <v>2260</v>
      </c>
      <c r="Q2847">
        <v>6920</v>
      </c>
      <c r="R2847">
        <v>5855</v>
      </c>
      <c r="S2847">
        <v>590</v>
      </c>
      <c r="T2847">
        <v>75</v>
      </c>
      <c r="U2847">
        <v>745</v>
      </c>
      <c r="V2847">
        <v>18760</v>
      </c>
      <c r="W2847">
        <v>80</v>
      </c>
      <c r="X2847">
        <v>260</v>
      </c>
      <c r="Y2847">
        <v>1775</v>
      </c>
    </row>
    <row r="2848" spans="2:25" hidden="1" x14ac:dyDescent="0.25">
      <c r="B2848" t="s">
        <v>2204</v>
      </c>
      <c r="C2848">
        <v>17310</v>
      </c>
      <c r="D2848" t="s">
        <v>1841</v>
      </c>
      <c r="E2848">
        <v>60</v>
      </c>
      <c r="F2848">
        <v>225</v>
      </c>
      <c r="G2848">
        <v>8060</v>
      </c>
      <c r="H2848">
        <v>30</v>
      </c>
      <c r="I2848">
        <v>1930</v>
      </c>
      <c r="J2848">
        <v>30</v>
      </c>
      <c r="K2848">
        <v>945</v>
      </c>
      <c r="L2848">
        <v>5540</v>
      </c>
      <c r="M2848">
        <v>1205</v>
      </c>
      <c r="N2848">
        <v>2735</v>
      </c>
      <c r="O2848">
        <v>4380</v>
      </c>
      <c r="P2848">
        <v>3550</v>
      </c>
      <c r="Q2848">
        <v>3835</v>
      </c>
      <c r="R2848">
        <v>2565</v>
      </c>
      <c r="S2848">
        <v>290</v>
      </c>
      <c r="T2848">
        <v>150</v>
      </c>
      <c r="U2848">
        <v>1635</v>
      </c>
      <c r="V2848">
        <v>14690</v>
      </c>
      <c r="W2848">
        <v>10</v>
      </c>
      <c r="X2848">
        <v>525</v>
      </c>
      <c r="Y2848">
        <v>130</v>
      </c>
    </row>
    <row r="2849" spans="2:25" hidden="1" x14ac:dyDescent="0.25">
      <c r="B2849" t="s">
        <v>2204</v>
      </c>
      <c r="C2849">
        <v>17350</v>
      </c>
      <c r="D2849" t="s">
        <v>1842</v>
      </c>
      <c r="E2849">
        <v>5</v>
      </c>
      <c r="F2849">
        <v>5</v>
      </c>
      <c r="G2849">
        <v>950</v>
      </c>
      <c r="H2849">
        <v>5</v>
      </c>
      <c r="I2849">
        <v>180</v>
      </c>
      <c r="J2849">
        <v>5</v>
      </c>
      <c r="K2849">
        <v>95</v>
      </c>
      <c r="L2849">
        <v>305</v>
      </c>
      <c r="M2849">
        <v>205</v>
      </c>
      <c r="N2849">
        <v>225</v>
      </c>
      <c r="O2849">
        <v>335</v>
      </c>
      <c r="P2849">
        <v>245</v>
      </c>
      <c r="Q2849">
        <v>255</v>
      </c>
      <c r="R2849">
        <v>185</v>
      </c>
      <c r="S2849">
        <v>50</v>
      </c>
      <c r="T2849">
        <v>10</v>
      </c>
      <c r="U2849">
        <v>90</v>
      </c>
      <c r="V2849">
        <v>1500</v>
      </c>
      <c r="W2849">
        <v>0</v>
      </c>
      <c r="X2849">
        <v>20</v>
      </c>
      <c r="Y2849">
        <v>10</v>
      </c>
    </row>
    <row r="2850" spans="2:25" hidden="1" x14ac:dyDescent="0.25">
      <c r="B2850" t="s">
        <v>2204</v>
      </c>
      <c r="C2850">
        <v>17400</v>
      </c>
      <c r="D2850" t="s">
        <v>1843</v>
      </c>
      <c r="E2850">
        <v>5</v>
      </c>
      <c r="F2850">
        <v>25</v>
      </c>
      <c r="G2850">
        <v>1445</v>
      </c>
      <c r="H2850">
        <v>5</v>
      </c>
      <c r="I2850">
        <v>255</v>
      </c>
      <c r="J2850">
        <v>5</v>
      </c>
      <c r="K2850">
        <v>175</v>
      </c>
      <c r="L2850">
        <v>515</v>
      </c>
      <c r="M2850">
        <v>170</v>
      </c>
      <c r="N2850">
        <v>490</v>
      </c>
      <c r="O2850">
        <v>460</v>
      </c>
      <c r="P2850">
        <v>365</v>
      </c>
      <c r="Q2850">
        <v>525</v>
      </c>
      <c r="R2850">
        <v>520</v>
      </c>
      <c r="S2850">
        <v>65</v>
      </c>
      <c r="T2850">
        <v>20</v>
      </c>
      <c r="U2850">
        <v>160</v>
      </c>
      <c r="V2850">
        <v>2570</v>
      </c>
      <c r="W2850">
        <v>0</v>
      </c>
      <c r="X2850">
        <v>45</v>
      </c>
      <c r="Y2850">
        <v>15</v>
      </c>
    </row>
    <row r="2851" spans="2:25" hidden="1" x14ac:dyDescent="0.25">
      <c r="B2851" t="s">
        <v>2204</v>
      </c>
      <c r="C2851">
        <v>17420</v>
      </c>
      <c r="D2851" t="s">
        <v>1844</v>
      </c>
      <c r="E2851">
        <v>10</v>
      </c>
      <c r="F2851">
        <v>15</v>
      </c>
      <c r="G2851">
        <v>12190</v>
      </c>
      <c r="H2851">
        <v>125</v>
      </c>
      <c r="I2851">
        <v>2650</v>
      </c>
      <c r="J2851">
        <v>45</v>
      </c>
      <c r="K2851">
        <v>820</v>
      </c>
      <c r="L2851">
        <v>3845</v>
      </c>
      <c r="M2851">
        <v>5940</v>
      </c>
      <c r="N2851">
        <v>1930</v>
      </c>
      <c r="O2851">
        <v>5360</v>
      </c>
      <c r="P2851">
        <v>3645</v>
      </c>
      <c r="Q2851">
        <v>5230</v>
      </c>
      <c r="R2851">
        <v>2085</v>
      </c>
      <c r="S2851">
        <v>575</v>
      </c>
      <c r="T2851">
        <v>140</v>
      </c>
      <c r="U2851">
        <v>700</v>
      </c>
      <c r="V2851">
        <v>16860</v>
      </c>
      <c r="W2851">
        <v>70</v>
      </c>
      <c r="X2851">
        <v>130</v>
      </c>
      <c r="Y2851">
        <v>1035</v>
      </c>
    </row>
    <row r="2852" spans="2:25" hidden="1" x14ac:dyDescent="0.25">
      <c r="B2852" t="s">
        <v>2204</v>
      </c>
      <c r="C2852">
        <v>17550</v>
      </c>
      <c r="D2852" t="s">
        <v>1845</v>
      </c>
      <c r="E2852">
        <v>45</v>
      </c>
      <c r="F2852">
        <v>95</v>
      </c>
      <c r="G2852">
        <v>16420</v>
      </c>
      <c r="H2852">
        <v>120</v>
      </c>
      <c r="I2852">
        <v>3155</v>
      </c>
      <c r="J2852">
        <v>35</v>
      </c>
      <c r="K2852">
        <v>1405</v>
      </c>
      <c r="L2852">
        <v>8405</v>
      </c>
      <c r="M2852">
        <v>2610</v>
      </c>
      <c r="N2852">
        <v>4325</v>
      </c>
      <c r="O2852">
        <v>5480</v>
      </c>
      <c r="P2852">
        <v>4125</v>
      </c>
      <c r="Q2852">
        <v>4790</v>
      </c>
      <c r="R2852">
        <v>3650</v>
      </c>
      <c r="S2852">
        <v>590</v>
      </c>
      <c r="T2852">
        <v>185</v>
      </c>
      <c r="U2852">
        <v>1455</v>
      </c>
      <c r="V2852">
        <v>25850</v>
      </c>
      <c r="W2852">
        <v>10</v>
      </c>
      <c r="X2852">
        <v>305</v>
      </c>
      <c r="Y2852">
        <v>325</v>
      </c>
    </row>
    <row r="2853" spans="2:25" hidden="1" x14ac:dyDescent="0.25">
      <c r="B2853" t="s">
        <v>2204</v>
      </c>
      <c r="C2853">
        <v>17620</v>
      </c>
      <c r="D2853" t="s">
        <v>1846</v>
      </c>
      <c r="E2853">
        <v>5</v>
      </c>
      <c r="F2853">
        <v>10</v>
      </c>
      <c r="G2853">
        <v>1800</v>
      </c>
      <c r="H2853">
        <v>5</v>
      </c>
      <c r="I2853">
        <v>315</v>
      </c>
      <c r="J2853">
        <v>5</v>
      </c>
      <c r="K2853">
        <v>170</v>
      </c>
      <c r="L2853">
        <v>715</v>
      </c>
      <c r="M2853">
        <v>275</v>
      </c>
      <c r="N2853">
        <v>455</v>
      </c>
      <c r="O2853">
        <v>675</v>
      </c>
      <c r="P2853">
        <v>530</v>
      </c>
      <c r="Q2853">
        <v>555</v>
      </c>
      <c r="R2853">
        <v>405</v>
      </c>
      <c r="S2853">
        <v>60</v>
      </c>
      <c r="T2853">
        <v>25</v>
      </c>
      <c r="U2853">
        <v>215</v>
      </c>
      <c r="V2853">
        <v>2875</v>
      </c>
      <c r="W2853">
        <v>0</v>
      </c>
      <c r="X2853">
        <v>40</v>
      </c>
      <c r="Y2853">
        <v>15</v>
      </c>
    </row>
    <row r="2854" spans="2:25" hidden="1" x14ac:dyDescent="0.25">
      <c r="B2854" t="s">
        <v>2204</v>
      </c>
      <c r="C2854">
        <v>17640</v>
      </c>
      <c r="D2854" t="s">
        <v>1847</v>
      </c>
      <c r="E2854">
        <v>0</v>
      </c>
      <c r="F2854">
        <v>5</v>
      </c>
      <c r="G2854">
        <v>995</v>
      </c>
      <c r="H2854">
        <v>0</v>
      </c>
      <c r="I2854">
        <v>185</v>
      </c>
      <c r="J2854">
        <v>5</v>
      </c>
      <c r="K2854">
        <v>85</v>
      </c>
      <c r="L2854">
        <v>280</v>
      </c>
      <c r="M2854">
        <v>295</v>
      </c>
      <c r="N2854">
        <v>245</v>
      </c>
      <c r="O2854">
        <v>380</v>
      </c>
      <c r="P2854">
        <v>270</v>
      </c>
      <c r="Q2854">
        <v>330</v>
      </c>
      <c r="R2854">
        <v>220</v>
      </c>
      <c r="S2854">
        <v>55</v>
      </c>
      <c r="T2854">
        <v>20</v>
      </c>
      <c r="U2854">
        <v>90</v>
      </c>
      <c r="V2854">
        <v>1570</v>
      </c>
      <c r="W2854">
        <v>5</v>
      </c>
      <c r="X2854">
        <v>15</v>
      </c>
      <c r="Y2854">
        <v>15</v>
      </c>
    </row>
    <row r="2855" spans="2:25" hidden="1" x14ac:dyDescent="0.25">
      <c r="B2855" t="s">
        <v>2204</v>
      </c>
      <c r="C2855">
        <v>17650</v>
      </c>
      <c r="D2855" t="s">
        <v>1848</v>
      </c>
      <c r="E2855">
        <v>5</v>
      </c>
      <c r="F2855">
        <v>5</v>
      </c>
      <c r="G2855">
        <v>835</v>
      </c>
      <c r="H2855">
        <v>5</v>
      </c>
      <c r="I2855">
        <v>195</v>
      </c>
      <c r="J2855">
        <v>5</v>
      </c>
      <c r="K2855">
        <v>105</v>
      </c>
      <c r="L2855">
        <v>330</v>
      </c>
      <c r="M2855">
        <v>130</v>
      </c>
      <c r="N2855">
        <v>215</v>
      </c>
      <c r="O2855">
        <v>370</v>
      </c>
      <c r="P2855">
        <v>270</v>
      </c>
      <c r="Q2855">
        <v>295</v>
      </c>
      <c r="R2855">
        <v>200</v>
      </c>
      <c r="S2855">
        <v>30</v>
      </c>
      <c r="T2855">
        <v>20</v>
      </c>
      <c r="U2855">
        <v>100</v>
      </c>
      <c r="V2855">
        <v>1385</v>
      </c>
      <c r="W2855">
        <v>0</v>
      </c>
      <c r="X2855">
        <v>25</v>
      </c>
      <c r="Y2855">
        <v>10</v>
      </c>
    </row>
    <row r="2856" spans="2:25" hidden="1" x14ac:dyDescent="0.25">
      <c r="B2856" t="s">
        <v>2204</v>
      </c>
      <c r="C2856">
        <v>17750</v>
      </c>
      <c r="D2856" t="s">
        <v>1849</v>
      </c>
      <c r="E2856">
        <v>50</v>
      </c>
      <c r="F2856">
        <v>110</v>
      </c>
      <c r="G2856">
        <v>6500</v>
      </c>
      <c r="H2856">
        <v>75</v>
      </c>
      <c r="I2856">
        <v>1785</v>
      </c>
      <c r="J2856">
        <v>35</v>
      </c>
      <c r="K2856">
        <v>815</v>
      </c>
      <c r="L2856">
        <v>4605</v>
      </c>
      <c r="M2856">
        <v>1465</v>
      </c>
      <c r="N2856">
        <v>2385</v>
      </c>
      <c r="O2856">
        <v>3955</v>
      </c>
      <c r="P2856">
        <v>3155</v>
      </c>
      <c r="Q2856">
        <v>4230</v>
      </c>
      <c r="R2856">
        <v>2315</v>
      </c>
      <c r="S2856">
        <v>315</v>
      </c>
      <c r="T2856">
        <v>190</v>
      </c>
      <c r="U2856">
        <v>1210</v>
      </c>
      <c r="V2856">
        <v>12045</v>
      </c>
      <c r="W2856">
        <v>5</v>
      </c>
      <c r="X2856">
        <v>345</v>
      </c>
      <c r="Y2856">
        <v>755</v>
      </c>
    </row>
    <row r="2857" spans="2:25" hidden="1" x14ac:dyDescent="0.25">
      <c r="B2857" t="s">
        <v>2204</v>
      </c>
      <c r="C2857">
        <v>17850</v>
      </c>
      <c r="D2857" t="s">
        <v>1850</v>
      </c>
      <c r="E2857">
        <v>5</v>
      </c>
      <c r="F2857">
        <v>5</v>
      </c>
      <c r="G2857">
        <v>420</v>
      </c>
      <c r="H2857">
        <v>5</v>
      </c>
      <c r="I2857">
        <v>65</v>
      </c>
      <c r="J2857">
        <v>0</v>
      </c>
      <c r="K2857">
        <v>40</v>
      </c>
      <c r="L2857">
        <v>140</v>
      </c>
      <c r="M2857">
        <v>120</v>
      </c>
      <c r="N2857">
        <v>95</v>
      </c>
      <c r="O2857">
        <v>170</v>
      </c>
      <c r="P2857">
        <v>120</v>
      </c>
      <c r="Q2857">
        <v>145</v>
      </c>
      <c r="R2857">
        <v>105</v>
      </c>
      <c r="S2857">
        <v>15</v>
      </c>
      <c r="T2857">
        <v>5</v>
      </c>
      <c r="U2857">
        <v>40</v>
      </c>
      <c r="V2857">
        <v>660</v>
      </c>
      <c r="W2857">
        <v>0</v>
      </c>
      <c r="X2857">
        <v>15</v>
      </c>
      <c r="Y2857">
        <v>5</v>
      </c>
    </row>
    <row r="2858" spans="2:25" hidden="1" x14ac:dyDescent="0.25">
      <c r="B2858" t="s">
        <v>2204</v>
      </c>
      <c r="C2858">
        <v>17900</v>
      </c>
      <c r="D2858" t="s">
        <v>1851</v>
      </c>
      <c r="E2858">
        <v>15</v>
      </c>
      <c r="F2858">
        <v>60</v>
      </c>
      <c r="G2858">
        <v>840</v>
      </c>
      <c r="H2858">
        <v>0</v>
      </c>
      <c r="I2858">
        <v>295</v>
      </c>
      <c r="J2858">
        <v>5</v>
      </c>
      <c r="K2858">
        <v>230</v>
      </c>
      <c r="L2858">
        <v>570</v>
      </c>
      <c r="M2858">
        <v>30</v>
      </c>
      <c r="N2858">
        <v>500</v>
      </c>
      <c r="O2858">
        <v>555</v>
      </c>
      <c r="P2858">
        <v>510</v>
      </c>
      <c r="Q2858">
        <v>695</v>
      </c>
      <c r="R2858">
        <v>625</v>
      </c>
      <c r="S2858">
        <v>20</v>
      </c>
      <c r="T2858">
        <v>10</v>
      </c>
      <c r="U2858">
        <v>290</v>
      </c>
      <c r="V2858">
        <v>2115</v>
      </c>
      <c r="W2858">
        <v>0</v>
      </c>
      <c r="X2858">
        <v>120</v>
      </c>
      <c r="Y2858">
        <v>5</v>
      </c>
    </row>
    <row r="2859" spans="2:25" hidden="1" x14ac:dyDescent="0.25">
      <c r="B2859" t="s">
        <v>2204</v>
      </c>
      <c r="C2859">
        <v>17950</v>
      </c>
      <c r="D2859" t="s">
        <v>1852</v>
      </c>
      <c r="E2859">
        <v>5</v>
      </c>
      <c r="F2859">
        <v>5</v>
      </c>
      <c r="G2859">
        <v>310</v>
      </c>
      <c r="H2859">
        <v>5</v>
      </c>
      <c r="I2859">
        <v>60</v>
      </c>
      <c r="J2859">
        <v>0</v>
      </c>
      <c r="K2859">
        <v>35</v>
      </c>
      <c r="L2859">
        <v>160</v>
      </c>
      <c r="M2859">
        <v>50</v>
      </c>
      <c r="N2859">
        <v>95</v>
      </c>
      <c r="O2859">
        <v>180</v>
      </c>
      <c r="P2859">
        <v>140</v>
      </c>
      <c r="Q2859">
        <v>210</v>
      </c>
      <c r="R2859">
        <v>175</v>
      </c>
      <c r="S2859">
        <v>15</v>
      </c>
      <c r="T2859">
        <v>10</v>
      </c>
      <c r="U2859">
        <v>75</v>
      </c>
      <c r="V2859">
        <v>580</v>
      </c>
      <c r="W2859">
        <v>0</v>
      </c>
      <c r="X2859">
        <v>10</v>
      </c>
      <c r="Y2859">
        <v>5</v>
      </c>
    </row>
    <row r="2860" spans="2:25" hidden="1" x14ac:dyDescent="0.25">
      <c r="B2860" t="s">
        <v>2204</v>
      </c>
      <c r="C2860">
        <v>18020</v>
      </c>
      <c r="D2860" t="s">
        <v>1853</v>
      </c>
      <c r="E2860">
        <v>10</v>
      </c>
      <c r="F2860">
        <v>25</v>
      </c>
      <c r="G2860">
        <v>1525</v>
      </c>
      <c r="H2860">
        <v>5</v>
      </c>
      <c r="I2860">
        <v>320</v>
      </c>
      <c r="J2860">
        <v>5</v>
      </c>
      <c r="K2860">
        <v>220</v>
      </c>
      <c r="L2860">
        <v>610</v>
      </c>
      <c r="M2860">
        <v>170</v>
      </c>
      <c r="N2860">
        <v>580</v>
      </c>
      <c r="O2860">
        <v>645</v>
      </c>
      <c r="P2860">
        <v>520</v>
      </c>
      <c r="Q2860">
        <v>610</v>
      </c>
      <c r="R2860">
        <v>510</v>
      </c>
      <c r="S2860">
        <v>45</v>
      </c>
      <c r="T2860">
        <v>30</v>
      </c>
      <c r="U2860">
        <v>215</v>
      </c>
      <c r="V2860">
        <v>2795</v>
      </c>
      <c r="W2860">
        <v>0</v>
      </c>
      <c r="X2860">
        <v>50</v>
      </c>
      <c r="Y2860">
        <v>10</v>
      </c>
    </row>
    <row r="2861" spans="2:25" hidden="1" x14ac:dyDescent="0.25">
      <c r="B2861" t="s">
        <v>2204</v>
      </c>
      <c r="C2861">
        <v>18050</v>
      </c>
      <c r="D2861" t="s">
        <v>1854</v>
      </c>
      <c r="E2861">
        <v>5</v>
      </c>
      <c r="F2861">
        <v>15</v>
      </c>
      <c r="G2861">
        <v>3025</v>
      </c>
      <c r="H2861">
        <v>70</v>
      </c>
      <c r="I2861">
        <v>460</v>
      </c>
      <c r="J2861">
        <v>5</v>
      </c>
      <c r="K2861">
        <v>140</v>
      </c>
      <c r="L2861">
        <v>1480</v>
      </c>
      <c r="M2861">
        <v>1375</v>
      </c>
      <c r="N2861">
        <v>760</v>
      </c>
      <c r="O2861">
        <v>880</v>
      </c>
      <c r="P2861">
        <v>665</v>
      </c>
      <c r="Q2861">
        <v>1275</v>
      </c>
      <c r="R2861">
        <v>890</v>
      </c>
      <c r="S2861">
        <v>120</v>
      </c>
      <c r="T2861">
        <v>25</v>
      </c>
      <c r="U2861">
        <v>135</v>
      </c>
      <c r="V2861">
        <v>4440</v>
      </c>
      <c r="W2861">
        <v>10</v>
      </c>
      <c r="X2861">
        <v>20</v>
      </c>
      <c r="Y2861">
        <v>205</v>
      </c>
    </row>
    <row r="2862" spans="2:25" hidden="1" x14ac:dyDescent="0.25">
      <c r="B2862" t="s">
        <v>2204</v>
      </c>
      <c r="C2862">
        <v>18100</v>
      </c>
      <c r="D2862" t="s">
        <v>1855</v>
      </c>
      <c r="E2862">
        <v>0</v>
      </c>
      <c r="F2862">
        <v>5</v>
      </c>
      <c r="G2862">
        <v>595</v>
      </c>
      <c r="H2862">
        <v>5</v>
      </c>
      <c r="I2862">
        <v>145</v>
      </c>
      <c r="J2862">
        <v>5</v>
      </c>
      <c r="K2862">
        <v>80</v>
      </c>
      <c r="L2862">
        <v>180</v>
      </c>
      <c r="M2862">
        <v>135</v>
      </c>
      <c r="N2862">
        <v>190</v>
      </c>
      <c r="O2862">
        <v>195</v>
      </c>
      <c r="P2862">
        <v>145</v>
      </c>
      <c r="Q2862">
        <v>160</v>
      </c>
      <c r="R2862">
        <v>135</v>
      </c>
      <c r="S2862">
        <v>20</v>
      </c>
      <c r="T2862">
        <v>10</v>
      </c>
      <c r="U2862">
        <v>45</v>
      </c>
      <c r="V2862">
        <v>1010</v>
      </c>
      <c r="W2862">
        <v>0</v>
      </c>
      <c r="X2862">
        <v>10</v>
      </c>
      <c r="Y2862">
        <v>5</v>
      </c>
    </row>
    <row r="2863" spans="2:25" hidden="1" x14ac:dyDescent="0.25">
      <c r="B2863" t="s">
        <v>2204</v>
      </c>
      <c r="C2863">
        <v>18200</v>
      </c>
      <c r="D2863" t="s">
        <v>1856</v>
      </c>
      <c r="E2863">
        <v>5</v>
      </c>
      <c r="F2863">
        <v>30</v>
      </c>
      <c r="G2863">
        <v>915</v>
      </c>
      <c r="H2863">
        <v>5</v>
      </c>
      <c r="I2863">
        <v>250</v>
      </c>
      <c r="J2863">
        <v>5</v>
      </c>
      <c r="K2863">
        <v>125</v>
      </c>
      <c r="L2863">
        <v>445</v>
      </c>
      <c r="M2863">
        <v>120</v>
      </c>
      <c r="N2863">
        <v>285</v>
      </c>
      <c r="O2863">
        <v>465</v>
      </c>
      <c r="P2863">
        <v>350</v>
      </c>
      <c r="Q2863">
        <v>435</v>
      </c>
      <c r="R2863">
        <v>335</v>
      </c>
      <c r="S2863">
        <v>60</v>
      </c>
      <c r="T2863">
        <v>15</v>
      </c>
      <c r="U2863">
        <v>160</v>
      </c>
      <c r="V2863">
        <v>1650</v>
      </c>
      <c r="W2863">
        <v>0</v>
      </c>
      <c r="X2863">
        <v>30</v>
      </c>
      <c r="Y2863">
        <v>15</v>
      </c>
    </row>
    <row r="2864" spans="2:25" hidden="1" x14ac:dyDescent="0.25">
      <c r="B2864" t="s">
        <v>2204</v>
      </c>
      <c r="C2864">
        <v>18250</v>
      </c>
      <c r="D2864" t="s">
        <v>1857</v>
      </c>
      <c r="E2864">
        <v>5</v>
      </c>
      <c r="F2864">
        <v>5</v>
      </c>
      <c r="G2864">
        <v>3790</v>
      </c>
      <c r="H2864">
        <v>50</v>
      </c>
      <c r="I2864">
        <v>565</v>
      </c>
      <c r="J2864">
        <v>5</v>
      </c>
      <c r="K2864">
        <v>185</v>
      </c>
      <c r="L2864">
        <v>1875</v>
      </c>
      <c r="M2864">
        <v>2465</v>
      </c>
      <c r="N2864">
        <v>670</v>
      </c>
      <c r="O2864">
        <v>1395</v>
      </c>
      <c r="P2864">
        <v>975</v>
      </c>
      <c r="Q2864">
        <v>1590</v>
      </c>
      <c r="R2864">
        <v>810</v>
      </c>
      <c r="S2864">
        <v>175</v>
      </c>
      <c r="T2864">
        <v>25</v>
      </c>
      <c r="U2864">
        <v>165</v>
      </c>
      <c r="V2864">
        <v>5230</v>
      </c>
      <c r="W2864">
        <v>20</v>
      </c>
      <c r="X2864">
        <v>25</v>
      </c>
      <c r="Y2864">
        <v>395</v>
      </c>
    </row>
    <row r="2865" spans="2:25" hidden="1" x14ac:dyDescent="0.25">
      <c r="B2865" t="s">
        <v>2204</v>
      </c>
      <c r="C2865">
        <v>18350</v>
      </c>
      <c r="D2865" t="s">
        <v>1858</v>
      </c>
      <c r="E2865">
        <v>5</v>
      </c>
      <c r="F2865">
        <v>15</v>
      </c>
      <c r="G2865">
        <v>6855</v>
      </c>
      <c r="H2865">
        <v>25</v>
      </c>
      <c r="I2865">
        <v>1100</v>
      </c>
      <c r="J2865">
        <v>10</v>
      </c>
      <c r="K2865">
        <v>415</v>
      </c>
      <c r="L2865">
        <v>2245</v>
      </c>
      <c r="M2865">
        <v>2470</v>
      </c>
      <c r="N2865">
        <v>1415</v>
      </c>
      <c r="O2865">
        <v>1795</v>
      </c>
      <c r="P2865">
        <v>1305</v>
      </c>
      <c r="Q2865">
        <v>1430</v>
      </c>
      <c r="R2865">
        <v>835</v>
      </c>
      <c r="S2865">
        <v>200</v>
      </c>
      <c r="T2865">
        <v>50</v>
      </c>
      <c r="U2865">
        <v>410</v>
      </c>
      <c r="V2865">
        <v>9705</v>
      </c>
      <c r="W2865">
        <v>5</v>
      </c>
      <c r="X2865">
        <v>60</v>
      </c>
      <c r="Y2865">
        <v>100</v>
      </c>
    </row>
    <row r="2866" spans="2:25" hidden="1" x14ac:dyDescent="0.25">
      <c r="B2866" t="s">
        <v>2204</v>
      </c>
      <c r="C2866">
        <v>18400</v>
      </c>
      <c r="D2866" t="s">
        <v>1859</v>
      </c>
      <c r="E2866">
        <v>5</v>
      </c>
      <c r="F2866">
        <v>30</v>
      </c>
      <c r="G2866">
        <v>4870</v>
      </c>
      <c r="H2866">
        <v>30</v>
      </c>
      <c r="I2866">
        <v>1580</v>
      </c>
      <c r="J2866">
        <v>25</v>
      </c>
      <c r="K2866">
        <v>590</v>
      </c>
      <c r="L2866">
        <v>2075</v>
      </c>
      <c r="M2866">
        <v>980</v>
      </c>
      <c r="N2866">
        <v>1120</v>
      </c>
      <c r="O2866">
        <v>2650</v>
      </c>
      <c r="P2866">
        <v>2010</v>
      </c>
      <c r="Q2866">
        <v>2085</v>
      </c>
      <c r="R2866">
        <v>960</v>
      </c>
      <c r="S2866">
        <v>160</v>
      </c>
      <c r="T2866">
        <v>90</v>
      </c>
      <c r="U2866">
        <v>735</v>
      </c>
      <c r="V2866">
        <v>7890</v>
      </c>
      <c r="W2866">
        <v>0</v>
      </c>
      <c r="X2866">
        <v>105</v>
      </c>
      <c r="Y2866">
        <v>160</v>
      </c>
    </row>
    <row r="2867" spans="2:25" hidden="1" x14ac:dyDescent="0.25">
      <c r="B2867" t="s">
        <v>2204</v>
      </c>
      <c r="C2867">
        <v>18450</v>
      </c>
      <c r="D2867" t="s">
        <v>1860</v>
      </c>
      <c r="E2867">
        <v>140</v>
      </c>
      <c r="F2867">
        <v>165</v>
      </c>
      <c r="G2867">
        <v>24670</v>
      </c>
      <c r="H2867">
        <v>295</v>
      </c>
      <c r="I2867">
        <v>6580</v>
      </c>
      <c r="J2867">
        <v>70</v>
      </c>
      <c r="K2867">
        <v>2975</v>
      </c>
      <c r="L2867">
        <v>12030</v>
      </c>
      <c r="M2867">
        <v>5190</v>
      </c>
      <c r="N2867">
        <v>8720</v>
      </c>
      <c r="O2867">
        <v>8950</v>
      </c>
      <c r="P2867">
        <v>7135</v>
      </c>
      <c r="Q2867">
        <v>11290</v>
      </c>
      <c r="R2867">
        <v>7335</v>
      </c>
      <c r="S2867">
        <v>1165</v>
      </c>
      <c r="T2867">
        <v>345</v>
      </c>
      <c r="U2867">
        <v>2555</v>
      </c>
      <c r="V2867">
        <v>43180</v>
      </c>
      <c r="W2867">
        <v>20</v>
      </c>
      <c r="X2867">
        <v>745</v>
      </c>
      <c r="Y2867">
        <v>2400</v>
      </c>
    </row>
    <row r="2868" spans="2:25" hidden="1" x14ac:dyDescent="0.25">
      <c r="B2868" t="s">
        <v>2204</v>
      </c>
      <c r="C2868">
        <v>18500</v>
      </c>
      <c r="D2868" t="s">
        <v>1861</v>
      </c>
      <c r="E2868">
        <v>5</v>
      </c>
      <c r="F2868">
        <v>15</v>
      </c>
      <c r="G2868">
        <v>1905</v>
      </c>
      <c r="H2868">
        <v>40</v>
      </c>
      <c r="I2868">
        <v>235</v>
      </c>
      <c r="J2868">
        <v>5</v>
      </c>
      <c r="K2868">
        <v>65</v>
      </c>
      <c r="L2868">
        <v>905</v>
      </c>
      <c r="M2868">
        <v>1395</v>
      </c>
      <c r="N2868">
        <v>325</v>
      </c>
      <c r="O2868">
        <v>520</v>
      </c>
      <c r="P2868">
        <v>415</v>
      </c>
      <c r="Q2868">
        <v>820</v>
      </c>
      <c r="R2868">
        <v>480</v>
      </c>
      <c r="S2868">
        <v>60</v>
      </c>
      <c r="T2868">
        <v>10</v>
      </c>
      <c r="U2868">
        <v>95</v>
      </c>
      <c r="V2868">
        <v>2595</v>
      </c>
      <c r="W2868">
        <v>10</v>
      </c>
      <c r="X2868">
        <v>10</v>
      </c>
      <c r="Y2868">
        <v>220</v>
      </c>
    </row>
    <row r="2869" spans="2:25" hidden="1" x14ac:dyDescent="0.25">
      <c r="B2869" t="s">
        <v>2204</v>
      </c>
      <c r="C2869">
        <v>18710</v>
      </c>
      <c r="D2869" t="s">
        <v>1862</v>
      </c>
      <c r="E2869">
        <v>5</v>
      </c>
      <c r="F2869">
        <v>5</v>
      </c>
      <c r="G2869">
        <v>1360</v>
      </c>
      <c r="H2869">
        <v>5</v>
      </c>
      <c r="I2869">
        <v>310</v>
      </c>
      <c r="J2869">
        <v>10</v>
      </c>
      <c r="K2869">
        <v>100</v>
      </c>
      <c r="L2869">
        <v>495</v>
      </c>
      <c r="M2869">
        <v>480</v>
      </c>
      <c r="N2869">
        <v>315</v>
      </c>
      <c r="O2869">
        <v>570</v>
      </c>
      <c r="P2869">
        <v>435</v>
      </c>
      <c r="Q2869">
        <v>465</v>
      </c>
      <c r="R2869">
        <v>255</v>
      </c>
      <c r="S2869">
        <v>55</v>
      </c>
      <c r="T2869">
        <v>20</v>
      </c>
      <c r="U2869">
        <v>125</v>
      </c>
      <c r="V2869">
        <v>2075</v>
      </c>
      <c r="W2869">
        <v>5</v>
      </c>
      <c r="X2869">
        <v>25</v>
      </c>
      <c r="Y2869">
        <v>30</v>
      </c>
    </row>
    <row r="2870" spans="2:25" hidden="1" x14ac:dyDescent="0.25">
      <c r="B2870" t="s">
        <v>2204</v>
      </c>
      <c r="C2870">
        <v>19399</v>
      </c>
      <c r="D2870" t="s">
        <v>1863</v>
      </c>
      <c r="E2870">
        <v>0</v>
      </c>
      <c r="F2870">
        <v>5</v>
      </c>
      <c r="G2870">
        <v>60</v>
      </c>
      <c r="H2870">
        <v>0</v>
      </c>
      <c r="I2870">
        <v>10</v>
      </c>
      <c r="J2870">
        <v>0</v>
      </c>
      <c r="K2870">
        <v>5</v>
      </c>
      <c r="L2870">
        <v>25</v>
      </c>
      <c r="M2870">
        <v>20</v>
      </c>
      <c r="N2870">
        <v>15</v>
      </c>
      <c r="O2870">
        <v>50</v>
      </c>
      <c r="P2870">
        <v>35</v>
      </c>
      <c r="Q2870">
        <v>40</v>
      </c>
      <c r="R2870">
        <v>25</v>
      </c>
      <c r="S2870">
        <v>5</v>
      </c>
      <c r="T2870">
        <v>5</v>
      </c>
      <c r="U2870">
        <v>10</v>
      </c>
      <c r="V2870">
        <v>100</v>
      </c>
      <c r="W2870">
        <v>0</v>
      </c>
      <c r="X2870">
        <v>5</v>
      </c>
      <c r="Y2870">
        <v>5</v>
      </c>
    </row>
    <row r="2871" spans="2:25" hidden="1" x14ac:dyDescent="0.25">
      <c r="B2871" t="s">
        <v>2204</v>
      </c>
      <c r="C2871">
        <v>20110</v>
      </c>
      <c r="D2871" t="s">
        <v>1656</v>
      </c>
      <c r="E2871">
        <v>0</v>
      </c>
      <c r="F2871">
        <v>5</v>
      </c>
      <c r="G2871">
        <v>1890</v>
      </c>
      <c r="H2871">
        <v>5</v>
      </c>
      <c r="I2871">
        <v>270</v>
      </c>
      <c r="J2871">
        <v>0</v>
      </c>
      <c r="K2871">
        <v>115</v>
      </c>
      <c r="L2871">
        <v>515</v>
      </c>
      <c r="M2871">
        <v>440</v>
      </c>
      <c r="N2871">
        <v>350</v>
      </c>
      <c r="O2871">
        <v>585</v>
      </c>
      <c r="P2871">
        <v>370</v>
      </c>
      <c r="Q2871">
        <v>590</v>
      </c>
      <c r="R2871">
        <v>295</v>
      </c>
      <c r="S2871">
        <v>190</v>
      </c>
      <c r="T2871">
        <v>15</v>
      </c>
      <c r="U2871">
        <v>95</v>
      </c>
      <c r="V2871">
        <v>2645</v>
      </c>
      <c r="W2871">
        <v>0</v>
      </c>
      <c r="X2871">
        <v>15</v>
      </c>
      <c r="Y2871">
        <v>25</v>
      </c>
    </row>
    <row r="2872" spans="2:25" hidden="1" x14ac:dyDescent="0.25">
      <c r="B2872" t="s">
        <v>2204</v>
      </c>
      <c r="C2872">
        <v>20260</v>
      </c>
      <c r="D2872" t="s">
        <v>1020</v>
      </c>
      <c r="E2872">
        <v>5</v>
      </c>
      <c r="F2872">
        <v>0</v>
      </c>
      <c r="G2872">
        <v>1680</v>
      </c>
      <c r="H2872">
        <v>5</v>
      </c>
      <c r="I2872">
        <v>370</v>
      </c>
      <c r="J2872">
        <v>5</v>
      </c>
      <c r="K2872">
        <v>190</v>
      </c>
      <c r="L2872">
        <v>645</v>
      </c>
      <c r="M2872">
        <v>300</v>
      </c>
      <c r="N2872">
        <v>680</v>
      </c>
      <c r="O2872">
        <v>645</v>
      </c>
      <c r="P2872">
        <v>515</v>
      </c>
      <c r="Q2872">
        <v>725</v>
      </c>
      <c r="R2872">
        <v>530</v>
      </c>
      <c r="S2872">
        <v>215</v>
      </c>
      <c r="T2872">
        <v>30</v>
      </c>
      <c r="U2872">
        <v>180</v>
      </c>
      <c r="V2872">
        <v>3065</v>
      </c>
      <c r="W2872">
        <v>0</v>
      </c>
      <c r="X2872">
        <v>50</v>
      </c>
      <c r="Y2872">
        <v>20</v>
      </c>
    </row>
    <row r="2873" spans="2:25" hidden="1" x14ac:dyDescent="0.25">
      <c r="B2873" t="s">
        <v>2204</v>
      </c>
      <c r="C2873">
        <v>20570</v>
      </c>
      <c r="D2873" t="s">
        <v>998</v>
      </c>
      <c r="E2873">
        <v>20</v>
      </c>
      <c r="F2873">
        <v>35</v>
      </c>
      <c r="G2873">
        <v>13705</v>
      </c>
      <c r="H2873">
        <v>150</v>
      </c>
      <c r="I2873">
        <v>3755</v>
      </c>
      <c r="J2873">
        <v>50</v>
      </c>
      <c r="K2873">
        <v>1810</v>
      </c>
      <c r="L2873">
        <v>9125</v>
      </c>
      <c r="M2873">
        <v>2280</v>
      </c>
      <c r="N2873">
        <v>5910</v>
      </c>
      <c r="O2873">
        <v>7200</v>
      </c>
      <c r="P2873">
        <v>5715</v>
      </c>
      <c r="Q2873">
        <v>7700</v>
      </c>
      <c r="R2873">
        <v>4505</v>
      </c>
      <c r="S2873">
        <v>1750</v>
      </c>
      <c r="T2873">
        <v>255</v>
      </c>
      <c r="U2873">
        <v>2205</v>
      </c>
      <c r="V2873">
        <v>26260</v>
      </c>
      <c r="W2873">
        <v>10</v>
      </c>
      <c r="X2873">
        <v>540</v>
      </c>
      <c r="Y2873">
        <v>725</v>
      </c>
    </row>
    <row r="2874" spans="2:25" hidden="1" x14ac:dyDescent="0.25">
      <c r="B2874" t="s">
        <v>2204</v>
      </c>
      <c r="C2874">
        <v>20660</v>
      </c>
      <c r="D2874" t="s">
        <v>795</v>
      </c>
      <c r="E2874">
        <v>15</v>
      </c>
      <c r="F2874">
        <v>15</v>
      </c>
      <c r="G2874">
        <v>11400</v>
      </c>
      <c r="H2874">
        <v>165</v>
      </c>
      <c r="I2874">
        <v>2780</v>
      </c>
      <c r="J2874">
        <v>30</v>
      </c>
      <c r="K2874">
        <v>895</v>
      </c>
      <c r="L2874">
        <v>4360</v>
      </c>
      <c r="M2874">
        <v>4135</v>
      </c>
      <c r="N2874">
        <v>3320</v>
      </c>
      <c r="O2874">
        <v>3865</v>
      </c>
      <c r="P2874">
        <v>2965</v>
      </c>
      <c r="Q2874">
        <v>5885</v>
      </c>
      <c r="R2874">
        <v>2960</v>
      </c>
      <c r="S2874">
        <v>1630</v>
      </c>
      <c r="T2874">
        <v>130</v>
      </c>
      <c r="U2874">
        <v>785</v>
      </c>
      <c r="V2874">
        <v>18140</v>
      </c>
      <c r="W2874">
        <v>20</v>
      </c>
      <c r="X2874">
        <v>210</v>
      </c>
      <c r="Y2874">
        <v>890</v>
      </c>
    </row>
    <row r="2875" spans="2:25" hidden="1" x14ac:dyDescent="0.25">
      <c r="B2875" t="s">
        <v>2204</v>
      </c>
      <c r="C2875">
        <v>20740</v>
      </c>
      <c r="D2875" t="s">
        <v>1657</v>
      </c>
      <c r="E2875">
        <v>5</v>
      </c>
      <c r="F2875">
        <v>10</v>
      </c>
      <c r="G2875">
        <v>7410</v>
      </c>
      <c r="H2875">
        <v>25</v>
      </c>
      <c r="I2875">
        <v>1305</v>
      </c>
      <c r="J2875">
        <v>15</v>
      </c>
      <c r="K2875">
        <v>615</v>
      </c>
      <c r="L2875">
        <v>2690</v>
      </c>
      <c r="M2875">
        <v>1465</v>
      </c>
      <c r="N2875">
        <v>1710</v>
      </c>
      <c r="O2875">
        <v>2220</v>
      </c>
      <c r="P2875">
        <v>1670</v>
      </c>
      <c r="Q2875">
        <v>2350</v>
      </c>
      <c r="R2875">
        <v>1420</v>
      </c>
      <c r="S2875">
        <v>920</v>
      </c>
      <c r="T2875">
        <v>95</v>
      </c>
      <c r="U2875">
        <v>530</v>
      </c>
      <c r="V2875">
        <v>11320</v>
      </c>
      <c r="W2875">
        <v>5</v>
      </c>
      <c r="X2875">
        <v>100</v>
      </c>
      <c r="Y2875">
        <v>100</v>
      </c>
    </row>
    <row r="2876" spans="2:25" hidden="1" x14ac:dyDescent="0.25">
      <c r="B2876" t="s">
        <v>2204</v>
      </c>
      <c r="C2876">
        <v>20830</v>
      </c>
      <c r="D2876" t="s">
        <v>1658</v>
      </c>
      <c r="E2876">
        <v>5</v>
      </c>
      <c r="F2876">
        <v>10</v>
      </c>
      <c r="G2876">
        <v>7550</v>
      </c>
      <c r="H2876">
        <v>45</v>
      </c>
      <c r="I2876">
        <v>1735</v>
      </c>
      <c r="J2876">
        <v>20</v>
      </c>
      <c r="K2876">
        <v>685</v>
      </c>
      <c r="L2876">
        <v>2980</v>
      </c>
      <c r="M2876">
        <v>1435</v>
      </c>
      <c r="N2876">
        <v>2005</v>
      </c>
      <c r="O2876">
        <v>3425</v>
      </c>
      <c r="P2876">
        <v>2605</v>
      </c>
      <c r="Q2876">
        <v>3315</v>
      </c>
      <c r="R2876">
        <v>1675</v>
      </c>
      <c r="S2876">
        <v>1070</v>
      </c>
      <c r="T2876">
        <v>80</v>
      </c>
      <c r="U2876">
        <v>875</v>
      </c>
      <c r="V2876">
        <v>12340</v>
      </c>
      <c r="W2876">
        <v>0</v>
      </c>
      <c r="X2876">
        <v>170</v>
      </c>
      <c r="Y2876">
        <v>215</v>
      </c>
    </row>
    <row r="2877" spans="2:25" hidden="1" x14ac:dyDescent="0.25">
      <c r="B2877" t="s">
        <v>2204</v>
      </c>
      <c r="C2877">
        <v>20910</v>
      </c>
      <c r="D2877" t="s">
        <v>1864</v>
      </c>
      <c r="E2877">
        <v>5</v>
      </c>
      <c r="F2877">
        <v>10</v>
      </c>
      <c r="G2877">
        <v>6735</v>
      </c>
      <c r="H2877">
        <v>75</v>
      </c>
      <c r="I2877">
        <v>1080</v>
      </c>
      <c r="J2877">
        <v>5</v>
      </c>
      <c r="K2877">
        <v>315</v>
      </c>
      <c r="L2877">
        <v>1925</v>
      </c>
      <c r="M2877">
        <v>4270</v>
      </c>
      <c r="N2877">
        <v>1480</v>
      </c>
      <c r="O2877">
        <v>1505</v>
      </c>
      <c r="P2877">
        <v>1185</v>
      </c>
      <c r="Q2877">
        <v>2630</v>
      </c>
      <c r="R2877">
        <v>1170</v>
      </c>
      <c r="S2877">
        <v>730</v>
      </c>
      <c r="T2877">
        <v>20</v>
      </c>
      <c r="U2877">
        <v>305</v>
      </c>
      <c r="V2877">
        <v>9580</v>
      </c>
      <c r="W2877">
        <v>20</v>
      </c>
      <c r="X2877">
        <v>65</v>
      </c>
      <c r="Y2877">
        <v>575</v>
      </c>
    </row>
    <row r="2878" spans="2:25" hidden="1" x14ac:dyDescent="0.25">
      <c r="B2878" t="s">
        <v>2204</v>
      </c>
      <c r="C2878">
        <v>21010</v>
      </c>
      <c r="D2878" t="s">
        <v>1067</v>
      </c>
      <c r="E2878">
        <v>5</v>
      </c>
      <c r="F2878">
        <v>5</v>
      </c>
      <c r="G2878">
        <v>2600</v>
      </c>
      <c r="H2878">
        <v>5</v>
      </c>
      <c r="I2878">
        <v>515</v>
      </c>
      <c r="J2878">
        <v>5</v>
      </c>
      <c r="K2878">
        <v>245</v>
      </c>
      <c r="L2878">
        <v>895</v>
      </c>
      <c r="M2878">
        <v>415</v>
      </c>
      <c r="N2878">
        <v>790</v>
      </c>
      <c r="O2878">
        <v>810</v>
      </c>
      <c r="P2878">
        <v>605</v>
      </c>
      <c r="Q2878">
        <v>870</v>
      </c>
      <c r="R2878">
        <v>560</v>
      </c>
      <c r="S2878">
        <v>235</v>
      </c>
      <c r="T2878">
        <v>20</v>
      </c>
      <c r="U2878">
        <v>235</v>
      </c>
      <c r="V2878">
        <v>4220</v>
      </c>
      <c r="W2878">
        <v>5</v>
      </c>
      <c r="X2878">
        <v>45</v>
      </c>
      <c r="Y2878">
        <v>30</v>
      </c>
    </row>
    <row r="2879" spans="2:25" hidden="1" x14ac:dyDescent="0.25">
      <c r="B2879" t="s">
        <v>2204</v>
      </c>
      <c r="C2879">
        <v>21110</v>
      </c>
      <c r="D2879" t="s">
        <v>797</v>
      </c>
      <c r="E2879">
        <v>15</v>
      </c>
      <c r="F2879">
        <v>15</v>
      </c>
      <c r="G2879">
        <v>8440</v>
      </c>
      <c r="H2879">
        <v>250</v>
      </c>
      <c r="I2879">
        <v>1575</v>
      </c>
      <c r="J2879">
        <v>10</v>
      </c>
      <c r="K2879">
        <v>365</v>
      </c>
      <c r="L2879">
        <v>3815</v>
      </c>
      <c r="M2879">
        <v>6290</v>
      </c>
      <c r="N2879">
        <v>2040</v>
      </c>
      <c r="O2879">
        <v>2675</v>
      </c>
      <c r="P2879">
        <v>1905</v>
      </c>
      <c r="Q2879">
        <v>5635</v>
      </c>
      <c r="R2879">
        <v>1920</v>
      </c>
      <c r="S2879">
        <v>1335</v>
      </c>
      <c r="T2879">
        <v>50</v>
      </c>
      <c r="U2879">
        <v>330</v>
      </c>
      <c r="V2879">
        <v>12250</v>
      </c>
      <c r="W2879">
        <v>20</v>
      </c>
      <c r="X2879">
        <v>110</v>
      </c>
      <c r="Y2879">
        <v>1730</v>
      </c>
    </row>
    <row r="2880" spans="2:25" hidden="1" x14ac:dyDescent="0.25">
      <c r="B2880" t="s">
        <v>2204</v>
      </c>
      <c r="C2880">
        <v>21180</v>
      </c>
      <c r="D2880" t="s">
        <v>798</v>
      </c>
      <c r="E2880">
        <v>15</v>
      </c>
      <c r="F2880">
        <v>15</v>
      </c>
      <c r="G2880">
        <v>21480</v>
      </c>
      <c r="H2880">
        <v>235</v>
      </c>
      <c r="I2880">
        <v>8140</v>
      </c>
      <c r="J2880">
        <v>55</v>
      </c>
      <c r="K2880">
        <v>4205</v>
      </c>
      <c r="L2880">
        <v>10515</v>
      </c>
      <c r="M2880">
        <v>2045</v>
      </c>
      <c r="N2880">
        <v>6425</v>
      </c>
      <c r="O2880">
        <v>11795</v>
      </c>
      <c r="P2880">
        <v>9275</v>
      </c>
      <c r="Q2880">
        <v>15240</v>
      </c>
      <c r="R2880">
        <v>9480</v>
      </c>
      <c r="S2880">
        <v>2870</v>
      </c>
      <c r="T2880">
        <v>740</v>
      </c>
      <c r="U2880">
        <v>2485</v>
      </c>
      <c r="V2880">
        <v>39445</v>
      </c>
      <c r="W2880">
        <v>130</v>
      </c>
      <c r="X2880">
        <v>540</v>
      </c>
      <c r="Y2880">
        <v>2285</v>
      </c>
    </row>
    <row r="2881" spans="2:25" hidden="1" x14ac:dyDescent="0.25">
      <c r="B2881" t="s">
        <v>2204</v>
      </c>
      <c r="C2881">
        <v>21270</v>
      </c>
      <c r="D2881" t="s">
        <v>1110</v>
      </c>
      <c r="E2881">
        <v>0</v>
      </c>
      <c r="F2881">
        <v>5</v>
      </c>
      <c r="G2881">
        <v>980</v>
      </c>
      <c r="H2881">
        <v>5</v>
      </c>
      <c r="I2881">
        <v>205</v>
      </c>
      <c r="J2881">
        <v>5</v>
      </c>
      <c r="K2881">
        <v>130</v>
      </c>
      <c r="L2881">
        <v>215</v>
      </c>
      <c r="M2881">
        <v>185</v>
      </c>
      <c r="N2881">
        <v>365</v>
      </c>
      <c r="O2881">
        <v>285</v>
      </c>
      <c r="P2881">
        <v>195</v>
      </c>
      <c r="Q2881">
        <v>295</v>
      </c>
      <c r="R2881">
        <v>220</v>
      </c>
      <c r="S2881">
        <v>75</v>
      </c>
      <c r="T2881">
        <v>10</v>
      </c>
      <c r="U2881">
        <v>60</v>
      </c>
      <c r="V2881">
        <v>1685</v>
      </c>
      <c r="W2881">
        <v>0</v>
      </c>
      <c r="X2881">
        <v>15</v>
      </c>
      <c r="Y2881">
        <v>10</v>
      </c>
    </row>
    <row r="2882" spans="2:25" hidden="1" x14ac:dyDescent="0.25">
      <c r="B2882" t="s">
        <v>2204</v>
      </c>
      <c r="C2882">
        <v>21370</v>
      </c>
      <c r="D2882" t="s">
        <v>1659</v>
      </c>
      <c r="E2882">
        <v>5</v>
      </c>
      <c r="F2882">
        <v>25</v>
      </c>
      <c r="G2882">
        <v>5970</v>
      </c>
      <c r="H2882">
        <v>10</v>
      </c>
      <c r="I2882">
        <v>1380</v>
      </c>
      <c r="J2882">
        <v>10</v>
      </c>
      <c r="K2882">
        <v>600</v>
      </c>
      <c r="L2882">
        <v>2105</v>
      </c>
      <c r="M2882">
        <v>980</v>
      </c>
      <c r="N2882">
        <v>1760</v>
      </c>
      <c r="O2882">
        <v>2260</v>
      </c>
      <c r="P2882">
        <v>1710</v>
      </c>
      <c r="Q2882">
        <v>2065</v>
      </c>
      <c r="R2882">
        <v>1305</v>
      </c>
      <c r="S2882">
        <v>585</v>
      </c>
      <c r="T2882">
        <v>85</v>
      </c>
      <c r="U2882">
        <v>625</v>
      </c>
      <c r="V2882">
        <v>9890</v>
      </c>
      <c r="W2882">
        <v>5</v>
      </c>
      <c r="X2882">
        <v>100</v>
      </c>
      <c r="Y2882">
        <v>60</v>
      </c>
    </row>
    <row r="2883" spans="2:25" hidden="1" x14ac:dyDescent="0.25">
      <c r="B2883" t="s">
        <v>2204</v>
      </c>
      <c r="C2883">
        <v>21450</v>
      </c>
      <c r="D2883" t="s">
        <v>799</v>
      </c>
      <c r="E2883">
        <v>5</v>
      </c>
      <c r="F2883">
        <v>15</v>
      </c>
      <c r="G2883">
        <v>9635</v>
      </c>
      <c r="H2883">
        <v>95</v>
      </c>
      <c r="I2883">
        <v>3070</v>
      </c>
      <c r="J2883">
        <v>65</v>
      </c>
      <c r="K2883">
        <v>1155</v>
      </c>
      <c r="L2883">
        <v>5485</v>
      </c>
      <c r="M2883">
        <v>1340</v>
      </c>
      <c r="N2883">
        <v>2850</v>
      </c>
      <c r="O2883">
        <v>7910</v>
      </c>
      <c r="P2883">
        <v>5910</v>
      </c>
      <c r="Q2883">
        <v>6775</v>
      </c>
      <c r="R2883">
        <v>3070</v>
      </c>
      <c r="S2883">
        <v>1340</v>
      </c>
      <c r="T2883">
        <v>380</v>
      </c>
      <c r="U2883">
        <v>1760</v>
      </c>
      <c r="V2883">
        <v>17085</v>
      </c>
      <c r="W2883">
        <v>30</v>
      </c>
      <c r="X2883">
        <v>300</v>
      </c>
      <c r="Y2883">
        <v>610</v>
      </c>
    </row>
    <row r="2884" spans="2:25" hidden="1" x14ac:dyDescent="0.25">
      <c r="B2884" t="s">
        <v>2204</v>
      </c>
      <c r="C2884">
        <v>21610</v>
      </c>
      <c r="D2884" t="s">
        <v>800</v>
      </c>
      <c r="E2884">
        <v>30</v>
      </c>
      <c r="F2884">
        <v>25</v>
      </c>
      <c r="G2884">
        <v>26270</v>
      </c>
      <c r="H2884">
        <v>345</v>
      </c>
      <c r="I2884">
        <v>10250</v>
      </c>
      <c r="J2884">
        <v>135</v>
      </c>
      <c r="K2884">
        <v>4980</v>
      </c>
      <c r="L2884">
        <v>17275</v>
      </c>
      <c r="M2884">
        <v>2900</v>
      </c>
      <c r="N2884">
        <v>9975</v>
      </c>
      <c r="O2884">
        <v>27205</v>
      </c>
      <c r="P2884">
        <v>19945</v>
      </c>
      <c r="Q2884">
        <v>26510</v>
      </c>
      <c r="R2884">
        <v>12445</v>
      </c>
      <c r="S2884">
        <v>4305</v>
      </c>
      <c r="T2884">
        <v>1990</v>
      </c>
      <c r="U2884">
        <v>4510</v>
      </c>
      <c r="V2884">
        <v>51515</v>
      </c>
      <c r="W2884">
        <v>175</v>
      </c>
      <c r="X2884">
        <v>1235</v>
      </c>
      <c r="Y2884">
        <v>3345</v>
      </c>
    </row>
    <row r="2885" spans="2:25" hidden="1" x14ac:dyDescent="0.25">
      <c r="B2885" t="s">
        <v>2204</v>
      </c>
      <c r="C2885">
        <v>21670</v>
      </c>
      <c r="D2885" t="s">
        <v>1660</v>
      </c>
      <c r="E2885">
        <v>5</v>
      </c>
      <c r="F2885">
        <v>5</v>
      </c>
      <c r="G2885">
        <v>3015</v>
      </c>
      <c r="H2885">
        <v>10</v>
      </c>
      <c r="I2885">
        <v>680</v>
      </c>
      <c r="J2885">
        <v>5</v>
      </c>
      <c r="K2885">
        <v>410</v>
      </c>
      <c r="L2885">
        <v>1085</v>
      </c>
      <c r="M2885">
        <v>235</v>
      </c>
      <c r="N2885">
        <v>1085</v>
      </c>
      <c r="O2885">
        <v>905</v>
      </c>
      <c r="P2885">
        <v>720</v>
      </c>
      <c r="Q2885">
        <v>1130</v>
      </c>
      <c r="R2885">
        <v>875</v>
      </c>
      <c r="S2885">
        <v>340</v>
      </c>
      <c r="T2885">
        <v>40</v>
      </c>
      <c r="U2885">
        <v>280</v>
      </c>
      <c r="V2885">
        <v>5345</v>
      </c>
      <c r="W2885">
        <v>5</v>
      </c>
      <c r="X2885">
        <v>90</v>
      </c>
      <c r="Y2885">
        <v>35</v>
      </c>
    </row>
    <row r="2886" spans="2:25" hidden="1" x14ac:dyDescent="0.25">
      <c r="B2886" t="s">
        <v>2204</v>
      </c>
      <c r="C2886">
        <v>21750</v>
      </c>
      <c r="D2886" t="s">
        <v>1865</v>
      </c>
      <c r="E2886">
        <v>5</v>
      </c>
      <c r="F2886">
        <v>5</v>
      </c>
      <c r="G2886">
        <v>2955</v>
      </c>
      <c r="H2886">
        <v>15</v>
      </c>
      <c r="I2886">
        <v>565</v>
      </c>
      <c r="J2886">
        <v>5</v>
      </c>
      <c r="K2886">
        <v>250</v>
      </c>
      <c r="L2886">
        <v>1015</v>
      </c>
      <c r="M2886">
        <v>675</v>
      </c>
      <c r="N2886">
        <v>990</v>
      </c>
      <c r="O2886">
        <v>1145</v>
      </c>
      <c r="P2886">
        <v>850</v>
      </c>
      <c r="Q2886">
        <v>1220</v>
      </c>
      <c r="R2886">
        <v>690</v>
      </c>
      <c r="S2886">
        <v>410</v>
      </c>
      <c r="T2886">
        <v>40</v>
      </c>
      <c r="U2886">
        <v>275</v>
      </c>
      <c r="V2886">
        <v>4930</v>
      </c>
      <c r="W2886">
        <v>5</v>
      </c>
      <c r="X2886">
        <v>50</v>
      </c>
      <c r="Y2886">
        <v>65</v>
      </c>
    </row>
    <row r="2887" spans="2:25" hidden="1" x14ac:dyDescent="0.25">
      <c r="B2887" t="s">
        <v>2204</v>
      </c>
      <c r="C2887">
        <v>21830</v>
      </c>
      <c r="D2887" t="s">
        <v>1662</v>
      </c>
      <c r="E2887">
        <v>0</v>
      </c>
      <c r="F2887">
        <v>5</v>
      </c>
      <c r="G2887">
        <v>2240</v>
      </c>
      <c r="H2887">
        <v>5</v>
      </c>
      <c r="I2887">
        <v>460</v>
      </c>
      <c r="J2887">
        <v>5</v>
      </c>
      <c r="K2887">
        <v>200</v>
      </c>
      <c r="L2887">
        <v>635</v>
      </c>
      <c r="M2887">
        <v>455</v>
      </c>
      <c r="N2887">
        <v>700</v>
      </c>
      <c r="O2887">
        <v>805</v>
      </c>
      <c r="P2887">
        <v>585</v>
      </c>
      <c r="Q2887">
        <v>855</v>
      </c>
      <c r="R2887">
        <v>490</v>
      </c>
      <c r="S2887">
        <v>300</v>
      </c>
      <c r="T2887">
        <v>35</v>
      </c>
      <c r="U2887">
        <v>185</v>
      </c>
      <c r="V2887">
        <v>3710</v>
      </c>
      <c r="W2887">
        <v>0</v>
      </c>
      <c r="X2887">
        <v>30</v>
      </c>
      <c r="Y2887">
        <v>30</v>
      </c>
    </row>
    <row r="2888" spans="2:25" hidden="1" x14ac:dyDescent="0.25">
      <c r="B2888" t="s">
        <v>2204</v>
      </c>
      <c r="C2888">
        <v>21890</v>
      </c>
      <c r="D2888" t="s">
        <v>26</v>
      </c>
      <c r="E2888">
        <v>55</v>
      </c>
      <c r="F2888">
        <v>35</v>
      </c>
      <c r="G2888">
        <v>13230</v>
      </c>
      <c r="H2888">
        <v>520</v>
      </c>
      <c r="I2888">
        <v>3885</v>
      </c>
      <c r="J2888">
        <v>35</v>
      </c>
      <c r="K2888">
        <v>1540</v>
      </c>
      <c r="L2888">
        <v>7195</v>
      </c>
      <c r="M2888">
        <v>2120</v>
      </c>
      <c r="N2888">
        <v>4995</v>
      </c>
      <c r="O2888">
        <v>4450</v>
      </c>
      <c r="P2888">
        <v>3440</v>
      </c>
      <c r="Q2888">
        <v>8370</v>
      </c>
      <c r="R2888">
        <v>5340</v>
      </c>
      <c r="S2888">
        <v>1710</v>
      </c>
      <c r="T2888">
        <v>170</v>
      </c>
      <c r="U2888">
        <v>925</v>
      </c>
      <c r="V2888">
        <v>23260</v>
      </c>
      <c r="W2888">
        <v>30</v>
      </c>
      <c r="X2888">
        <v>275</v>
      </c>
      <c r="Y2888">
        <v>1530</v>
      </c>
    </row>
    <row r="2889" spans="2:25" hidden="1" x14ac:dyDescent="0.25">
      <c r="B2889" t="s">
        <v>2204</v>
      </c>
      <c r="C2889">
        <v>22110</v>
      </c>
      <c r="D2889" t="s">
        <v>1663</v>
      </c>
      <c r="E2889">
        <v>5</v>
      </c>
      <c r="F2889">
        <v>15</v>
      </c>
      <c r="G2889">
        <v>9710</v>
      </c>
      <c r="H2889">
        <v>20</v>
      </c>
      <c r="I2889">
        <v>1790</v>
      </c>
      <c r="J2889">
        <v>15</v>
      </c>
      <c r="K2889">
        <v>895</v>
      </c>
      <c r="L2889">
        <v>3300</v>
      </c>
      <c r="M2889">
        <v>1565</v>
      </c>
      <c r="N2889">
        <v>2555</v>
      </c>
      <c r="O2889">
        <v>2895</v>
      </c>
      <c r="P2889">
        <v>2215</v>
      </c>
      <c r="Q2889">
        <v>3495</v>
      </c>
      <c r="R2889">
        <v>2305</v>
      </c>
      <c r="S2889">
        <v>1180</v>
      </c>
      <c r="T2889">
        <v>120</v>
      </c>
      <c r="U2889">
        <v>840</v>
      </c>
      <c r="V2889">
        <v>15540</v>
      </c>
      <c r="W2889">
        <v>5</v>
      </c>
      <c r="X2889">
        <v>245</v>
      </c>
      <c r="Y2889">
        <v>85</v>
      </c>
    </row>
    <row r="2890" spans="2:25" hidden="1" x14ac:dyDescent="0.25">
      <c r="B2890" t="s">
        <v>2204</v>
      </c>
      <c r="C2890">
        <v>22170</v>
      </c>
      <c r="D2890" t="s">
        <v>801</v>
      </c>
      <c r="E2890">
        <v>25</v>
      </c>
      <c r="F2890">
        <v>20</v>
      </c>
      <c r="G2890">
        <v>14860</v>
      </c>
      <c r="H2890">
        <v>145</v>
      </c>
      <c r="I2890">
        <v>3890</v>
      </c>
      <c r="J2890">
        <v>50</v>
      </c>
      <c r="K2890">
        <v>1605</v>
      </c>
      <c r="L2890">
        <v>8740</v>
      </c>
      <c r="M2890">
        <v>1910</v>
      </c>
      <c r="N2890">
        <v>5455</v>
      </c>
      <c r="O2890">
        <v>7615</v>
      </c>
      <c r="P2890">
        <v>6005</v>
      </c>
      <c r="Q2890">
        <v>7750</v>
      </c>
      <c r="R2890">
        <v>5065</v>
      </c>
      <c r="S2890">
        <v>1665</v>
      </c>
      <c r="T2890">
        <v>185</v>
      </c>
      <c r="U2890">
        <v>2020</v>
      </c>
      <c r="V2890">
        <v>26935</v>
      </c>
      <c r="W2890">
        <v>25</v>
      </c>
      <c r="X2890">
        <v>385</v>
      </c>
      <c r="Y2890">
        <v>655</v>
      </c>
    </row>
    <row r="2891" spans="2:25" hidden="1" x14ac:dyDescent="0.25">
      <c r="B2891" t="s">
        <v>2204</v>
      </c>
      <c r="C2891">
        <v>22250</v>
      </c>
      <c r="D2891" t="s">
        <v>1242</v>
      </c>
      <c r="E2891">
        <v>5</v>
      </c>
      <c r="F2891">
        <v>5</v>
      </c>
      <c r="G2891">
        <v>2015</v>
      </c>
      <c r="H2891">
        <v>5</v>
      </c>
      <c r="I2891">
        <v>320</v>
      </c>
      <c r="J2891">
        <v>5</v>
      </c>
      <c r="K2891">
        <v>150</v>
      </c>
      <c r="L2891">
        <v>475</v>
      </c>
      <c r="M2891">
        <v>320</v>
      </c>
      <c r="N2891">
        <v>510</v>
      </c>
      <c r="O2891">
        <v>565</v>
      </c>
      <c r="P2891">
        <v>400</v>
      </c>
      <c r="Q2891">
        <v>565</v>
      </c>
      <c r="R2891">
        <v>410</v>
      </c>
      <c r="S2891">
        <v>165</v>
      </c>
      <c r="T2891">
        <v>20</v>
      </c>
      <c r="U2891">
        <v>150</v>
      </c>
      <c r="V2891">
        <v>3085</v>
      </c>
      <c r="W2891">
        <v>5</v>
      </c>
      <c r="X2891">
        <v>35</v>
      </c>
      <c r="Y2891">
        <v>10</v>
      </c>
    </row>
    <row r="2892" spans="2:25" hidden="1" x14ac:dyDescent="0.25">
      <c r="B2892" t="s">
        <v>2204</v>
      </c>
      <c r="C2892">
        <v>22310</v>
      </c>
      <c r="D2892" t="s">
        <v>802</v>
      </c>
      <c r="E2892">
        <v>15</v>
      </c>
      <c r="F2892">
        <v>10</v>
      </c>
      <c r="G2892">
        <v>10385</v>
      </c>
      <c r="H2892">
        <v>145</v>
      </c>
      <c r="I2892">
        <v>2290</v>
      </c>
      <c r="J2892">
        <v>15</v>
      </c>
      <c r="K2892">
        <v>650</v>
      </c>
      <c r="L2892">
        <v>4665</v>
      </c>
      <c r="M2892">
        <v>3670</v>
      </c>
      <c r="N2892">
        <v>2585</v>
      </c>
      <c r="O2892">
        <v>3355</v>
      </c>
      <c r="P2892">
        <v>2495</v>
      </c>
      <c r="Q2892">
        <v>5260</v>
      </c>
      <c r="R2892">
        <v>2395</v>
      </c>
      <c r="S2892">
        <v>1305</v>
      </c>
      <c r="T2892">
        <v>100</v>
      </c>
      <c r="U2892">
        <v>490</v>
      </c>
      <c r="V2892">
        <v>15395</v>
      </c>
      <c r="W2892">
        <v>70</v>
      </c>
      <c r="X2892">
        <v>95</v>
      </c>
      <c r="Y2892">
        <v>1080</v>
      </c>
    </row>
    <row r="2893" spans="2:25" hidden="1" x14ac:dyDescent="0.25">
      <c r="B2893" t="s">
        <v>2204</v>
      </c>
      <c r="C2893">
        <v>22410</v>
      </c>
      <c r="D2893" t="s">
        <v>1664</v>
      </c>
      <c r="E2893">
        <v>5</v>
      </c>
      <c r="F2893">
        <v>10</v>
      </c>
      <c r="G2893">
        <v>3160</v>
      </c>
      <c r="H2893">
        <v>10</v>
      </c>
      <c r="I2893">
        <v>745</v>
      </c>
      <c r="J2893">
        <v>10</v>
      </c>
      <c r="K2893">
        <v>390</v>
      </c>
      <c r="L2893">
        <v>1075</v>
      </c>
      <c r="M2893">
        <v>530</v>
      </c>
      <c r="N2893">
        <v>1085</v>
      </c>
      <c r="O2893">
        <v>1110</v>
      </c>
      <c r="P2893">
        <v>870</v>
      </c>
      <c r="Q2893">
        <v>1330</v>
      </c>
      <c r="R2893">
        <v>915</v>
      </c>
      <c r="S2893">
        <v>490</v>
      </c>
      <c r="T2893">
        <v>45</v>
      </c>
      <c r="U2893">
        <v>325</v>
      </c>
      <c r="V2893">
        <v>5605</v>
      </c>
      <c r="W2893">
        <v>0</v>
      </c>
      <c r="X2893">
        <v>90</v>
      </c>
      <c r="Y2893">
        <v>35</v>
      </c>
    </row>
    <row r="2894" spans="2:25" hidden="1" x14ac:dyDescent="0.25">
      <c r="B2894" t="s">
        <v>2204</v>
      </c>
      <c r="C2894">
        <v>22490</v>
      </c>
      <c r="D2894" t="s">
        <v>1665</v>
      </c>
      <c r="E2894">
        <v>5</v>
      </c>
      <c r="F2894">
        <v>5</v>
      </c>
      <c r="G2894">
        <v>2290</v>
      </c>
      <c r="H2894">
        <v>15</v>
      </c>
      <c r="I2894">
        <v>790</v>
      </c>
      <c r="J2894">
        <v>15</v>
      </c>
      <c r="K2894">
        <v>320</v>
      </c>
      <c r="L2894">
        <v>465</v>
      </c>
      <c r="M2894">
        <v>390</v>
      </c>
      <c r="N2894">
        <v>635</v>
      </c>
      <c r="O2894">
        <v>1185</v>
      </c>
      <c r="P2894">
        <v>785</v>
      </c>
      <c r="Q2894">
        <v>1345</v>
      </c>
      <c r="R2894">
        <v>595</v>
      </c>
      <c r="S2894">
        <v>425</v>
      </c>
      <c r="T2894">
        <v>35</v>
      </c>
      <c r="U2894">
        <v>210</v>
      </c>
      <c r="V2894">
        <v>3820</v>
      </c>
      <c r="W2894">
        <v>0</v>
      </c>
      <c r="X2894">
        <v>65</v>
      </c>
      <c r="Y2894">
        <v>70</v>
      </c>
    </row>
    <row r="2895" spans="2:25" hidden="1" x14ac:dyDescent="0.25">
      <c r="B2895" t="s">
        <v>2204</v>
      </c>
      <c r="C2895">
        <v>22620</v>
      </c>
      <c r="D2895" t="s">
        <v>1666</v>
      </c>
      <c r="E2895">
        <v>30</v>
      </c>
      <c r="F2895">
        <v>45</v>
      </c>
      <c r="G2895">
        <v>15325</v>
      </c>
      <c r="H2895">
        <v>135</v>
      </c>
      <c r="I2895">
        <v>4200</v>
      </c>
      <c r="J2895">
        <v>55</v>
      </c>
      <c r="K2895">
        <v>1825</v>
      </c>
      <c r="L2895">
        <v>8220</v>
      </c>
      <c r="M2895">
        <v>2420</v>
      </c>
      <c r="N2895">
        <v>5870</v>
      </c>
      <c r="O2895">
        <v>7495</v>
      </c>
      <c r="P2895">
        <v>5845</v>
      </c>
      <c r="Q2895">
        <v>7915</v>
      </c>
      <c r="R2895">
        <v>4330</v>
      </c>
      <c r="S2895">
        <v>1865</v>
      </c>
      <c r="T2895">
        <v>270</v>
      </c>
      <c r="U2895">
        <v>2100</v>
      </c>
      <c r="V2895">
        <v>27945</v>
      </c>
      <c r="W2895">
        <v>5</v>
      </c>
      <c r="X2895">
        <v>470</v>
      </c>
      <c r="Y2895">
        <v>860</v>
      </c>
    </row>
    <row r="2896" spans="2:25" hidden="1" x14ac:dyDescent="0.25">
      <c r="B2896" t="s">
        <v>2204</v>
      </c>
      <c r="C2896">
        <v>22670</v>
      </c>
      <c r="D2896" t="s">
        <v>803</v>
      </c>
      <c r="E2896">
        <v>10</v>
      </c>
      <c r="F2896">
        <v>5</v>
      </c>
      <c r="G2896">
        <v>17180</v>
      </c>
      <c r="H2896">
        <v>160</v>
      </c>
      <c r="I2896">
        <v>5110</v>
      </c>
      <c r="J2896">
        <v>45</v>
      </c>
      <c r="K2896">
        <v>2945</v>
      </c>
      <c r="L2896">
        <v>10510</v>
      </c>
      <c r="M2896">
        <v>1380</v>
      </c>
      <c r="N2896">
        <v>6430</v>
      </c>
      <c r="O2896">
        <v>10075</v>
      </c>
      <c r="P2896">
        <v>7825</v>
      </c>
      <c r="Q2896">
        <v>12410</v>
      </c>
      <c r="R2896">
        <v>7630</v>
      </c>
      <c r="S2896">
        <v>2020</v>
      </c>
      <c r="T2896">
        <v>910</v>
      </c>
      <c r="U2896">
        <v>1820</v>
      </c>
      <c r="V2896">
        <v>31905</v>
      </c>
      <c r="W2896">
        <v>180</v>
      </c>
      <c r="X2896">
        <v>570</v>
      </c>
      <c r="Y2896">
        <v>1770</v>
      </c>
    </row>
    <row r="2897" spans="2:25" hidden="1" x14ac:dyDescent="0.25">
      <c r="B2897" t="s">
        <v>2204</v>
      </c>
      <c r="C2897">
        <v>22750</v>
      </c>
      <c r="D2897" t="s">
        <v>1667</v>
      </c>
      <c r="E2897">
        <v>50</v>
      </c>
      <c r="F2897">
        <v>65</v>
      </c>
      <c r="G2897">
        <v>32960</v>
      </c>
      <c r="H2897">
        <v>360</v>
      </c>
      <c r="I2897">
        <v>8035</v>
      </c>
      <c r="J2897">
        <v>95</v>
      </c>
      <c r="K2897">
        <v>3365</v>
      </c>
      <c r="L2897">
        <v>16545</v>
      </c>
      <c r="M2897">
        <v>6220</v>
      </c>
      <c r="N2897">
        <v>10195</v>
      </c>
      <c r="O2897">
        <v>13310</v>
      </c>
      <c r="P2897">
        <v>10315</v>
      </c>
      <c r="Q2897">
        <v>17015</v>
      </c>
      <c r="R2897">
        <v>8680</v>
      </c>
      <c r="S2897">
        <v>4505</v>
      </c>
      <c r="T2897">
        <v>480</v>
      </c>
      <c r="U2897">
        <v>3405</v>
      </c>
      <c r="V2897">
        <v>55165</v>
      </c>
      <c r="W2897">
        <v>30</v>
      </c>
      <c r="X2897">
        <v>875</v>
      </c>
      <c r="Y2897">
        <v>2345</v>
      </c>
    </row>
    <row r="2898" spans="2:25" hidden="1" x14ac:dyDescent="0.25">
      <c r="B2898" t="s">
        <v>2204</v>
      </c>
      <c r="C2898">
        <v>22830</v>
      </c>
      <c r="D2898" t="s">
        <v>1668</v>
      </c>
      <c r="E2898">
        <v>25</v>
      </c>
      <c r="F2898">
        <v>50</v>
      </c>
      <c r="G2898">
        <v>8215</v>
      </c>
      <c r="H2898">
        <v>35</v>
      </c>
      <c r="I2898">
        <v>2550</v>
      </c>
      <c r="J2898">
        <v>30</v>
      </c>
      <c r="K2898">
        <v>1275</v>
      </c>
      <c r="L2898">
        <v>5155</v>
      </c>
      <c r="M2898">
        <v>1300</v>
      </c>
      <c r="N2898">
        <v>3370</v>
      </c>
      <c r="O2898">
        <v>4765</v>
      </c>
      <c r="P2898">
        <v>3750</v>
      </c>
      <c r="Q2898">
        <v>4745</v>
      </c>
      <c r="R2898">
        <v>2940</v>
      </c>
      <c r="S2898">
        <v>900</v>
      </c>
      <c r="T2898">
        <v>260</v>
      </c>
      <c r="U2898">
        <v>1355</v>
      </c>
      <c r="V2898">
        <v>15940</v>
      </c>
      <c r="W2898">
        <v>20</v>
      </c>
      <c r="X2898">
        <v>365</v>
      </c>
      <c r="Y2898">
        <v>355</v>
      </c>
    </row>
    <row r="2899" spans="2:25" hidden="1" x14ac:dyDescent="0.25">
      <c r="B2899" t="s">
        <v>2204</v>
      </c>
      <c r="C2899">
        <v>22910</v>
      </c>
      <c r="D2899" t="s">
        <v>1669</v>
      </c>
      <c r="E2899">
        <v>5</v>
      </c>
      <c r="F2899">
        <v>5</v>
      </c>
      <c r="G2899">
        <v>2560</v>
      </c>
      <c r="H2899">
        <v>20</v>
      </c>
      <c r="I2899">
        <v>395</v>
      </c>
      <c r="J2899">
        <v>5</v>
      </c>
      <c r="K2899">
        <v>185</v>
      </c>
      <c r="L2899">
        <v>630</v>
      </c>
      <c r="M2899">
        <v>435</v>
      </c>
      <c r="N2899">
        <v>690</v>
      </c>
      <c r="O2899">
        <v>735</v>
      </c>
      <c r="P2899">
        <v>515</v>
      </c>
      <c r="Q2899">
        <v>885</v>
      </c>
      <c r="R2899">
        <v>500</v>
      </c>
      <c r="S2899">
        <v>315</v>
      </c>
      <c r="T2899">
        <v>25</v>
      </c>
      <c r="U2899">
        <v>160</v>
      </c>
      <c r="V2899">
        <v>3920</v>
      </c>
      <c r="W2899">
        <v>0</v>
      </c>
      <c r="X2899">
        <v>35</v>
      </c>
      <c r="Y2899">
        <v>45</v>
      </c>
    </row>
    <row r="2900" spans="2:25" hidden="1" x14ac:dyDescent="0.25">
      <c r="B2900" t="s">
        <v>2204</v>
      </c>
      <c r="C2900">
        <v>22980</v>
      </c>
      <c r="D2900" t="s">
        <v>1670</v>
      </c>
      <c r="E2900">
        <v>0</v>
      </c>
      <c r="F2900">
        <v>5</v>
      </c>
      <c r="G2900">
        <v>880</v>
      </c>
      <c r="H2900">
        <v>5</v>
      </c>
      <c r="I2900">
        <v>170</v>
      </c>
      <c r="J2900">
        <v>0</v>
      </c>
      <c r="K2900">
        <v>100</v>
      </c>
      <c r="L2900">
        <v>245</v>
      </c>
      <c r="M2900">
        <v>160</v>
      </c>
      <c r="N2900">
        <v>300</v>
      </c>
      <c r="O2900">
        <v>275</v>
      </c>
      <c r="P2900">
        <v>210</v>
      </c>
      <c r="Q2900">
        <v>300</v>
      </c>
      <c r="R2900">
        <v>245</v>
      </c>
      <c r="S2900">
        <v>90</v>
      </c>
      <c r="T2900">
        <v>15</v>
      </c>
      <c r="U2900">
        <v>65</v>
      </c>
      <c r="V2900">
        <v>1525</v>
      </c>
      <c r="W2900">
        <v>0</v>
      </c>
      <c r="X2900">
        <v>25</v>
      </c>
      <c r="Y2900">
        <v>10</v>
      </c>
    </row>
    <row r="2901" spans="2:25" hidden="1" x14ac:dyDescent="0.25">
      <c r="B2901" t="s">
        <v>2204</v>
      </c>
      <c r="C2901">
        <v>23110</v>
      </c>
      <c r="D2901" t="s">
        <v>804</v>
      </c>
      <c r="E2901">
        <v>5</v>
      </c>
      <c r="F2901">
        <v>5</v>
      </c>
      <c r="G2901">
        <v>8555</v>
      </c>
      <c r="H2901">
        <v>90</v>
      </c>
      <c r="I2901">
        <v>2520</v>
      </c>
      <c r="J2901">
        <v>25</v>
      </c>
      <c r="K2901">
        <v>1055</v>
      </c>
      <c r="L2901">
        <v>3430</v>
      </c>
      <c r="M2901">
        <v>1675</v>
      </c>
      <c r="N2901">
        <v>2385</v>
      </c>
      <c r="O2901">
        <v>3310</v>
      </c>
      <c r="P2901">
        <v>2620</v>
      </c>
      <c r="Q2901">
        <v>4645</v>
      </c>
      <c r="R2901">
        <v>2520</v>
      </c>
      <c r="S2901">
        <v>1085</v>
      </c>
      <c r="T2901">
        <v>155</v>
      </c>
      <c r="U2901">
        <v>675</v>
      </c>
      <c r="V2901">
        <v>14010</v>
      </c>
      <c r="W2901">
        <v>30</v>
      </c>
      <c r="X2901">
        <v>150</v>
      </c>
      <c r="Y2901">
        <v>585</v>
      </c>
    </row>
    <row r="2902" spans="2:25" hidden="1" x14ac:dyDescent="0.25">
      <c r="B2902" t="s">
        <v>2204</v>
      </c>
      <c r="C2902">
        <v>23190</v>
      </c>
      <c r="D2902" t="s">
        <v>1275</v>
      </c>
      <c r="E2902">
        <v>5</v>
      </c>
      <c r="F2902">
        <v>5</v>
      </c>
      <c r="G2902">
        <v>2540</v>
      </c>
      <c r="H2902">
        <v>10</v>
      </c>
      <c r="I2902">
        <v>535</v>
      </c>
      <c r="J2902">
        <v>5</v>
      </c>
      <c r="K2902">
        <v>220</v>
      </c>
      <c r="L2902">
        <v>1195</v>
      </c>
      <c r="M2902">
        <v>560</v>
      </c>
      <c r="N2902">
        <v>930</v>
      </c>
      <c r="O2902">
        <v>1230</v>
      </c>
      <c r="P2902">
        <v>950</v>
      </c>
      <c r="Q2902">
        <v>1215</v>
      </c>
      <c r="R2902">
        <v>655</v>
      </c>
      <c r="S2902">
        <v>385</v>
      </c>
      <c r="T2902">
        <v>50</v>
      </c>
      <c r="U2902">
        <v>365</v>
      </c>
      <c r="V2902">
        <v>4490</v>
      </c>
      <c r="W2902">
        <v>5</v>
      </c>
      <c r="X2902">
        <v>85</v>
      </c>
      <c r="Y2902">
        <v>65</v>
      </c>
    </row>
    <row r="2903" spans="2:25" hidden="1" x14ac:dyDescent="0.25">
      <c r="B2903" t="s">
        <v>2204</v>
      </c>
      <c r="C2903">
        <v>23270</v>
      </c>
      <c r="D2903" t="s">
        <v>805</v>
      </c>
      <c r="E2903">
        <v>25</v>
      </c>
      <c r="F2903">
        <v>20</v>
      </c>
      <c r="G2903">
        <v>18765</v>
      </c>
      <c r="H2903">
        <v>305</v>
      </c>
      <c r="I2903">
        <v>13105</v>
      </c>
      <c r="J2903">
        <v>120</v>
      </c>
      <c r="K2903">
        <v>9070</v>
      </c>
      <c r="L2903">
        <v>13845</v>
      </c>
      <c r="M2903">
        <v>1760</v>
      </c>
      <c r="N2903">
        <v>9335</v>
      </c>
      <c r="O2903">
        <v>20095</v>
      </c>
      <c r="P2903">
        <v>15355</v>
      </c>
      <c r="Q2903">
        <v>21090</v>
      </c>
      <c r="R2903">
        <v>11210</v>
      </c>
      <c r="S2903">
        <v>2885</v>
      </c>
      <c r="T2903">
        <v>1965</v>
      </c>
      <c r="U2903">
        <v>3385</v>
      </c>
      <c r="V2903">
        <v>45620</v>
      </c>
      <c r="W2903">
        <v>130</v>
      </c>
      <c r="X2903">
        <v>1110</v>
      </c>
      <c r="Y2903">
        <v>2890</v>
      </c>
    </row>
    <row r="2904" spans="2:25" hidden="1" x14ac:dyDescent="0.25">
      <c r="B2904" t="s">
        <v>2204</v>
      </c>
      <c r="C2904">
        <v>23350</v>
      </c>
      <c r="D2904" t="s">
        <v>1671</v>
      </c>
      <c r="E2904">
        <v>5</v>
      </c>
      <c r="F2904">
        <v>5</v>
      </c>
      <c r="G2904">
        <v>2280</v>
      </c>
      <c r="H2904">
        <v>10</v>
      </c>
      <c r="I2904">
        <v>415</v>
      </c>
      <c r="J2904">
        <v>5</v>
      </c>
      <c r="K2904">
        <v>145</v>
      </c>
      <c r="L2904">
        <v>575</v>
      </c>
      <c r="M2904">
        <v>505</v>
      </c>
      <c r="N2904">
        <v>440</v>
      </c>
      <c r="O2904">
        <v>755</v>
      </c>
      <c r="P2904">
        <v>535</v>
      </c>
      <c r="Q2904">
        <v>710</v>
      </c>
      <c r="R2904">
        <v>400</v>
      </c>
      <c r="S2904">
        <v>195</v>
      </c>
      <c r="T2904">
        <v>15</v>
      </c>
      <c r="U2904">
        <v>150</v>
      </c>
      <c r="V2904">
        <v>3280</v>
      </c>
      <c r="W2904">
        <v>0</v>
      </c>
      <c r="X2904">
        <v>35</v>
      </c>
      <c r="Y2904">
        <v>25</v>
      </c>
    </row>
    <row r="2905" spans="2:25" hidden="1" x14ac:dyDescent="0.25">
      <c r="B2905" t="s">
        <v>2204</v>
      </c>
      <c r="C2905">
        <v>23430</v>
      </c>
      <c r="D2905" t="s">
        <v>1866</v>
      </c>
      <c r="E2905">
        <v>5</v>
      </c>
      <c r="F2905">
        <v>5</v>
      </c>
      <c r="G2905">
        <v>16860</v>
      </c>
      <c r="H2905">
        <v>155</v>
      </c>
      <c r="I2905">
        <v>3290</v>
      </c>
      <c r="J2905">
        <v>35</v>
      </c>
      <c r="K2905">
        <v>1085</v>
      </c>
      <c r="L2905">
        <v>5475</v>
      </c>
      <c r="M2905">
        <v>3765</v>
      </c>
      <c r="N2905">
        <v>3860</v>
      </c>
      <c r="O2905">
        <v>4680</v>
      </c>
      <c r="P2905">
        <v>3535</v>
      </c>
      <c r="Q2905">
        <v>6525</v>
      </c>
      <c r="R2905">
        <v>3245</v>
      </c>
      <c r="S2905">
        <v>1935</v>
      </c>
      <c r="T2905">
        <v>100</v>
      </c>
      <c r="U2905">
        <v>915</v>
      </c>
      <c r="V2905">
        <v>24590</v>
      </c>
      <c r="W2905">
        <v>65</v>
      </c>
      <c r="X2905">
        <v>210</v>
      </c>
      <c r="Y2905">
        <v>895</v>
      </c>
    </row>
    <row r="2906" spans="2:25" hidden="1" x14ac:dyDescent="0.25">
      <c r="B2906" t="s">
        <v>2204</v>
      </c>
      <c r="C2906">
        <v>23670</v>
      </c>
      <c r="D2906" t="s">
        <v>807</v>
      </c>
      <c r="E2906">
        <v>5</v>
      </c>
      <c r="F2906">
        <v>15</v>
      </c>
      <c r="G2906">
        <v>16685</v>
      </c>
      <c r="H2906">
        <v>135</v>
      </c>
      <c r="I2906">
        <v>3575</v>
      </c>
      <c r="J2906">
        <v>40</v>
      </c>
      <c r="K2906">
        <v>1280</v>
      </c>
      <c r="L2906">
        <v>5415</v>
      </c>
      <c r="M2906">
        <v>3620</v>
      </c>
      <c r="N2906">
        <v>4110</v>
      </c>
      <c r="O2906">
        <v>6465</v>
      </c>
      <c r="P2906">
        <v>4660</v>
      </c>
      <c r="Q2906">
        <v>7875</v>
      </c>
      <c r="R2906">
        <v>3550</v>
      </c>
      <c r="S2906">
        <v>2245</v>
      </c>
      <c r="T2906">
        <v>215</v>
      </c>
      <c r="U2906">
        <v>1185</v>
      </c>
      <c r="V2906">
        <v>25445</v>
      </c>
      <c r="W2906">
        <v>15</v>
      </c>
      <c r="X2906">
        <v>285</v>
      </c>
      <c r="Y2906">
        <v>1070</v>
      </c>
    </row>
    <row r="2907" spans="2:25" hidden="1" x14ac:dyDescent="0.25">
      <c r="B2907" t="s">
        <v>2204</v>
      </c>
      <c r="C2907">
        <v>23810</v>
      </c>
      <c r="D2907" t="s">
        <v>1867</v>
      </c>
      <c r="E2907">
        <v>15</v>
      </c>
      <c r="F2907">
        <v>20</v>
      </c>
      <c r="G2907">
        <v>10695</v>
      </c>
      <c r="H2907">
        <v>65</v>
      </c>
      <c r="I2907">
        <v>3005</v>
      </c>
      <c r="J2907">
        <v>45</v>
      </c>
      <c r="K2907">
        <v>1525</v>
      </c>
      <c r="L2907">
        <v>6330</v>
      </c>
      <c r="M2907">
        <v>1360</v>
      </c>
      <c r="N2907">
        <v>4930</v>
      </c>
      <c r="O2907">
        <v>5230</v>
      </c>
      <c r="P2907">
        <v>4340</v>
      </c>
      <c r="Q2907">
        <v>6330</v>
      </c>
      <c r="R2907">
        <v>4345</v>
      </c>
      <c r="S2907">
        <v>1740</v>
      </c>
      <c r="T2907">
        <v>205</v>
      </c>
      <c r="U2907">
        <v>1865</v>
      </c>
      <c r="V2907">
        <v>21615</v>
      </c>
      <c r="W2907">
        <v>15</v>
      </c>
      <c r="X2907">
        <v>555</v>
      </c>
      <c r="Y2907">
        <v>265</v>
      </c>
    </row>
    <row r="2908" spans="2:25" hidden="1" x14ac:dyDescent="0.25">
      <c r="B2908" t="s">
        <v>2204</v>
      </c>
      <c r="C2908">
        <v>23940</v>
      </c>
      <c r="D2908" t="s">
        <v>1065</v>
      </c>
      <c r="E2908">
        <v>5</v>
      </c>
      <c r="F2908">
        <v>0</v>
      </c>
      <c r="G2908">
        <v>1265</v>
      </c>
      <c r="H2908">
        <v>5</v>
      </c>
      <c r="I2908">
        <v>295</v>
      </c>
      <c r="J2908">
        <v>5</v>
      </c>
      <c r="K2908">
        <v>190</v>
      </c>
      <c r="L2908">
        <v>315</v>
      </c>
      <c r="M2908">
        <v>145</v>
      </c>
      <c r="N2908">
        <v>535</v>
      </c>
      <c r="O2908">
        <v>420</v>
      </c>
      <c r="P2908">
        <v>305</v>
      </c>
      <c r="Q2908">
        <v>465</v>
      </c>
      <c r="R2908">
        <v>395</v>
      </c>
      <c r="S2908">
        <v>120</v>
      </c>
      <c r="T2908">
        <v>20</v>
      </c>
      <c r="U2908">
        <v>90</v>
      </c>
      <c r="V2908">
        <v>2360</v>
      </c>
      <c r="W2908">
        <v>0</v>
      </c>
      <c r="X2908">
        <v>15</v>
      </c>
      <c r="Y2908">
        <v>20</v>
      </c>
    </row>
    <row r="2909" spans="2:25" hidden="1" x14ac:dyDescent="0.25">
      <c r="B2909" t="s">
        <v>2204</v>
      </c>
      <c r="C2909">
        <v>24130</v>
      </c>
      <c r="D2909" t="s">
        <v>1673</v>
      </c>
      <c r="E2909">
        <v>5</v>
      </c>
      <c r="F2909">
        <v>5</v>
      </c>
      <c r="G2909">
        <v>5075</v>
      </c>
      <c r="H2909">
        <v>35</v>
      </c>
      <c r="I2909">
        <v>1220</v>
      </c>
      <c r="J2909">
        <v>15</v>
      </c>
      <c r="K2909">
        <v>340</v>
      </c>
      <c r="L2909">
        <v>1390</v>
      </c>
      <c r="M2909">
        <v>1430</v>
      </c>
      <c r="N2909">
        <v>1025</v>
      </c>
      <c r="O2909">
        <v>1690</v>
      </c>
      <c r="P2909">
        <v>1245</v>
      </c>
      <c r="Q2909">
        <v>2140</v>
      </c>
      <c r="R2909">
        <v>825</v>
      </c>
      <c r="S2909">
        <v>670</v>
      </c>
      <c r="T2909">
        <v>45</v>
      </c>
      <c r="U2909">
        <v>350</v>
      </c>
      <c r="V2909">
        <v>7320</v>
      </c>
      <c r="W2909">
        <v>5</v>
      </c>
      <c r="X2909">
        <v>70</v>
      </c>
      <c r="Y2909">
        <v>160</v>
      </c>
    </row>
    <row r="2910" spans="2:25" hidden="1" x14ac:dyDescent="0.25">
      <c r="B2910" t="s">
        <v>2204</v>
      </c>
      <c r="C2910">
        <v>24210</v>
      </c>
      <c r="D2910" t="s">
        <v>1674</v>
      </c>
      <c r="E2910">
        <v>10</v>
      </c>
      <c r="F2910">
        <v>5</v>
      </c>
      <c r="G2910">
        <v>12110</v>
      </c>
      <c r="H2910">
        <v>100</v>
      </c>
      <c r="I2910">
        <v>2585</v>
      </c>
      <c r="J2910">
        <v>20</v>
      </c>
      <c r="K2910">
        <v>735</v>
      </c>
      <c r="L2910">
        <v>2960</v>
      </c>
      <c r="M2910">
        <v>5295</v>
      </c>
      <c r="N2910">
        <v>1760</v>
      </c>
      <c r="O2910">
        <v>3895</v>
      </c>
      <c r="P2910">
        <v>2690</v>
      </c>
      <c r="Q2910">
        <v>5145</v>
      </c>
      <c r="R2910">
        <v>1915</v>
      </c>
      <c r="S2910">
        <v>1495</v>
      </c>
      <c r="T2910">
        <v>130</v>
      </c>
      <c r="U2910">
        <v>440</v>
      </c>
      <c r="V2910">
        <v>16295</v>
      </c>
      <c r="W2910">
        <v>30</v>
      </c>
      <c r="X2910">
        <v>100</v>
      </c>
      <c r="Y2910">
        <v>865</v>
      </c>
    </row>
    <row r="2911" spans="2:25" hidden="1" x14ac:dyDescent="0.25">
      <c r="B2911" t="s">
        <v>2204</v>
      </c>
      <c r="C2911">
        <v>24250</v>
      </c>
      <c r="D2911" t="s">
        <v>1675</v>
      </c>
      <c r="E2911">
        <v>0</v>
      </c>
      <c r="F2911">
        <v>0</v>
      </c>
      <c r="G2911">
        <v>1405</v>
      </c>
      <c r="H2911">
        <v>5</v>
      </c>
      <c r="I2911">
        <v>185</v>
      </c>
      <c r="J2911">
        <v>5</v>
      </c>
      <c r="K2911">
        <v>75</v>
      </c>
      <c r="L2911">
        <v>285</v>
      </c>
      <c r="M2911">
        <v>275</v>
      </c>
      <c r="N2911">
        <v>255</v>
      </c>
      <c r="O2911">
        <v>465</v>
      </c>
      <c r="P2911">
        <v>305</v>
      </c>
      <c r="Q2911">
        <v>410</v>
      </c>
      <c r="R2911">
        <v>225</v>
      </c>
      <c r="S2911">
        <v>150</v>
      </c>
      <c r="T2911">
        <v>5</v>
      </c>
      <c r="U2911">
        <v>95</v>
      </c>
      <c r="V2911">
        <v>1965</v>
      </c>
      <c r="W2911">
        <v>0</v>
      </c>
      <c r="X2911">
        <v>10</v>
      </c>
      <c r="Y2911">
        <v>15</v>
      </c>
    </row>
    <row r="2912" spans="2:25" hidden="1" x14ac:dyDescent="0.25">
      <c r="B2912" t="s">
        <v>2204</v>
      </c>
      <c r="C2912">
        <v>24330</v>
      </c>
      <c r="D2912" t="s">
        <v>809</v>
      </c>
      <c r="E2912">
        <v>20</v>
      </c>
      <c r="F2912">
        <v>10</v>
      </c>
      <c r="G2912">
        <v>5655</v>
      </c>
      <c r="H2912">
        <v>220</v>
      </c>
      <c r="I2912">
        <v>1785</v>
      </c>
      <c r="J2912">
        <v>20</v>
      </c>
      <c r="K2912">
        <v>880</v>
      </c>
      <c r="L2912">
        <v>4150</v>
      </c>
      <c r="M2912">
        <v>640</v>
      </c>
      <c r="N2912">
        <v>2525</v>
      </c>
      <c r="O2912">
        <v>2595</v>
      </c>
      <c r="P2912">
        <v>2075</v>
      </c>
      <c r="Q2912">
        <v>5175</v>
      </c>
      <c r="R2912">
        <v>3715</v>
      </c>
      <c r="S2912">
        <v>955</v>
      </c>
      <c r="T2912">
        <v>105</v>
      </c>
      <c r="U2912">
        <v>550</v>
      </c>
      <c r="V2912">
        <v>11400</v>
      </c>
      <c r="W2912">
        <v>40</v>
      </c>
      <c r="X2912">
        <v>160</v>
      </c>
      <c r="Y2912">
        <v>935</v>
      </c>
    </row>
    <row r="2913" spans="2:25" hidden="1" x14ac:dyDescent="0.25">
      <c r="B2913" t="s">
        <v>2204</v>
      </c>
      <c r="C2913">
        <v>24410</v>
      </c>
      <c r="D2913" t="s">
        <v>810</v>
      </c>
      <c r="E2913">
        <v>5</v>
      </c>
      <c r="F2913">
        <v>5</v>
      </c>
      <c r="G2913">
        <v>11450</v>
      </c>
      <c r="H2913">
        <v>100</v>
      </c>
      <c r="I2913">
        <v>2425</v>
      </c>
      <c r="J2913">
        <v>25</v>
      </c>
      <c r="K2913">
        <v>780</v>
      </c>
      <c r="L2913">
        <v>4655</v>
      </c>
      <c r="M2913">
        <v>2965</v>
      </c>
      <c r="N2913">
        <v>3260</v>
      </c>
      <c r="O2913">
        <v>4550</v>
      </c>
      <c r="P2913">
        <v>3405</v>
      </c>
      <c r="Q2913">
        <v>5660</v>
      </c>
      <c r="R2913">
        <v>2610</v>
      </c>
      <c r="S2913">
        <v>1560</v>
      </c>
      <c r="T2913">
        <v>220</v>
      </c>
      <c r="U2913">
        <v>865</v>
      </c>
      <c r="V2913">
        <v>17980</v>
      </c>
      <c r="W2913">
        <v>20</v>
      </c>
      <c r="X2913">
        <v>185</v>
      </c>
      <c r="Y2913">
        <v>595</v>
      </c>
    </row>
    <row r="2914" spans="2:25" hidden="1" x14ac:dyDescent="0.25">
      <c r="B2914" t="s">
        <v>2204</v>
      </c>
      <c r="C2914">
        <v>24600</v>
      </c>
      <c r="D2914" t="s">
        <v>811</v>
      </c>
      <c r="E2914">
        <v>80</v>
      </c>
      <c r="F2914">
        <v>30</v>
      </c>
      <c r="G2914">
        <v>3895</v>
      </c>
      <c r="H2914">
        <v>435</v>
      </c>
      <c r="I2914">
        <v>870</v>
      </c>
      <c r="J2914">
        <v>10</v>
      </c>
      <c r="K2914">
        <v>445</v>
      </c>
      <c r="L2914">
        <v>6245</v>
      </c>
      <c r="M2914">
        <v>1475</v>
      </c>
      <c r="N2914">
        <v>2450</v>
      </c>
      <c r="O2914">
        <v>2235</v>
      </c>
      <c r="P2914">
        <v>1870</v>
      </c>
      <c r="Q2914">
        <v>8055</v>
      </c>
      <c r="R2914">
        <v>4420</v>
      </c>
      <c r="S2914">
        <v>1095</v>
      </c>
      <c r="T2914">
        <v>110</v>
      </c>
      <c r="U2914">
        <v>530</v>
      </c>
      <c r="V2914">
        <v>9000</v>
      </c>
      <c r="W2914">
        <v>65</v>
      </c>
      <c r="X2914">
        <v>215</v>
      </c>
      <c r="Y2914">
        <v>2965</v>
      </c>
    </row>
    <row r="2915" spans="2:25" hidden="1" x14ac:dyDescent="0.25">
      <c r="B2915" t="s">
        <v>2204</v>
      </c>
      <c r="C2915">
        <v>24650</v>
      </c>
      <c r="D2915" t="s">
        <v>812</v>
      </c>
      <c r="E2915">
        <v>20</v>
      </c>
      <c r="F2915">
        <v>30</v>
      </c>
      <c r="G2915">
        <v>11825</v>
      </c>
      <c r="H2915">
        <v>195</v>
      </c>
      <c r="I2915">
        <v>6980</v>
      </c>
      <c r="J2915">
        <v>90</v>
      </c>
      <c r="K2915">
        <v>3350</v>
      </c>
      <c r="L2915">
        <v>10845</v>
      </c>
      <c r="M2915">
        <v>970</v>
      </c>
      <c r="N2915">
        <v>5320</v>
      </c>
      <c r="O2915">
        <v>16510</v>
      </c>
      <c r="P2915">
        <v>12775</v>
      </c>
      <c r="Q2915">
        <v>15240</v>
      </c>
      <c r="R2915">
        <v>6990</v>
      </c>
      <c r="S2915">
        <v>2135</v>
      </c>
      <c r="T2915">
        <v>1020</v>
      </c>
      <c r="U2915">
        <v>3385</v>
      </c>
      <c r="V2915">
        <v>27045</v>
      </c>
      <c r="W2915">
        <v>55</v>
      </c>
      <c r="X2915">
        <v>740</v>
      </c>
      <c r="Y2915">
        <v>1680</v>
      </c>
    </row>
    <row r="2916" spans="2:25" hidden="1" x14ac:dyDescent="0.25">
      <c r="B2916" t="s">
        <v>2204</v>
      </c>
      <c r="C2916">
        <v>24780</v>
      </c>
      <c r="D2916" t="s">
        <v>1676</v>
      </c>
      <c r="E2916">
        <v>20</v>
      </c>
      <c r="F2916">
        <v>80</v>
      </c>
      <c r="G2916">
        <v>7250</v>
      </c>
      <c r="H2916">
        <v>40</v>
      </c>
      <c r="I2916">
        <v>2175</v>
      </c>
      <c r="J2916">
        <v>15</v>
      </c>
      <c r="K2916">
        <v>1025</v>
      </c>
      <c r="L2916">
        <v>4000</v>
      </c>
      <c r="M2916">
        <v>890</v>
      </c>
      <c r="N2916">
        <v>2765</v>
      </c>
      <c r="O2916">
        <v>3875</v>
      </c>
      <c r="P2916">
        <v>3085</v>
      </c>
      <c r="Q2916">
        <v>4090</v>
      </c>
      <c r="R2916">
        <v>2575</v>
      </c>
      <c r="S2916">
        <v>605</v>
      </c>
      <c r="T2916">
        <v>200</v>
      </c>
      <c r="U2916">
        <v>1160</v>
      </c>
      <c r="V2916">
        <v>13490</v>
      </c>
      <c r="W2916">
        <v>10</v>
      </c>
      <c r="X2916">
        <v>290</v>
      </c>
      <c r="Y2916">
        <v>165</v>
      </c>
    </row>
    <row r="2917" spans="2:25" hidden="1" x14ac:dyDescent="0.25">
      <c r="B2917" t="s">
        <v>2204</v>
      </c>
      <c r="C2917">
        <v>24850</v>
      </c>
      <c r="D2917" t="s">
        <v>1677</v>
      </c>
      <c r="E2917">
        <v>5</v>
      </c>
      <c r="F2917">
        <v>15</v>
      </c>
      <c r="G2917">
        <v>4760</v>
      </c>
      <c r="H2917">
        <v>40</v>
      </c>
      <c r="I2917">
        <v>1750</v>
      </c>
      <c r="J2917">
        <v>25</v>
      </c>
      <c r="K2917">
        <v>760</v>
      </c>
      <c r="L2917">
        <v>2795</v>
      </c>
      <c r="M2917">
        <v>585</v>
      </c>
      <c r="N2917">
        <v>1730</v>
      </c>
      <c r="O2917">
        <v>3700</v>
      </c>
      <c r="P2917">
        <v>2905</v>
      </c>
      <c r="Q2917">
        <v>3210</v>
      </c>
      <c r="R2917">
        <v>1800</v>
      </c>
      <c r="S2917">
        <v>625</v>
      </c>
      <c r="T2917">
        <v>155</v>
      </c>
      <c r="U2917">
        <v>1035</v>
      </c>
      <c r="V2917">
        <v>9305</v>
      </c>
      <c r="W2917">
        <v>0</v>
      </c>
      <c r="X2917">
        <v>170</v>
      </c>
      <c r="Y2917">
        <v>205</v>
      </c>
    </row>
    <row r="2918" spans="2:25" hidden="1" x14ac:dyDescent="0.25">
      <c r="B2918" t="s">
        <v>2204</v>
      </c>
      <c r="C2918">
        <v>24900</v>
      </c>
      <c r="D2918" t="s">
        <v>1333</v>
      </c>
      <c r="E2918">
        <v>5</v>
      </c>
      <c r="F2918">
        <v>5</v>
      </c>
      <c r="G2918">
        <v>5535</v>
      </c>
      <c r="H2918">
        <v>10</v>
      </c>
      <c r="I2918">
        <v>1090</v>
      </c>
      <c r="J2918">
        <v>5</v>
      </c>
      <c r="K2918">
        <v>505</v>
      </c>
      <c r="L2918">
        <v>1885</v>
      </c>
      <c r="M2918">
        <v>735</v>
      </c>
      <c r="N2918">
        <v>1410</v>
      </c>
      <c r="O2918">
        <v>1820</v>
      </c>
      <c r="P2918">
        <v>1370</v>
      </c>
      <c r="Q2918">
        <v>1600</v>
      </c>
      <c r="R2918">
        <v>1055</v>
      </c>
      <c r="S2918">
        <v>450</v>
      </c>
      <c r="T2918">
        <v>60</v>
      </c>
      <c r="U2918">
        <v>505</v>
      </c>
      <c r="V2918">
        <v>8660</v>
      </c>
      <c r="W2918">
        <v>5</v>
      </c>
      <c r="X2918">
        <v>85</v>
      </c>
      <c r="Y2918">
        <v>50</v>
      </c>
    </row>
    <row r="2919" spans="2:25" hidden="1" x14ac:dyDescent="0.25">
      <c r="B2919" t="s">
        <v>2204</v>
      </c>
      <c r="C2919">
        <v>24970</v>
      </c>
      <c r="D2919" t="s">
        <v>813</v>
      </c>
      <c r="E2919">
        <v>35</v>
      </c>
      <c r="F2919">
        <v>10</v>
      </c>
      <c r="G2919">
        <v>16730</v>
      </c>
      <c r="H2919">
        <v>200</v>
      </c>
      <c r="I2919">
        <v>3435</v>
      </c>
      <c r="J2919">
        <v>25</v>
      </c>
      <c r="K2919">
        <v>1180</v>
      </c>
      <c r="L2919">
        <v>5735</v>
      </c>
      <c r="M2919">
        <v>5715</v>
      </c>
      <c r="N2919">
        <v>3280</v>
      </c>
      <c r="O2919">
        <v>5400</v>
      </c>
      <c r="P2919">
        <v>3710</v>
      </c>
      <c r="Q2919">
        <v>8775</v>
      </c>
      <c r="R2919">
        <v>3345</v>
      </c>
      <c r="S2919">
        <v>2300</v>
      </c>
      <c r="T2919">
        <v>150</v>
      </c>
      <c r="U2919">
        <v>660</v>
      </c>
      <c r="V2919">
        <v>23770</v>
      </c>
      <c r="W2919">
        <v>65</v>
      </c>
      <c r="X2919">
        <v>165</v>
      </c>
      <c r="Y2919">
        <v>2200</v>
      </c>
    </row>
    <row r="2920" spans="2:25" hidden="1" x14ac:dyDescent="0.25">
      <c r="B2920" t="s">
        <v>2204</v>
      </c>
      <c r="C2920">
        <v>25060</v>
      </c>
      <c r="D2920" t="s">
        <v>814</v>
      </c>
      <c r="E2920">
        <v>10</v>
      </c>
      <c r="F2920">
        <v>10</v>
      </c>
      <c r="G2920">
        <v>10900</v>
      </c>
      <c r="H2920">
        <v>195</v>
      </c>
      <c r="I2920">
        <v>2870</v>
      </c>
      <c r="J2920">
        <v>20</v>
      </c>
      <c r="K2920">
        <v>975</v>
      </c>
      <c r="L2920">
        <v>4065</v>
      </c>
      <c r="M2920">
        <v>3235</v>
      </c>
      <c r="N2920">
        <v>2720</v>
      </c>
      <c r="O2920">
        <v>3155</v>
      </c>
      <c r="P2920">
        <v>2480</v>
      </c>
      <c r="Q2920">
        <v>5710</v>
      </c>
      <c r="R2920">
        <v>3220</v>
      </c>
      <c r="S2920">
        <v>1525</v>
      </c>
      <c r="T2920">
        <v>120</v>
      </c>
      <c r="U2920">
        <v>780</v>
      </c>
      <c r="V2920">
        <v>17110</v>
      </c>
      <c r="W2920">
        <v>25</v>
      </c>
      <c r="X2920">
        <v>165</v>
      </c>
      <c r="Y2920">
        <v>985</v>
      </c>
    </row>
    <row r="2921" spans="2:25" hidden="1" x14ac:dyDescent="0.25">
      <c r="B2921" t="s">
        <v>2204</v>
      </c>
      <c r="C2921">
        <v>25150</v>
      </c>
      <c r="D2921" t="s">
        <v>1678</v>
      </c>
      <c r="E2921">
        <v>5</v>
      </c>
      <c r="F2921">
        <v>5</v>
      </c>
      <c r="G2921">
        <v>3890</v>
      </c>
      <c r="H2921">
        <v>25</v>
      </c>
      <c r="I2921">
        <v>1165</v>
      </c>
      <c r="J2921">
        <v>15</v>
      </c>
      <c r="K2921">
        <v>425</v>
      </c>
      <c r="L2921">
        <v>1405</v>
      </c>
      <c r="M2921">
        <v>675</v>
      </c>
      <c r="N2921">
        <v>1065</v>
      </c>
      <c r="O2921">
        <v>1925</v>
      </c>
      <c r="P2921">
        <v>1440</v>
      </c>
      <c r="Q2921">
        <v>2025</v>
      </c>
      <c r="R2921">
        <v>1030</v>
      </c>
      <c r="S2921">
        <v>490</v>
      </c>
      <c r="T2921">
        <v>55</v>
      </c>
      <c r="U2921">
        <v>460</v>
      </c>
      <c r="V2921">
        <v>6415</v>
      </c>
      <c r="W2921">
        <v>5</v>
      </c>
      <c r="X2921">
        <v>95</v>
      </c>
      <c r="Y2921">
        <v>110</v>
      </c>
    </row>
    <row r="2922" spans="2:25" hidden="1" x14ac:dyDescent="0.25">
      <c r="B2922" t="s">
        <v>2204</v>
      </c>
      <c r="C2922">
        <v>25250</v>
      </c>
      <c r="D2922" t="s">
        <v>186</v>
      </c>
      <c r="E2922">
        <v>35</v>
      </c>
      <c r="F2922">
        <v>20</v>
      </c>
      <c r="G2922">
        <v>13915</v>
      </c>
      <c r="H2922">
        <v>565</v>
      </c>
      <c r="I2922">
        <v>4740</v>
      </c>
      <c r="J2922">
        <v>30</v>
      </c>
      <c r="K2922">
        <v>2090</v>
      </c>
      <c r="L2922">
        <v>7755</v>
      </c>
      <c r="M2922">
        <v>2105</v>
      </c>
      <c r="N2922">
        <v>4770</v>
      </c>
      <c r="O2922">
        <v>5545</v>
      </c>
      <c r="P2922">
        <v>4280</v>
      </c>
      <c r="Q2922">
        <v>10090</v>
      </c>
      <c r="R2922">
        <v>5410</v>
      </c>
      <c r="S2922">
        <v>2020</v>
      </c>
      <c r="T2922">
        <v>400</v>
      </c>
      <c r="U2922">
        <v>970</v>
      </c>
      <c r="V2922">
        <v>24070</v>
      </c>
      <c r="W2922">
        <v>60</v>
      </c>
      <c r="X2922">
        <v>320</v>
      </c>
      <c r="Y2922">
        <v>1920</v>
      </c>
    </row>
    <row r="2923" spans="2:25" hidden="1" x14ac:dyDescent="0.25">
      <c r="B2923" t="s">
        <v>2204</v>
      </c>
      <c r="C2923">
        <v>25340</v>
      </c>
      <c r="D2923" t="s">
        <v>815</v>
      </c>
      <c r="E2923">
        <v>5</v>
      </c>
      <c r="F2923">
        <v>20</v>
      </c>
      <c r="G2923">
        <v>23980</v>
      </c>
      <c r="H2923">
        <v>125</v>
      </c>
      <c r="I2923">
        <v>4150</v>
      </c>
      <c r="J2923">
        <v>45</v>
      </c>
      <c r="K2923">
        <v>1465</v>
      </c>
      <c r="L2923">
        <v>7410</v>
      </c>
      <c r="M2923">
        <v>6285</v>
      </c>
      <c r="N2923">
        <v>4780</v>
      </c>
      <c r="O2923">
        <v>6390</v>
      </c>
      <c r="P2923">
        <v>4980</v>
      </c>
      <c r="Q2923">
        <v>7540</v>
      </c>
      <c r="R2923">
        <v>3795</v>
      </c>
      <c r="S2923">
        <v>2430</v>
      </c>
      <c r="T2923">
        <v>160</v>
      </c>
      <c r="U2923">
        <v>1620</v>
      </c>
      <c r="V2923">
        <v>34455</v>
      </c>
      <c r="W2923">
        <v>10</v>
      </c>
      <c r="X2923">
        <v>320</v>
      </c>
      <c r="Y2923">
        <v>565</v>
      </c>
    </row>
    <row r="2924" spans="2:25" hidden="1" x14ac:dyDescent="0.25">
      <c r="B2924" t="s">
        <v>2204</v>
      </c>
      <c r="C2924">
        <v>25430</v>
      </c>
      <c r="D2924" t="s">
        <v>1680</v>
      </c>
      <c r="E2924">
        <v>5</v>
      </c>
      <c r="F2924">
        <v>0</v>
      </c>
      <c r="G2924">
        <v>3355</v>
      </c>
      <c r="H2924">
        <v>35</v>
      </c>
      <c r="I2924">
        <v>440</v>
      </c>
      <c r="J2924">
        <v>5</v>
      </c>
      <c r="K2924">
        <v>175</v>
      </c>
      <c r="L2924">
        <v>800</v>
      </c>
      <c r="M2924">
        <v>635</v>
      </c>
      <c r="N2924">
        <v>795</v>
      </c>
      <c r="O2924">
        <v>960</v>
      </c>
      <c r="P2924">
        <v>730</v>
      </c>
      <c r="Q2924">
        <v>1090</v>
      </c>
      <c r="R2924">
        <v>655</v>
      </c>
      <c r="S2924">
        <v>345</v>
      </c>
      <c r="T2924">
        <v>25</v>
      </c>
      <c r="U2924">
        <v>220</v>
      </c>
      <c r="V2924">
        <v>4985</v>
      </c>
      <c r="W2924">
        <v>0</v>
      </c>
      <c r="X2924">
        <v>40</v>
      </c>
      <c r="Y2924">
        <v>55</v>
      </c>
    </row>
    <row r="2925" spans="2:25" hidden="1" x14ac:dyDescent="0.25">
      <c r="B2925" t="s">
        <v>2204</v>
      </c>
      <c r="C2925">
        <v>25490</v>
      </c>
      <c r="D2925" t="s">
        <v>1681</v>
      </c>
      <c r="E2925">
        <v>0</v>
      </c>
      <c r="F2925">
        <v>5</v>
      </c>
      <c r="G2925">
        <v>1885</v>
      </c>
      <c r="H2925">
        <v>15</v>
      </c>
      <c r="I2925">
        <v>410</v>
      </c>
      <c r="J2925">
        <v>5</v>
      </c>
      <c r="K2925">
        <v>185</v>
      </c>
      <c r="L2925">
        <v>530</v>
      </c>
      <c r="M2925">
        <v>455</v>
      </c>
      <c r="N2925">
        <v>495</v>
      </c>
      <c r="O2925">
        <v>855</v>
      </c>
      <c r="P2925">
        <v>600</v>
      </c>
      <c r="Q2925">
        <v>820</v>
      </c>
      <c r="R2925">
        <v>405</v>
      </c>
      <c r="S2925">
        <v>275</v>
      </c>
      <c r="T2925">
        <v>25</v>
      </c>
      <c r="U2925">
        <v>185</v>
      </c>
      <c r="V2925">
        <v>3020</v>
      </c>
      <c r="W2925">
        <v>5</v>
      </c>
      <c r="X2925">
        <v>35</v>
      </c>
      <c r="Y2925">
        <v>30</v>
      </c>
    </row>
    <row r="2926" spans="2:25" hidden="1" x14ac:dyDescent="0.25">
      <c r="B2926" t="s">
        <v>2204</v>
      </c>
      <c r="C2926">
        <v>25620</v>
      </c>
      <c r="D2926" t="s">
        <v>1682</v>
      </c>
      <c r="E2926">
        <v>0</v>
      </c>
      <c r="F2926">
        <v>0</v>
      </c>
      <c r="G2926">
        <v>2170</v>
      </c>
      <c r="H2926">
        <v>10</v>
      </c>
      <c r="I2926">
        <v>400</v>
      </c>
      <c r="J2926">
        <v>5</v>
      </c>
      <c r="K2926">
        <v>180</v>
      </c>
      <c r="L2926">
        <v>635</v>
      </c>
      <c r="M2926">
        <v>425</v>
      </c>
      <c r="N2926">
        <v>590</v>
      </c>
      <c r="O2926">
        <v>720</v>
      </c>
      <c r="P2926">
        <v>525</v>
      </c>
      <c r="Q2926">
        <v>805</v>
      </c>
      <c r="R2926">
        <v>515</v>
      </c>
      <c r="S2926">
        <v>265</v>
      </c>
      <c r="T2926">
        <v>30</v>
      </c>
      <c r="U2926">
        <v>140</v>
      </c>
      <c r="V2926">
        <v>3420</v>
      </c>
      <c r="W2926">
        <v>0</v>
      </c>
      <c r="X2926">
        <v>40</v>
      </c>
      <c r="Y2926">
        <v>40</v>
      </c>
    </row>
    <row r="2927" spans="2:25" hidden="1" x14ac:dyDescent="0.25">
      <c r="B2927" t="s">
        <v>2204</v>
      </c>
      <c r="C2927">
        <v>25710</v>
      </c>
      <c r="D2927" t="s">
        <v>1683</v>
      </c>
      <c r="E2927">
        <v>5</v>
      </c>
      <c r="F2927">
        <v>10</v>
      </c>
      <c r="G2927">
        <v>4405</v>
      </c>
      <c r="H2927">
        <v>60</v>
      </c>
      <c r="I2927">
        <v>1130</v>
      </c>
      <c r="J2927">
        <v>15</v>
      </c>
      <c r="K2927">
        <v>265</v>
      </c>
      <c r="L2927">
        <v>915</v>
      </c>
      <c r="M2927">
        <v>2020</v>
      </c>
      <c r="N2927">
        <v>865</v>
      </c>
      <c r="O2927">
        <v>1420</v>
      </c>
      <c r="P2927">
        <v>1005</v>
      </c>
      <c r="Q2927">
        <v>2360</v>
      </c>
      <c r="R2927">
        <v>865</v>
      </c>
      <c r="S2927">
        <v>860</v>
      </c>
      <c r="T2927">
        <v>25</v>
      </c>
      <c r="U2927">
        <v>285</v>
      </c>
      <c r="V2927">
        <v>6350</v>
      </c>
      <c r="W2927">
        <v>5</v>
      </c>
      <c r="X2927">
        <v>55</v>
      </c>
      <c r="Y2927">
        <v>325</v>
      </c>
    </row>
    <row r="2928" spans="2:25" hidden="1" x14ac:dyDescent="0.25">
      <c r="B2928" t="s">
        <v>2204</v>
      </c>
      <c r="C2928">
        <v>25810</v>
      </c>
      <c r="D2928" t="s">
        <v>1684</v>
      </c>
      <c r="E2928">
        <v>5</v>
      </c>
      <c r="F2928">
        <v>5</v>
      </c>
      <c r="G2928">
        <v>1975</v>
      </c>
      <c r="H2928">
        <v>10</v>
      </c>
      <c r="I2928">
        <v>405</v>
      </c>
      <c r="J2928">
        <v>5</v>
      </c>
      <c r="K2928">
        <v>205</v>
      </c>
      <c r="L2928">
        <v>660</v>
      </c>
      <c r="M2928">
        <v>270</v>
      </c>
      <c r="N2928">
        <v>755</v>
      </c>
      <c r="O2928">
        <v>620</v>
      </c>
      <c r="P2928">
        <v>480</v>
      </c>
      <c r="Q2928">
        <v>720</v>
      </c>
      <c r="R2928">
        <v>535</v>
      </c>
      <c r="S2928">
        <v>230</v>
      </c>
      <c r="T2928">
        <v>30</v>
      </c>
      <c r="U2928">
        <v>160</v>
      </c>
      <c r="V2928">
        <v>3475</v>
      </c>
      <c r="W2928">
        <v>0</v>
      </c>
      <c r="X2928">
        <v>55</v>
      </c>
      <c r="Y2928">
        <v>15</v>
      </c>
    </row>
    <row r="2929" spans="2:25" hidden="1" x14ac:dyDescent="0.25">
      <c r="B2929" t="s">
        <v>2204</v>
      </c>
      <c r="C2929">
        <v>25900</v>
      </c>
      <c r="D2929" t="s">
        <v>817</v>
      </c>
      <c r="E2929">
        <v>10</v>
      </c>
      <c r="F2929">
        <v>5</v>
      </c>
      <c r="G2929">
        <v>5605</v>
      </c>
      <c r="H2929">
        <v>205</v>
      </c>
      <c r="I2929">
        <v>1035</v>
      </c>
      <c r="J2929">
        <v>5</v>
      </c>
      <c r="K2929">
        <v>425</v>
      </c>
      <c r="L2929">
        <v>4710</v>
      </c>
      <c r="M2929">
        <v>2015</v>
      </c>
      <c r="N2929">
        <v>3085</v>
      </c>
      <c r="O2929">
        <v>1880</v>
      </c>
      <c r="P2929">
        <v>1525</v>
      </c>
      <c r="Q2929">
        <v>4070</v>
      </c>
      <c r="R2929">
        <v>3205</v>
      </c>
      <c r="S2929">
        <v>710</v>
      </c>
      <c r="T2929">
        <v>60</v>
      </c>
      <c r="U2929">
        <v>460</v>
      </c>
      <c r="V2929">
        <v>11085</v>
      </c>
      <c r="W2929">
        <v>40</v>
      </c>
      <c r="X2929">
        <v>115</v>
      </c>
      <c r="Y2929">
        <v>700</v>
      </c>
    </row>
    <row r="2930" spans="2:25" hidden="1" x14ac:dyDescent="0.25">
      <c r="B2930" t="s">
        <v>2204</v>
      </c>
      <c r="C2930">
        <v>25990</v>
      </c>
      <c r="D2930" t="s">
        <v>1685</v>
      </c>
      <c r="E2930">
        <v>0</v>
      </c>
      <c r="F2930">
        <v>0</v>
      </c>
      <c r="G2930">
        <v>1315</v>
      </c>
      <c r="H2930">
        <v>5</v>
      </c>
      <c r="I2930">
        <v>295</v>
      </c>
      <c r="J2930">
        <v>5</v>
      </c>
      <c r="K2930">
        <v>155</v>
      </c>
      <c r="L2930">
        <v>300</v>
      </c>
      <c r="M2930">
        <v>160</v>
      </c>
      <c r="N2930">
        <v>405</v>
      </c>
      <c r="O2930">
        <v>410</v>
      </c>
      <c r="P2930">
        <v>290</v>
      </c>
      <c r="Q2930">
        <v>475</v>
      </c>
      <c r="R2930">
        <v>325</v>
      </c>
      <c r="S2930">
        <v>145</v>
      </c>
      <c r="T2930">
        <v>15</v>
      </c>
      <c r="U2930">
        <v>95</v>
      </c>
      <c r="V2930">
        <v>2180</v>
      </c>
      <c r="W2930">
        <v>0</v>
      </c>
      <c r="X2930">
        <v>30</v>
      </c>
      <c r="Y2930">
        <v>20</v>
      </c>
    </row>
    <row r="2931" spans="2:25" hidden="1" x14ac:dyDescent="0.25">
      <c r="B2931" t="s">
        <v>2204</v>
      </c>
      <c r="C2931">
        <v>26080</v>
      </c>
      <c r="D2931" t="s">
        <v>1686</v>
      </c>
      <c r="E2931">
        <v>0</v>
      </c>
      <c r="F2931">
        <v>0</v>
      </c>
      <c r="G2931">
        <v>490</v>
      </c>
      <c r="H2931">
        <v>5</v>
      </c>
      <c r="I2931">
        <v>35</v>
      </c>
      <c r="J2931">
        <v>0</v>
      </c>
      <c r="K2931">
        <v>10</v>
      </c>
      <c r="L2931">
        <v>95</v>
      </c>
      <c r="M2931">
        <v>330</v>
      </c>
      <c r="N2931">
        <v>55</v>
      </c>
      <c r="O2931">
        <v>60</v>
      </c>
      <c r="P2931">
        <v>35</v>
      </c>
      <c r="Q2931">
        <v>110</v>
      </c>
      <c r="R2931">
        <v>50</v>
      </c>
      <c r="S2931">
        <v>55</v>
      </c>
      <c r="T2931">
        <v>5</v>
      </c>
      <c r="U2931">
        <v>15</v>
      </c>
      <c r="V2931">
        <v>615</v>
      </c>
      <c r="W2931">
        <v>0</v>
      </c>
      <c r="X2931">
        <v>5</v>
      </c>
      <c r="Y2931">
        <v>10</v>
      </c>
    </row>
    <row r="2932" spans="2:25" hidden="1" x14ac:dyDescent="0.25">
      <c r="B2932" t="s">
        <v>2204</v>
      </c>
      <c r="C2932">
        <v>26170</v>
      </c>
      <c r="D2932" t="s">
        <v>1687</v>
      </c>
      <c r="E2932">
        <v>5</v>
      </c>
      <c r="F2932">
        <v>5</v>
      </c>
      <c r="G2932">
        <v>4575</v>
      </c>
      <c r="H2932">
        <v>20</v>
      </c>
      <c r="I2932">
        <v>810</v>
      </c>
      <c r="J2932">
        <v>5</v>
      </c>
      <c r="K2932">
        <v>350</v>
      </c>
      <c r="L2932">
        <v>1285</v>
      </c>
      <c r="M2932">
        <v>1110</v>
      </c>
      <c r="N2932">
        <v>1105</v>
      </c>
      <c r="O2932">
        <v>1580</v>
      </c>
      <c r="P2932">
        <v>1120</v>
      </c>
      <c r="Q2932">
        <v>1625</v>
      </c>
      <c r="R2932">
        <v>905</v>
      </c>
      <c r="S2932">
        <v>630</v>
      </c>
      <c r="T2932">
        <v>55</v>
      </c>
      <c r="U2932">
        <v>330</v>
      </c>
      <c r="V2932">
        <v>7015</v>
      </c>
      <c r="W2932">
        <v>5</v>
      </c>
      <c r="X2932">
        <v>65</v>
      </c>
      <c r="Y2932">
        <v>70</v>
      </c>
    </row>
    <row r="2933" spans="2:25" hidden="1" x14ac:dyDescent="0.25">
      <c r="B2933" t="s">
        <v>2204</v>
      </c>
      <c r="C2933">
        <v>26260</v>
      </c>
      <c r="D2933" t="s">
        <v>1420</v>
      </c>
      <c r="E2933">
        <v>5</v>
      </c>
      <c r="F2933">
        <v>5</v>
      </c>
      <c r="G2933">
        <v>2365</v>
      </c>
      <c r="H2933">
        <v>5</v>
      </c>
      <c r="I2933">
        <v>445</v>
      </c>
      <c r="J2933">
        <v>5</v>
      </c>
      <c r="K2933">
        <v>205</v>
      </c>
      <c r="L2933">
        <v>765</v>
      </c>
      <c r="M2933">
        <v>540</v>
      </c>
      <c r="N2933">
        <v>725</v>
      </c>
      <c r="O2933">
        <v>920</v>
      </c>
      <c r="P2933">
        <v>680</v>
      </c>
      <c r="Q2933">
        <v>930</v>
      </c>
      <c r="R2933">
        <v>615</v>
      </c>
      <c r="S2933">
        <v>275</v>
      </c>
      <c r="T2933">
        <v>30</v>
      </c>
      <c r="U2933">
        <v>235</v>
      </c>
      <c r="V2933">
        <v>3955</v>
      </c>
      <c r="W2933">
        <v>0</v>
      </c>
      <c r="X2933">
        <v>70</v>
      </c>
      <c r="Y2933">
        <v>25</v>
      </c>
    </row>
    <row r="2934" spans="2:25" hidden="1" x14ac:dyDescent="0.25">
      <c r="B2934" t="s">
        <v>2204</v>
      </c>
      <c r="C2934">
        <v>26350</v>
      </c>
      <c r="D2934" t="s">
        <v>818</v>
      </c>
      <c r="E2934">
        <v>5</v>
      </c>
      <c r="F2934">
        <v>5</v>
      </c>
      <c r="G2934">
        <v>5440</v>
      </c>
      <c r="H2934">
        <v>180</v>
      </c>
      <c r="I2934">
        <v>905</v>
      </c>
      <c r="J2934">
        <v>5</v>
      </c>
      <c r="K2934">
        <v>290</v>
      </c>
      <c r="L2934">
        <v>3235</v>
      </c>
      <c r="M2934">
        <v>2755</v>
      </c>
      <c r="N2934">
        <v>1635</v>
      </c>
      <c r="O2934">
        <v>1190</v>
      </c>
      <c r="P2934">
        <v>950</v>
      </c>
      <c r="Q2934">
        <v>3360</v>
      </c>
      <c r="R2934">
        <v>1965</v>
      </c>
      <c r="S2934">
        <v>650</v>
      </c>
      <c r="T2934">
        <v>25</v>
      </c>
      <c r="U2934">
        <v>275</v>
      </c>
      <c r="V2934">
        <v>8535</v>
      </c>
      <c r="W2934">
        <v>20</v>
      </c>
      <c r="X2934">
        <v>60</v>
      </c>
      <c r="Y2934">
        <v>925</v>
      </c>
    </row>
    <row r="2935" spans="2:25" hidden="1" x14ac:dyDescent="0.25">
      <c r="B2935" t="s">
        <v>2204</v>
      </c>
      <c r="C2935">
        <v>26430</v>
      </c>
      <c r="D2935" t="s">
        <v>1688</v>
      </c>
      <c r="E2935">
        <v>5</v>
      </c>
      <c r="F2935">
        <v>5</v>
      </c>
      <c r="G2935">
        <v>2060</v>
      </c>
      <c r="H2935">
        <v>5</v>
      </c>
      <c r="I2935">
        <v>330</v>
      </c>
      <c r="J2935">
        <v>5</v>
      </c>
      <c r="K2935">
        <v>155</v>
      </c>
      <c r="L2935">
        <v>675</v>
      </c>
      <c r="M2935">
        <v>405</v>
      </c>
      <c r="N2935">
        <v>435</v>
      </c>
      <c r="O2935">
        <v>520</v>
      </c>
      <c r="P2935">
        <v>375</v>
      </c>
      <c r="Q2935">
        <v>575</v>
      </c>
      <c r="R2935">
        <v>375</v>
      </c>
      <c r="S2935">
        <v>210</v>
      </c>
      <c r="T2935">
        <v>25</v>
      </c>
      <c r="U2935">
        <v>120</v>
      </c>
      <c r="V2935">
        <v>3040</v>
      </c>
      <c r="W2935">
        <v>0</v>
      </c>
      <c r="X2935">
        <v>25</v>
      </c>
      <c r="Y2935">
        <v>15</v>
      </c>
    </row>
    <row r="2936" spans="2:25" hidden="1" x14ac:dyDescent="0.25">
      <c r="B2936" t="s">
        <v>2204</v>
      </c>
      <c r="C2936">
        <v>26490</v>
      </c>
      <c r="D2936" t="s">
        <v>1689</v>
      </c>
      <c r="E2936">
        <v>5</v>
      </c>
      <c r="F2936">
        <v>5</v>
      </c>
      <c r="G2936">
        <v>3170</v>
      </c>
      <c r="H2936">
        <v>45</v>
      </c>
      <c r="I2936">
        <v>510</v>
      </c>
      <c r="J2936">
        <v>10</v>
      </c>
      <c r="K2936">
        <v>145</v>
      </c>
      <c r="L2936">
        <v>855</v>
      </c>
      <c r="M2936">
        <v>1445</v>
      </c>
      <c r="N2936">
        <v>485</v>
      </c>
      <c r="O2936">
        <v>1140</v>
      </c>
      <c r="P2936">
        <v>850</v>
      </c>
      <c r="Q2936">
        <v>1410</v>
      </c>
      <c r="R2936">
        <v>555</v>
      </c>
      <c r="S2936">
        <v>480</v>
      </c>
      <c r="T2936">
        <v>30</v>
      </c>
      <c r="U2936">
        <v>225</v>
      </c>
      <c r="V2936">
        <v>4415</v>
      </c>
      <c r="W2936">
        <v>5</v>
      </c>
      <c r="X2936">
        <v>20</v>
      </c>
      <c r="Y2936">
        <v>160</v>
      </c>
    </row>
    <row r="2937" spans="2:25" hidden="1" x14ac:dyDescent="0.25">
      <c r="B2937" t="s">
        <v>2204</v>
      </c>
      <c r="C2937">
        <v>26610</v>
      </c>
      <c r="D2937" t="s">
        <v>1432</v>
      </c>
      <c r="E2937">
        <v>5</v>
      </c>
      <c r="F2937">
        <v>15</v>
      </c>
      <c r="G2937">
        <v>2400</v>
      </c>
      <c r="H2937">
        <v>10</v>
      </c>
      <c r="I2937">
        <v>580</v>
      </c>
      <c r="J2937">
        <v>5</v>
      </c>
      <c r="K2937">
        <v>265</v>
      </c>
      <c r="L2937">
        <v>965</v>
      </c>
      <c r="M2937">
        <v>395</v>
      </c>
      <c r="N2937">
        <v>855</v>
      </c>
      <c r="O2937">
        <v>1250</v>
      </c>
      <c r="P2937">
        <v>950</v>
      </c>
      <c r="Q2937">
        <v>1140</v>
      </c>
      <c r="R2937">
        <v>735</v>
      </c>
      <c r="S2937">
        <v>225</v>
      </c>
      <c r="T2937">
        <v>45</v>
      </c>
      <c r="U2937">
        <v>390</v>
      </c>
      <c r="V2937">
        <v>4335</v>
      </c>
      <c r="W2937">
        <v>5</v>
      </c>
      <c r="X2937">
        <v>75</v>
      </c>
      <c r="Y2937">
        <v>50</v>
      </c>
    </row>
    <row r="2938" spans="2:25" hidden="1" x14ac:dyDescent="0.25">
      <c r="B2938" t="s">
        <v>2204</v>
      </c>
      <c r="C2938">
        <v>26670</v>
      </c>
      <c r="D2938" t="s">
        <v>1132</v>
      </c>
      <c r="E2938">
        <v>5</v>
      </c>
      <c r="F2938">
        <v>5</v>
      </c>
      <c r="G2938">
        <v>935</v>
      </c>
      <c r="H2938">
        <v>5</v>
      </c>
      <c r="I2938">
        <v>175</v>
      </c>
      <c r="J2938">
        <v>0</v>
      </c>
      <c r="K2938">
        <v>90</v>
      </c>
      <c r="L2938">
        <v>235</v>
      </c>
      <c r="M2938">
        <v>205</v>
      </c>
      <c r="N2938">
        <v>240</v>
      </c>
      <c r="O2938">
        <v>295</v>
      </c>
      <c r="P2938">
        <v>200</v>
      </c>
      <c r="Q2938">
        <v>290</v>
      </c>
      <c r="R2938">
        <v>190</v>
      </c>
      <c r="S2938">
        <v>65</v>
      </c>
      <c r="T2938">
        <v>10</v>
      </c>
      <c r="U2938">
        <v>55</v>
      </c>
      <c r="V2938">
        <v>1445</v>
      </c>
      <c r="W2938">
        <v>0</v>
      </c>
      <c r="X2938">
        <v>10</v>
      </c>
      <c r="Y2938">
        <v>5</v>
      </c>
    </row>
    <row r="2939" spans="2:25" hidden="1" x14ac:dyDescent="0.25">
      <c r="B2939" t="s">
        <v>2204</v>
      </c>
      <c r="C2939">
        <v>26700</v>
      </c>
      <c r="D2939" t="s">
        <v>1123</v>
      </c>
      <c r="E2939">
        <v>5</v>
      </c>
      <c r="F2939">
        <v>5</v>
      </c>
      <c r="G2939">
        <v>4365</v>
      </c>
      <c r="H2939">
        <v>20</v>
      </c>
      <c r="I2939">
        <v>955</v>
      </c>
      <c r="J2939">
        <v>10</v>
      </c>
      <c r="K2939">
        <v>410</v>
      </c>
      <c r="L2939">
        <v>1520</v>
      </c>
      <c r="M2939">
        <v>745</v>
      </c>
      <c r="N2939">
        <v>1370</v>
      </c>
      <c r="O2939">
        <v>1640</v>
      </c>
      <c r="P2939">
        <v>1250</v>
      </c>
      <c r="Q2939">
        <v>1655</v>
      </c>
      <c r="R2939">
        <v>935</v>
      </c>
      <c r="S2939">
        <v>465</v>
      </c>
      <c r="T2939">
        <v>70</v>
      </c>
      <c r="U2939">
        <v>395</v>
      </c>
      <c r="V2939">
        <v>7190</v>
      </c>
      <c r="W2939">
        <v>5</v>
      </c>
      <c r="X2939">
        <v>125</v>
      </c>
      <c r="Y2939">
        <v>85</v>
      </c>
    </row>
    <row r="2940" spans="2:25" hidden="1" x14ac:dyDescent="0.25">
      <c r="B2940" t="s">
        <v>2204</v>
      </c>
      <c r="C2940">
        <v>26730</v>
      </c>
      <c r="D2940" t="s">
        <v>1690</v>
      </c>
      <c r="E2940">
        <v>5</v>
      </c>
      <c r="F2940">
        <v>15</v>
      </c>
      <c r="G2940">
        <v>4800</v>
      </c>
      <c r="H2940">
        <v>35</v>
      </c>
      <c r="I2940">
        <v>1095</v>
      </c>
      <c r="J2940">
        <v>10</v>
      </c>
      <c r="K2940">
        <v>425</v>
      </c>
      <c r="L2940">
        <v>2075</v>
      </c>
      <c r="M2940">
        <v>880</v>
      </c>
      <c r="N2940">
        <v>1560</v>
      </c>
      <c r="O2940">
        <v>1955</v>
      </c>
      <c r="P2940">
        <v>1500</v>
      </c>
      <c r="Q2940">
        <v>2060</v>
      </c>
      <c r="R2940">
        <v>1095</v>
      </c>
      <c r="S2940">
        <v>675</v>
      </c>
      <c r="T2940">
        <v>45</v>
      </c>
      <c r="U2940">
        <v>530</v>
      </c>
      <c r="V2940">
        <v>8065</v>
      </c>
      <c r="W2940">
        <v>10</v>
      </c>
      <c r="X2940">
        <v>125</v>
      </c>
      <c r="Y2940">
        <v>150</v>
      </c>
    </row>
    <row r="2941" spans="2:25" hidden="1" x14ac:dyDescent="0.25">
      <c r="B2941" t="s">
        <v>2204</v>
      </c>
      <c r="C2941">
        <v>26810</v>
      </c>
      <c r="D2941" t="s">
        <v>1691</v>
      </c>
      <c r="E2941">
        <v>5</v>
      </c>
      <c r="F2941">
        <v>10</v>
      </c>
      <c r="G2941">
        <v>6620</v>
      </c>
      <c r="H2941">
        <v>20</v>
      </c>
      <c r="I2941">
        <v>1540</v>
      </c>
      <c r="J2941">
        <v>20</v>
      </c>
      <c r="K2941">
        <v>780</v>
      </c>
      <c r="L2941">
        <v>2500</v>
      </c>
      <c r="M2941">
        <v>1040</v>
      </c>
      <c r="N2941">
        <v>2135</v>
      </c>
      <c r="O2941">
        <v>2570</v>
      </c>
      <c r="P2941">
        <v>1990</v>
      </c>
      <c r="Q2941">
        <v>3015</v>
      </c>
      <c r="R2941">
        <v>1810</v>
      </c>
      <c r="S2941">
        <v>1050</v>
      </c>
      <c r="T2941">
        <v>95</v>
      </c>
      <c r="U2941">
        <v>740</v>
      </c>
      <c r="V2941">
        <v>11425</v>
      </c>
      <c r="W2941">
        <v>5</v>
      </c>
      <c r="X2941">
        <v>205</v>
      </c>
      <c r="Y2941">
        <v>80</v>
      </c>
    </row>
    <row r="2942" spans="2:25" hidden="1" x14ac:dyDescent="0.25">
      <c r="B2942" t="s">
        <v>2204</v>
      </c>
      <c r="C2942">
        <v>26890</v>
      </c>
      <c r="D2942" t="s">
        <v>1451</v>
      </c>
      <c r="E2942">
        <v>0</v>
      </c>
      <c r="F2942">
        <v>0</v>
      </c>
      <c r="G2942">
        <v>545</v>
      </c>
      <c r="H2942">
        <v>5</v>
      </c>
      <c r="I2942">
        <v>90</v>
      </c>
      <c r="J2942">
        <v>0</v>
      </c>
      <c r="K2942">
        <v>50</v>
      </c>
      <c r="L2942">
        <v>115</v>
      </c>
      <c r="M2942">
        <v>100</v>
      </c>
      <c r="N2942">
        <v>160</v>
      </c>
      <c r="O2942">
        <v>190</v>
      </c>
      <c r="P2942">
        <v>140</v>
      </c>
      <c r="Q2942">
        <v>170</v>
      </c>
      <c r="R2942">
        <v>160</v>
      </c>
      <c r="S2942">
        <v>35</v>
      </c>
      <c r="T2942">
        <v>15</v>
      </c>
      <c r="U2942">
        <v>45</v>
      </c>
      <c r="V2942">
        <v>920</v>
      </c>
      <c r="W2942">
        <v>0</v>
      </c>
      <c r="X2942">
        <v>5</v>
      </c>
      <c r="Y2942">
        <v>5</v>
      </c>
    </row>
    <row r="2943" spans="2:25" hidden="1" x14ac:dyDescent="0.25">
      <c r="B2943" t="s">
        <v>2204</v>
      </c>
      <c r="C2943">
        <v>26980</v>
      </c>
      <c r="D2943" t="s">
        <v>819</v>
      </c>
      <c r="E2943">
        <v>10</v>
      </c>
      <c r="F2943">
        <v>5</v>
      </c>
      <c r="G2943">
        <v>15005</v>
      </c>
      <c r="H2943">
        <v>195</v>
      </c>
      <c r="I2943">
        <v>2740</v>
      </c>
      <c r="J2943">
        <v>30</v>
      </c>
      <c r="K2943">
        <v>860</v>
      </c>
      <c r="L2943">
        <v>5315</v>
      </c>
      <c r="M2943">
        <v>5820</v>
      </c>
      <c r="N2943">
        <v>3340</v>
      </c>
      <c r="O2943">
        <v>4960</v>
      </c>
      <c r="P2943">
        <v>3495</v>
      </c>
      <c r="Q2943">
        <v>7795</v>
      </c>
      <c r="R2943">
        <v>3050</v>
      </c>
      <c r="S2943">
        <v>2325</v>
      </c>
      <c r="T2943">
        <v>135</v>
      </c>
      <c r="U2943">
        <v>625</v>
      </c>
      <c r="V2943">
        <v>21960</v>
      </c>
      <c r="W2943">
        <v>75</v>
      </c>
      <c r="X2943">
        <v>180</v>
      </c>
      <c r="Y2943">
        <v>1590</v>
      </c>
    </row>
    <row r="2944" spans="2:25" hidden="1" x14ac:dyDescent="0.25">
      <c r="B2944" t="s">
        <v>2204</v>
      </c>
      <c r="C2944">
        <v>27070</v>
      </c>
      <c r="D2944" t="s">
        <v>820</v>
      </c>
      <c r="E2944">
        <v>30</v>
      </c>
      <c r="F2944">
        <v>35</v>
      </c>
      <c r="G2944">
        <v>20735</v>
      </c>
      <c r="H2944">
        <v>235</v>
      </c>
      <c r="I2944">
        <v>8930</v>
      </c>
      <c r="J2944">
        <v>75</v>
      </c>
      <c r="K2944">
        <v>4300</v>
      </c>
      <c r="L2944">
        <v>11050</v>
      </c>
      <c r="M2944">
        <v>2275</v>
      </c>
      <c r="N2944">
        <v>7090</v>
      </c>
      <c r="O2944">
        <v>14750</v>
      </c>
      <c r="P2944">
        <v>10985</v>
      </c>
      <c r="Q2944">
        <v>14920</v>
      </c>
      <c r="R2944">
        <v>7585</v>
      </c>
      <c r="S2944">
        <v>2750</v>
      </c>
      <c r="T2944">
        <v>885</v>
      </c>
      <c r="U2944">
        <v>2770</v>
      </c>
      <c r="V2944">
        <v>38545</v>
      </c>
      <c r="W2944">
        <v>65</v>
      </c>
      <c r="X2944">
        <v>625</v>
      </c>
      <c r="Y2944">
        <v>2190</v>
      </c>
    </row>
    <row r="2945" spans="2:25" hidden="1" x14ac:dyDescent="0.25">
      <c r="B2945" t="s">
        <v>2204</v>
      </c>
      <c r="C2945">
        <v>27170</v>
      </c>
      <c r="D2945" t="s">
        <v>1135</v>
      </c>
      <c r="E2945">
        <v>10</v>
      </c>
      <c r="F2945">
        <v>20</v>
      </c>
      <c r="G2945">
        <v>5000</v>
      </c>
      <c r="H2945">
        <v>45</v>
      </c>
      <c r="I2945">
        <v>1630</v>
      </c>
      <c r="J2945">
        <v>25</v>
      </c>
      <c r="K2945">
        <v>660</v>
      </c>
      <c r="L2945">
        <v>2650</v>
      </c>
      <c r="M2945">
        <v>705</v>
      </c>
      <c r="N2945">
        <v>1900</v>
      </c>
      <c r="O2945">
        <v>2960</v>
      </c>
      <c r="P2945">
        <v>2290</v>
      </c>
      <c r="Q2945">
        <v>2715</v>
      </c>
      <c r="R2945">
        <v>1515</v>
      </c>
      <c r="S2945">
        <v>435</v>
      </c>
      <c r="T2945">
        <v>105</v>
      </c>
      <c r="U2945">
        <v>850</v>
      </c>
      <c r="V2945">
        <v>9265</v>
      </c>
      <c r="W2945">
        <v>5</v>
      </c>
      <c r="X2945">
        <v>235</v>
      </c>
      <c r="Y2945">
        <v>175</v>
      </c>
    </row>
    <row r="2946" spans="2:25" hidden="1" x14ac:dyDescent="0.25">
      <c r="B2946" t="s">
        <v>2204</v>
      </c>
      <c r="C2946">
        <v>27260</v>
      </c>
      <c r="D2946" t="s">
        <v>821</v>
      </c>
      <c r="E2946">
        <v>25</v>
      </c>
      <c r="F2946">
        <v>35</v>
      </c>
      <c r="G2946">
        <v>14035</v>
      </c>
      <c r="H2946">
        <v>270</v>
      </c>
      <c r="I2946">
        <v>7345</v>
      </c>
      <c r="J2946">
        <v>110</v>
      </c>
      <c r="K2946">
        <v>3250</v>
      </c>
      <c r="L2946">
        <v>14920</v>
      </c>
      <c r="M2946">
        <v>1805</v>
      </c>
      <c r="N2946">
        <v>5705</v>
      </c>
      <c r="O2946">
        <v>22720</v>
      </c>
      <c r="P2946">
        <v>17095</v>
      </c>
      <c r="Q2946">
        <v>21515</v>
      </c>
      <c r="R2946">
        <v>9435</v>
      </c>
      <c r="S2946">
        <v>2920</v>
      </c>
      <c r="T2946">
        <v>1445</v>
      </c>
      <c r="U2946">
        <v>3850</v>
      </c>
      <c r="V2946">
        <v>30665</v>
      </c>
      <c r="W2946">
        <v>105</v>
      </c>
      <c r="X2946">
        <v>995</v>
      </c>
      <c r="Y2946">
        <v>2400</v>
      </c>
    </row>
    <row r="2947" spans="2:25" hidden="1" x14ac:dyDescent="0.25">
      <c r="B2947" t="s">
        <v>2204</v>
      </c>
      <c r="C2947">
        <v>27350</v>
      </c>
      <c r="D2947" t="s">
        <v>28</v>
      </c>
      <c r="E2947">
        <v>20</v>
      </c>
      <c r="F2947">
        <v>20</v>
      </c>
      <c r="G2947">
        <v>4505</v>
      </c>
      <c r="H2947">
        <v>370</v>
      </c>
      <c r="I2947">
        <v>1025</v>
      </c>
      <c r="J2947">
        <v>10</v>
      </c>
      <c r="K2947">
        <v>500</v>
      </c>
      <c r="L2947">
        <v>3100</v>
      </c>
      <c r="M2947">
        <v>1605</v>
      </c>
      <c r="N2947">
        <v>2385</v>
      </c>
      <c r="O2947">
        <v>1715</v>
      </c>
      <c r="P2947">
        <v>1475</v>
      </c>
      <c r="Q2947">
        <v>4720</v>
      </c>
      <c r="R2947">
        <v>3145</v>
      </c>
      <c r="S2947">
        <v>725</v>
      </c>
      <c r="T2947">
        <v>105</v>
      </c>
      <c r="U2947">
        <v>565</v>
      </c>
      <c r="V2947">
        <v>9400</v>
      </c>
      <c r="W2947">
        <v>30</v>
      </c>
      <c r="X2947">
        <v>150</v>
      </c>
      <c r="Y2947">
        <v>1150</v>
      </c>
    </row>
    <row r="2948" spans="2:25" hidden="1" x14ac:dyDescent="0.25">
      <c r="B2948" t="s">
        <v>2204</v>
      </c>
      <c r="C2948">
        <v>27450</v>
      </c>
      <c r="D2948" t="s">
        <v>822</v>
      </c>
      <c r="E2948">
        <v>20</v>
      </c>
      <c r="F2948">
        <v>15</v>
      </c>
      <c r="G2948">
        <v>16355</v>
      </c>
      <c r="H2948">
        <v>125</v>
      </c>
      <c r="I2948">
        <v>3565</v>
      </c>
      <c r="J2948">
        <v>40</v>
      </c>
      <c r="K2948">
        <v>1140</v>
      </c>
      <c r="L2948">
        <v>4800</v>
      </c>
      <c r="M2948">
        <v>3245</v>
      </c>
      <c r="N2948">
        <v>4285</v>
      </c>
      <c r="O2948">
        <v>6725</v>
      </c>
      <c r="P2948">
        <v>4875</v>
      </c>
      <c r="Q2948">
        <v>7325</v>
      </c>
      <c r="R2948">
        <v>3375</v>
      </c>
      <c r="S2948">
        <v>2160</v>
      </c>
      <c r="T2948">
        <v>200</v>
      </c>
      <c r="U2948">
        <v>1350</v>
      </c>
      <c r="V2948">
        <v>25280</v>
      </c>
      <c r="W2948">
        <v>10</v>
      </c>
      <c r="X2948">
        <v>285</v>
      </c>
      <c r="Y2948">
        <v>645</v>
      </c>
    </row>
    <row r="2949" spans="2:25" hidden="1" x14ac:dyDescent="0.25">
      <c r="B2949" t="s">
        <v>2204</v>
      </c>
      <c r="C2949">
        <v>27630</v>
      </c>
      <c r="D2949" t="s">
        <v>1457</v>
      </c>
      <c r="E2949">
        <v>5</v>
      </c>
      <c r="F2949">
        <v>0</v>
      </c>
      <c r="G2949">
        <v>1060</v>
      </c>
      <c r="H2949">
        <v>5</v>
      </c>
      <c r="I2949">
        <v>295</v>
      </c>
      <c r="J2949">
        <v>0</v>
      </c>
      <c r="K2949">
        <v>165</v>
      </c>
      <c r="L2949">
        <v>305</v>
      </c>
      <c r="M2949">
        <v>190</v>
      </c>
      <c r="N2949">
        <v>490</v>
      </c>
      <c r="O2949">
        <v>345</v>
      </c>
      <c r="P2949">
        <v>280</v>
      </c>
      <c r="Q2949">
        <v>340</v>
      </c>
      <c r="R2949">
        <v>285</v>
      </c>
      <c r="S2949">
        <v>90</v>
      </c>
      <c r="T2949">
        <v>15</v>
      </c>
      <c r="U2949">
        <v>90</v>
      </c>
      <c r="V2949">
        <v>1995</v>
      </c>
      <c r="W2949">
        <v>0</v>
      </c>
      <c r="X2949">
        <v>25</v>
      </c>
      <c r="Y2949">
        <v>5</v>
      </c>
    </row>
    <row r="2950" spans="2:25" hidden="1" x14ac:dyDescent="0.25">
      <c r="B2950" t="s">
        <v>2204</v>
      </c>
      <c r="C2950">
        <v>29399</v>
      </c>
      <c r="D2950" t="s">
        <v>1868</v>
      </c>
      <c r="E2950">
        <v>0</v>
      </c>
      <c r="F2950">
        <v>0</v>
      </c>
      <c r="G2950">
        <v>15</v>
      </c>
      <c r="H2950">
        <v>0</v>
      </c>
      <c r="I2950">
        <v>5</v>
      </c>
      <c r="J2950">
        <v>0</v>
      </c>
      <c r="K2950">
        <v>5</v>
      </c>
      <c r="L2950">
        <v>10</v>
      </c>
      <c r="M2950">
        <v>10</v>
      </c>
      <c r="N2950">
        <v>10</v>
      </c>
      <c r="O2950">
        <v>10</v>
      </c>
      <c r="P2950">
        <v>5</v>
      </c>
      <c r="Q2950">
        <v>25</v>
      </c>
      <c r="R2950">
        <v>20</v>
      </c>
      <c r="S2950">
        <v>10</v>
      </c>
      <c r="T2950">
        <v>0</v>
      </c>
      <c r="U2950">
        <v>5</v>
      </c>
      <c r="V2950">
        <v>40</v>
      </c>
      <c r="W2950">
        <v>0</v>
      </c>
      <c r="X2950">
        <v>5</v>
      </c>
      <c r="Y2950">
        <v>5</v>
      </c>
    </row>
    <row r="2951" spans="2:25" hidden="1" x14ac:dyDescent="0.25">
      <c r="B2951" t="s">
        <v>2204</v>
      </c>
      <c r="C2951">
        <v>30250</v>
      </c>
      <c r="D2951" t="s">
        <v>1869</v>
      </c>
      <c r="E2951">
        <v>5</v>
      </c>
      <c r="F2951">
        <v>30</v>
      </c>
      <c r="G2951">
        <v>50</v>
      </c>
      <c r="H2951">
        <v>0</v>
      </c>
      <c r="I2951">
        <v>20</v>
      </c>
      <c r="J2951">
        <v>0</v>
      </c>
      <c r="K2951">
        <v>25</v>
      </c>
      <c r="L2951">
        <v>5</v>
      </c>
      <c r="M2951">
        <v>0</v>
      </c>
      <c r="N2951">
        <v>80</v>
      </c>
      <c r="O2951">
        <v>205</v>
      </c>
      <c r="P2951">
        <v>175</v>
      </c>
      <c r="Q2951">
        <v>465</v>
      </c>
      <c r="R2951">
        <v>395</v>
      </c>
      <c r="S2951">
        <v>5</v>
      </c>
      <c r="T2951">
        <v>35</v>
      </c>
      <c r="U2951">
        <v>105</v>
      </c>
      <c r="V2951">
        <v>355</v>
      </c>
      <c r="W2951">
        <v>0</v>
      </c>
      <c r="X2951">
        <v>75</v>
      </c>
      <c r="Y2951">
        <v>0</v>
      </c>
    </row>
    <row r="2952" spans="2:25" hidden="1" x14ac:dyDescent="0.25">
      <c r="B2952" t="s">
        <v>2204</v>
      </c>
      <c r="C2952">
        <v>30300</v>
      </c>
      <c r="D2952" t="s">
        <v>1870</v>
      </c>
      <c r="E2952">
        <v>5</v>
      </c>
      <c r="F2952">
        <v>35</v>
      </c>
      <c r="G2952">
        <v>405</v>
      </c>
      <c r="H2952">
        <v>5</v>
      </c>
      <c r="I2952">
        <v>80</v>
      </c>
      <c r="J2952">
        <v>5</v>
      </c>
      <c r="K2952">
        <v>45</v>
      </c>
      <c r="L2952">
        <v>185</v>
      </c>
      <c r="M2952">
        <v>50</v>
      </c>
      <c r="N2952">
        <v>155</v>
      </c>
      <c r="O2952">
        <v>335</v>
      </c>
      <c r="P2952">
        <v>270</v>
      </c>
      <c r="Q2952">
        <v>300</v>
      </c>
      <c r="R2952">
        <v>225</v>
      </c>
      <c r="S2952">
        <v>15</v>
      </c>
      <c r="T2952">
        <v>10</v>
      </c>
      <c r="U2952">
        <v>130</v>
      </c>
      <c r="V2952">
        <v>830</v>
      </c>
      <c r="W2952">
        <v>0</v>
      </c>
      <c r="X2952">
        <v>40</v>
      </c>
      <c r="Y2952">
        <v>5</v>
      </c>
    </row>
    <row r="2953" spans="2:25" hidden="1" x14ac:dyDescent="0.25">
      <c r="B2953" t="s">
        <v>2204</v>
      </c>
      <c r="C2953">
        <v>30370</v>
      </c>
      <c r="D2953" t="s">
        <v>1871</v>
      </c>
      <c r="E2953">
        <v>5</v>
      </c>
      <c r="F2953">
        <v>20</v>
      </c>
      <c r="G2953">
        <v>1130</v>
      </c>
      <c r="H2953">
        <v>5</v>
      </c>
      <c r="I2953">
        <v>295</v>
      </c>
      <c r="J2953">
        <v>5</v>
      </c>
      <c r="K2953">
        <v>140</v>
      </c>
      <c r="L2953">
        <v>480</v>
      </c>
      <c r="M2953">
        <v>245</v>
      </c>
      <c r="N2953">
        <v>385</v>
      </c>
      <c r="O2953">
        <v>730</v>
      </c>
      <c r="P2953">
        <v>575</v>
      </c>
      <c r="Q2953">
        <v>605</v>
      </c>
      <c r="R2953">
        <v>440</v>
      </c>
      <c r="S2953">
        <v>75</v>
      </c>
      <c r="T2953">
        <v>25</v>
      </c>
      <c r="U2953">
        <v>240</v>
      </c>
      <c r="V2953">
        <v>2145</v>
      </c>
      <c r="W2953">
        <v>0</v>
      </c>
      <c r="X2953">
        <v>40</v>
      </c>
      <c r="Y2953">
        <v>20</v>
      </c>
    </row>
    <row r="2954" spans="2:25" hidden="1" x14ac:dyDescent="0.25">
      <c r="B2954" t="s">
        <v>2204</v>
      </c>
      <c r="C2954">
        <v>30410</v>
      </c>
      <c r="D2954" t="s">
        <v>1872</v>
      </c>
      <c r="E2954">
        <v>5</v>
      </c>
      <c r="F2954">
        <v>5</v>
      </c>
      <c r="G2954">
        <v>290</v>
      </c>
      <c r="H2954">
        <v>0</v>
      </c>
      <c r="I2954">
        <v>50</v>
      </c>
      <c r="J2954">
        <v>0</v>
      </c>
      <c r="K2954">
        <v>25</v>
      </c>
      <c r="L2954">
        <v>95</v>
      </c>
      <c r="M2954">
        <v>60</v>
      </c>
      <c r="N2954">
        <v>65</v>
      </c>
      <c r="O2954">
        <v>160</v>
      </c>
      <c r="P2954">
        <v>120</v>
      </c>
      <c r="Q2954">
        <v>115</v>
      </c>
      <c r="R2954">
        <v>85</v>
      </c>
      <c r="S2954">
        <v>10</v>
      </c>
      <c r="T2954">
        <v>5</v>
      </c>
      <c r="U2954">
        <v>45</v>
      </c>
      <c r="V2954">
        <v>475</v>
      </c>
      <c r="W2954">
        <v>5</v>
      </c>
      <c r="X2954">
        <v>10</v>
      </c>
      <c r="Y2954">
        <v>0</v>
      </c>
    </row>
    <row r="2955" spans="2:25" hidden="1" x14ac:dyDescent="0.25">
      <c r="B2955" t="s">
        <v>2204</v>
      </c>
      <c r="C2955">
        <v>30450</v>
      </c>
      <c r="D2955" t="s">
        <v>1873</v>
      </c>
      <c r="E2955">
        <v>5</v>
      </c>
      <c r="F2955">
        <v>0</v>
      </c>
      <c r="G2955">
        <v>25</v>
      </c>
      <c r="H2955">
        <v>0</v>
      </c>
      <c r="I2955">
        <v>5</v>
      </c>
      <c r="J2955">
        <v>0</v>
      </c>
      <c r="K2955">
        <v>5</v>
      </c>
      <c r="L2955">
        <v>10</v>
      </c>
      <c r="M2955">
        <v>5</v>
      </c>
      <c r="N2955">
        <v>5</v>
      </c>
      <c r="O2955">
        <v>10</v>
      </c>
      <c r="P2955">
        <v>10</v>
      </c>
      <c r="Q2955">
        <v>10</v>
      </c>
      <c r="R2955">
        <v>5</v>
      </c>
      <c r="S2955">
        <v>0</v>
      </c>
      <c r="T2955">
        <v>0</v>
      </c>
      <c r="U2955">
        <v>5</v>
      </c>
      <c r="V2955">
        <v>35</v>
      </c>
      <c r="W2955">
        <v>0</v>
      </c>
      <c r="X2955">
        <v>0</v>
      </c>
      <c r="Y2955">
        <v>0</v>
      </c>
    </row>
    <row r="2956" spans="2:25" hidden="1" x14ac:dyDescent="0.25">
      <c r="B2956" t="s">
        <v>2204</v>
      </c>
      <c r="C2956">
        <v>30760</v>
      </c>
      <c r="D2956" t="s">
        <v>1874</v>
      </c>
      <c r="E2956">
        <v>0</v>
      </c>
      <c r="F2956">
        <v>5</v>
      </c>
      <c r="G2956">
        <v>275</v>
      </c>
      <c r="H2956">
        <v>0</v>
      </c>
      <c r="I2956">
        <v>55</v>
      </c>
      <c r="J2956">
        <v>0</v>
      </c>
      <c r="K2956">
        <v>35</v>
      </c>
      <c r="L2956">
        <v>125</v>
      </c>
      <c r="M2956">
        <v>30</v>
      </c>
      <c r="N2956">
        <v>80</v>
      </c>
      <c r="O2956">
        <v>110</v>
      </c>
      <c r="P2956">
        <v>85</v>
      </c>
      <c r="Q2956">
        <v>70</v>
      </c>
      <c r="R2956">
        <v>55</v>
      </c>
      <c r="S2956">
        <v>10</v>
      </c>
      <c r="T2956">
        <v>5</v>
      </c>
      <c r="U2956">
        <v>35</v>
      </c>
      <c r="V2956">
        <v>460</v>
      </c>
      <c r="W2956">
        <v>0</v>
      </c>
      <c r="X2956">
        <v>5</v>
      </c>
      <c r="Y2956">
        <v>0</v>
      </c>
    </row>
    <row r="2957" spans="2:25" hidden="1" x14ac:dyDescent="0.25">
      <c r="B2957" t="s">
        <v>2204</v>
      </c>
      <c r="C2957">
        <v>30900</v>
      </c>
      <c r="D2957" t="s">
        <v>1875</v>
      </c>
      <c r="E2957">
        <v>10</v>
      </c>
      <c r="F2957">
        <v>10</v>
      </c>
      <c r="G2957">
        <v>10</v>
      </c>
      <c r="H2957">
        <v>0</v>
      </c>
      <c r="I2957">
        <v>5</v>
      </c>
      <c r="J2957">
        <v>0</v>
      </c>
      <c r="K2957">
        <v>0</v>
      </c>
      <c r="L2957">
        <v>5</v>
      </c>
      <c r="M2957">
        <v>5</v>
      </c>
      <c r="N2957">
        <v>5</v>
      </c>
      <c r="O2957">
        <v>25</v>
      </c>
      <c r="P2957">
        <v>20</v>
      </c>
      <c r="Q2957">
        <v>50</v>
      </c>
      <c r="R2957">
        <v>35</v>
      </c>
      <c r="S2957">
        <v>0</v>
      </c>
      <c r="T2957">
        <v>0</v>
      </c>
      <c r="U2957">
        <v>10</v>
      </c>
      <c r="V2957">
        <v>35</v>
      </c>
      <c r="W2957">
        <v>0</v>
      </c>
      <c r="X2957">
        <v>5</v>
      </c>
      <c r="Y2957">
        <v>0</v>
      </c>
    </row>
    <row r="2958" spans="2:25" hidden="1" x14ac:dyDescent="0.25">
      <c r="B2958" t="s">
        <v>2204</v>
      </c>
      <c r="C2958">
        <v>31000</v>
      </c>
      <c r="D2958" t="s">
        <v>1876</v>
      </c>
      <c r="E2958">
        <v>470</v>
      </c>
      <c r="F2958">
        <v>510</v>
      </c>
      <c r="G2958">
        <v>83930</v>
      </c>
      <c r="H2958">
        <v>1765</v>
      </c>
      <c r="I2958">
        <v>18490</v>
      </c>
      <c r="J2958">
        <v>245</v>
      </c>
      <c r="K2958">
        <v>7235</v>
      </c>
      <c r="L2958">
        <v>55890</v>
      </c>
      <c r="M2958">
        <v>25935</v>
      </c>
      <c r="N2958">
        <v>28615</v>
      </c>
      <c r="O2958">
        <v>44410</v>
      </c>
      <c r="P2958">
        <v>33625</v>
      </c>
      <c r="Q2958">
        <v>52430</v>
      </c>
      <c r="R2958">
        <v>29815</v>
      </c>
      <c r="S2958">
        <v>5495</v>
      </c>
      <c r="T2958">
        <v>1580</v>
      </c>
      <c r="U2958">
        <v>9205</v>
      </c>
      <c r="V2958">
        <v>145045</v>
      </c>
      <c r="W2958">
        <v>280</v>
      </c>
      <c r="X2958">
        <v>2815</v>
      </c>
      <c r="Y2958">
        <v>11010</v>
      </c>
    </row>
    <row r="2959" spans="2:25" hidden="1" x14ac:dyDescent="0.25">
      <c r="B2959" t="s">
        <v>2204</v>
      </c>
      <c r="C2959">
        <v>31750</v>
      </c>
      <c r="D2959" t="s">
        <v>1877</v>
      </c>
      <c r="E2959">
        <v>5</v>
      </c>
      <c r="F2959">
        <v>5</v>
      </c>
      <c r="G2959">
        <v>20</v>
      </c>
      <c r="H2959">
        <v>0</v>
      </c>
      <c r="I2959">
        <v>5</v>
      </c>
      <c r="J2959">
        <v>0</v>
      </c>
      <c r="K2959">
        <v>5</v>
      </c>
      <c r="L2959">
        <v>10</v>
      </c>
      <c r="M2959">
        <v>5</v>
      </c>
      <c r="N2959">
        <v>10</v>
      </c>
      <c r="O2959">
        <v>20</v>
      </c>
      <c r="P2959">
        <v>10</v>
      </c>
      <c r="Q2959">
        <v>15</v>
      </c>
      <c r="R2959">
        <v>5</v>
      </c>
      <c r="S2959">
        <v>0</v>
      </c>
      <c r="T2959">
        <v>5</v>
      </c>
      <c r="U2959">
        <v>5</v>
      </c>
      <c r="V2959">
        <v>35</v>
      </c>
      <c r="W2959">
        <v>0</v>
      </c>
      <c r="X2959">
        <v>0</v>
      </c>
      <c r="Y2959">
        <v>0</v>
      </c>
    </row>
    <row r="2960" spans="2:25" hidden="1" x14ac:dyDescent="0.25">
      <c r="B2960" t="s">
        <v>2204</v>
      </c>
      <c r="C2960">
        <v>31820</v>
      </c>
      <c r="D2960" t="s">
        <v>1878</v>
      </c>
      <c r="E2960">
        <v>20</v>
      </c>
      <c r="F2960">
        <v>95</v>
      </c>
      <c r="G2960">
        <v>18555</v>
      </c>
      <c r="H2960">
        <v>100</v>
      </c>
      <c r="I2960">
        <v>5080</v>
      </c>
      <c r="J2960">
        <v>40</v>
      </c>
      <c r="K2960">
        <v>2745</v>
      </c>
      <c r="L2960">
        <v>8970</v>
      </c>
      <c r="M2960">
        <v>2065</v>
      </c>
      <c r="N2960">
        <v>5950</v>
      </c>
      <c r="O2960">
        <v>6810</v>
      </c>
      <c r="P2960">
        <v>5365</v>
      </c>
      <c r="Q2960">
        <v>6910</v>
      </c>
      <c r="R2960">
        <v>5285</v>
      </c>
      <c r="S2960">
        <v>1060</v>
      </c>
      <c r="T2960">
        <v>305</v>
      </c>
      <c r="U2960">
        <v>2080</v>
      </c>
      <c r="V2960">
        <v>32390</v>
      </c>
      <c r="W2960">
        <v>10</v>
      </c>
      <c r="X2960">
        <v>670</v>
      </c>
      <c r="Y2960">
        <v>260</v>
      </c>
    </row>
    <row r="2961" spans="2:25" hidden="1" x14ac:dyDescent="0.25">
      <c r="B2961" t="s">
        <v>2204</v>
      </c>
      <c r="C2961">
        <v>31900</v>
      </c>
      <c r="D2961" t="s">
        <v>1879</v>
      </c>
      <c r="E2961">
        <v>10</v>
      </c>
      <c r="F2961">
        <v>40</v>
      </c>
      <c r="G2961">
        <v>2465</v>
      </c>
      <c r="H2961">
        <v>5</v>
      </c>
      <c r="I2961">
        <v>495</v>
      </c>
      <c r="J2961">
        <v>5</v>
      </c>
      <c r="K2961">
        <v>245</v>
      </c>
      <c r="L2961">
        <v>1110</v>
      </c>
      <c r="M2961">
        <v>450</v>
      </c>
      <c r="N2961">
        <v>650</v>
      </c>
      <c r="O2961">
        <v>875</v>
      </c>
      <c r="P2961">
        <v>700</v>
      </c>
      <c r="Q2961">
        <v>875</v>
      </c>
      <c r="R2961">
        <v>700</v>
      </c>
      <c r="S2961">
        <v>100</v>
      </c>
      <c r="T2961">
        <v>45</v>
      </c>
      <c r="U2961">
        <v>315</v>
      </c>
      <c r="V2961">
        <v>4040</v>
      </c>
      <c r="W2961">
        <v>0</v>
      </c>
      <c r="X2961">
        <v>85</v>
      </c>
      <c r="Y2961">
        <v>20</v>
      </c>
    </row>
    <row r="2962" spans="2:25" hidden="1" x14ac:dyDescent="0.25">
      <c r="B2962" t="s">
        <v>2204</v>
      </c>
      <c r="C2962">
        <v>31950</v>
      </c>
      <c r="D2962" t="s">
        <v>1880</v>
      </c>
      <c r="E2962">
        <v>5</v>
      </c>
      <c r="F2962">
        <v>5</v>
      </c>
      <c r="G2962">
        <v>15</v>
      </c>
      <c r="H2962">
        <v>0</v>
      </c>
      <c r="I2962">
        <v>5</v>
      </c>
      <c r="J2962">
        <v>0</v>
      </c>
      <c r="K2962">
        <v>0</v>
      </c>
      <c r="L2962">
        <v>5</v>
      </c>
      <c r="M2962">
        <v>0</v>
      </c>
      <c r="N2962">
        <v>5</v>
      </c>
      <c r="O2962">
        <v>20</v>
      </c>
      <c r="P2962">
        <v>15</v>
      </c>
      <c r="Q2962">
        <v>40</v>
      </c>
      <c r="R2962">
        <v>30</v>
      </c>
      <c r="S2962">
        <v>5</v>
      </c>
      <c r="T2962">
        <v>5</v>
      </c>
      <c r="U2962">
        <v>5</v>
      </c>
      <c r="V2962">
        <v>35</v>
      </c>
      <c r="W2962">
        <v>0</v>
      </c>
      <c r="X2962">
        <v>5</v>
      </c>
      <c r="Y2962">
        <v>0</v>
      </c>
    </row>
    <row r="2963" spans="2:25" hidden="1" x14ac:dyDescent="0.25">
      <c r="B2963" t="s">
        <v>2204</v>
      </c>
      <c r="C2963">
        <v>32080</v>
      </c>
      <c r="D2963" t="s">
        <v>1881</v>
      </c>
      <c r="E2963">
        <v>195</v>
      </c>
      <c r="F2963">
        <v>615</v>
      </c>
      <c r="G2963">
        <v>16135</v>
      </c>
      <c r="H2963">
        <v>170</v>
      </c>
      <c r="I2963">
        <v>3670</v>
      </c>
      <c r="J2963">
        <v>55</v>
      </c>
      <c r="K2963">
        <v>1825</v>
      </c>
      <c r="L2963">
        <v>11900</v>
      </c>
      <c r="M2963">
        <v>2410</v>
      </c>
      <c r="N2963">
        <v>5450</v>
      </c>
      <c r="O2963">
        <v>11430</v>
      </c>
      <c r="P2963">
        <v>9190</v>
      </c>
      <c r="Q2963">
        <v>11595</v>
      </c>
      <c r="R2963">
        <v>7985</v>
      </c>
      <c r="S2963">
        <v>930</v>
      </c>
      <c r="T2963">
        <v>495</v>
      </c>
      <c r="U2963">
        <v>3700</v>
      </c>
      <c r="V2963">
        <v>30425</v>
      </c>
      <c r="W2963">
        <v>25</v>
      </c>
      <c r="X2963">
        <v>1105</v>
      </c>
      <c r="Y2963">
        <v>700</v>
      </c>
    </row>
    <row r="2964" spans="2:25" hidden="1" x14ac:dyDescent="0.25">
      <c r="B2964" t="s">
        <v>2204</v>
      </c>
      <c r="C2964">
        <v>32250</v>
      </c>
      <c r="D2964" t="s">
        <v>1882</v>
      </c>
      <c r="E2964">
        <v>5</v>
      </c>
      <c r="F2964">
        <v>20</v>
      </c>
      <c r="G2964">
        <v>135</v>
      </c>
      <c r="H2964">
        <v>0</v>
      </c>
      <c r="I2964">
        <v>30</v>
      </c>
      <c r="J2964">
        <v>5</v>
      </c>
      <c r="K2964">
        <v>20</v>
      </c>
      <c r="L2964">
        <v>100</v>
      </c>
      <c r="M2964">
        <v>10</v>
      </c>
      <c r="N2964">
        <v>70</v>
      </c>
      <c r="O2964">
        <v>185</v>
      </c>
      <c r="P2964">
        <v>165</v>
      </c>
      <c r="Q2964">
        <v>280</v>
      </c>
      <c r="R2964">
        <v>235</v>
      </c>
      <c r="S2964">
        <v>5</v>
      </c>
      <c r="T2964">
        <v>10</v>
      </c>
      <c r="U2964">
        <v>100</v>
      </c>
      <c r="V2964">
        <v>380</v>
      </c>
      <c r="W2964">
        <v>0</v>
      </c>
      <c r="X2964">
        <v>40</v>
      </c>
      <c r="Y2964">
        <v>0</v>
      </c>
    </row>
    <row r="2965" spans="2:25" hidden="1" x14ac:dyDescent="0.25">
      <c r="B2965" t="s">
        <v>2204</v>
      </c>
      <c r="C2965">
        <v>32260</v>
      </c>
      <c r="D2965" t="s">
        <v>1883</v>
      </c>
      <c r="E2965">
        <v>25</v>
      </c>
      <c r="F2965">
        <v>95</v>
      </c>
      <c r="G2965">
        <v>4335</v>
      </c>
      <c r="H2965">
        <v>15</v>
      </c>
      <c r="I2965">
        <v>940</v>
      </c>
      <c r="J2965">
        <v>10</v>
      </c>
      <c r="K2965">
        <v>560</v>
      </c>
      <c r="L2965">
        <v>2360</v>
      </c>
      <c r="M2965">
        <v>725</v>
      </c>
      <c r="N2965">
        <v>1370</v>
      </c>
      <c r="O2965">
        <v>2115</v>
      </c>
      <c r="P2965">
        <v>1670</v>
      </c>
      <c r="Q2965">
        <v>2165</v>
      </c>
      <c r="R2965">
        <v>1790</v>
      </c>
      <c r="S2965">
        <v>240</v>
      </c>
      <c r="T2965">
        <v>125</v>
      </c>
      <c r="U2965">
        <v>690</v>
      </c>
      <c r="V2965">
        <v>7865</v>
      </c>
      <c r="W2965">
        <v>5</v>
      </c>
      <c r="X2965">
        <v>220</v>
      </c>
      <c r="Y2965">
        <v>35</v>
      </c>
    </row>
    <row r="2966" spans="2:25" hidden="1" x14ac:dyDescent="0.25">
      <c r="B2966" t="s">
        <v>2204</v>
      </c>
      <c r="C2966">
        <v>32270</v>
      </c>
      <c r="D2966" t="s">
        <v>1884</v>
      </c>
      <c r="E2966">
        <v>10</v>
      </c>
      <c r="F2966">
        <v>30</v>
      </c>
      <c r="G2966">
        <v>1465</v>
      </c>
      <c r="H2966">
        <v>5</v>
      </c>
      <c r="I2966">
        <v>485</v>
      </c>
      <c r="J2966">
        <v>10</v>
      </c>
      <c r="K2966">
        <v>210</v>
      </c>
      <c r="L2966">
        <v>1020</v>
      </c>
      <c r="M2966">
        <v>195</v>
      </c>
      <c r="N2966">
        <v>650</v>
      </c>
      <c r="O2966">
        <v>1420</v>
      </c>
      <c r="P2966">
        <v>1165</v>
      </c>
      <c r="Q2966">
        <v>1185</v>
      </c>
      <c r="R2966">
        <v>840</v>
      </c>
      <c r="S2966">
        <v>100</v>
      </c>
      <c r="T2966">
        <v>55</v>
      </c>
      <c r="U2966">
        <v>530</v>
      </c>
      <c r="V2966">
        <v>3270</v>
      </c>
      <c r="W2966">
        <v>5</v>
      </c>
      <c r="X2966">
        <v>90</v>
      </c>
      <c r="Y2966">
        <v>30</v>
      </c>
    </row>
    <row r="2967" spans="2:25" hidden="1" x14ac:dyDescent="0.25">
      <c r="B2967" t="s">
        <v>2204</v>
      </c>
      <c r="C2967">
        <v>32310</v>
      </c>
      <c r="D2967" t="s">
        <v>1885</v>
      </c>
      <c r="E2967">
        <v>25</v>
      </c>
      <c r="F2967">
        <v>30</v>
      </c>
      <c r="G2967">
        <v>1595</v>
      </c>
      <c r="H2967">
        <v>5</v>
      </c>
      <c r="I2967">
        <v>315</v>
      </c>
      <c r="J2967">
        <v>5</v>
      </c>
      <c r="K2967">
        <v>175</v>
      </c>
      <c r="L2967">
        <v>630</v>
      </c>
      <c r="M2967">
        <v>170</v>
      </c>
      <c r="N2967">
        <v>475</v>
      </c>
      <c r="O2967">
        <v>680</v>
      </c>
      <c r="P2967">
        <v>545</v>
      </c>
      <c r="Q2967">
        <v>655</v>
      </c>
      <c r="R2967">
        <v>545</v>
      </c>
      <c r="S2967">
        <v>50</v>
      </c>
      <c r="T2967">
        <v>20</v>
      </c>
      <c r="U2967">
        <v>220</v>
      </c>
      <c r="V2967">
        <v>2750</v>
      </c>
      <c r="W2967">
        <v>5</v>
      </c>
      <c r="X2967">
        <v>85</v>
      </c>
      <c r="Y2967">
        <v>15</v>
      </c>
    </row>
    <row r="2968" spans="2:25" hidden="1" x14ac:dyDescent="0.25">
      <c r="B2968" t="s">
        <v>2204</v>
      </c>
      <c r="C2968">
        <v>32330</v>
      </c>
      <c r="D2968" t="s">
        <v>1886</v>
      </c>
      <c r="E2968">
        <v>10</v>
      </c>
      <c r="F2968">
        <v>65</v>
      </c>
      <c r="G2968">
        <v>40</v>
      </c>
      <c r="H2968">
        <v>0</v>
      </c>
      <c r="I2968">
        <v>40</v>
      </c>
      <c r="J2968">
        <v>5</v>
      </c>
      <c r="K2968">
        <v>40</v>
      </c>
      <c r="L2968">
        <v>135</v>
      </c>
      <c r="M2968">
        <v>0</v>
      </c>
      <c r="N2968">
        <v>110</v>
      </c>
      <c r="O2968">
        <v>215</v>
      </c>
      <c r="P2968">
        <v>200</v>
      </c>
      <c r="Q2968">
        <v>310</v>
      </c>
      <c r="R2968">
        <v>205</v>
      </c>
      <c r="S2968">
        <v>5</v>
      </c>
      <c r="T2968">
        <v>5</v>
      </c>
      <c r="U2968">
        <v>150</v>
      </c>
      <c r="V2968">
        <v>380</v>
      </c>
      <c r="W2968">
        <v>0</v>
      </c>
      <c r="X2968">
        <v>50</v>
      </c>
      <c r="Y2968">
        <v>5</v>
      </c>
    </row>
    <row r="2969" spans="2:25" hidden="1" x14ac:dyDescent="0.25">
      <c r="B2969" t="s">
        <v>2204</v>
      </c>
      <c r="C2969">
        <v>32450</v>
      </c>
      <c r="D2969" t="s">
        <v>1887</v>
      </c>
      <c r="E2969">
        <v>15</v>
      </c>
      <c r="F2969">
        <v>20</v>
      </c>
      <c r="G2969">
        <v>135</v>
      </c>
      <c r="H2969">
        <v>0</v>
      </c>
      <c r="I2969">
        <v>35</v>
      </c>
      <c r="J2969">
        <v>0</v>
      </c>
      <c r="K2969">
        <v>25</v>
      </c>
      <c r="L2969">
        <v>130</v>
      </c>
      <c r="M2969">
        <v>20</v>
      </c>
      <c r="N2969">
        <v>65</v>
      </c>
      <c r="O2969">
        <v>200</v>
      </c>
      <c r="P2969">
        <v>175</v>
      </c>
      <c r="Q2969">
        <v>205</v>
      </c>
      <c r="R2969">
        <v>150</v>
      </c>
      <c r="S2969">
        <v>10</v>
      </c>
      <c r="T2969">
        <v>15</v>
      </c>
      <c r="U2969">
        <v>100</v>
      </c>
      <c r="V2969">
        <v>385</v>
      </c>
      <c r="W2969">
        <v>0</v>
      </c>
      <c r="X2969">
        <v>20</v>
      </c>
      <c r="Y2969">
        <v>5</v>
      </c>
    </row>
    <row r="2970" spans="2:25" hidden="1" x14ac:dyDescent="0.25">
      <c r="B2970" t="s">
        <v>2204</v>
      </c>
      <c r="C2970">
        <v>32500</v>
      </c>
      <c r="D2970" t="s">
        <v>1888</v>
      </c>
      <c r="E2970">
        <v>15</v>
      </c>
      <c r="F2970">
        <v>65</v>
      </c>
      <c r="G2970">
        <v>485</v>
      </c>
      <c r="H2970">
        <v>5</v>
      </c>
      <c r="I2970">
        <v>85</v>
      </c>
      <c r="J2970">
        <v>0</v>
      </c>
      <c r="K2970">
        <v>55</v>
      </c>
      <c r="L2970">
        <v>205</v>
      </c>
      <c r="M2970">
        <v>50</v>
      </c>
      <c r="N2970">
        <v>200</v>
      </c>
      <c r="O2970">
        <v>320</v>
      </c>
      <c r="P2970">
        <v>270</v>
      </c>
      <c r="Q2970">
        <v>505</v>
      </c>
      <c r="R2970">
        <v>435</v>
      </c>
      <c r="S2970">
        <v>25</v>
      </c>
      <c r="T2970">
        <v>25</v>
      </c>
      <c r="U2970">
        <v>145</v>
      </c>
      <c r="V2970">
        <v>1045</v>
      </c>
      <c r="W2970">
        <v>5</v>
      </c>
      <c r="X2970">
        <v>40</v>
      </c>
      <c r="Y2970">
        <v>5</v>
      </c>
    </row>
    <row r="2971" spans="2:25" hidden="1" x14ac:dyDescent="0.25">
      <c r="B2971" t="s">
        <v>2204</v>
      </c>
      <c r="C2971">
        <v>32600</v>
      </c>
      <c r="D2971" t="s">
        <v>1889</v>
      </c>
      <c r="E2971">
        <v>5</v>
      </c>
      <c r="F2971">
        <v>5</v>
      </c>
      <c r="G2971">
        <v>15</v>
      </c>
      <c r="H2971">
        <v>0</v>
      </c>
      <c r="I2971">
        <v>5</v>
      </c>
      <c r="J2971">
        <v>0</v>
      </c>
      <c r="K2971">
        <v>5</v>
      </c>
      <c r="L2971">
        <v>5</v>
      </c>
      <c r="M2971">
        <v>5</v>
      </c>
      <c r="N2971">
        <v>5</v>
      </c>
      <c r="O2971">
        <v>20</v>
      </c>
      <c r="P2971">
        <v>15</v>
      </c>
      <c r="Q2971">
        <v>30</v>
      </c>
      <c r="R2971">
        <v>25</v>
      </c>
      <c r="S2971">
        <v>0</v>
      </c>
      <c r="T2971">
        <v>0</v>
      </c>
      <c r="U2971">
        <v>10</v>
      </c>
      <c r="V2971">
        <v>35</v>
      </c>
      <c r="W2971">
        <v>0</v>
      </c>
      <c r="X2971">
        <v>5</v>
      </c>
      <c r="Y2971">
        <v>5</v>
      </c>
    </row>
    <row r="2972" spans="2:25" hidden="1" x14ac:dyDescent="0.25">
      <c r="B2972" t="s">
        <v>2204</v>
      </c>
      <c r="C2972">
        <v>32750</v>
      </c>
      <c r="D2972" t="s">
        <v>1890</v>
      </c>
      <c r="E2972">
        <v>0</v>
      </c>
      <c r="F2972">
        <v>5</v>
      </c>
      <c r="G2972">
        <v>15</v>
      </c>
      <c r="H2972">
        <v>0</v>
      </c>
      <c r="I2972">
        <v>5</v>
      </c>
      <c r="J2972">
        <v>0</v>
      </c>
      <c r="K2972">
        <v>5</v>
      </c>
      <c r="L2972">
        <v>5</v>
      </c>
      <c r="M2972">
        <v>0</v>
      </c>
      <c r="N2972">
        <v>5</v>
      </c>
      <c r="O2972">
        <v>5</v>
      </c>
      <c r="P2972">
        <v>5</v>
      </c>
      <c r="Q2972">
        <v>10</v>
      </c>
      <c r="R2972">
        <v>10</v>
      </c>
      <c r="S2972">
        <v>0</v>
      </c>
      <c r="T2972">
        <v>5</v>
      </c>
      <c r="U2972">
        <v>5</v>
      </c>
      <c r="V2972">
        <v>20</v>
      </c>
      <c r="W2972">
        <v>0</v>
      </c>
      <c r="X2972">
        <v>5</v>
      </c>
      <c r="Y2972">
        <v>0</v>
      </c>
    </row>
    <row r="2973" spans="2:25" hidden="1" x14ac:dyDescent="0.25">
      <c r="B2973" t="s">
        <v>2204</v>
      </c>
      <c r="C2973">
        <v>32770</v>
      </c>
      <c r="D2973" t="s">
        <v>1891</v>
      </c>
      <c r="E2973">
        <v>5</v>
      </c>
      <c r="F2973">
        <v>30</v>
      </c>
      <c r="G2973">
        <v>30</v>
      </c>
      <c r="H2973">
        <v>0</v>
      </c>
      <c r="I2973">
        <v>15</v>
      </c>
      <c r="J2973">
        <v>0</v>
      </c>
      <c r="K2973">
        <v>15</v>
      </c>
      <c r="L2973">
        <v>10</v>
      </c>
      <c r="M2973">
        <v>0</v>
      </c>
      <c r="N2973">
        <v>75</v>
      </c>
      <c r="O2973">
        <v>230</v>
      </c>
      <c r="P2973">
        <v>205</v>
      </c>
      <c r="Q2973">
        <v>425</v>
      </c>
      <c r="R2973">
        <v>290</v>
      </c>
      <c r="S2973">
        <v>5</v>
      </c>
      <c r="T2973">
        <v>45</v>
      </c>
      <c r="U2973">
        <v>105</v>
      </c>
      <c r="V2973">
        <v>265</v>
      </c>
      <c r="W2973">
        <v>0</v>
      </c>
      <c r="X2973">
        <v>75</v>
      </c>
      <c r="Y2973">
        <v>0</v>
      </c>
    </row>
    <row r="2974" spans="2:25" hidden="1" x14ac:dyDescent="0.25">
      <c r="B2974" t="s">
        <v>2204</v>
      </c>
      <c r="C2974">
        <v>32810</v>
      </c>
      <c r="D2974" t="s">
        <v>1892</v>
      </c>
      <c r="E2974">
        <v>5</v>
      </c>
      <c r="F2974">
        <v>20</v>
      </c>
      <c r="G2974">
        <v>1535</v>
      </c>
      <c r="H2974">
        <v>10</v>
      </c>
      <c r="I2974">
        <v>265</v>
      </c>
      <c r="J2974">
        <v>5</v>
      </c>
      <c r="K2974">
        <v>155</v>
      </c>
      <c r="L2974">
        <v>895</v>
      </c>
      <c r="M2974">
        <v>285</v>
      </c>
      <c r="N2974">
        <v>510</v>
      </c>
      <c r="O2974">
        <v>730</v>
      </c>
      <c r="P2974">
        <v>560</v>
      </c>
      <c r="Q2974">
        <v>860</v>
      </c>
      <c r="R2974">
        <v>725</v>
      </c>
      <c r="S2974">
        <v>90</v>
      </c>
      <c r="T2974">
        <v>35</v>
      </c>
      <c r="U2974">
        <v>200</v>
      </c>
      <c r="V2974">
        <v>2705</v>
      </c>
      <c r="W2974">
        <v>5</v>
      </c>
      <c r="X2974">
        <v>70</v>
      </c>
      <c r="Y2974">
        <v>15</v>
      </c>
    </row>
    <row r="2975" spans="2:25" hidden="1" x14ac:dyDescent="0.25">
      <c r="B2975" t="s">
        <v>2204</v>
      </c>
      <c r="C2975">
        <v>33100</v>
      </c>
      <c r="D2975" t="s">
        <v>1893</v>
      </c>
      <c r="E2975">
        <v>5</v>
      </c>
      <c r="F2975">
        <v>5</v>
      </c>
      <c r="G2975">
        <v>85</v>
      </c>
      <c r="H2975">
        <v>0</v>
      </c>
      <c r="I2975">
        <v>10</v>
      </c>
      <c r="J2975">
        <v>0</v>
      </c>
      <c r="K2975">
        <v>5</v>
      </c>
      <c r="L2975">
        <v>10</v>
      </c>
      <c r="M2975">
        <v>15</v>
      </c>
      <c r="N2975">
        <v>20</v>
      </c>
      <c r="O2975">
        <v>45</v>
      </c>
      <c r="P2975">
        <v>30</v>
      </c>
      <c r="Q2975">
        <v>40</v>
      </c>
      <c r="R2975">
        <v>30</v>
      </c>
      <c r="S2975">
        <v>0</v>
      </c>
      <c r="T2975">
        <v>5</v>
      </c>
      <c r="U2975">
        <v>5</v>
      </c>
      <c r="V2975">
        <v>130</v>
      </c>
      <c r="W2975">
        <v>0</v>
      </c>
      <c r="X2975">
        <v>5</v>
      </c>
      <c r="Y2975">
        <v>0</v>
      </c>
    </row>
    <row r="2976" spans="2:25" hidden="1" x14ac:dyDescent="0.25">
      <c r="B2976" t="s">
        <v>2204</v>
      </c>
      <c r="C2976">
        <v>33200</v>
      </c>
      <c r="D2976" t="s">
        <v>1894</v>
      </c>
      <c r="E2976">
        <v>5</v>
      </c>
      <c r="F2976">
        <v>5</v>
      </c>
      <c r="G2976">
        <v>165</v>
      </c>
      <c r="H2976">
        <v>0</v>
      </c>
      <c r="I2976">
        <v>25</v>
      </c>
      <c r="J2976">
        <v>0</v>
      </c>
      <c r="K2976">
        <v>10</v>
      </c>
      <c r="L2976">
        <v>60</v>
      </c>
      <c r="M2976">
        <v>30</v>
      </c>
      <c r="N2976">
        <v>55</v>
      </c>
      <c r="O2976">
        <v>100</v>
      </c>
      <c r="P2976">
        <v>75</v>
      </c>
      <c r="Q2976">
        <v>80</v>
      </c>
      <c r="R2976">
        <v>70</v>
      </c>
      <c r="S2976">
        <v>5</v>
      </c>
      <c r="T2976">
        <v>5</v>
      </c>
      <c r="U2976">
        <v>30</v>
      </c>
      <c r="V2976">
        <v>295</v>
      </c>
      <c r="W2976">
        <v>0</v>
      </c>
      <c r="X2976">
        <v>10</v>
      </c>
      <c r="Y2976">
        <v>5</v>
      </c>
    </row>
    <row r="2977" spans="2:25" hidden="1" x14ac:dyDescent="0.25">
      <c r="B2977" t="s">
        <v>2204</v>
      </c>
      <c r="C2977">
        <v>33220</v>
      </c>
      <c r="D2977" t="s">
        <v>1895</v>
      </c>
      <c r="E2977">
        <v>30</v>
      </c>
      <c r="F2977">
        <v>90</v>
      </c>
      <c r="G2977">
        <v>24625</v>
      </c>
      <c r="H2977">
        <v>85</v>
      </c>
      <c r="I2977">
        <v>6570</v>
      </c>
      <c r="J2977">
        <v>50</v>
      </c>
      <c r="K2977">
        <v>3710</v>
      </c>
      <c r="L2977">
        <v>11700</v>
      </c>
      <c r="M2977">
        <v>2335</v>
      </c>
      <c r="N2977">
        <v>7710</v>
      </c>
      <c r="O2977">
        <v>7790</v>
      </c>
      <c r="P2977">
        <v>6160</v>
      </c>
      <c r="Q2977">
        <v>7725</v>
      </c>
      <c r="R2977">
        <v>6045</v>
      </c>
      <c r="S2977">
        <v>1355</v>
      </c>
      <c r="T2977">
        <v>350</v>
      </c>
      <c r="U2977">
        <v>2355</v>
      </c>
      <c r="V2977">
        <v>42170</v>
      </c>
      <c r="W2977">
        <v>5</v>
      </c>
      <c r="X2977">
        <v>860</v>
      </c>
      <c r="Y2977">
        <v>205</v>
      </c>
    </row>
    <row r="2978" spans="2:25" hidden="1" x14ac:dyDescent="0.25">
      <c r="B2978" t="s">
        <v>2204</v>
      </c>
      <c r="C2978">
        <v>33360</v>
      </c>
      <c r="D2978" t="s">
        <v>1896</v>
      </c>
      <c r="E2978">
        <v>25</v>
      </c>
      <c r="F2978">
        <v>75</v>
      </c>
      <c r="G2978">
        <v>6080</v>
      </c>
      <c r="H2978">
        <v>30</v>
      </c>
      <c r="I2978">
        <v>2040</v>
      </c>
      <c r="J2978">
        <v>20</v>
      </c>
      <c r="K2978">
        <v>1030</v>
      </c>
      <c r="L2978">
        <v>4505</v>
      </c>
      <c r="M2978">
        <v>820</v>
      </c>
      <c r="N2978">
        <v>2495</v>
      </c>
      <c r="O2978">
        <v>4185</v>
      </c>
      <c r="P2978">
        <v>3560</v>
      </c>
      <c r="Q2978">
        <v>4130</v>
      </c>
      <c r="R2978">
        <v>3195</v>
      </c>
      <c r="S2978">
        <v>500</v>
      </c>
      <c r="T2978">
        <v>175</v>
      </c>
      <c r="U2978">
        <v>1615</v>
      </c>
      <c r="V2978">
        <v>12995</v>
      </c>
      <c r="W2978">
        <v>5</v>
      </c>
      <c r="X2978">
        <v>425</v>
      </c>
      <c r="Y2978">
        <v>85</v>
      </c>
    </row>
    <row r="2979" spans="2:25" hidden="1" x14ac:dyDescent="0.25">
      <c r="B2979" t="s">
        <v>2204</v>
      </c>
      <c r="C2979">
        <v>33430</v>
      </c>
      <c r="D2979" t="s">
        <v>1897</v>
      </c>
      <c r="E2979">
        <v>150</v>
      </c>
      <c r="F2979">
        <v>190</v>
      </c>
      <c r="G2979">
        <v>65540</v>
      </c>
      <c r="H2979">
        <v>900</v>
      </c>
      <c r="I2979">
        <v>15035</v>
      </c>
      <c r="J2979">
        <v>210</v>
      </c>
      <c r="K2979">
        <v>6260</v>
      </c>
      <c r="L2979">
        <v>40905</v>
      </c>
      <c r="M2979">
        <v>11825</v>
      </c>
      <c r="N2979">
        <v>16490</v>
      </c>
      <c r="O2979">
        <v>32900</v>
      </c>
      <c r="P2979">
        <v>24955</v>
      </c>
      <c r="Q2979">
        <v>29815</v>
      </c>
      <c r="R2979">
        <v>17760</v>
      </c>
      <c r="S2979">
        <v>2965</v>
      </c>
      <c r="T2979">
        <v>1020</v>
      </c>
      <c r="U2979">
        <v>7520</v>
      </c>
      <c r="V2979">
        <v>105520</v>
      </c>
      <c r="W2979">
        <v>115</v>
      </c>
      <c r="X2979">
        <v>1655</v>
      </c>
      <c r="Y2979">
        <v>3925</v>
      </c>
    </row>
    <row r="2980" spans="2:25" hidden="1" x14ac:dyDescent="0.25">
      <c r="B2980" t="s">
        <v>2204</v>
      </c>
      <c r="C2980">
        <v>33610</v>
      </c>
      <c r="D2980" t="s">
        <v>1898</v>
      </c>
      <c r="E2980">
        <v>5</v>
      </c>
      <c r="F2980">
        <v>15</v>
      </c>
      <c r="G2980">
        <v>1090</v>
      </c>
      <c r="H2980">
        <v>5</v>
      </c>
      <c r="I2980">
        <v>265</v>
      </c>
      <c r="J2980">
        <v>5</v>
      </c>
      <c r="K2980">
        <v>135</v>
      </c>
      <c r="L2980">
        <v>605</v>
      </c>
      <c r="M2980">
        <v>215</v>
      </c>
      <c r="N2980">
        <v>400</v>
      </c>
      <c r="O2980">
        <v>775</v>
      </c>
      <c r="P2980">
        <v>585</v>
      </c>
      <c r="Q2980">
        <v>555</v>
      </c>
      <c r="R2980">
        <v>350</v>
      </c>
      <c r="S2980">
        <v>45</v>
      </c>
      <c r="T2980">
        <v>30</v>
      </c>
      <c r="U2980">
        <v>255</v>
      </c>
      <c r="V2980">
        <v>2060</v>
      </c>
      <c r="W2980">
        <v>0</v>
      </c>
      <c r="X2980">
        <v>55</v>
      </c>
      <c r="Y2980">
        <v>15</v>
      </c>
    </row>
    <row r="2981" spans="2:25" hidden="1" x14ac:dyDescent="0.25">
      <c r="B2981" t="s">
        <v>2204</v>
      </c>
      <c r="C2981">
        <v>33620</v>
      </c>
      <c r="D2981" t="s">
        <v>1899</v>
      </c>
      <c r="E2981">
        <v>10</v>
      </c>
      <c r="F2981">
        <v>45</v>
      </c>
      <c r="G2981">
        <v>9320</v>
      </c>
      <c r="H2981">
        <v>40</v>
      </c>
      <c r="I2981">
        <v>2755</v>
      </c>
      <c r="J2981">
        <v>15</v>
      </c>
      <c r="K2981">
        <v>1545</v>
      </c>
      <c r="L2981">
        <v>4490</v>
      </c>
      <c r="M2981">
        <v>1000</v>
      </c>
      <c r="N2981">
        <v>3855</v>
      </c>
      <c r="O2981">
        <v>4020</v>
      </c>
      <c r="P2981">
        <v>3110</v>
      </c>
      <c r="Q2981">
        <v>3655</v>
      </c>
      <c r="R2981">
        <v>2735</v>
      </c>
      <c r="S2981">
        <v>505</v>
      </c>
      <c r="T2981">
        <v>225</v>
      </c>
      <c r="U2981">
        <v>1070</v>
      </c>
      <c r="V2981">
        <v>17525</v>
      </c>
      <c r="W2981">
        <v>10</v>
      </c>
      <c r="X2981">
        <v>365</v>
      </c>
      <c r="Y2981">
        <v>105</v>
      </c>
    </row>
    <row r="2982" spans="2:25" hidden="1" x14ac:dyDescent="0.25">
      <c r="B2982" t="s">
        <v>2204</v>
      </c>
      <c r="C2982">
        <v>33800</v>
      </c>
      <c r="D2982" t="s">
        <v>1900</v>
      </c>
      <c r="E2982">
        <v>5</v>
      </c>
      <c r="F2982">
        <v>40</v>
      </c>
      <c r="G2982">
        <v>1925</v>
      </c>
      <c r="H2982">
        <v>5</v>
      </c>
      <c r="I2982">
        <v>410</v>
      </c>
      <c r="J2982">
        <v>5</v>
      </c>
      <c r="K2982">
        <v>220</v>
      </c>
      <c r="L2982">
        <v>760</v>
      </c>
      <c r="M2982">
        <v>425</v>
      </c>
      <c r="N2982">
        <v>515</v>
      </c>
      <c r="O2982">
        <v>570</v>
      </c>
      <c r="P2982">
        <v>470</v>
      </c>
      <c r="Q2982">
        <v>650</v>
      </c>
      <c r="R2982">
        <v>535</v>
      </c>
      <c r="S2982">
        <v>115</v>
      </c>
      <c r="T2982">
        <v>25</v>
      </c>
      <c r="U2982">
        <v>215</v>
      </c>
      <c r="V2982">
        <v>3195</v>
      </c>
      <c r="W2982">
        <v>0</v>
      </c>
      <c r="X2982">
        <v>50</v>
      </c>
      <c r="Y2982">
        <v>15</v>
      </c>
    </row>
    <row r="2983" spans="2:25" hidden="1" x14ac:dyDescent="0.25">
      <c r="B2983" t="s">
        <v>2204</v>
      </c>
      <c r="C2983">
        <v>33830</v>
      </c>
      <c r="D2983" t="s">
        <v>1901</v>
      </c>
      <c r="E2983">
        <v>25</v>
      </c>
      <c r="F2983">
        <v>50</v>
      </c>
      <c r="G2983">
        <v>45</v>
      </c>
      <c r="H2983">
        <v>0</v>
      </c>
      <c r="I2983">
        <v>25</v>
      </c>
      <c r="J2983">
        <v>5</v>
      </c>
      <c r="K2983">
        <v>30</v>
      </c>
      <c r="L2983">
        <v>5</v>
      </c>
      <c r="M2983">
        <v>0</v>
      </c>
      <c r="N2983">
        <v>60</v>
      </c>
      <c r="O2983">
        <v>165</v>
      </c>
      <c r="P2983">
        <v>155</v>
      </c>
      <c r="Q2983">
        <v>360</v>
      </c>
      <c r="R2983">
        <v>235</v>
      </c>
      <c r="S2983">
        <v>10</v>
      </c>
      <c r="T2983">
        <v>10</v>
      </c>
      <c r="U2983">
        <v>105</v>
      </c>
      <c r="V2983">
        <v>285</v>
      </c>
      <c r="W2983">
        <v>0</v>
      </c>
      <c r="X2983">
        <v>60</v>
      </c>
      <c r="Y2983">
        <v>0</v>
      </c>
    </row>
    <row r="2984" spans="2:25" hidden="1" x14ac:dyDescent="0.25">
      <c r="B2984" t="s">
        <v>2204</v>
      </c>
      <c r="C2984">
        <v>33960</v>
      </c>
      <c r="D2984" t="s">
        <v>1902</v>
      </c>
      <c r="E2984">
        <v>120</v>
      </c>
      <c r="F2984">
        <v>300</v>
      </c>
      <c r="G2984">
        <v>18080</v>
      </c>
      <c r="H2984">
        <v>225</v>
      </c>
      <c r="I2984">
        <v>7775</v>
      </c>
      <c r="J2984">
        <v>130</v>
      </c>
      <c r="K2984">
        <v>3760</v>
      </c>
      <c r="L2984">
        <v>21125</v>
      </c>
      <c r="M2984">
        <v>1830</v>
      </c>
      <c r="N2984">
        <v>10275</v>
      </c>
      <c r="O2984">
        <v>20790</v>
      </c>
      <c r="P2984">
        <v>16610</v>
      </c>
      <c r="Q2984">
        <v>16535</v>
      </c>
      <c r="R2984">
        <v>9565</v>
      </c>
      <c r="S2984">
        <v>1420</v>
      </c>
      <c r="T2984">
        <v>890</v>
      </c>
      <c r="U2984">
        <v>5925</v>
      </c>
      <c r="V2984">
        <v>43225</v>
      </c>
      <c r="W2984">
        <v>40</v>
      </c>
      <c r="X2984">
        <v>1670</v>
      </c>
      <c r="Y2984">
        <v>1115</v>
      </c>
    </row>
    <row r="2985" spans="2:25" hidden="1" x14ac:dyDescent="0.25">
      <c r="B2985" t="s">
        <v>2204</v>
      </c>
      <c r="C2985">
        <v>33980</v>
      </c>
      <c r="D2985" t="s">
        <v>1903</v>
      </c>
      <c r="E2985">
        <v>5</v>
      </c>
      <c r="F2985">
        <v>15</v>
      </c>
      <c r="G2985">
        <v>635</v>
      </c>
      <c r="H2985">
        <v>5</v>
      </c>
      <c r="I2985">
        <v>215</v>
      </c>
      <c r="J2985">
        <v>5</v>
      </c>
      <c r="K2985">
        <v>80</v>
      </c>
      <c r="L2985">
        <v>480</v>
      </c>
      <c r="M2985">
        <v>100</v>
      </c>
      <c r="N2985">
        <v>255</v>
      </c>
      <c r="O2985">
        <v>760</v>
      </c>
      <c r="P2985">
        <v>620</v>
      </c>
      <c r="Q2985">
        <v>555</v>
      </c>
      <c r="R2985">
        <v>380</v>
      </c>
      <c r="S2985">
        <v>50</v>
      </c>
      <c r="T2985">
        <v>15</v>
      </c>
      <c r="U2985">
        <v>310</v>
      </c>
      <c r="V2985">
        <v>1450</v>
      </c>
      <c r="W2985">
        <v>0</v>
      </c>
      <c r="X2985">
        <v>40</v>
      </c>
      <c r="Y2985">
        <v>15</v>
      </c>
    </row>
    <row r="2986" spans="2:25" hidden="1" x14ac:dyDescent="0.25">
      <c r="B2986" t="s">
        <v>2204</v>
      </c>
      <c r="C2986">
        <v>34420</v>
      </c>
      <c r="D2986" t="s">
        <v>1904</v>
      </c>
      <c r="E2986">
        <v>5</v>
      </c>
      <c r="F2986">
        <v>30</v>
      </c>
      <c r="G2986">
        <v>40</v>
      </c>
      <c r="H2986">
        <v>0</v>
      </c>
      <c r="I2986">
        <v>10</v>
      </c>
      <c r="J2986">
        <v>0</v>
      </c>
      <c r="K2986">
        <v>10</v>
      </c>
      <c r="L2986">
        <v>5</v>
      </c>
      <c r="M2986">
        <v>0</v>
      </c>
      <c r="N2986">
        <v>45</v>
      </c>
      <c r="O2986">
        <v>135</v>
      </c>
      <c r="P2986">
        <v>120</v>
      </c>
      <c r="Q2986">
        <v>370</v>
      </c>
      <c r="R2986">
        <v>295</v>
      </c>
      <c r="S2986">
        <v>5</v>
      </c>
      <c r="T2986">
        <v>15</v>
      </c>
      <c r="U2986">
        <v>75</v>
      </c>
      <c r="V2986">
        <v>230</v>
      </c>
      <c r="W2986">
        <v>0</v>
      </c>
      <c r="X2986">
        <v>60</v>
      </c>
      <c r="Y2986">
        <v>5</v>
      </c>
    </row>
    <row r="2987" spans="2:25" hidden="1" x14ac:dyDescent="0.25">
      <c r="B2987" t="s">
        <v>2204</v>
      </c>
      <c r="C2987">
        <v>34530</v>
      </c>
      <c r="D2987" t="s">
        <v>1905</v>
      </c>
      <c r="E2987">
        <v>25</v>
      </c>
      <c r="F2987">
        <v>20</v>
      </c>
      <c r="G2987">
        <v>4925</v>
      </c>
      <c r="H2987">
        <v>20</v>
      </c>
      <c r="I2987">
        <v>1060</v>
      </c>
      <c r="J2987">
        <v>10</v>
      </c>
      <c r="K2987">
        <v>425</v>
      </c>
      <c r="L2987">
        <v>1720</v>
      </c>
      <c r="M2987">
        <v>930</v>
      </c>
      <c r="N2987">
        <v>1165</v>
      </c>
      <c r="O2987">
        <v>1660</v>
      </c>
      <c r="P2987">
        <v>1310</v>
      </c>
      <c r="Q2987">
        <v>1675</v>
      </c>
      <c r="R2987">
        <v>1085</v>
      </c>
      <c r="S2987">
        <v>330</v>
      </c>
      <c r="T2987">
        <v>55</v>
      </c>
      <c r="U2987">
        <v>490</v>
      </c>
      <c r="V2987">
        <v>7675</v>
      </c>
      <c r="W2987">
        <v>5</v>
      </c>
      <c r="X2987">
        <v>95</v>
      </c>
      <c r="Y2987">
        <v>60</v>
      </c>
    </row>
    <row r="2988" spans="2:25" hidden="1" x14ac:dyDescent="0.25">
      <c r="B2988" t="s">
        <v>2204</v>
      </c>
      <c r="C2988">
        <v>34570</v>
      </c>
      <c r="D2988" t="s">
        <v>1906</v>
      </c>
      <c r="E2988">
        <v>10</v>
      </c>
      <c r="F2988">
        <v>25</v>
      </c>
      <c r="G2988">
        <v>30</v>
      </c>
      <c r="H2988">
        <v>0</v>
      </c>
      <c r="I2988">
        <v>5</v>
      </c>
      <c r="J2988">
        <v>0</v>
      </c>
      <c r="K2988">
        <v>5</v>
      </c>
      <c r="L2988">
        <v>5</v>
      </c>
      <c r="M2988">
        <v>5</v>
      </c>
      <c r="N2988">
        <v>20</v>
      </c>
      <c r="O2988">
        <v>95</v>
      </c>
      <c r="P2988">
        <v>90</v>
      </c>
      <c r="Q2988">
        <v>160</v>
      </c>
      <c r="R2988">
        <v>95</v>
      </c>
      <c r="S2988">
        <v>0</v>
      </c>
      <c r="T2988">
        <v>5</v>
      </c>
      <c r="U2988">
        <v>60</v>
      </c>
      <c r="V2988">
        <v>135</v>
      </c>
      <c r="W2988">
        <v>0</v>
      </c>
      <c r="X2988">
        <v>25</v>
      </c>
      <c r="Y2988">
        <v>0</v>
      </c>
    </row>
    <row r="2989" spans="2:25" hidden="1" x14ac:dyDescent="0.25">
      <c r="B2989" t="s">
        <v>2204</v>
      </c>
      <c r="C2989">
        <v>34580</v>
      </c>
      <c r="D2989" t="s">
        <v>1907</v>
      </c>
      <c r="E2989">
        <v>10</v>
      </c>
      <c r="F2989">
        <v>30</v>
      </c>
      <c r="G2989">
        <v>4865</v>
      </c>
      <c r="H2989">
        <v>35</v>
      </c>
      <c r="I2989">
        <v>1630</v>
      </c>
      <c r="J2989">
        <v>15</v>
      </c>
      <c r="K2989">
        <v>900</v>
      </c>
      <c r="L2989">
        <v>2780</v>
      </c>
      <c r="M2989">
        <v>550</v>
      </c>
      <c r="N2989">
        <v>2040</v>
      </c>
      <c r="O2989">
        <v>2850</v>
      </c>
      <c r="P2989">
        <v>2220</v>
      </c>
      <c r="Q2989">
        <v>2640</v>
      </c>
      <c r="R2989">
        <v>1600</v>
      </c>
      <c r="S2989">
        <v>320</v>
      </c>
      <c r="T2989">
        <v>125</v>
      </c>
      <c r="U2989">
        <v>760</v>
      </c>
      <c r="V2989">
        <v>9515</v>
      </c>
      <c r="W2989">
        <v>10</v>
      </c>
      <c r="X2989">
        <v>210</v>
      </c>
      <c r="Y2989">
        <v>325</v>
      </c>
    </row>
    <row r="2990" spans="2:25" hidden="1" x14ac:dyDescent="0.25">
      <c r="B2990" t="s">
        <v>2204</v>
      </c>
      <c r="C2990">
        <v>34590</v>
      </c>
      <c r="D2990" t="s">
        <v>1908</v>
      </c>
      <c r="E2990">
        <v>140</v>
      </c>
      <c r="F2990">
        <v>290</v>
      </c>
      <c r="G2990">
        <v>32940</v>
      </c>
      <c r="H2990">
        <v>305</v>
      </c>
      <c r="I2990">
        <v>12505</v>
      </c>
      <c r="J2990">
        <v>160</v>
      </c>
      <c r="K2990">
        <v>6510</v>
      </c>
      <c r="L2990">
        <v>33305</v>
      </c>
      <c r="M2990">
        <v>2725</v>
      </c>
      <c r="N2990">
        <v>14535</v>
      </c>
      <c r="O2990">
        <v>32760</v>
      </c>
      <c r="P2990">
        <v>26020</v>
      </c>
      <c r="Q2990">
        <v>27650</v>
      </c>
      <c r="R2990">
        <v>16010</v>
      </c>
      <c r="S2990">
        <v>2170</v>
      </c>
      <c r="T2990">
        <v>1770</v>
      </c>
      <c r="U2990">
        <v>8850</v>
      </c>
      <c r="V2990">
        <v>70650</v>
      </c>
      <c r="W2990">
        <v>130</v>
      </c>
      <c r="X2990">
        <v>2440</v>
      </c>
      <c r="Y2990">
        <v>2050</v>
      </c>
    </row>
    <row r="2991" spans="2:25" hidden="1" x14ac:dyDescent="0.25">
      <c r="B2991" t="s">
        <v>2204</v>
      </c>
      <c r="C2991">
        <v>34710</v>
      </c>
      <c r="D2991" t="s">
        <v>1909</v>
      </c>
      <c r="E2991">
        <v>5</v>
      </c>
      <c r="F2991">
        <v>5</v>
      </c>
      <c r="G2991">
        <v>335</v>
      </c>
      <c r="H2991">
        <v>0</v>
      </c>
      <c r="I2991">
        <v>65</v>
      </c>
      <c r="J2991">
        <v>0</v>
      </c>
      <c r="K2991">
        <v>25</v>
      </c>
      <c r="L2991">
        <v>135</v>
      </c>
      <c r="M2991">
        <v>55</v>
      </c>
      <c r="N2991">
        <v>105</v>
      </c>
      <c r="O2991">
        <v>205</v>
      </c>
      <c r="P2991">
        <v>170</v>
      </c>
      <c r="Q2991">
        <v>155</v>
      </c>
      <c r="R2991">
        <v>115</v>
      </c>
      <c r="S2991">
        <v>15</v>
      </c>
      <c r="T2991">
        <v>5</v>
      </c>
      <c r="U2991">
        <v>65</v>
      </c>
      <c r="V2991">
        <v>585</v>
      </c>
      <c r="W2991">
        <v>0</v>
      </c>
      <c r="X2991">
        <v>10</v>
      </c>
      <c r="Y2991">
        <v>5</v>
      </c>
    </row>
    <row r="2992" spans="2:25" hidden="1" x14ac:dyDescent="0.25">
      <c r="B2992" t="s">
        <v>2204</v>
      </c>
      <c r="C2992">
        <v>34770</v>
      </c>
      <c r="D2992" t="s">
        <v>1910</v>
      </c>
      <c r="E2992">
        <v>45</v>
      </c>
      <c r="F2992">
        <v>145</v>
      </c>
      <c r="G2992">
        <v>11425</v>
      </c>
      <c r="H2992">
        <v>45</v>
      </c>
      <c r="I2992">
        <v>2695</v>
      </c>
      <c r="J2992">
        <v>25</v>
      </c>
      <c r="K2992">
        <v>1215</v>
      </c>
      <c r="L2992">
        <v>5870</v>
      </c>
      <c r="M2992">
        <v>2140</v>
      </c>
      <c r="N2992">
        <v>3490</v>
      </c>
      <c r="O2992">
        <v>6040</v>
      </c>
      <c r="P2992">
        <v>5030</v>
      </c>
      <c r="Q2992">
        <v>5485</v>
      </c>
      <c r="R2992">
        <v>3850</v>
      </c>
      <c r="S2992">
        <v>700</v>
      </c>
      <c r="T2992">
        <v>210</v>
      </c>
      <c r="U2992">
        <v>2180</v>
      </c>
      <c r="V2992">
        <v>20285</v>
      </c>
      <c r="W2992">
        <v>10</v>
      </c>
      <c r="X2992">
        <v>430</v>
      </c>
      <c r="Y2992">
        <v>180</v>
      </c>
    </row>
    <row r="2993" spans="2:25" hidden="1" x14ac:dyDescent="0.25">
      <c r="B2993" t="s">
        <v>2204</v>
      </c>
      <c r="C2993">
        <v>34800</v>
      </c>
      <c r="D2993" t="s">
        <v>1911</v>
      </c>
      <c r="E2993">
        <v>5</v>
      </c>
      <c r="F2993">
        <v>5</v>
      </c>
      <c r="G2993">
        <v>30</v>
      </c>
      <c r="H2993">
        <v>0</v>
      </c>
      <c r="I2993">
        <v>10</v>
      </c>
      <c r="J2993">
        <v>0</v>
      </c>
      <c r="K2993">
        <v>5</v>
      </c>
      <c r="L2993">
        <v>15</v>
      </c>
      <c r="M2993">
        <v>10</v>
      </c>
      <c r="N2993">
        <v>5</v>
      </c>
      <c r="O2993">
        <v>40</v>
      </c>
      <c r="P2993">
        <v>25</v>
      </c>
      <c r="Q2993">
        <v>30</v>
      </c>
      <c r="R2993">
        <v>20</v>
      </c>
      <c r="S2993">
        <v>5</v>
      </c>
      <c r="T2993">
        <v>0</v>
      </c>
      <c r="U2993">
        <v>10</v>
      </c>
      <c r="V2993">
        <v>55</v>
      </c>
      <c r="W2993">
        <v>0</v>
      </c>
      <c r="X2993">
        <v>5</v>
      </c>
      <c r="Y2993">
        <v>0</v>
      </c>
    </row>
    <row r="2994" spans="2:25" hidden="1" x14ac:dyDescent="0.25">
      <c r="B2994" t="s">
        <v>2204</v>
      </c>
      <c r="C2994">
        <v>34830</v>
      </c>
      <c r="D2994" t="s">
        <v>1912</v>
      </c>
      <c r="E2994">
        <v>5</v>
      </c>
      <c r="F2994">
        <v>25</v>
      </c>
      <c r="G2994">
        <v>15</v>
      </c>
      <c r="H2994">
        <v>0</v>
      </c>
      <c r="I2994">
        <v>10</v>
      </c>
      <c r="J2994">
        <v>0</v>
      </c>
      <c r="K2994">
        <v>5</v>
      </c>
      <c r="L2994">
        <v>5</v>
      </c>
      <c r="M2994">
        <v>0</v>
      </c>
      <c r="N2994">
        <v>15</v>
      </c>
      <c r="O2994">
        <v>45</v>
      </c>
      <c r="P2994">
        <v>45</v>
      </c>
      <c r="Q2994">
        <v>70</v>
      </c>
      <c r="R2994">
        <v>45</v>
      </c>
      <c r="S2994">
        <v>0</v>
      </c>
      <c r="T2994">
        <v>5</v>
      </c>
      <c r="U2994">
        <v>30</v>
      </c>
      <c r="V2994">
        <v>80</v>
      </c>
      <c r="W2994">
        <v>0</v>
      </c>
      <c r="X2994">
        <v>5</v>
      </c>
      <c r="Y2994">
        <v>0</v>
      </c>
    </row>
    <row r="2995" spans="2:25" hidden="1" x14ac:dyDescent="0.25">
      <c r="B2995" t="s">
        <v>2204</v>
      </c>
      <c r="C2995">
        <v>34860</v>
      </c>
      <c r="D2995" t="s">
        <v>1913</v>
      </c>
      <c r="E2995">
        <v>10</v>
      </c>
      <c r="F2995">
        <v>20</v>
      </c>
      <c r="G2995">
        <v>1060</v>
      </c>
      <c r="H2995">
        <v>5</v>
      </c>
      <c r="I2995">
        <v>255</v>
      </c>
      <c r="J2995">
        <v>5</v>
      </c>
      <c r="K2995">
        <v>115</v>
      </c>
      <c r="L2995">
        <v>690</v>
      </c>
      <c r="M2995">
        <v>260</v>
      </c>
      <c r="N2995">
        <v>405</v>
      </c>
      <c r="O2995">
        <v>825</v>
      </c>
      <c r="P2995">
        <v>635</v>
      </c>
      <c r="Q2995">
        <v>580</v>
      </c>
      <c r="R2995">
        <v>400</v>
      </c>
      <c r="S2995">
        <v>55</v>
      </c>
      <c r="T2995">
        <v>35</v>
      </c>
      <c r="U2995">
        <v>265</v>
      </c>
      <c r="V2995">
        <v>2070</v>
      </c>
      <c r="W2995">
        <v>5</v>
      </c>
      <c r="X2995">
        <v>55</v>
      </c>
      <c r="Y2995">
        <v>20</v>
      </c>
    </row>
    <row r="2996" spans="2:25" hidden="1" x14ac:dyDescent="0.25">
      <c r="B2996" t="s">
        <v>2204</v>
      </c>
      <c r="C2996">
        <v>34880</v>
      </c>
      <c r="D2996" t="s">
        <v>1914</v>
      </c>
      <c r="E2996">
        <v>30</v>
      </c>
      <c r="F2996">
        <v>95</v>
      </c>
      <c r="G2996">
        <v>3125</v>
      </c>
      <c r="H2996">
        <v>20</v>
      </c>
      <c r="I2996">
        <v>550</v>
      </c>
      <c r="J2996">
        <v>5</v>
      </c>
      <c r="K2996">
        <v>320</v>
      </c>
      <c r="L2996">
        <v>1740</v>
      </c>
      <c r="M2996">
        <v>500</v>
      </c>
      <c r="N2996">
        <v>945</v>
      </c>
      <c r="O2996">
        <v>1670</v>
      </c>
      <c r="P2996">
        <v>1380</v>
      </c>
      <c r="Q2996">
        <v>1995</v>
      </c>
      <c r="R2996">
        <v>1650</v>
      </c>
      <c r="S2996">
        <v>120</v>
      </c>
      <c r="T2996">
        <v>85</v>
      </c>
      <c r="U2996">
        <v>620</v>
      </c>
      <c r="V2996">
        <v>5700</v>
      </c>
      <c r="W2996">
        <v>5</v>
      </c>
      <c r="X2996">
        <v>220</v>
      </c>
      <c r="Y2996">
        <v>35</v>
      </c>
    </row>
    <row r="2997" spans="2:25" hidden="1" x14ac:dyDescent="0.25">
      <c r="B2997" t="s">
        <v>2204</v>
      </c>
      <c r="C2997">
        <v>35010</v>
      </c>
      <c r="D2997" t="s">
        <v>1915</v>
      </c>
      <c r="E2997">
        <v>135</v>
      </c>
      <c r="F2997">
        <v>310</v>
      </c>
      <c r="G2997">
        <v>56095</v>
      </c>
      <c r="H2997">
        <v>440</v>
      </c>
      <c r="I2997">
        <v>16240</v>
      </c>
      <c r="J2997">
        <v>205</v>
      </c>
      <c r="K2997">
        <v>7070</v>
      </c>
      <c r="L2997">
        <v>36965</v>
      </c>
      <c r="M2997">
        <v>8385</v>
      </c>
      <c r="N2997">
        <v>18045</v>
      </c>
      <c r="O2997">
        <v>31410</v>
      </c>
      <c r="P2997">
        <v>24295</v>
      </c>
      <c r="Q2997">
        <v>26105</v>
      </c>
      <c r="R2997">
        <v>15775</v>
      </c>
      <c r="S2997">
        <v>3190</v>
      </c>
      <c r="T2997">
        <v>1090</v>
      </c>
      <c r="U2997">
        <v>8440</v>
      </c>
      <c r="V2997">
        <v>99390</v>
      </c>
      <c r="W2997">
        <v>60</v>
      </c>
      <c r="X2997">
        <v>2295</v>
      </c>
      <c r="Y2997">
        <v>1805</v>
      </c>
    </row>
    <row r="2998" spans="2:25" hidden="1" x14ac:dyDescent="0.25">
      <c r="B2998" t="s">
        <v>2204</v>
      </c>
      <c r="C2998">
        <v>35250</v>
      </c>
      <c r="D2998" t="s">
        <v>1458</v>
      </c>
      <c r="E2998">
        <v>5</v>
      </c>
      <c r="F2998">
        <v>15</v>
      </c>
      <c r="G2998">
        <v>40</v>
      </c>
      <c r="H2998">
        <v>0</v>
      </c>
      <c r="I2998">
        <v>5</v>
      </c>
      <c r="J2998">
        <v>0</v>
      </c>
      <c r="K2998">
        <v>10</v>
      </c>
      <c r="L2998">
        <v>5</v>
      </c>
      <c r="M2998">
        <v>0</v>
      </c>
      <c r="N2998">
        <v>40</v>
      </c>
      <c r="O2998">
        <v>155</v>
      </c>
      <c r="P2998">
        <v>130</v>
      </c>
      <c r="Q2998">
        <v>310</v>
      </c>
      <c r="R2998">
        <v>230</v>
      </c>
      <c r="S2998">
        <v>5</v>
      </c>
      <c r="T2998">
        <v>25</v>
      </c>
      <c r="U2998">
        <v>80</v>
      </c>
      <c r="V2998">
        <v>220</v>
      </c>
      <c r="W2998">
        <v>0</v>
      </c>
      <c r="X2998">
        <v>50</v>
      </c>
      <c r="Y2998">
        <v>0</v>
      </c>
    </row>
    <row r="2999" spans="2:25" hidden="1" x14ac:dyDescent="0.25">
      <c r="B2999" t="s">
        <v>2204</v>
      </c>
      <c r="C2999">
        <v>35300</v>
      </c>
      <c r="D2999" t="s">
        <v>1916</v>
      </c>
      <c r="E2999">
        <v>20</v>
      </c>
      <c r="F2999">
        <v>100</v>
      </c>
      <c r="G2999">
        <v>835</v>
      </c>
      <c r="H2999">
        <v>5</v>
      </c>
      <c r="I2999">
        <v>240</v>
      </c>
      <c r="J2999">
        <v>5</v>
      </c>
      <c r="K2999">
        <v>135</v>
      </c>
      <c r="L2999">
        <v>665</v>
      </c>
      <c r="M2999">
        <v>95</v>
      </c>
      <c r="N2999">
        <v>475</v>
      </c>
      <c r="O2999">
        <v>1260</v>
      </c>
      <c r="P2999">
        <v>1125</v>
      </c>
      <c r="Q2999">
        <v>1615</v>
      </c>
      <c r="R2999">
        <v>1200</v>
      </c>
      <c r="S2999">
        <v>65</v>
      </c>
      <c r="T2999">
        <v>65</v>
      </c>
      <c r="U2999">
        <v>605</v>
      </c>
      <c r="V2999">
        <v>2360</v>
      </c>
      <c r="W2999">
        <v>5</v>
      </c>
      <c r="X2999">
        <v>230</v>
      </c>
      <c r="Y2999">
        <v>20</v>
      </c>
    </row>
    <row r="3000" spans="2:25" hidden="1" x14ac:dyDescent="0.25">
      <c r="B3000" t="s">
        <v>2204</v>
      </c>
      <c r="C3000">
        <v>35600</v>
      </c>
      <c r="D3000" t="s">
        <v>1917</v>
      </c>
      <c r="E3000">
        <v>5</v>
      </c>
      <c r="F3000">
        <v>15</v>
      </c>
      <c r="G3000">
        <v>485</v>
      </c>
      <c r="H3000">
        <v>5</v>
      </c>
      <c r="I3000">
        <v>125</v>
      </c>
      <c r="J3000">
        <v>5</v>
      </c>
      <c r="K3000">
        <v>65</v>
      </c>
      <c r="L3000">
        <v>230</v>
      </c>
      <c r="M3000">
        <v>60</v>
      </c>
      <c r="N3000">
        <v>205</v>
      </c>
      <c r="O3000">
        <v>265</v>
      </c>
      <c r="P3000">
        <v>205</v>
      </c>
      <c r="Q3000">
        <v>260</v>
      </c>
      <c r="R3000">
        <v>220</v>
      </c>
      <c r="S3000">
        <v>30</v>
      </c>
      <c r="T3000">
        <v>10</v>
      </c>
      <c r="U3000">
        <v>100</v>
      </c>
      <c r="V3000">
        <v>975</v>
      </c>
      <c r="W3000">
        <v>5</v>
      </c>
      <c r="X3000">
        <v>30</v>
      </c>
      <c r="Y3000">
        <v>5</v>
      </c>
    </row>
    <row r="3001" spans="2:25" hidden="1" x14ac:dyDescent="0.25">
      <c r="B3001" t="s">
        <v>2204</v>
      </c>
      <c r="C3001">
        <v>35670</v>
      </c>
      <c r="D3001" t="s">
        <v>1918</v>
      </c>
      <c r="E3001">
        <v>5</v>
      </c>
      <c r="F3001">
        <v>10</v>
      </c>
      <c r="G3001">
        <v>35</v>
      </c>
      <c r="H3001">
        <v>0</v>
      </c>
      <c r="I3001">
        <v>20</v>
      </c>
      <c r="J3001">
        <v>0</v>
      </c>
      <c r="K3001">
        <v>15</v>
      </c>
      <c r="L3001">
        <v>25</v>
      </c>
      <c r="M3001">
        <v>0</v>
      </c>
      <c r="N3001">
        <v>45</v>
      </c>
      <c r="O3001">
        <v>135</v>
      </c>
      <c r="P3001">
        <v>125</v>
      </c>
      <c r="Q3001">
        <v>250</v>
      </c>
      <c r="R3001">
        <v>190</v>
      </c>
      <c r="S3001">
        <v>5</v>
      </c>
      <c r="T3001">
        <v>15</v>
      </c>
      <c r="U3001">
        <v>80</v>
      </c>
      <c r="V3001">
        <v>225</v>
      </c>
      <c r="W3001">
        <v>0</v>
      </c>
      <c r="X3001">
        <v>50</v>
      </c>
      <c r="Y3001">
        <v>0</v>
      </c>
    </row>
    <row r="3002" spans="2:25" hidden="1" x14ac:dyDescent="0.25">
      <c r="B3002" t="s">
        <v>2204</v>
      </c>
      <c r="C3002">
        <v>35740</v>
      </c>
      <c r="D3002" t="s">
        <v>1919</v>
      </c>
      <c r="E3002">
        <v>10</v>
      </c>
      <c r="F3002">
        <v>10</v>
      </c>
      <c r="G3002">
        <v>8110</v>
      </c>
      <c r="H3002">
        <v>50</v>
      </c>
      <c r="I3002">
        <v>1315</v>
      </c>
      <c r="J3002">
        <v>10</v>
      </c>
      <c r="K3002">
        <v>510</v>
      </c>
      <c r="L3002">
        <v>2680</v>
      </c>
      <c r="M3002">
        <v>2360</v>
      </c>
      <c r="N3002">
        <v>1625</v>
      </c>
      <c r="O3002">
        <v>2355</v>
      </c>
      <c r="P3002">
        <v>1750</v>
      </c>
      <c r="Q3002">
        <v>2035</v>
      </c>
      <c r="R3002">
        <v>1490</v>
      </c>
      <c r="S3002">
        <v>320</v>
      </c>
      <c r="T3002">
        <v>95</v>
      </c>
      <c r="U3002">
        <v>500</v>
      </c>
      <c r="V3002">
        <v>11755</v>
      </c>
      <c r="W3002">
        <v>5</v>
      </c>
      <c r="X3002">
        <v>100</v>
      </c>
      <c r="Y3002">
        <v>145</v>
      </c>
    </row>
    <row r="3003" spans="2:25" hidden="1" x14ac:dyDescent="0.25">
      <c r="B3003" t="s">
        <v>2204</v>
      </c>
      <c r="C3003">
        <v>35760</v>
      </c>
      <c r="D3003" t="s">
        <v>1920</v>
      </c>
      <c r="E3003">
        <v>5</v>
      </c>
      <c r="F3003">
        <v>25</v>
      </c>
      <c r="G3003">
        <v>1725</v>
      </c>
      <c r="H3003">
        <v>5</v>
      </c>
      <c r="I3003">
        <v>390</v>
      </c>
      <c r="J3003">
        <v>5</v>
      </c>
      <c r="K3003">
        <v>245</v>
      </c>
      <c r="L3003">
        <v>630</v>
      </c>
      <c r="M3003">
        <v>230</v>
      </c>
      <c r="N3003">
        <v>615</v>
      </c>
      <c r="O3003">
        <v>665</v>
      </c>
      <c r="P3003">
        <v>520</v>
      </c>
      <c r="Q3003">
        <v>720</v>
      </c>
      <c r="R3003">
        <v>620</v>
      </c>
      <c r="S3003">
        <v>75</v>
      </c>
      <c r="T3003">
        <v>35</v>
      </c>
      <c r="U3003">
        <v>205</v>
      </c>
      <c r="V3003">
        <v>3130</v>
      </c>
      <c r="W3003">
        <v>0</v>
      </c>
      <c r="X3003">
        <v>55</v>
      </c>
      <c r="Y3003">
        <v>15</v>
      </c>
    </row>
    <row r="3004" spans="2:25" hidden="1" x14ac:dyDescent="0.25">
      <c r="B3004" t="s">
        <v>2204</v>
      </c>
      <c r="C3004">
        <v>35780</v>
      </c>
      <c r="D3004" t="s">
        <v>1921</v>
      </c>
      <c r="E3004">
        <v>15</v>
      </c>
      <c r="F3004">
        <v>125</v>
      </c>
      <c r="G3004">
        <v>80</v>
      </c>
      <c r="H3004">
        <v>0</v>
      </c>
      <c r="I3004">
        <v>30</v>
      </c>
      <c r="J3004">
        <v>0</v>
      </c>
      <c r="K3004">
        <v>25</v>
      </c>
      <c r="L3004">
        <v>15</v>
      </c>
      <c r="M3004">
        <v>0</v>
      </c>
      <c r="N3004">
        <v>55</v>
      </c>
      <c r="O3004">
        <v>390</v>
      </c>
      <c r="P3004">
        <v>350</v>
      </c>
      <c r="Q3004">
        <v>595</v>
      </c>
      <c r="R3004">
        <v>325</v>
      </c>
      <c r="S3004">
        <v>5</v>
      </c>
      <c r="T3004">
        <v>35</v>
      </c>
      <c r="U3004">
        <v>210</v>
      </c>
      <c r="V3004">
        <v>420</v>
      </c>
      <c r="W3004">
        <v>0</v>
      </c>
      <c r="X3004">
        <v>90</v>
      </c>
      <c r="Y3004">
        <v>5</v>
      </c>
    </row>
    <row r="3005" spans="2:25" hidden="1" x14ac:dyDescent="0.25">
      <c r="B3005" t="s">
        <v>2204</v>
      </c>
      <c r="C3005">
        <v>35790</v>
      </c>
      <c r="D3005" t="s">
        <v>1922</v>
      </c>
      <c r="E3005">
        <v>50</v>
      </c>
      <c r="F3005">
        <v>55</v>
      </c>
      <c r="G3005">
        <v>70</v>
      </c>
      <c r="H3005">
        <v>0</v>
      </c>
      <c r="I3005">
        <v>50</v>
      </c>
      <c r="J3005">
        <v>5</v>
      </c>
      <c r="K3005">
        <v>50</v>
      </c>
      <c r="L3005">
        <v>25</v>
      </c>
      <c r="M3005">
        <v>0</v>
      </c>
      <c r="N3005">
        <v>95</v>
      </c>
      <c r="O3005">
        <v>335</v>
      </c>
      <c r="P3005">
        <v>315</v>
      </c>
      <c r="Q3005">
        <v>635</v>
      </c>
      <c r="R3005">
        <v>460</v>
      </c>
      <c r="S3005">
        <v>5</v>
      </c>
      <c r="T3005">
        <v>20</v>
      </c>
      <c r="U3005">
        <v>220</v>
      </c>
      <c r="V3005">
        <v>540</v>
      </c>
      <c r="W3005">
        <v>0</v>
      </c>
      <c r="X3005">
        <v>85</v>
      </c>
      <c r="Y3005">
        <v>0</v>
      </c>
    </row>
    <row r="3006" spans="2:25" hidden="1" x14ac:dyDescent="0.25">
      <c r="B3006" t="s">
        <v>2204</v>
      </c>
      <c r="C3006">
        <v>35800</v>
      </c>
      <c r="D3006" t="s">
        <v>1923</v>
      </c>
      <c r="E3006">
        <v>10</v>
      </c>
      <c r="F3006">
        <v>15</v>
      </c>
      <c r="G3006">
        <v>170</v>
      </c>
      <c r="H3006">
        <v>5</v>
      </c>
      <c r="I3006">
        <v>60</v>
      </c>
      <c r="J3006">
        <v>5</v>
      </c>
      <c r="K3006">
        <v>45</v>
      </c>
      <c r="L3006">
        <v>85</v>
      </c>
      <c r="M3006">
        <v>20</v>
      </c>
      <c r="N3006">
        <v>120</v>
      </c>
      <c r="O3006">
        <v>150</v>
      </c>
      <c r="P3006">
        <v>130</v>
      </c>
      <c r="Q3006">
        <v>160</v>
      </c>
      <c r="R3006">
        <v>125</v>
      </c>
      <c r="S3006">
        <v>10</v>
      </c>
      <c r="T3006">
        <v>5</v>
      </c>
      <c r="U3006">
        <v>70</v>
      </c>
      <c r="V3006">
        <v>450</v>
      </c>
      <c r="W3006">
        <v>0</v>
      </c>
      <c r="X3006">
        <v>20</v>
      </c>
      <c r="Y3006">
        <v>5</v>
      </c>
    </row>
    <row r="3007" spans="2:25" hidden="1" x14ac:dyDescent="0.25">
      <c r="B3007" t="s">
        <v>2204</v>
      </c>
      <c r="C3007">
        <v>36070</v>
      </c>
      <c r="D3007" t="s">
        <v>1924</v>
      </c>
      <c r="E3007">
        <v>5</v>
      </c>
      <c r="F3007">
        <v>35</v>
      </c>
      <c r="G3007">
        <v>40</v>
      </c>
      <c r="H3007">
        <v>0</v>
      </c>
      <c r="I3007">
        <v>15</v>
      </c>
      <c r="J3007">
        <v>0</v>
      </c>
      <c r="K3007">
        <v>15</v>
      </c>
      <c r="L3007">
        <v>5</v>
      </c>
      <c r="M3007">
        <v>0</v>
      </c>
      <c r="N3007">
        <v>25</v>
      </c>
      <c r="O3007">
        <v>95</v>
      </c>
      <c r="P3007">
        <v>85</v>
      </c>
      <c r="Q3007">
        <v>255</v>
      </c>
      <c r="R3007">
        <v>195</v>
      </c>
      <c r="S3007">
        <v>5</v>
      </c>
      <c r="T3007">
        <v>10</v>
      </c>
      <c r="U3007">
        <v>50</v>
      </c>
      <c r="V3007">
        <v>165</v>
      </c>
      <c r="W3007">
        <v>0</v>
      </c>
      <c r="X3007">
        <v>20</v>
      </c>
      <c r="Y3007">
        <v>0</v>
      </c>
    </row>
    <row r="3008" spans="2:25" hidden="1" x14ac:dyDescent="0.25">
      <c r="B3008" t="s">
        <v>2204</v>
      </c>
      <c r="C3008">
        <v>36150</v>
      </c>
      <c r="D3008" t="s">
        <v>1925</v>
      </c>
      <c r="E3008">
        <v>0</v>
      </c>
      <c r="F3008">
        <v>5</v>
      </c>
      <c r="G3008">
        <v>50</v>
      </c>
      <c r="H3008">
        <v>0</v>
      </c>
      <c r="I3008">
        <v>15</v>
      </c>
      <c r="J3008">
        <v>0</v>
      </c>
      <c r="K3008">
        <v>5</v>
      </c>
      <c r="L3008">
        <v>35</v>
      </c>
      <c r="M3008">
        <v>10</v>
      </c>
      <c r="N3008">
        <v>30</v>
      </c>
      <c r="O3008">
        <v>50</v>
      </c>
      <c r="P3008">
        <v>35</v>
      </c>
      <c r="Q3008">
        <v>35</v>
      </c>
      <c r="R3008">
        <v>30</v>
      </c>
      <c r="S3008">
        <v>5</v>
      </c>
      <c r="T3008">
        <v>5</v>
      </c>
      <c r="U3008">
        <v>15</v>
      </c>
      <c r="V3008">
        <v>120</v>
      </c>
      <c r="W3008">
        <v>0</v>
      </c>
      <c r="X3008">
        <v>0</v>
      </c>
      <c r="Y3008">
        <v>0</v>
      </c>
    </row>
    <row r="3009" spans="2:25" hidden="1" x14ac:dyDescent="0.25">
      <c r="B3009" t="s">
        <v>2204</v>
      </c>
      <c r="C3009">
        <v>36250</v>
      </c>
      <c r="D3009" t="s">
        <v>1926</v>
      </c>
      <c r="E3009">
        <v>45</v>
      </c>
      <c r="F3009">
        <v>75</v>
      </c>
      <c r="G3009">
        <v>21480</v>
      </c>
      <c r="H3009">
        <v>125</v>
      </c>
      <c r="I3009">
        <v>4645</v>
      </c>
      <c r="J3009">
        <v>50</v>
      </c>
      <c r="K3009">
        <v>1840</v>
      </c>
      <c r="L3009">
        <v>8375</v>
      </c>
      <c r="M3009">
        <v>3880</v>
      </c>
      <c r="N3009">
        <v>5040</v>
      </c>
      <c r="O3009">
        <v>7585</v>
      </c>
      <c r="P3009">
        <v>5810</v>
      </c>
      <c r="Q3009">
        <v>6940</v>
      </c>
      <c r="R3009">
        <v>4465</v>
      </c>
      <c r="S3009">
        <v>975</v>
      </c>
      <c r="T3009">
        <v>205</v>
      </c>
      <c r="U3009">
        <v>1835</v>
      </c>
      <c r="V3009">
        <v>33010</v>
      </c>
      <c r="W3009">
        <v>15</v>
      </c>
      <c r="X3009">
        <v>465</v>
      </c>
      <c r="Y3009">
        <v>480</v>
      </c>
    </row>
    <row r="3010" spans="2:25" hidden="1" x14ac:dyDescent="0.25">
      <c r="B3010" t="s">
        <v>2204</v>
      </c>
      <c r="C3010">
        <v>36300</v>
      </c>
      <c r="D3010" t="s">
        <v>546</v>
      </c>
      <c r="E3010">
        <v>5</v>
      </c>
      <c r="F3010">
        <v>5</v>
      </c>
      <c r="G3010">
        <v>40</v>
      </c>
      <c r="H3010">
        <v>0</v>
      </c>
      <c r="I3010">
        <v>5</v>
      </c>
      <c r="J3010">
        <v>0</v>
      </c>
      <c r="K3010">
        <v>0</v>
      </c>
      <c r="L3010">
        <v>15</v>
      </c>
      <c r="M3010">
        <v>10</v>
      </c>
      <c r="N3010">
        <v>15</v>
      </c>
      <c r="O3010">
        <v>40</v>
      </c>
      <c r="P3010">
        <v>35</v>
      </c>
      <c r="Q3010">
        <v>25</v>
      </c>
      <c r="R3010">
        <v>25</v>
      </c>
      <c r="S3010">
        <v>0</v>
      </c>
      <c r="T3010">
        <v>5</v>
      </c>
      <c r="U3010">
        <v>15</v>
      </c>
      <c r="V3010">
        <v>85</v>
      </c>
      <c r="W3010">
        <v>0</v>
      </c>
      <c r="X3010">
        <v>5</v>
      </c>
      <c r="Y3010">
        <v>0</v>
      </c>
    </row>
    <row r="3011" spans="2:25" hidden="1" x14ac:dyDescent="0.25">
      <c r="B3011" t="s">
        <v>2204</v>
      </c>
      <c r="C3011">
        <v>36370</v>
      </c>
      <c r="D3011" t="s">
        <v>1927</v>
      </c>
      <c r="E3011">
        <v>75</v>
      </c>
      <c r="F3011">
        <v>190</v>
      </c>
      <c r="G3011">
        <v>8985</v>
      </c>
      <c r="H3011">
        <v>65</v>
      </c>
      <c r="I3011">
        <v>2730</v>
      </c>
      <c r="J3011">
        <v>25</v>
      </c>
      <c r="K3011">
        <v>1255</v>
      </c>
      <c r="L3011">
        <v>6260</v>
      </c>
      <c r="M3011">
        <v>1110</v>
      </c>
      <c r="N3011">
        <v>4010</v>
      </c>
      <c r="O3011">
        <v>5565</v>
      </c>
      <c r="P3011">
        <v>4645</v>
      </c>
      <c r="Q3011">
        <v>5555</v>
      </c>
      <c r="R3011">
        <v>3705</v>
      </c>
      <c r="S3011">
        <v>535</v>
      </c>
      <c r="T3011">
        <v>220</v>
      </c>
      <c r="U3011">
        <v>2095</v>
      </c>
      <c r="V3011">
        <v>18125</v>
      </c>
      <c r="W3011">
        <v>10</v>
      </c>
      <c r="X3011">
        <v>525</v>
      </c>
      <c r="Y3011">
        <v>230</v>
      </c>
    </row>
    <row r="3012" spans="2:25" hidden="1" x14ac:dyDescent="0.25">
      <c r="B3012" t="s">
        <v>2204</v>
      </c>
      <c r="C3012">
        <v>36510</v>
      </c>
      <c r="D3012" t="s">
        <v>1928</v>
      </c>
      <c r="E3012">
        <v>10</v>
      </c>
      <c r="F3012">
        <v>20</v>
      </c>
      <c r="G3012">
        <v>6100</v>
      </c>
      <c r="H3012">
        <v>30</v>
      </c>
      <c r="I3012">
        <v>1555</v>
      </c>
      <c r="J3012">
        <v>15</v>
      </c>
      <c r="K3012">
        <v>695</v>
      </c>
      <c r="L3012">
        <v>2900</v>
      </c>
      <c r="M3012">
        <v>1055</v>
      </c>
      <c r="N3012">
        <v>1725</v>
      </c>
      <c r="O3012">
        <v>2600</v>
      </c>
      <c r="P3012">
        <v>1980</v>
      </c>
      <c r="Q3012">
        <v>2270</v>
      </c>
      <c r="R3012">
        <v>1640</v>
      </c>
      <c r="S3012">
        <v>275</v>
      </c>
      <c r="T3012">
        <v>90</v>
      </c>
      <c r="U3012">
        <v>690</v>
      </c>
      <c r="V3012">
        <v>10225</v>
      </c>
      <c r="W3012">
        <v>5</v>
      </c>
      <c r="X3012">
        <v>160</v>
      </c>
      <c r="Y3012">
        <v>125</v>
      </c>
    </row>
    <row r="3013" spans="2:25" hidden="1" x14ac:dyDescent="0.25">
      <c r="B3013" t="s">
        <v>2204</v>
      </c>
      <c r="C3013">
        <v>36580</v>
      </c>
      <c r="D3013" t="s">
        <v>1929</v>
      </c>
      <c r="E3013">
        <v>5</v>
      </c>
      <c r="F3013">
        <v>30</v>
      </c>
      <c r="G3013">
        <v>3605</v>
      </c>
      <c r="H3013">
        <v>20</v>
      </c>
      <c r="I3013">
        <v>1180</v>
      </c>
      <c r="J3013">
        <v>15</v>
      </c>
      <c r="K3013">
        <v>670</v>
      </c>
      <c r="L3013">
        <v>1785</v>
      </c>
      <c r="M3013">
        <v>370</v>
      </c>
      <c r="N3013">
        <v>1530</v>
      </c>
      <c r="O3013">
        <v>1695</v>
      </c>
      <c r="P3013">
        <v>1280</v>
      </c>
      <c r="Q3013">
        <v>1415</v>
      </c>
      <c r="R3013">
        <v>1020</v>
      </c>
      <c r="S3013">
        <v>185</v>
      </c>
      <c r="T3013">
        <v>60</v>
      </c>
      <c r="U3013">
        <v>445</v>
      </c>
      <c r="V3013">
        <v>6910</v>
      </c>
      <c r="W3013">
        <v>5</v>
      </c>
      <c r="X3013">
        <v>125</v>
      </c>
      <c r="Y3013">
        <v>55</v>
      </c>
    </row>
    <row r="3014" spans="2:25" hidden="1" x14ac:dyDescent="0.25">
      <c r="B3014" t="s">
        <v>2204</v>
      </c>
      <c r="C3014">
        <v>36630</v>
      </c>
      <c r="D3014" t="s">
        <v>1930</v>
      </c>
      <c r="E3014">
        <v>15</v>
      </c>
      <c r="F3014">
        <v>60</v>
      </c>
      <c r="G3014">
        <v>6175</v>
      </c>
      <c r="H3014">
        <v>20</v>
      </c>
      <c r="I3014">
        <v>1900</v>
      </c>
      <c r="J3014">
        <v>10</v>
      </c>
      <c r="K3014">
        <v>1140</v>
      </c>
      <c r="L3014">
        <v>2700</v>
      </c>
      <c r="M3014">
        <v>620</v>
      </c>
      <c r="N3014">
        <v>2690</v>
      </c>
      <c r="O3014">
        <v>2485</v>
      </c>
      <c r="P3014">
        <v>2000</v>
      </c>
      <c r="Q3014">
        <v>2435</v>
      </c>
      <c r="R3014">
        <v>1910</v>
      </c>
      <c r="S3014">
        <v>285</v>
      </c>
      <c r="T3014">
        <v>140</v>
      </c>
      <c r="U3014">
        <v>760</v>
      </c>
      <c r="V3014">
        <v>11895</v>
      </c>
      <c r="W3014">
        <v>5</v>
      </c>
      <c r="X3014">
        <v>280</v>
      </c>
      <c r="Y3014">
        <v>65</v>
      </c>
    </row>
    <row r="3015" spans="2:25" hidden="1" x14ac:dyDescent="0.25">
      <c r="B3015" t="s">
        <v>2204</v>
      </c>
      <c r="C3015">
        <v>36660</v>
      </c>
      <c r="D3015" t="s">
        <v>1931</v>
      </c>
      <c r="E3015">
        <v>10</v>
      </c>
      <c r="F3015">
        <v>45</v>
      </c>
      <c r="G3015">
        <v>6555</v>
      </c>
      <c r="H3015">
        <v>25</v>
      </c>
      <c r="I3015">
        <v>1420</v>
      </c>
      <c r="J3015">
        <v>10</v>
      </c>
      <c r="K3015">
        <v>760</v>
      </c>
      <c r="L3015">
        <v>2770</v>
      </c>
      <c r="M3015">
        <v>870</v>
      </c>
      <c r="N3015">
        <v>1985</v>
      </c>
      <c r="O3015">
        <v>2535</v>
      </c>
      <c r="P3015">
        <v>1905</v>
      </c>
      <c r="Q3015">
        <v>2180</v>
      </c>
      <c r="R3015">
        <v>1595</v>
      </c>
      <c r="S3015">
        <v>335</v>
      </c>
      <c r="T3015">
        <v>105</v>
      </c>
      <c r="U3015">
        <v>695</v>
      </c>
      <c r="V3015">
        <v>10980</v>
      </c>
      <c r="W3015">
        <v>0</v>
      </c>
      <c r="X3015">
        <v>175</v>
      </c>
      <c r="Y3015">
        <v>65</v>
      </c>
    </row>
    <row r="3016" spans="2:25" hidden="1" x14ac:dyDescent="0.25">
      <c r="B3016" t="s">
        <v>2204</v>
      </c>
      <c r="C3016">
        <v>36720</v>
      </c>
      <c r="D3016" t="s">
        <v>1932</v>
      </c>
      <c r="E3016">
        <v>95</v>
      </c>
      <c r="F3016">
        <v>115</v>
      </c>
      <c r="G3016">
        <v>45090</v>
      </c>
      <c r="H3016">
        <v>425</v>
      </c>
      <c r="I3016">
        <v>9000</v>
      </c>
      <c r="J3016">
        <v>110</v>
      </c>
      <c r="K3016">
        <v>3465</v>
      </c>
      <c r="L3016">
        <v>22025</v>
      </c>
      <c r="M3016">
        <v>9800</v>
      </c>
      <c r="N3016">
        <v>10695</v>
      </c>
      <c r="O3016">
        <v>17685</v>
      </c>
      <c r="P3016">
        <v>13130</v>
      </c>
      <c r="Q3016">
        <v>15530</v>
      </c>
      <c r="R3016">
        <v>9365</v>
      </c>
      <c r="S3016">
        <v>2220</v>
      </c>
      <c r="T3016">
        <v>525</v>
      </c>
      <c r="U3016">
        <v>4070</v>
      </c>
      <c r="V3016">
        <v>69210</v>
      </c>
      <c r="W3016">
        <v>25</v>
      </c>
      <c r="X3016">
        <v>1015</v>
      </c>
      <c r="Y3016">
        <v>1560</v>
      </c>
    </row>
    <row r="3017" spans="2:25" hidden="1" x14ac:dyDescent="0.25">
      <c r="B3017" t="s">
        <v>2204</v>
      </c>
      <c r="C3017">
        <v>36820</v>
      </c>
      <c r="D3017" t="s">
        <v>1933</v>
      </c>
      <c r="E3017">
        <v>20</v>
      </c>
      <c r="F3017">
        <v>80</v>
      </c>
      <c r="G3017">
        <v>4475</v>
      </c>
      <c r="H3017">
        <v>15</v>
      </c>
      <c r="I3017">
        <v>800</v>
      </c>
      <c r="J3017">
        <v>5</v>
      </c>
      <c r="K3017">
        <v>435</v>
      </c>
      <c r="L3017">
        <v>1945</v>
      </c>
      <c r="M3017">
        <v>725</v>
      </c>
      <c r="N3017">
        <v>1195</v>
      </c>
      <c r="O3017">
        <v>1790</v>
      </c>
      <c r="P3017">
        <v>1430</v>
      </c>
      <c r="Q3017">
        <v>1720</v>
      </c>
      <c r="R3017">
        <v>1395</v>
      </c>
      <c r="S3017">
        <v>190</v>
      </c>
      <c r="T3017">
        <v>70</v>
      </c>
      <c r="U3017">
        <v>630</v>
      </c>
      <c r="V3017">
        <v>7510</v>
      </c>
      <c r="W3017">
        <v>5</v>
      </c>
      <c r="X3017">
        <v>155</v>
      </c>
      <c r="Y3017">
        <v>35</v>
      </c>
    </row>
    <row r="3018" spans="2:25" hidden="1" x14ac:dyDescent="0.25">
      <c r="B3018" t="s">
        <v>2204</v>
      </c>
      <c r="C3018">
        <v>36910</v>
      </c>
      <c r="D3018" t="s">
        <v>1934</v>
      </c>
      <c r="E3018">
        <v>105</v>
      </c>
      <c r="F3018">
        <v>260</v>
      </c>
      <c r="G3018">
        <v>21405</v>
      </c>
      <c r="H3018">
        <v>140</v>
      </c>
      <c r="I3018">
        <v>5115</v>
      </c>
      <c r="J3018">
        <v>75</v>
      </c>
      <c r="K3018">
        <v>2485</v>
      </c>
      <c r="L3018">
        <v>13530</v>
      </c>
      <c r="M3018">
        <v>3970</v>
      </c>
      <c r="N3018">
        <v>7440</v>
      </c>
      <c r="O3018">
        <v>11105</v>
      </c>
      <c r="P3018">
        <v>8665</v>
      </c>
      <c r="Q3018">
        <v>9895</v>
      </c>
      <c r="R3018">
        <v>5975</v>
      </c>
      <c r="S3018">
        <v>1120</v>
      </c>
      <c r="T3018">
        <v>565</v>
      </c>
      <c r="U3018">
        <v>3075</v>
      </c>
      <c r="V3018">
        <v>37695</v>
      </c>
      <c r="W3018">
        <v>15</v>
      </c>
      <c r="X3018">
        <v>1000</v>
      </c>
      <c r="Y3018">
        <v>685</v>
      </c>
    </row>
    <row r="3019" spans="2:25" hidden="1" x14ac:dyDescent="0.25">
      <c r="B3019" t="s">
        <v>2204</v>
      </c>
      <c r="C3019">
        <v>36950</v>
      </c>
      <c r="D3019" t="s">
        <v>1935</v>
      </c>
      <c r="E3019">
        <v>35</v>
      </c>
      <c r="F3019">
        <v>120</v>
      </c>
      <c r="G3019">
        <v>130</v>
      </c>
      <c r="H3019">
        <v>0</v>
      </c>
      <c r="I3019">
        <v>50</v>
      </c>
      <c r="J3019">
        <v>5</v>
      </c>
      <c r="K3019">
        <v>35</v>
      </c>
      <c r="L3019">
        <v>35</v>
      </c>
      <c r="M3019">
        <v>5</v>
      </c>
      <c r="N3019">
        <v>65</v>
      </c>
      <c r="O3019">
        <v>280</v>
      </c>
      <c r="P3019">
        <v>230</v>
      </c>
      <c r="Q3019">
        <v>460</v>
      </c>
      <c r="R3019">
        <v>240</v>
      </c>
      <c r="S3019">
        <v>5</v>
      </c>
      <c r="T3019">
        <v>30</v>
      </c>
      <c r="U3019">
        <v>110</v>
      </c>
      <c r="V3019">
        <v>390</v>
      </c>
      <c r="W3019">
        <v>0</v>
      </c>
      <c r="X3019">
        <v>45</v>
      </c>
      <c r="Y3019">
        <v>5</v>
      </c>
    </row>
    <row r="3020" spans="2:25" hidden="1" x14ac:dyDescent="0.25">
      <c r="B3020" t="s">
        <v>2204</v>
      </c>
      <c r="C3020">
        <v>36960</v>
      </c>
      <c r="D3020" t="s">
        <v>1936</v>
      </c>
      <c r="E3020">
        <v>155</v>
      </c>
      <c r="F3020">
        <v>405</v>
      </c>
      <c r="G3020">
        <v>210</v>
      </c>
      <c r="H3020">
        <v>0</v>
      </c>
      <c r="I3020">
        <v>55</v>
      </c>
      <c r="J3020">
        <v>5</v>
      </c>
      <c r="K3020">
        <v>40</v>
      </c>
      <c r="L3020">
        <v>95</v>
      </c>
      <c r="M3020">
        <v>5</v>
      </c>
      <c r="N3020">
        <v>65</v>
      </c>
      <c r="O3020">
        <v>660</v>
      </c>
      <c r="P3020">
        <v>570</v>
      </c>
      <c r="Q3020">
        <v>1300</v>
      </c>
      <c r="R3020">
        <v>650</v>
      </c>
      <c r="S3020">
        <v>5</v>
      </c>
      <c r="T3020">
        <v>75</v>
      </c>
      <c r="U3020">
        <v>330</v>
      </c>
      <c r="V3020">
        <v>795</v>
      </c>
      <c r="W3020">
        <v>0</v>
      </c>
      <c r="X3020">
        <v>140</v>
      </c>
      <c r="Y3020">
        <v>0</v>
      </c>
    </row>
    <row r="3021" spans="2:25" hidden="1" x14ac:dyDescent="0.25">
      <c r="B3021" t="s">
        <v>2204</v>
      </c>
      <c r="C3021">
        <v>37010</v>
      </c>
      <c r="D3021" t="s">
        <v>1937</v>
      </c>
      <c r="E3021">
        <v>205</v>
      </c>
      <c r="F3021">
        <v>510</v>
      </c>
      <c r="G3021">
        <v>17640</v>
      </c>
      <c r="H3021">
        <v>205</v>
      </c>
      <c r="I3021">
        <v>5480</v>
      </c>
      <c r="J3021">
        <v>65</v>
      </c>
      <c r="K3021">
        <v>2465</v>
      </c>
      <c r="L3021">
        <v>13445</v>
      </c>
      <c r="M3021">
        <v>2620</v>
      </c>
      <c r="N3021">
        <v>6565</v>
      </c>
      <c r="O3021">
        <v>12315</v>
      </c>
      <c r="P3021">
        <v>10225</v>
      </c>
      <c r="Q3021">
        <v>12670</v>
      </c>
      <c r="R3021">
        <v>8260</v>
      </c>
      <c r="S3021">
        <v>1125</v>
      </c>
      <c r="T3021">
        <v>440</v>
      </c>
      <c r="U3021">
        <v>4170</v>
      </c>
      <c r="V3021">
        <v>34600</v>
      </c>
      <c r="W3021">
        <v>25</v>
      </c>
      <c r="X3021">
        <v>1115</v>
      </c>
      <c r="Y3021">
        <v>1250</v>
      </c>
    </row>
    <row r="3022" spans="2:25" hidden="1" x14ac:dyDescent="0.25">
      <c r="B3022" t="s">
        <v>2204</v>
      </c>
      <c r="C3022">
        <v>37300</v>
      </c>
      <c r="D3022" t="s">
        <v>1938</v>
      </c>
      <c r="E3022">
        <v>5</v>
      </c>
      <c r="F3022">
        <v>35</v>
      </c>
      <c r="G3022">
        <v>50</v>
      </c>
      <c r="H3022">
        <v>0</v>
      </c>
      <c r="I3022">
        <v>40</v>
      </c>
      <c r="J3022">
        <v>5</v>
      </c>
      <c r="K3022">
        <v>5</v>
      </c>
      <c r="L3022">
        <v>65</v>
      </c>
      <c r="M3022">
        <v>5</v>
      </c>
      <c r="N3022">
        <v>20</v>
      </c>
      <c r="O3022">
        <v>145</v>
      </c>
      <c r="P3022">
        <v>115</v>
      </c>
      <c r="Q3022">
        <v>145</v>
      </c>
      <c r="R3022">
        <v>70</v>
      </c>
      <c r="S3022">
        <v>5</v>
      </c>
      <c r="T3022">
        <v>5</v>
      </c>
      <c r="U3022">
        <v>65</v>
      </c>
      <c r="V3022">
        <v>160</v>
      </c>
      <c r="W3022">
        <v>0</v>
      </c>
      <c r="X3022">
        <v>20</v>
      </c>
      <c r="Y3022">
        <v>5</v>
      </c>
    </row>
    <row r="3023" spans="2:25" hidden="1" x14ac:dyDescent="0.25">
      <c r="B3023" t="s">
        <v>2204</v>
      </c>
      <c r="C3023">
        <v>37310</v>
      </c>
      <c r="D3023" t="s">
        <v>1939</v>
      </c>
      <c r="E3023">
        <v>20</v>
      </c>
      <c r="F3023">
        <v>75</v>
      </c>
      <c r="G3023">
        <v>3650</v>
      </c>
      <c r="H3023">
        <v>15</v>
      </c>
      <c r="I3023">
        <v>1170</v>
      </c>
      <c r="J3023">
        <v>10</v>
      </c>
      <c r="K3023">
        <v>730</v>
      </c>
      <c r="L3023">
        <v>2240</v>
      </c>
      <c r="M3023">
        <v>630</v>
      </c>
      <c r="N3023">
        <v>1745</v>
      </c>
      <c r="O3023">
        <v>2560</v>
      </c>
      <c r="P3023">
        <v>2050</v>
      </c>
      <c r="Q3023">
        <v>2150</v>
      </c>
      <c r="R3023">
        <v>1555</v>
      </c>
      <c r="S3023">
        <v>225</v>
      </c>
      <c r="T3023">
        <v>150</v>
      </c>
      <c r="U3023">
        <v>795</v>
      </c>
      <c r="V3023">
        <v>7835</v>
      </c>
      <c r="W3023">
        <v>0</v>
      </c>
      <c r="X3023">
        <v>260</v>
      </c>
      <c r="Y3023">
        <v>45</v>
      </c>
    </row>
    <row r="3024" spans="2:25" hidden="1" x14ac:dyDescent="0.25">
      <c r="B3024" t="s">
        <v>2204</v>
      </c>
      <c r="C3024">
        <v>37340</v>
      </c>
      <c r="D3024" t="s">
        <v>1940</v>
      </c>
      <c r="E3024">
        <v>10</v>
      </c>
      <c r="F3024">
        <v>45</v>
      </c>
      <c r="G3024">
        <v>3770</v>
      </c>
      <c r="H3024">
        <v>15</v>
      </c>
      <c r="I3024">
        <v>845</v>
      </c>
      <c r="J3024">
        <v>10</v>
      </c>
      <c r="K3024">
        <v>415</v>
      </c>
      <c r="L3024">
        <v>2160</v>
      </c>
      <c r="M3024">
        <v>550</v>
      </c>
      <c r="N3024">
        <v>1190</v>
      </c>
      <c r="O3024">
        <v>1880</v>
      </c>
      <c r="P3024">
        <v>1510</v>
      </c>
      <c r="Q3024">
        <v>1860</v>
      </c>
      <c r="R3024">
        <v>1565</v>
      </c>
      <c r="S3024">
        <v>200</v>
      </c>
      <c r="T3024">
        <v>70</v>
      </c>
      <c r="U3024">
        <v>610</v>
      </c>
      <c r="V3024">
        <v>6820</v>
      </c>
      <c r="W3024">
        <v>5</v>
      </c>
      <c r="X3024">
        <v>150</v>
      </c>
      <c r="Y3024">
        <v>25</v>
      </c>
    </row>
    <row r="3025" spans="2:25" hidden="1" x14ac:dyDescent="0.25">
      <c r="B3025" t="s">
        <v>2204</v>
      </c>
      <c r="C3025">
        <v>37400</v>
      </c>
      <c r="D3025" t="s">
        <v>1941</v>
      </c>
      <c r="E3025">
        <v>5</v>
      </c>
      <c r="F3025">
        <v>5</v>
      </c>
      <c r="G3025">
        <v>115</v>
      </c>
      <c r="H3025">
        <v>0</v>
      </c>
      <c r="I3025">
        <v>20</v>
      </c>
      <c r="J3025">
        <v>0</v>
      </c>
      <c r="K3025">
        <v>10</v>
      </c>
      <c r="L3025">
        <v>35</v>
      </c>
      <c r="M3025">
        <v>15</v>
      </c>
      <c r="N3025">
        <v>35</v>
      </c>
      <c r="O3025">
        <v>50</v>
      </c>
      <c r="P3025">
        <v>35</v>
      </c>
      <c r="Q3025">
        <v>35</v>
      </c>
      <c r="R3025">
        <v>25</v>
      </c>
      <c r="S3025">
        <v>5</v>
      </c>
      <c r="T3025">
        <v>0</v>
      </c>
      <c r="U3025">
        <v>10</v>
      </c>
      <c r="V3025">
        <v>180</v>
      </c>
      <c r="W3025">
        <v>5</v>
      </c>
      <c r="X3025">
        <v>5</v>
      </c>
      <c r="Y3025">
        <v>5</v>
      </c>
    </row>
    <row r="3026" spans="2:25" hidden="1" x14ac:dyDescent="0.25">
      <c r="B3026" t="s">
        <v>2204</v>
      </c>
      <c r="C3026">
        <v>37550</v>
      </c>
      <c r="D3026" t="s">
        <v>1942</v>
      </c>
      <c r="E3026">
        <v>5</v>
      </c>
      <c r="F3026">
        <v>45</v>
      </c>
      <c r="G3026">
        <v>30</v>
      </c>
      <c r="H3026">
        <v>0</v>
      </c>
      <c r="I3026">
        <v>25</v>
      </c>
      <c r="J3026">
        <v>5</v>
      </c>
      <c r="K3026">
        <v>20</v>
      </c>
      <c r="L3026">
        <v>20</v>
      </c>
      <c r="M3026">
        <v>0</v>
      </c>
      <c r="N3026">
        <v>60</v>
      </c>
      <c r="O3026">
        <v>205</v>
      </c>
      <c r="P3026">
        <v>200</v>
      </c>
      <c r="Q3026">
        <v>315</v>
      </c>
      <c r="R3026">
        <v>235</v>
      </c>
      <c r="S3026">
        <v>5</v>
      </c>
      <c r="T3026">
        <v>5</v>
      </c>
      <c r="U3026">
        <v>150</v>
      </c>
      <c r="V3026">
        <v>310</v>
      </c>
      <c r="W3026">
        <v>0</v>
      </c>
      <c r="X3026">
        <v>60</v>
      </c>
      <c r="Y3026">
        <v>5</v>
      </c>
    </row>
    <row r="3027" spans="2:25" hidden="1" x14ac:dyDescent="0.25">
      <c r="B3027" t="s">
        <v>2204</v>
      </c>
      <c r="C3027">
        <v>37570</v>
      </c>
      <c r="D3027" t="s">
        <v>1943</v>
      </c>
      <c r="E3027">
        <v>5</v>
      </c>
      <c r="F3027">
        <v>10</v>
      </c>
      <c r="G3027">
        <v>25</v>
      </c>
      <c r="H3027">
        <v>0</v>
      </c>
      <c r="I3027">
        <v>5</v>
      </c>
      <c r="J3027">
        <v>0</v>
      </c>
      <c r="K3027">
        <v>5</v>
      </c>
      <c r="L3027">
        <v>5</v>
      </c>
      <c r="M3027">
        <v>0</v>
      </c>
      <c r="N3027">
        <v>25</v>
      </c>
      <c r="O3027">
        <v>40</v>
      </c>
      <c r="P3027">
        <v>35</v>
      </c>
      <c r="Q3027">
        <v>100</v>
      </c>
      <c r="R3027">
        <v>80</v>
      </c>
      <c r="S3027">
        <v>5</v>
      </c>
      <c r="T3027">
        <v>5</v>
      </c>
      <c r="U3027">
        <v>20</v>
      </c>
      <c r="V3027">
        <v>90</v>
      </c>
      <c r="W3027">
        <v>0</v>
      </c>
      <c r="X3027">
        <v>5</v>
      </c>
      <c r="Y3027">
        <v>0</v>
      </c>
    </row>
    <row r="3028" spans="2:25" hidden="1" x14ac:dyDescent="0.25">
      <c r="B3028" t="s">
        <v>2204</v>
      </c>
      <c r="C3028">
        <v>37600</v>
      </c>
      <c r="D3028" t="s">
        <v>1944</v>
      </c>
      <c r="E3028">
        <v>35</v>
      </c>
      <c r="F3028">
        <v>105</v>
      </c>
      <c r="G3028">
        <v>105</v>
      </c>
      <c r="H3028">
        <v>0</v>
      </c>
      <c r="I3028">
        <v>90</v>
      </c>
      <c r="J3028">
        <v>0</v>
      </c>
      <c r="K3028">
        <v>100</v>
      </c>
      <c r="L3028">
        <v>210</v>
      </c>
      <c r="M3028">
        <v>5</v>
      </c>
      <c r="N3028">
        <v>140</v>
      </c>
      <c r="O3028">
        <v>455</v>
      </c>
      <c r="P3028">
        <v>430</v>
      </c>
      <c r="Q3028">
        <v>825</v>
      </c>
      <c r="R3028">
        <v>575</v>
      </c>
      <c r="S3028">
        <v>15</v>
      </c>
      <c r="T3028">
        <v>15</v>
      </c>
      <c r="U3028">
        <v>300</v>
      </c>
      <c r="V3028">
        <v>770</v>
      </c>
      <c r="W3028">
        <v>0</v>
      </c>
      <c r="X3028">
        <v>175</v>
      </c>
      <c r="Y3028">
        <v>0</v>
      </c>
    </row>
    <row r="3029" spans="2:25" hidden="1" x14ac:dyDescent="0.25">
      <c r="B3029" t="s">
        <v>2204</v>
      </c>
      <c r="C3029">
        <v>40070</v>
      </c>
      <c r="D3029" t="s">
        <v>1945</v>
      </c>
      <c r="E3029">
        <v>50</v>
      </c>
      <c r="F3029">
        <v>10</v>
      </c>
      <c r="G3029">
        <v>1215</v>
      </c>
      <c r="H3029">
        <v>80</v>
      </c>
      <c r="I3029">
        <v>170</v>
      </c>
      <c r="J3029">
        <v>0</v>
      </c>
      <c r="K3029">
        <v>80</v>
      </c>
      <c r="L3029">
        <v>2255</v>
      </c>
      <c r="M3029">
        <v>595</v>
      </c>
      <c r="N3029">
        <v>985</v>
      </c>
      <c r="O3029">
        <v>445</v>
      </c>
      <c r="P3029">
        <v>375</v>
      </c>
      <c r="Q3029">
        <v>1950</v>
      </c>
      <c r="R3029">
        <v>1335</v>
      </c>
      <c r="S3029">
        <v>165</v>
      </c>
      <c r="T3029">
        <v>20</v>
      </c>
      <c r="U3029">
        <v>120</v>
      </c>
      <c r="V3029">
        <v>3050</v>
      </c>
      <c r="W3029">
        <v>15</v>
      </c>
      <c r="X3029">
        <v>110</v>
      </c>
      <c r="Y3029">
        <v>735</v>
      </c>
    </row>
    <row r="3030" spans="2:25" hidden="1" x14ac:dyDescent="0.25">
      <c r="B3030" t="s">
        <v>2204</v>
      </c>
      <c r="C3030">
        <v>40120</v>
      </c>
      <c r="D3030" t="s">
        <v>1946</v>
      </c>
      <c r="E3030">
        <v>10</v>
      </c>
      <c r="F3030">
        <v>5</v>
      </c>
      <c r="G3030">
        <v>3945</v>
      </c>
      <c r="H3030">
        <v>35</v>
      </c>
      <c r="I3030">
        <v>710</v>
      </c>
      <c r="J3030">
        <v>10</v>
      </c>
      <c r="K3030">
        <v>205</v>
      </c>
      <c r="L3030">
        <v>765</v>
      </c>
      <c r="M3030">
        <v>1345</v>
      </c>
      <c r="N3030">
        <v>565</v>
      </c>
      <c r="O3030">
        <v>1185</v>
      </c>
      <c r="P3030">
        <v>825</v>
      </c>
      <c r="Q3030">
        <v>1290</v>
      </c>
      <c r="R3030">
        <v>635</v>
      </c>
      <c r="S3030">
        <v>260</v>
      </c>
      <c r="T3030">
        <v>40</v>
      </c>
      <c r="U3030">
        <v>165</v>
      </c>
      <c r="V3030">
        <v>5345</v>
      </c>
      <c r="W3030">
        <v>5</v>
      </c>
      <c r="X3030">
        <v>45</v>
      </c>
      <c r="Y3030">
        <v>150</v>
      </c>
    </row>
    <row r="3031" spans="2:25" hidden="1" x14ac:dyDescent="0.25">
      <c r="B3031" t="s">
        <v>2204</v>
      </c>
      <c r="C3031">
        <v>40150</v>
      </c>
      <c r="D3031" t="s">
        <v>1947</v>
      </c>
      <c r="E3031">
        <v>5</v>
      </c>
      <c r="F3031">
        <v>5</v>
      </c>
      <c r="G3031">
        <v>955</v>
      </c>
      <c r="H3031">
        <v>10</v>
      </c>
      <c r="I3031">
        <v>405</v>
      </c>
      <c r="J3031">
        <v>5</v>
      </c>
      <c r="K3031">
        <v>165</v>
      </c>
      <c r="L3031">
        <v>410</v>
      </c>
      <c r="M3031">
        <v>80</v>
      </c>
      <c r="N3031">
        <v>395</v>
      </c>
      <c r="O3031">
        <v>690</v>
      </c>
      <c r="P3031">
        <v>475</v>
      </c>
      <c r="Q3031">
        <v>640</v>
      </c>
      <c r="R3031">
        <v>450</v>
      </c>
      <c r="S3031">
        <v>75</v>
      </c>
      <c r="T3031">
        <v>25</v>
      </c>
      <c r="U3031">
        <v>165</v>
      </c>
      <c r="V3031">
        <v>1960</v>
      </c>
      <c r="W3031">
        <v>5</v>
      </c>
      <c r="X3031">
        <v>45</v>
      </c>
      <c r="Y3031">
        <v>40</v>
      </c>
    </row>
    <row r="3032" spans="2:25" hidden="1" x14ac:dyDescent="0.25">
      <c r="B3032" t="s">
        <v>2204</v>
      </c>
      <c r="C3032">
        <v>40220</v>
      </c>
      <c r="D3032" t="s">
        <v>1948</v>
      </c>
      <c r="E3032">
        <v>5</v>
      </c>
      <c r="F3032">
        <v>5</v>
      </c>
      <c r="G3032">
        <v>6310</v>
      </c>
      <c r="H3032">
        <v>15</v>
      </c>
      <c r="I3032">
        <v>1090</v>
      </c>
      <c r="J3032">
        <v>10</v>
      </c>
      <c r="K3032">
        <v>440</v>
      </c>
      <c r="L3032">
        <v>2090</v>
      </c>
      <c r="M3032">
        <v>1110</v>
      </c>
      <c r="N3032">
        <v>1180</v>
      </c>
      <c r="O3032">
        <v>1480</v>
      </c>
      <c r="P3032">
        <v>1035</v>
      </c>
      <c r="Q3032">
        <v>1420</v>
      </c>
      <c r="R3032">
        <v>1130</v>
      </c>
      <c r="S3032">
        <v>295</v>
      </c>
      <c r="T3032">
        <v>60</v>
      </c>
      <c r="U3032">
        <v>295</v>
      </c>
      <c r="V3032">
        <v>9095</v>
      </c>
      <c r="W3032">
        <v>5</v>
      </c>
      <c r="X3032">
        <v>95</v>
      </c>
      <c r="Y3032">
        <v>90</v>
      </c>
    </row>
    <row r="3033" spans="2:25" hidden="1" x14ac:dyDescent="0.25">
      <c r="B3033" t="s">
        <v>2204</v>
      </c>
      <c r="C3033">
        <v>40250</v>
      </c>
      <c r="D3033" t="s">
        <v>1949</v>
      </c>
      <c r="E3033">
        <v>15</v>
      </c>
      <c r="F3033">
        <v>20</v>
      </c>
      <c r="G3033">
        <v>65</v>
      </c>
      <c r="H3033">
        <v>0</v>
      </c>
      <c r="I3033">
        <v>25</v>
      </c>
      <c r="J3033">
        <v>0</v>
      </c>
      <c r="K3033">
        <v>20</v>
      </c>
      <c r="L3033">
        <v>10</v>
      </c>
      <c r="M3033">
        <v>0</v>
      </c>
      <c r="N3033">
        <v>190</v>
      </c>
      <c r="O3033">
        <v>365</v>
      </c>
      <c r="P3033">
        <v>330</v>
      </c>
      <c r="Q3033">
        <v>925</v>
      </c>
      <c r="R3033">
        <v>735</v>
      </c>
      <c r="S3033">
        <v>5</v>
      </c>
      <c r="T3033">
        <v>90</v>
      </c>
      <c r="U3033">
        <v>160</v>
      </c>
      <c r="V3033">
        <v>565</v>
      </c>
      <c r="W3033">
        <v>0</v>
      </c>
      <c r="X3033">
        <v>130</v>
      </c>
      <c r="Y3033">
        <v>5</v>
      </c>
    </row>
    <row r="3034" spans="2:25" hidden="1" x14ac:dyDescent="0.25">
      <c r="B3034" t="s">
        <v>2204</v>
      </c>
      <c r="C3034">
        <v>40310</v>
      </c>
      <c r="D3034" t="s">
        <v>1950</v>
      </c>
      <c r="E3034">
        <v>5</v>
      </c>
      <c r="F3034">
        <v>5</v>
      </c>
      <c r="G3034">
        <v>3645</v>
      </c>
      <c r="H3034">
        <v>20</v>
      </c>
      <c r="I3034">
        <v>680</v>
      </c>
      <c r="J3034">
        <v>10</v>
      </c>
      <c r="K3034">
        <v>240</v>
      </c>
      <c r="L3034">
        <v>1020</v>
      </c>
      <c r="M3034">
        <v>735</v>
      </c>
      <c r="N3034">
        <v>665</v>
      </c>
      <c r="O3034">
        <v>1200</v>
      </c>
      <c r="P3034">
        <v>855</v>
      </c>
      <c r="Q3034">
        <v>1105</v>
      </c>
      <c r="R3034">
        <v>650</v>
      </c>
      <c r="S3034">
        <v>205</v>
      </c>
      <c r="T3034">
        <v>30</v>
      </c>
      <c r="U3034">
        <v>245</v>
      </c>
      <c r="V3034">
        <v>5245</v>
      </c>
      <c r="W3034">
        <v>0</v>
      </c>
      <c r="X3034">
        <v>55</v>
      </c>
      <c r="Y3034">
        <v>85</v>
      </c>
    </row>
    <row r="3035" spans="2:25" hidden="1" x14ac:dyDescent="0.25">
      <c r="B3035" t="s">
        <v>2204</v>
      </c>
      <c r="C3035">
        <v>40430</v>
      </c>
      <c r="D3035" t="s">
        <v>1951</v>
      </c>
      <c r="E3035">
        <v>0</v>
      </c>
      <c r="F3035">
        <v>0</v>
      </c>
      <c r="G3035">
        <v>615</v>
      </c>
      <c r="H3035">
        <v>5</v>
      </c>
      <c r="I3035">
        <v>110</v>
      </c>
      <c r="J3035">
        <v>0</v>
      </c>
      <c r="K3035">
        <v>60</v>
      </c>
      <c r="L3035">
        <v>150</v>
      </c>
      <c r="M3035">
        <v>55</v>
      </c>
      <c r="N3035">
        <v>130</v>
      </c>
      <c r="O3035">
        <v>115</v>
      </c>
      <c r="P3035">
        <v>90</v>
      </c>
      <c r="Q3035">
        <v>130</v>
      </c>
      <c r="R3035">
        <v>160</v>
      </c>
      <c r="S3035">
        <v>30</v>
      </c>
      <c r="T3035">
        <v>5</v>
      </c>
      <c r="U3035">
        <v>35</v>
      </c>
      <c r="V3035">
        <v>950</v>
      </c>
      <c r="W3035">
        <v>0</v>
      </c>
      <c r="X3035">
        <v>10</v>
      </c>
      <c r="Y3035">
        <v>5</v>
      </c>
    </row>
    <row r="3036" spans="2:25" hidden="1" x14ac:dyDescent="0.25">
      <c r="B3036" t="s">
        <v>2204</v>
      </c>
      <c r="C3036">
        <v>40520</v>
      </c>
      <c r="D3036" t="s">
        <v>1952</v>
      </c>
      <c r="E3036">
        <v>5</v>
      </c>
      <c r="F3036">
        <v>15</v>
      </c>
      <c r="G3036">
        <v>1775</v>
      </c>
      <c r="H3036">
        <v>5</v>
      </c>
      <c r="I3036">
        <v>445</v>
      </c>
      <c r="J3036">
        <v>5</v>
      </c>
      <c r="K3036">
        <v>205</v>
      </c>
      <c r="L3036">
        <v>835</v>
      </c>
      <c r="M3036">
        <v>190</v>
      </c>
      <c r="N3036">
        <v>655</v>
      </c>
      <c r="O3036">
        <v>775</v>
      </c>
      <c r="P3036">
        <v>615</v>
      </c>
      <c r="Q3036">
        <v>795</v>
      </c>
      <c r="R3036">
        <v>640</v>
      </c>
      <c r="S3036">
        <v>75</v>
      </c>
      <c r="T3036">
        <v>45</v>
      </c>
      <c r="U3036">
        <v>230</v>
      </c>
      <c r="V3036">
        <v>3260</v>
      </c>
      <c r="W3036">
        <v>0</v>
      </c>
      <c r="X3036">
        <v>75</v>
      </c>
      <c r="Y3036">
        <v>20</v>
      </c>
    </row>
    <row r="3037" spans="2:25" hidden="1" x14ac:dyDescent="0.25">
      <c r="B3037" t="s">
        <v>2204</v>
      </c>
      <c r="C3037">
        <v>40700</v>
      </c>
      <c r="D3037" t="s">
        <v>1118</v>
      </c>
      <c r="E3037">
        <v>5</v>
      </c>
      <c r="F3037">
        <v>10</v>
      </c>
      <c r="G3037">
        <v>3400</v>
      </c>
      <c r="H3037">
        <v>60</v>
      </c>
      <c r="I3037">
        <v>580</v>
      </c>
      <c r="J3037">
        <v>5</v>
      </c>
      <c r="K3037">
        <v>145</v>
      </c>
      <c r="L3037">
        <v>1185</v>
      </c>
      <c r="M3037">
        <v>2420</v>
      </c>
      <c r="N3037">
        <v>605</v>
      </c>
      <c r="O3037">
        <v>1020</v>
      </c>
      <c r="P3037">
        <v>695</v>
      </c>
      <c r="Q3037">
        <v>1400</v>
      </c>
      <c r="R3037">
        <v>610</v>
      </c>
      <c r="S3037">
        <v>190</v>
      </c>
      <c r="T3037">
        <v>20</v>
      </c>
      <c r="U3037">
        <v>120</v>
      </c>
      <c r="V3037">
        <v>4680</v>
      </c>
      <c r="W3037">
        <v>5</v>
      </c>
      <c r="X3037">
        <v>25</v>
      </c>
      <c r="Y3037">
        <v>345</v>
      </c>
    </row>
    <row r="3038" spans="2:25" hidden="1" x14ac:dyDescent="0.25">
      <c r="B3038" t="s">
        <v>2204</v>
      </c>
      <c r="C3038">
        <v>40910</v>
      </c>
      <c r="D3038" t="s">
        <v>1953</v>
      </c>
      <c r="E3038">
        <v>10</v>
      </c>
      <c r="F3038">
        <v>10</v>
      </c>
      <c r="G3038">
        <v>6715</v>
      </c>
      <c r="H3038">
        <v>50</v>
      </c>
      <c r="I3038">
        <v>1365</v>
      </c>
      <c r="J3038">
        <v>15</v>
      </c>
      <c r="K3038">
        <v>450</v>
      </c>
      <c r="L3038">
        <v>2280</v>
      </c>
      <c r="M3038">
        <v>1480</v>
      </c>
      <c r="N3038">
        <v>1470</v>
      </c>
      <c r="O3038">
        <v>2150</v>
      </c>
      <c r="P3038">
        <v>1535</v>
      </c>
      <c r="Q3038">
        <v>2235</v>
      </c>
      <c r="R3038">
        <v>1330</v>
      </c>
      <c r="S3038">
        <v>315</v>
      </c>
      <c r="T3038">
        <v>60</v>
      </c>
      <c r="U3038">
        <v>390</v>
      </c>
      <c r="V3038">
        <v>9875</v>
      </c>
      <c r="W3038">
        <v>10</v>
      </c>
      <c r="X3038">
        <v>85</v>
      </c>
      <c r="Y3038">
        <v>400</v>
      </c>
    </row>
    <row r="3039" spans="2:25" hidden="1" x14ac:dyDescent="0.25">
      <c r="B3039" t="s">
        <v>2204</v>
      </c>
      <c r="C3039">
        <v>41010</v>
      </c>
      <c r="D3039" t="s">
        <v>1954</v>
      </c>
      <c r="E3039">
        <v>15</v>
      </c>
      <c r="F3039">
        <v>20</v>
      </c>
      <c r="G3039">
        <v>415</v>
      </c>
      <c r="H3039">
        <v>5</v>
      </c>
      <c r="I3039">
        <v>85</v>
      </c>
      <c r="J3039">
        <v>5</v>
      </c>
      <c r="K3039">
        <v>40</v>
      </c>
      <c r="L3039">
        <v>165</v>
      </c>
      <c r="M3039">
        <v>70</v>
      </c>
      <c r="N3039">
        <v>125</v>
      </c>
      <c r="O3039">
        <v>255</v>
      </c>
      <c r="P3039">
        <v>205</v>
      </c>
      <c r="Q3039">
        <v>390</v>
      </c>
      <c r="R3039">
        <v>275</v>
      </c>
      <c r="S3039">
        <v>10</v>
      </c>
      <c r="T3039">
        <v>10</v>
      </c>
      <c r="U3039">
        <v>110</v>
      </c>
      <c r="V3039">
        <v>760</v>
      </c>
      <c r="W3039">
        <v>0</v>
      </c>
      <c r="X3039">
        <v>45</v>
      </c>
      <c r="Y3039">
        <v>5</v>
      </c>
    </row>
    <row r="3040" spans="2:25" hidden="1" x14ac:dyDescent="0.25">
      <c r="B3040" t="s">
        <v>2204</v>
      </c>
      <c r="C3040">
        <v>41060</v>
      </c>
      <c r="D3040" t="s">
        <v>1955</v>
      </c>
      <c r="E3040">
        <v>30</v>
      </c>
      <c r="F3040">
        <v>60</v>
      </c>
      <c r="G3040">
        <v>14995</v>
      </c>
      <c r="H3040">
        <v>160</v>
      </c>
      <c r="I3040">
        <v>3825</v>
      </c>
      <c r="J3040">
        <v>30</v>
      </c>
      <c r="K3040">
        <v>1650</v>
      </c>
      <c r="L3040">
        <v>6295</v>
      </c>
      <c r="M3040">
        <v>2895</v>
      </c>
      <c r="N3040">
        <v>4365</v>
      </c>
      <c r="O3040">
        <v>5015</v>
      </c>
      <c r="P3040">
        <v>3885</v>
      </c>
      <c r="Q3040">
        <v>5890</v>
      </c>
      <c r="R3040">
        <v>4240</v>
      </c>
      <c r="S3040">
        <v>840</v>
      </c>
      <c r="T3040">
        <v>200</v>
      </c>
      <c r="U3040">
        <v>1215</v>
      </c>
      <c r="V3040">
        <v>24905</v>
      </c>
      <c r="W3040">
        <v>25</v>
      </c>
      <c r="X3040">
        <v>330</v>
      </c>
      <c r="Y3040">
        <v>910</v>
      </c>
    </row>
    <row r="3041" spans="2:25" hidden="1" x14ac:dyDescent="0.25">
      <c r="B3041" t="s">
        <v>2204</v>
      </c>
      <c r="C3041">
        <v>41140</v>
      </c>
      <c r="D3041" t="s">
        <v>1956</v>
      </c>
      <c r="E3041">
        <v>5</v>
      </c>
      <c r="F3041">
        <v>5</v>
      </c>
      <c r="G3041">
        <v>1300</v>
      </c>
      <c r="H3041">
        <v>5</v>
      </c>
      <c r="I3041">
        <v>240</v>
      </c>
      <c r="J3041">
        <v>5</v>
      </c>
      <c r="K3041">
        <v>90</v>
      </c>
      <c r="L3041">
        <v>355</v>
      </c>
      <c r="M3041">
        <v>295</v>
      </c>
      <c r="N3041">
        <v>330</v>
      </c>
      <c r="O3041">
        <v>460</v>
      </c>
      <c r="P3041">
        <v>320</v>
      </c>
      <c r="Q3041">
        <v>375</v>
      </c>
      <c r="R3041">
        <v>305</v>
      </c>
      <c r="S3041">
        <v>75</v>
      </c>
      <c r="T3041">
        <v>15</v>
      </c>
      <c r="U3041">
        <v>100</v>
      </c>
      <c r="V3041">
        <v>2030</v>
      </c>
      <c r="W3041">
        <v>0</v>
      </c>
      <c r="X3041">
        <v>20</v>
      </c>
      <c r="Y3041">
        <v>10</v>
      </c>
    </row>
    <row r="3042" spans="2:25" hidden="1" x14ac:dyDescent="0.25">
      <c r="B3042" t="s">
        <v>2204</v>
      </c>
      <c r="C3042">
        <v>41190</v>
      </c>
      <c r="D3042" t="s">
        <v>1957</v>
      </c>
      <c r="E3042">
        <v>0</v>
      </c>
      <c r="F3042">
        <v>5</v>
      </c>
      <c r="G3042">
        <v>235</v>
      </c>
      <c r="H3042">
        <v>5</v>
      </c>
      <c r="I3042">
        <v>55</v>
      </c>
      <c r="J3042">
        <v>5</v>
      </c>
      <c r="K3042">
        <v>20</v>
      </c>
      <c r="L3042">
        <v>55</v>
      </c>
      <c r="M3042">
        <v>55</v>
      </c>
      <c r="N3042">
        <v>60</v>
      </c>
      <c r="O3042">
        <v>85</v>
      </c>
      <c r="P3042">
        <v>60</v>
      </c>
      <c r="Q3042">
        <v>75</v>
      </c>
      <c r="R3042">
        <v>45</v>
      </c>
      <c r="S3042">
        <v>5</v>
      </c>
      <c r="T3042">
        <v>5</v>
      </c>
      <c r="U3042">
        <v>20</v>
      </c>
      <c r="V3042">
        <v>365</v>
      </c>
      <c r="W3042">
        <v>0</v>
      </c>
      <c r="X3042">
        <v>5</v>
      </c>
      <c r="Y3042">
        <v>5</v>
      </c>
    </row>
    <row r="3043" spans="2:25" hidden="1" x14ac:dyDescent="0.25">
      <c r="B3043" t="s">
        <v>2204</v>
      </c>
      <c r="C3043">
        <v>41330</v>
      </c>
      <c r="D3043" t="s">
        <v>1958</v>
      </c>
      <c r="E3043">
        <v>0</v>
      </c>
      <c r="F3043">
        <v>10</v>
      </c>
      <c r="G3043">
        <v>265</v>
      </c>
      <c r="H3043">
        <v>0</v>
      </c>
      <c r="I3043">
        <v>45</v>
      </c>
      <c r="J3043">
        <v>0</v>
      </c>
      <c r="K3043">
        <v>40</v>
      </c>
      <c r="L3043">
        <v>135</v>
      </c>
      <c r="M3043">
        <v>5</v>
      </c>
      <c r="N3043">
        <v>150</v>
      </c>
      <c r="O3043">
        <v>120</v>
      </c>
      <c r="P3043">
        <v>100</v>
      </c>
      <c r="Q3043">
        <v>245</v>
      </c>
      <c r="R3043">
        <v>275</v>
      </c>
      <c r="S3043">
        <v>10</v>
      </c>
      <c r="T3043">
        <v>15</v>
      </c>
      <c r="U3043">
        <v>55</v>
      </c>
      <c r="V3043">
        <v>605</v>
      </c>
      <c r="W3043">
        <v>0</v>
      </c>
      <c r="X3043">
        <v>25</v>
      </c>
      <c r="Y3043">
        <v>5</v>
      </c>
    </row>
    <row r="3044" spans="2:25" hidden="1" x14ac:dyDescent="0.25">
      <c r="B3044" t="s">
        <v>2204</v>
      </c>
      <c r="C3044">
        <v>41560</v>
      </c>
      <c r="D3044" t="s">
        <v>1959</v>
      </c>
      <c r="E3044">
        <v>5</v>
      </c>
      <c r="F3044">
        <v>5</v>
      </c>
      <c r="G3044">
        <v>3500</v>
      </c>
      <c r="H3044">
        <v>5</v>
      </c>
      <c r="I3044">
        <v>835</v>
      </c>
      <c r="J3044">
        <v>5</v>
      </c>
      <c r="K3044">
        <v>430</v>
      </c>
      <c r="L3044">
        <v>1110</v>
      </c>
      <c r="M3044">
        <v>425</v>
      </c>
      <c r="N3044">
        <v>950</v>
      </c>
      <c r="O3044">
        <v>915</v>
      </c>
      <c r="P3044">
        <v>745</v>
      </c>
      <c r="Q3044">
        <v>1010</v>
      </c>
      <c r="R3044">
        <v>920</v>
      </c>
      <c r="S3044">
        <v>230</v>
      </c>
      <c r="T3044">
        <v>45</v>
      </c>
      <c r="U3044">
        <v>295</v>
      </c>
      <c r="V3044">
        <v>5790</v>
      </c>
      <c r="W3044">
        <v>5</v>
      </c>
      <c r="X3044">
        <v>70</v>
      </c>
      <c r="Y3044">
        <v>20</v>
      </c>
    </row>
    <row r="3045" spans="2:25" hidden="1" x14ac:dyDescent="0.25">
      <c r="B3045" t="s">
        <v>2204</v>
      </c>
      <c r="C3045">
        <v>41750</v>
      </c>
      <c r="D3045" t="s">
        <v>1960</v>
      </c>
      <c r="E3045">
        <v>0</v>
      </c>
      <c r="F3045">
        <v>0</v>
      </c>
      <c r="G3045">
        <v>120</v>
      </c>
      <c r="H3045">
        <v>0</v>
      </c>
      <c r="I3045">
        <v>30</v>
      </c>
      <c r="J3045">
        <v>0</v>
      </c>
      <c r="K3045">
        <v>15</v>
      </c>
      <c r="L3045">
        <v>40</v>
      </c>
      <c r="M3045">
        <v>15</v>
      </c>
      <c r="N3045">
        <v>50</v>
      </c>
      <c r="O3045">
        <v>65</v>
      </c>
      <c r="P3045">
        <v>45</v>
      </c>
      <c r="Q3045">
        <v>80</v>
      </c>
      <c r="R3045">
        <v>55</v>
      </c>
      <c r="S3045">
        <v>10</v>
      </c>
      <c r="T3045">
        <v>5</v>
      </c>
      <c r="U3045">
        <v>10</v>
      </c>
      <c r="V3045">
        <v>230</v>
      </c>
      <c r="W3045">
        <v>0</v>
      </c>
      <c r="X3045">
        <v>5</v>
      </c>
      <c r="Y3045">
        <v>5</v>
      </c>
    </row>
    <row r="3046" spans="2:25" hidden="1" x14ac:dyDescent="0.25">
      <c r="B3046" t="s">
        <v>2204</v>
      </c>
      <c r="C3046">
        <v>41830</v>
      </c>
      <c r="D3046" t="s">
        <v>1961</v>
      </c>
      <c r="E3046">
        <v>0</v>
      </c>
      <c r="F3046">
        <v>5</v>
      </c>
      <c r="G3046">
        <v>305</v>
      </c>
      <c r="H3046">
        <v>0</v>
      </c>
      <c r="I3046">
        <v>55</v>
      </c>
      <c r="J3046">
        <v>5</v>
      </c>
      <c r="K3046">
        <v>25</v>
      </c>
      <c r="L3046">
        <v>60</v>
      </c>
      <c r="M3046">
        <v>35</v>
      </c>
      <c r="N3046">
        <v>75</v>
      </c>
      <c r="O3046">
        <v>70</v>
      </c>
      <c r="P3046">
        <v>60</v>
      </c>
      <c r="Q3046">
        <v>100</v>
      </c>
      <c r="R3046">
        <v>90</v>
      </c>
      <c r="S3046">
        <v>10</v>
      </c>
      <c r="T3046">
        <v>5</v>
      </c>
      <c r="U3046">
        <v>30</v>
      </c>
      <c r="V3046">
        <v>485</v>
      </c>
      <c r="W3046">
        <v>0</v>
      </c>
      <c r="X3046">
        <v>5</v>
      </c>
      <c r="Y3046">
        <v>5</v>
      </c>
    </row>
    <row r="3047" spans="2:25" hidden="1" x14ac:dyDescent="0.25">
      <c r="B3047" t="s">
        <v>2204</v>
      </c>
      <c r="C3047">
        <v>41960</v>
      </c>
      <c r="D3047" t="s">
        <v>1962</v>
      </c>
      <c r="E3047">
        <v>5</v>
      </c>
      <c r="F3047">
        <v>0</v>
      </c>
      <c r="G3047">
        <v>250</v>
      </c>
      <c r="H3047">
        <v>0</v>
      </c>
      <c r="I3047">
        <v>30</v>
      </c>
      <c r="J3047">
        <v>0</v>
      </c>
      <c r="K3047">
        <v>15</v>
      </c>
      <c r="L3047">
        <v>50</v>
      </c>
      <c r="M3047">
        <v>40</v>
      </c>
      <c r="N3047">
        <v>35</v>
      </c>
      <c r="O3047">
        <v>60</v>
      </c>
      <c r="P3047">
        <v>40</v>
      </c>
      <c r="Q3047">
        <v>45</v>
      </c>
      <c r="R3047">
        <v>45</v>
      </c>
      <c r="S3047">
        <v>5</v>
      </c>
      <c r="T3047">
        <v>5</v>
      </c>
      <c r="U3047">
        <v>15</v>
      </c>
      <c r="V3047">
        <v>345</v>
      </c>
      <c r="W3047">
        <v>0</v>
      </c>
      <c r="X3047">
        <v>0</v>
      </c>
      <c r="Y3047">
        <v>5</v>
      </c>
    </row>
    <row r="3048" spans="2:25" hidden="1" x14ac:dyDescent="0.25">
      <c r="B3048" t="s">
        <v>2204</v>
      </c>
      <c r="C3048">
        <v>42030</v>
      </c>
      <c r="D3048" t="s">
        <v>1963</v>
      </c>
      <c r="E3048">
        <v>10</v>
      </c>
      <c r="F3048">
        <v>15</v>
      </c>
      <c r="G3048">
        <v>3945</v>
      </c>
      <c r="H3048">
        <v>30</v>
      </c>
      <c r="I3048">
        <v>1040</v>
      </c>
      <c r="J3048">
        <v>10</v>
      </c>
      <c r="K3048">
        <v>435</v>
      </c>
      <c r="L3048">
        <v>2150</v>
      </c>
      <c r="M3048">
        <v>320</v>
      </c>
      <c r="N3048">
        <v>1260</v>
      </c>
      <c r="O3048">
        <v>1820</v>
      </c>
      <c r="P3048">
        <v>1455</v>
      </c>
      <c r="Q3048">
        <v>1625</v>
      </c>
      <c r="R3048">
        <v>1115</v>
      </c>
      <c r="S3048">
        <v>190</v>
      </c>
      <c r="T3048">
        <v>65</v>
      </c>
      <c r="U3048">
        <v>515</v>
      </c>
      <c r="V3048">
        <v>6865</v>
      </c>
      <c r="W3048">
        <v>5</v>
      </c>
      <c r="X3048">
        <v>125</v>
      </c>
      <c r="Y3048">
        <v>135</v>
      </c>
    </row>
    <row r="3049" spans="2:25" hidden="1" x14ac:dyDescent="0.25">
      <c r="B3049" t="s">
        <v>2204</v>
      </c>
      <c r="C3049">
        <v>42110</v>
      </c>
      <c r="D3049" t="s">
        <v>1964</v>
      </c>
      <c r="E3049">
        <v>5</v>
      </c>
      <c r="F3049">
        <v>0</v>
      </c>
      <c r="G3049">
        <v>705</v>
      </c>
      <c r="H3049">
        <v>5</v>
      </c>
      <c r="I3049">
        <v>165</v>
      </c>
      <c r="J3049">
        <v>5</v>
      </c>
      <c r="K3049">
        <v>90</v>
      </c>
      <c r="L3049">
        <v>210</v>
      </c>
      <c r="M3049">
        <v>100</v>
      </c>
      <c r="N3049">
        <v>285</v>
      </c>
      <c r="O3049">
        <v>250</v>
      </c>
      <c r="P3049">
        <v>180</v>
      </c>
      <c r="Q3049">
        <v>255</v>
      </c>
      <c r="R3049">
        <v>245</v>
      </c>
      <c r="S3049">
        <v>35</v>
      </c>
      <c r="T3049">
        <v>10</v>
      </c>
      <c r="U3049">
        <v>55</v>
      </c>
      <c r="V3049">
        <v>1300</v>
      </c>
      <c r="W3049">
        <v>0</v>
      </c>
      <c r="X3049">
        <v>15</v>
      </c>
      <c r="Y3049">
        <v>10</v>
      </c>
    </row>
    <row r="3050" spans="2:25" hidden="1" x14ac:dyDescent="0.25">
      <c r="B3050" t="s">
        <v>2204</v>
      </c>
      <c r="C3050">
        <v>42250</v>
      </c>
      <c r="D3050" t="s">
        <v>1965</v>
      </c>
      <c r="E3050">
        <v>0</v>
      </c>
      <c r="F3050">
        <v>5</v>
      </c>
      <c r="G3050">
        <v>750</v>
      </c>
      <c r="H3050">
        <v>5</v>
      </c>
      <c r="I3050">
        <v>180</v>
      </c>
      <c r="J3050">
        <v>5</v>
      </c>
      <c r="K3050">
        <v>70</v>
      </c>
      <c r="L3050">
        <v>200</v>
      </c>
      <c r="M3050">
        <v>230</v>
      </c>
      <c r="N3050">
        <v>195</v>
      </c>
      <c r="O3050">
        <v>330</v>
      </c>
      <c r="P3050">
        <v>215</v>
      </c>
      <c r="Q3050">
        <v>315</v>
      </c>
      <c r="R3050">
        <v>220</v>
      </c>
      <c r="S3050">
        <v>70</v>
      </c>
      <c r="T3050">
        <v>15</v>
      </c>
      <c r="U3050">
        <v>60</v>
      </c>
      <c r="V3050">
        <v>1230</v>
      </c>
      <c r="W3050">
        <v>0</v>
      </c>
      <c r="X3050">
        <v>25</v>
      </c>
      <c r="Y3050">
        <v>15</v>
      </c>
    </row>
    <row r="3051" spans="2:25" hidden="1" x14ac:dyDescent="0.25">
      <c r="B3051" t="s">
        <v>2204</v>
      </c>
      <c r="C3051">
        <v>42600</v>
      </c>
      <c r="D3051" t="s">
        <v>1966</v>
      </c>
      <c r="E3051">
        <v>10</v>
      </c>
      <c r="F3051">
        <v>10</v>
      </c>
      <c r="G3051">
        <v>4960</v>
      </c>
      <c r="H3051">
        <v>55</v>
      </c>
      <c r="I3051">
        <v>595</v>
      </c>
      <c r="J3051">
        <v>5</v>
      </c>
      <c r="K3051">
        <v>165</v>
      </c>
      <c r="L3051">
        <v>1970</v>
      </c>
      <c r="M3051">
        <v>1890</v>
      </c>
      <c r="N3051">
        <v>1030</v>
      </c>
      <c r="O3051">
        <v>855</v>
      </c>
      <c r="P3051">
        <v>675</v>
      </c>
      <c r="Q3051">
        <v>1230</v>
      </c>
      <c r="R3051">
        <v>795</v>
      </c>
      <c r="S3051">
        <v>230</v>
      </c>
      <c r="T3051">
        <v>20</v>
      </c>
      <c r="U3051">
        <v>185</v>
      </c>
      <c r="V3051">
        <v>6920</v>
      </c>
      <c r="W3051">
        <v>5</v>
      </c>
      <c r="X3051">
        <v>50</v>
      </c>
      <c r="Y3051">
        <v>190</v>
      </c>
    </row>
    <row r="3052" spans="2:25" hidden="1" x14ac:dyDescent="0.25">
      <c r="B3052" t="s">
        <v>2204</v>
      </c>
      <c r="C3052">
        <v>42750</v>
      </c>
      <c r="D3052" t="s">
        <v>1967</v>
      </c>
      <c r="E3052">
        <v>5</v>
      </c>
      <c r="F3052">
        <v>0</v>
      </c>
      <c r="G3052">
        <v>725</v>
      </c>
      <c r="H3052">
        <v>5</v>
      </c>
      <c r="I3052">
        <v>95</v>
      </c>
      <c r="J3052">
        <v>5</v>
      </c>
      <c r="K3052">
        <v>35</v>
      </c>
      <c r="L3052">
        <v>175</v>
      </c>
      <c r="M3052">
        <v>170</v>
      </c>
      <c r="N3052">
        <v>165</v>
      </c>
      <c r="O3052">
        <v>265</v>
      </c>
      <c r="P3052">
        <v>185</v>
      </c>
      <c r="Q3052">
        <v>210</v>
      </c>
      <c r="R3052">
        <v>160</v>
      </c>
      <c r="S3052">
        <v>30</v>
      </c>
      <c r="T3052">
        <v>15</v>
      </c>
      <c r="U3052">
        <v>45</v>
      </c>
      <c r="V3052">
        <v>1075</v>
      </c>
      <c r="W3052">
        <v>0</v>
      </c>
      <c r="X3052">
        <v>5</v>
      </c>
      <c r="Y3052">
        <v>5</v>
      </c>
    </row>
    <row r="3053" spans="2:25" hidden="1" x14ac:dyDescent="0.25">
      <c r="B3053" t="s">
        <v>2204</v>
      </c>
      <c r="C3053">
        <v>43080</v>
      </c>
      <c r="D3053" t="s">
        <v>1968</v>
      </c>
      <c r="E3053">
        <v>0</v>
      </c>
      <c r="F3053">
        <v>0</v>
      </c>
      <c r="G3053">
        <v>155</v>
      </c>
      <c r="H3053">
        <v>0</v>
      </c>
      <c r="I3053">
        <v>35</v>
      </c>
      <c r="J3053">
        <v>5</v>
      </c>
      <c r="K3053">
        <v>25</v>
      </c>
      <c r="L3053">
        <v>55</v>
      </c>
      <c r="M3053">
        <v>20</v>
      </c>
      <c r="N3053">
        <v>60</v>
      </c>
      <c r="O3053">
        <v>75</v>
      </c>
      <c r="P3053">
        <v>55</v>
      </c>
      <c r="Q3053">
        <v>65</v>
      </c>
      <c r="R3053">
        <v>55</v>
      </c>
      <c r="S3053">
        <v>15</v>
      </c>
      <c r="T3053">
        <v>5</v>
      </c>
      <c r="U3053">
        <v>10</v>
      </c>
      <c r="V3053">
        <v>290</v>
      </c>
      <c r="W3053">
        <v>0</v>
      </c>
      <c r="X3053">
        <v>5</v>
      </c>
      <c r="Y3053">
        <v>0</v>
      </c>
    </row>
    <row r="3054" spans="2:25" hidden="1" x14ac:dyDescent="0.25">
      <c r="B3054" t="s">
        <v>2204</v>
      </c>
      <c r="C3054">
        <v>43220</v>
      </c>
      <c r="D3054" t="s">
        <v>1969</v>
      </c>
      <c r="E3054">
        <v>0</v>
      </c>
      <c r="F3054">
        <v>0</v>
      </c>
      <c r="G3054">
        <v>115</v>
      </c>
      <c r="H3054">
        <v>0</v>
      </c>
      <c r="I3054">
        <v>15</v>
      </c>
      <c r="J3054">
        <v>0</v>
      </c>
      <c r="K3054">
        <v>5</v>
      </c>
      <c r="L3054">
        <v>25</v>
      </c>
      <c r="M3054">
        <v>15</v>
      </c>
      <c r="N3054">
        <v>20</v>
      </c>
      <c r="O3054">
        <v>50</v>
      </c>
      <c r="P3054">
        <v>30</v>
      </c>
      <c r="Q3054">
        <v>35</v>
      </c>
      <c r="R3054">
        <v>25</v>
      </c>
      <c r="S3054">
        <v>5</v>
      </c>
      <c r="T3054">
        <v>5</v>
      </c>
      <c r="U3054">
        <v>10</v>
      </c>
      <c r="V3054">
        <v>165</v>
      </c>
      <c r="W3054">
        <v>0</v>
      </c>
      <c r="X3054">
        <v>5</v>
      </c>
      <c r="Y3054">
        <v>5</v>
      </c>
    </row>
    <row r="3055" spans="2:25" hidden="1" x14ac:dyDescent="0.25">
      <c r="B3055" t="s">
        <v>2204</v>
      </c>
      <c r="C3055">
        <v>43360</v>
      </c>
      <c r="D3055" t="s">
        <v>1970</v>
      </c>
      <c r="E3055">
        <v>0</v>
      </c>
      <c r="F3055">
        <v>0</v>
      </c>
      <c r="G3055">
        <v>405</v>
      </c>
      <c r="H3055">
        <v>5</v>
      </c>
      <c r="I3055">
        <v>45</v>
      </c>
      <c r="J3055">
        <v>0</v>
      </c>
      <c r="K3055">
        <v>20</v>
      </c>
      <c r="L3055">
        <v>150</v>
      </c>
      <c r="M3055">
        <v>95</v>
      </c>
      <c r="N3055">
        <v>80</v>
      </c>
      <c r="O3055">
        <v>105</v>
      </c>
      <c r="P3055">
        <v>70</v>
      </c>
      <c r="Q3055">
        <v>95</v>
      </c>
      <c r="R3055">
        <v>90</v>
      </c>
      <c r="S3055">
        <v>15</v>
      </c>
      <c r="T3055">
        <v>5</v>
      </c>
      <c r="U3055">
        <v>30</v>
      </c>
      <c r="V3055">
        <v>595</v>
      </c>
      <c r="W3055">
        <v>0</v>
      </c>
      <c r="X3055">
        <v>5</v>
      </c>
      <c r="Y3055">
        <v>5</v>
      </c>
    </row>
    <row r="3056" spans="2:25" hidden="1" x14ac:dyDescent="0.25">
      <c r="B3056" t="s">
        <v>2204</v>
      </c>
      <c r="C3056">
        <v>43650</v>
      </c>
      <c r="D3056" t="s">
        <v>1971</v>
      </c>
      <c r="E3056">
        <v>5</v>
      </c>
      <c r="F3056">
        <v>5</v>
      </c>
      <c r="G3056">
        <v>1485</v>
      </c>
      <c r="H3056">
        <v>15</v>
      </c>
      <c r="I3056">
        <v>505</v>
      </c>
      <c r="J3056">
        <v>15</v>
      </c>
      <c r="K3056">
        <v>185</v>
      </c>
      <c r="L3056">
        <v>535</v>
      </c>
      <c r="M3056">
        <v>290</v>
      </c>
      <c r="N3056">
        <v>430</v>
      </c>
      <c r="O3056">
        <v>830</v>
      </c>
      <c r="P3056">
        <v>580</v>
      </c>
      <c r="Q3056">
        <v>825</v>
      </c>
      <c r="R3056">
        <v>435</v>
      </c>
      <c r="S3056">
        <v>125</v>
      </c>
      <c r="T3056">
        <v>20</v>
      </c>
      <c r="U3056">
        <v>180</v>
      </c>
      <c r="V3056">
        <v>2540</v>
      </c>
      <c r="W3056">
        <v>5</v>
      </c>
      <c r="X3056">
        <v>35</v>
      </c>
      <c r="Y3056">
        <v>110</v>
      </c>
    </row>
    <row r="3057" spans="2:25" hidden="1" x14ac:dyDescent="0.25">
      <c r="B3057" t="s">
        <v>2204</v>
      </c>
      <c r="C3057">
        <v>43710</v>
      </c>
      <c r="D3057" t="s">
        <v>1972</v>
      </c>
      <c r="E3057">
        <v>5</v>
      </c>
      <c r="F3057">
        <v>5</v>
      </c>
      <c r="G3057">
        <v>600</v>
      </c>
      <c r="H3057">
        <v>5</v>
      </c>
      <c r="I3057">
        <v>140</v>
      </c>
      <c r="J3057">
        <v>0</v>
      </c>
      <c r="K3057">
        <v>50</v>
      </c>
      <c r="L3057">
        <v>155</v>
      </c>
      <c r="M3057">
        <v>145</v>
      </c>
      <c r="N3057">
        <v>125</v>
      </c>
      <c r="O3057">
        <v>290</v>
      </c>
      <c r="P3057">
        <v>205</v>
      </c>
      <c r="Q3057">
        <v>250</v>
      </c>
      <c r="R3057">
        <v>160</v>
      </c>
      <c r="S3057">
        <v>50</v>
      </c>
      <c r="T3057">
        <v>10</v>
      </c>
      <c r="U3057">
        <v>65</v>
      </c>
      <c r="V3057">
        <v>935</v>
      </c>
      <c r="W3057">
        <v>0</v>
      </c>
      <c r="X3057">
        <v>10</v>
      </c>
      <c r="Y3057">
        <v>5</v>
      </c>
    </row>
    <row r="3058" spans="2:25" hidden="1" x14ac:dyDescent="0.25">
      <c r="B3058" t="s">
        <v>2204</v>
      </c>
      <c r="C3058">
        <v>43790</v>
      </c>
      <c r="D3058" t="s">
        <v>1973</v>
      </c>
      <c r="E3058">
        <v>5</v>
      </c>
      <c r="F3058">
        <v>5</v>
      </c>
      <c r="G3058">
        <v>2070</v>
      </c>
      <c r="H3058">
        <v>5</v>
      </c>
      <c r="I3058">
        <v>380</v>
      </c>
      <c r="J3058">
        <v>5</v>
      </c>
      <c r="K3058">
        <v>170</v>
      </c>
      <c r="L3058">
        <v>770</v>
      </c>
      <c r="M3058">
        <v>315</v>
      </c>
      <c r="N3058">
        <v>520</v>
      </c>
      <c r="O3058">
        <v>700</v>
      </c>
      <c r="P3058">
        <v>515</v>
      </c>
      <c r="Q3058">
        <v>640</v>
      </c>
      <c r="R3058">
        <v>515</v>
      </c>
      <c r="S3058">
        <v>65</v>
      </c>
      <c r="T3058">
        <v>30</v>
      </c>
      <c r="U3058">
        <v>155</v>
      </c>
      <c r="V3058">
        <v>3230</v>
      </c>
      <c r="W3058">
        <v>0</v>
      </c>
      <c r="X3058">
        <v>45</v>
      </c>
      <c r="Y3058">
        <v>25</v>
      </c>
    </row>
    <row r="3059" spans="2:25" hidden="1" x14ac:dyDescent="0.25">
      <c r="B3059" t="s">
        <v>2204</v>
      </c>
      <c r="C3059">
        <v>44000</v>
      </c>
      <c r="D3059" t="s">
        <v>1974</v>
      </c>
      <c r="E3059">
        <v>0</v>
      </c>
      <c r="F3059">
        <v>5</v>
      </c>
      <c r="G3059">
        <v>5</v>
      </c>
      <c r="H3059">
        <v>0</v>
      </c>
      <c r="I3059">
        <v>0</v>
      </c>
      <c r="J3059">
        <v>0</v>
      </c>
      <c r="K3059">
        <v>0</v>
      </c>
      <c r="L3059">
        <v>5</v>
      </c>
      <c r="M3059">
        <v>0</v>
      </c>
      <c r="N3059">
        <v>5</v>
      </c>
      <c r="O3059">
        <v>10</v>
      </c>
      <c r="P3059">
        <v>5</v>
      </c>
      <c r="Q3059">
        <v>40</v>
      </c>
      <c r="R3059">
        <v>35</v>
      </c>
      <c r="S3059">
        <v>0</v>
      </c>
      <c r="T3059">
        <v>5</v>
      </c>
      <c r="U3059">
        <v>5</v>
      </c>
      <c r="V3059">
        <v>15</v>
      </c>
      <c r="W3059">
        <v>0</v>
      </c>
      <c r="X3059">
        <v>5</v>
      </c>
      <c r="Y3059">
        <v>0</v>
      </c>
    </row>
    <row r="3060" spans="2:25" hidden="1" x14ac:dyDescent="0.25">
      <c r="B3060" t="s">
        <v>2204</v>
      </c>
      <c r="C3060">
        <v>44060</v>
      </c>
      <c r="D3060" t="s">
        <v>1975</v>
      </c>
      <c r="E3060">
        <v>25</v>
      </c>
      <c r="F3060">
        <v>35</v>
      </c>
      <c r="G3060">
        <v>11735</v>
      </c>
      <c r="H3060">
        <v>140</v>
      </c>
      <c r="I3060">
        <v>2425</v>
      </c>
      <c r="J3060">
        <v>35</v>
      </c>
      <c r="K3060">
        <v>945</v>
      </c>
      <c r="L3060">
        <v>5045</v>
      </c>
      <c r="M3060">
        <v>1980</v>
      </c>
      <c r="N3060">
        <v>3585</v>
      </c>
      <c r="O3060">
        <v>4070</v>
      </c>
      <c r="P3060">
        <v>3045</v>
      </c>
      <c r="Q3060">
        <v>4750</v>
      </c>
      <c r="R3060">
        <v>3135</v>
      </c>
      <c r="S3060">
        <v>710</v>
      </c>
      <c r="T3060">
        <v>170</v>
      </c>
      <c r="U3060">
        <v>870</v>
      </c>
      <c r="V3060">
        <v>19205</v>
      </c>
      <c r="W3060">
        <v>20</v>
      </c>
      <c r="X3060">
        <v>295</v>
      </c>
      <c r="Y3060">
        <v>800</v>
      </c>
    </row>
    <row r="3061" spans="2:25" hidden="1" x14ac:dyDescent="0.25">
      <c r="B3061" t="s">
        <v>2204</v>
      </c>
      <c r="C3061">
        <v>44210</v>
      </c>
      <c r="D3061" t="s">
        <v>1976</v>
      </c>
      <c r="E3061">
        <v>5</v>
      </c>
      <c r="F3061">
        <v>5</v>
      </c>
      <c r="G3061">
        <v>1835</v>
      </c>
      <c r="H3061">
        <v>5</v>
      </c>
      <c r="I3061">
        <v>365</v>
      </c>
      <c r="J3061">
        <v>5</v>
      </c>
      <c r="K3061">
        <v>210</v>
      </c>
      <c r="L3061">
        <v>530</v>
      </c>
      <c r="M3061">
        <v>235</v>
      </c>
      <c r="N3061">
        <v>565</v>
      </c>
      <c r="O3061">
        <v>510</v>
      </c>
      <c r="P3061">
        <v>390</v>
      </c>
      <c r="Q3061">
        <v>630</v>
      </c>
      <c r="R3061">
        <v>625</v>
      </c>
      <c r="S3061">
        <v>110</v>
      </c>
      <c r="T3061">
        <v>30</v>
      </c>
      <c r="U3061">
        <v>145</v>
      </c>
      <c r="V3061">
        <v>3180</v>
      </c>
      <c r="W3061">
        <v>5</v>
      </c>
      <c r="X3061">
        <v>40</v>
      </c>
      <c r="Y3061">
        <v>25</v>
      </c>
    </row>
    <row r="3062" spans="2:25" hidden="1" x14ac:dyDescent="0.25">
      <c r="B3062" t="s">
        <v>2204</v>
      </c>
      <c r="C3062">
        <v>44340</v>
      </c>
      <c r="D3062" t="s">
        <v>1977</v>
      </c>
      <c r="E3062">
        <v>20</v>
      </c>
      <c r="F3062">
        <v>5</v>
      </c>
      <c r="G3062">
        <v>6870</v>
      </c>
      <c r="H3062">
        <v>105</v>
      </c>
      <c r="I3062">
        <v>1185</v>
      </c>
      <c r="J3062">
        <v>15</v>
      </c>
      <c r="K3062">
        <v>295</v>
      </c>
      <c r="L3062">
        <v>2115</v>
      </c>
      <c r="M3062">
        <v>2675</v>
      </c>
      <c r="N3062">
        <v>1120</v>
      </c>
      <c r="O3062">
        <v>1705</v>
      </c>
      <c r="P3062">
        <v>1225</v>
      </c>
      <c r="Q3062">
        <v>2490</v>
      </c>
      <c r="R3062">
        <v>1160</v>
      </c>
      <c r="S3062">
        <v>360</v>
      </c>
      <c r="T3062">
        <v>45</v>
      </c>
      <c r="U3062">
        <v>265</v>
      </c>
      <c r="V3062">
        <v>9370</v>
      </c>
      <c r="W3062">
        <v>5</v>
      </c>
      <c r="X3062">
        <v>75</v>
      </c>
      <c r="Y3062">
        <v>670</v>
      </c>
    </row>
    <row r="3063" spans="2:25" hidden="1" x14ac:dyDescent="0.25">
      <c r="B3063" t="s">
        <v>2204</v>
      </c>
      <c r="C3063">
        <v>44550</v>
      </c>
      <c r="D3063" t="s">
        <v>1978</v>
      </c>
      <c r="E3063">
        <v>5</v>
      </c>
      <c r="F3063">
        <v>10</v>
      </c>
      <c r="G3063">
        <v>4495</v>
      </c>
      <c r="H3063">
        <v>50</v>
      </c>
      <c r="I3063">
        <v>1070</v>
      </c>
      <c r="J3063">
        <v>15</v>
      </c>
      <c r="K3063">
        <v>380</v>
      </c>
      <c r="L3063">
        <v>1665</v>
      </c>
      <c r="M3063">
        <v>830</v>
      </c>
      <c r="N3063">
        <v>1085</v>
      </c>
      <c r="O3063">
        <v>2185</v>
      </c>
      <c r="P3063">
        <v>1540</v>
      </c>
      <c r="Q3063">
        <v>1910</v>
      </c>
      <c r="R3063">
        <v>970</v>
      </c>
      <c r="S3063">
        <v>255</v>
      </c>
      <c r="T3063">
        <v>75</v>
      </c>
      <c r="U3063">
        <v>440</v>
      </c>
      <c r="V3063">
        <v>7065</v>
      </c>
      <c r="W3063">
        <v>5</v>
      </c>
      <c r="X3063">
        <v>85</v>
      </c>
      <c r="Y3063">
        <v>240</v>
      </c>
    </row>
    <row r="3064" spans="2:25" hidden="1" x14ac:dyDescent="0.25">
      <c r="B3064" t="s">
        <v>2204</v>
      </c>
      <c r="C3064">
        <v>44620</v>
      </c>
      <c r="D3064" t="s">
        <v>1979</v>
      </c>
      <c r="E3064">
        <v>10</v>
      </c>
      <c r="F3064">
        <v>15</v>
      </c>
      <c r="G3064">
        <v>3970</v>
      </c>
      <c r="H3064">
        <v>20</v>
      </c>
      <c r="I3064">
        <v>885</v>
      </c>
      <c r="J3064">
        <v>10</v>
      </c>
      <c r="K3064">
        <v>445</v>
      </c>
      <c r="L3064">
        <v>1860</v>
      </c>
      <c r="M3064">
        <v>540</v>
      </c>
      <c r="N3064">
        <v>1355</v>
      </c>
      <c r="O3064">
        <v>2005</v>
      </c>
      <c r="P3064">
        <v>1600</v>
      </c>
      <c r="Q3064">
        <v>1870</v>
      </c>
      <c r="R3064">
        <v>1360</v>
      </c>
      <c r="S3064">
        <v>345</v>
      </c>
      <c r="T3064">
        <v>105</v>
      </c>
      <c r="U3064">
        <v>620</v>
      </c>
      <c r="V3064">
        <v>7220</v>
      </c>
      <c r="W3064">
        <v>5</v>
      </c>
      <c r="X3064">
        <v>180</v>
      </c>
      <c r="Y3064">
        <v>90</v>
      </c>
    </row>
    <row r="3065" spans="2:25" hidden="1" x14ac:dyDescent="0.25">
      <c r="B3065" t="s">
        <v>2204</v>
      </c>
      <c r="C3065">
        <v>44830</v>
      </c>
      <c r="D3065" t="s">
        <v>1980</v>
      </c>
      <c r="E3065">
        <v>0</v>
      </c>
      <c r="F3065">
        <v>5</v>
      </c>
      <c r="G3065">
        <v>485</v>
      </c>
      <c r="H3065">
        <v>0</v>
      </c>
      <c r="I3065">
        <v>95</v>
      </c>
      <c r="J3065">
        <v>0</v>
      </c>
      <c r="K3065">
        <v>55</v>
      </c>
      <c r="L3065">
        <v>95</v>
      </c>
      <c r="M3065">
        <v>90</v>
      </c>
      <c r="N3065">
        <v>125</v>
      </c>
      <c r="O3065">
        <v>130</v>
      </c>
      <c r="P3065">
        <v>90</v>
      </c>
      <c r="Q3065">
        <v>150</v>
      </c>
      <c r="R3065">
        <v>150</v>
      </c>
      <c r="S3065">
        <v>30</v>
      </c>
      <c r="T3065">
        <v>10</v>
      </c>
      <c r="U3065">
        <v>30</v>
      </c>
      <c r="V3065">
        <v>800</v>
      </c>
      <c r="W3065">
        <v>0</v>
      </c>
      <c r="X3065">
        <v>5</v>
      </c>
      <c r="Y3065">
        <v>5</v>
      </c>
    </row>
    <row r="3066" spans="2:25" hidden="1" x14ac:dyDescent="0.25">
      <c r="B3066" t="s">
        <v>2204</v>
      </c>
      <c r="C3066">
        <v>45040</v>
      </c>
      <c r="D3066" t="s">
        <v>1981</v>
      </c>
      <c r="E3066">
        <v>10</v>
      </c>
      <c r="F3066">
        <v>25</v>
      </c>
      <c r="G3066">
        <v>3520</v>
      </c>
      <c r="H3066">
        <v>15</v>
      </c>
      <c r="I3066">
        <v>945</v>
      </c>
      <c r="J3066">
        <v>10</v>
      </c>
      <c r="K3066">
        <v>525</v>
      </c>
      <c r="L3066">
        <v>1960</v>
      </c>
      <c r="M3066">
        <v>410</v>
      </c>
      <c r="N3066">
        <v>1325</v>
      </c>
      <c r="O3066">
        <v>1770</v>
      </c>
      <c r="P3066">
        <v>1385</v>
      </c>
      <c r="Q3066">
        <v>1615</v>
      </c>
      <c r="R3066">
        <v>1370</v>
      </c>
      <c r="S3066">
        <v>220</v>
      </c>
      <c r="T3066">
        <v>85</v>
      </c>
      <c r="U3066">
        <v>520</v>
      </c>
      <c r="V3066">
        <v>6765</v>
      </c>
      <c r="W3066">
        <v>0</v>
      </c>
      <c r="X3066">
        <v>145</v>
      </c>
      <c r="Y3066">
        <v>75</v>
      </c>
    </row>
    <row r="3067" spans="2:25" hidden="1" x14ac:dyDescent="0.25">
      <c r="B3067" t="s">
        <v>2204</v>
      </c>
      <c r="C3067">
        <v>45090</v>
      </c>
      <c r="D3067" t="s">
        <v>1982</v>
      </c>
      <c r="E3067">
        <v>5</v>
      </c>
      <c r="F3067">
        <v>5</v>
      </c>
      <c r="G3067">
        <v>925</v>
      </c>
      <c r="H3067">
        <v>5</v>
      </c>
      <c r="I3067">
        <v>150</v>
      </c>
      <c r="J3067">
        <v>5</v>
      </c>
      <c r="K3067">
        <v>65</v>
      </c>
      <c r="L3067">
        <v>365</v>
      </c>
      <c r="M3067">
        <v>200</v>
      </c>
      <c r="N3067">
        <v>190</v>
      </c>
      <c r="O3067">
        <v>485</v>
      </c>
      <c r="P3067">
        <v>340</v>
      </c>
      <c r="Q3067">
        <v>395</v>
      </c>
      <c r="R3067">
        <v>280</v>
      </c>
      <c r="S3067">
        <v>50</v>
      </c>
      <c r="T3067">
        <v>30</v>
      </c>
      <c r="U3067">
        <v>100</v>
      </c>
      <c r="V3067">
        <v>1450</v>
      </c>
      <c r="W3067">
        <v>5</v>
      </c>
      <c r="X3067">
        <v>15</v>
      </c>
      <c r="Y3067">
        <v>20</v>
      </c>
    </row>
    <row r="3068" spans="2:25" hidden="1" x14ac:dyDescent="0.25">
      <c r="B3068" t="s">
        <v>2204</v>
      </c>
      <c r="C3068">
        <v>45120</v>
      </c>
      <c r="D3068" t="s">
        <v>1983</v>
      </c>
      <c r="E3068">
        <v>5</v>
      </c>
      <c r="F3068">
        <v>5</v>
      </c>
      <c r="G3068">
        <v>690</v>
      </c>
      <c r="H3068">
        <v>5</v>
      </c>
      <c r="I3068">
        <v>155</v>
      </c>
      <c r="J3068">
        <v>5</v>
      </c>
      <c r="K3068">
        <v>85</v>
      </c>
      <c r="L3068">
        <v>160</v>
      </c>
      <c r="M3068">
        <v>130</v>
      </c>
      <c r="N3068">
        <v>230</v>
      </c>
      <c r="O3068">
        <v>220</v>
      </c>
      <c r="P3068">
        <v>145</v>
      </c>
      <c r="Q3068">
        <v>205</v>
      </c>
      <c r="R3068">
        <v>180</v>
      </c>
      <c r="S3068">
        <v>30</v>
      </c>
      <c r="T3068">
        <v>15</v>
      </c>
      <c r="U3068">
        <v>50</v>
      </c>
      <c r="V3068">
        <v>1175</v>
      </c>
      <c r="W3068">
        <v>0</v>
      </c>
      <c r="X3068">
        <v>10</v>
      </c>
      <c r="Y3068">
        <v>5</v>
      </c>
    </row>
    <row r="3069" spans="2:25" hidden="1" x14ac:dyDescent="0.25">
      <c r="B3069" t="s">
        <v>2204</v>
      </c>
      <c r="C3069">
        <v>45290</v>
      </c>
      <c r="D3069" t="s">
        <v>1984</v>
      </c>
      <c r="E3069">
        <v>5</v>
      </c>
      <c r="F3069">
        <v>10</v>
      </c>
      <c r="G3069">
        <v>4015</v>
      </c>
      <c r="H3069">
        <v>75</v>
      </c>
      <c r="I3069">
        <v>610</v>
      </c>
      <c r="J3069">
        <v>5</v>
      </c>
      <c r="K3069">
        <v>185</v>
      </c>
      <c r="L3069">
        <v>1685</v>
      </c>
      <c r="M3069">
        <v>1260</v>
      </c>
      <c r="N3069">
        <v>885</v>
      </c>
      <c r="O3069">
        <v>975</v>
      </c>
      <c r="P3069">
        <v>730</v>
      </c>
      <c r="Q3069">
        <v>1330</v>
      </c>
      <c r="R3069">
        <v>840</v>
      </c>
      <c r="S3069">
        <v>180</v>
      </c>
      <c r="T3069">
        <v>30</v>
      </c>
      <c r="U3069">
        <v>185</v>
      </c>
      <c r="V3069">
        <v>5810</v>
      </c>
      <c r="W3069">
        <v>5</v>
      </c>
      <c r="X3069">
        <v>40</v>
      </c>
      <c r="Y3069">
        <v>290</v>
      </c>
    </row>
    <row r="3070" spans="2:25" hidden="1" x14ac:dyDescent="0.25">
      <c r="B3070" t="s">
        <v>2204</v>
      </c>
      <c r="C3070">
        <v>45340</v>
      </c>
      <c r="D3070" t="s">
        <v>1985</v>
      </c>
      <c r="E3070">
        <v>45</v>
      </c>
      <c r="F3070">
        <v>75</v>
      </c>
      <c r="G3070">
        <v>24445</v>
      </c>
      <c r="H3070">
        <v>220</v>
      </c>
      <c r="I3070">
        <v>6410</v>
      </c>
      <c r="J3070">
        <v>115</v>
      </c>
      <c r="K3070">
        <v>2810</v>
      </c>
      <c r="L3070">
        <v>9755</v>
      </c>
      <c r="M3070">
        <v>2825</v>
      </c>
      <c r="N3070">
        <v>7195</v>
      </c>
      <c r="O3070">
        <v>11450</v>
      </c>
      <c r="P3070">
        <v>8720</v>
      </c>
      <c r="Q3070">
        <v>10690</v>
      </c>
      <c r="R3070">
        <v>7185</v>
      </c>
      <c r="S3070">
        <v>1545</v>
      </c>
      <c r="T3070">
        <v>420</v>
      </c>
      <c r="U3070">
        <v>2815</v>
      </c>
      <c r="V3070">
        <v>41870</v>
      </c>
      <c r="W3070">
        <v>20</v>
      </c>
      <c r="X3070">
        <v>865</v>
      </c>
      <c r="Y3070">
        <v>950</v>
      </c>
    </row>
    <row r="3071" spans="2:25" hidden="1" x14ac:dyDescent="0.25">
      <c r="B3071" t="s">
        <v>2204</v>
      </c>
      <c r="C3071">
        <v>45400</v>
      </c>
      <c r="D3071" t="s">
        <v>1986</v>
      </c>
      <c r="E3071">
        <v>0</v>
      </c>
      <c r="F3071">
        <v>0</v>
      </c>
      <c r="G3071">
        <v>145</v>
      </c>
      <c r="H3071">
        <v>0</v>
      </c>
      <c r="I3071">
        <v>25</v>
      </c>
      <c r="J3071">
        <v>0</v>
      </c>
      <c r="K3071">
        <v>15</v>
      </c>
      <c r="L3071">
        <v>30</v>
      </c>
      <c r="M3071">
        <v>20</v>
      </c>
      <c r="N3071">
        <v>35</v>
      </c>
      <c r="O3071">
        <v>45</v>
      </c>
      <c r="P3071">
        <v>30</v>
      </c>
      <c r="Q3071">
        <v>55</v>
      </c>
      <c r="R3071">
        <v>30</v>
      </c>
      <c r="S3071">
        <v>5</v>
      </c>
      <c r="T3071">
        <v>5</v>
      </c>
      <c r="U3071">
        <v>10</v>
      </c>
      <c r="V3071">
        <v>225</v>
      </c>
      <c r="W3071">
        <v>0</v>
      </c>
      <c r="X3071">
        <v>5</v>
      </c>
      <c r="Y3071">
        <v>5</v>
      </c>
    </row>
    <row r="3072" spans="2:25" hidden="1" x14ac:dyDescent="0.25">
      <c r="B3072" t="s">
        <v>2204</v>
      </c>
      <c r="C3072">
        <v>45540</v>
      </c>
      <c r="D3072" t="s">
        <v>1987</v>
      </c>
      <c r="E3072">
        <v>5</v>
      </c>
      <c r="F3072">
        <v>5</v>
      </c>
      <c r="G3072">
        <v>365</v>
      </c>
      <c r="H3072">
        <v>5</v>
      </c>
      <c r="I3072">
        <v>100</v>
      </c>
      <c r="J3072">
        <v>0</v>
      </c>
      <c r="K3072">
        <v>65</v>
      </c>
      <c r="L3072">
        <v>125</v>
      </c>
      <c r="M3072">
        <v>20</v>
      </c>
      <c r="N3072">
        <v>240</v>
      </c>
      <c r="O3072">
        <v>110</v>
      </c>
      <c r="P3072">
        <v>90</v>
      </c>
      <c r="Q3072">
        <v>135</v>
      </c>
      <c r="R3072">
        <v>160</v>
      </c>
      <c r="S3072">
        <v>15</v>
      </c>
      <c r="T3072">
        <v>10</v>
      </c>
      <c r="U3072">
        <v>35</v>
      </c>
      <c r="V3072">
        <v>810</v>
      </c>
      <c r="W3072">
        <v>0</v>
      </c>
      <c r="X3072">
        <v>10</v>
      </c>
      <c r="Y3072">
        <v>5</v>
      </c>
    </row>
    <row r="3073" spans="2:25" hidden="1" x14ac:dyDescent="0.25">
      <c r="B3073" t="s">
        <v>2204</v>
      </c>
      <c r="C3073">
        <v>45680</v>
      </c>
      <c r="D3073" t="s">
        <v>1988</v>
      </c>
      <c r="E3073">
        <v>45</v>
      </c>
      <c r="F3073">
        <v>105</v>
      </c>
      <c r="G3073">
        <v>9475</v>
      </c>
      <c r="H3073">
        <v>120</v>
      </c>
      <c r="I3073">
        <v>5695</v>
      </c>
      <c r="J3073">
        <v>80</v>
      </c>
      <c r="K3073">
        <v>3220</v>
      </c>
      <c r="L3073">
        <v>10625</v>
      </c>
      <c r="M3073">
        <v>400</v>
      </c>
      <c r="N3073">
        <v>6635</v>
      </c>
      <c r="O3073">
        <v>11310</v>
      </c>
      <c r="P3073">
        <v>9310</v>
      </c>
      <c r="Q3073">
        <v>10990</v>
      </c>
      <c r="R3073">
        <v>7670</v>
      </c>
      <c r="S3073">
        <v>970</v>
      </c>
      <c r="T3073">
        <v>840</v>
      </c>
      <c r="U3073">
        <v>3490</v>
      </c>
      <c r="V3073">
        <v>27315</v>
      </c>
      <c r="W3073">
        <v>25</v>
      </c>
      <c r="X3073">
        <v>1035</v>
      </c>
      <c r="Y3073">
        <v>930</v>
      </c>
    </row>
    <row r="3074" spans="2:25" hidden="1" x14ac:dyDescent="0.25">
      <c r="B3074" t="s">
        <v>2204</v>
      </c>
      <c r="C3074">
        <v>45890</v>
      </c>
      <c r="D3074" t="s">
        <v>1989</v>
      </c>
      <c r="E3074">
        <v>45</v>
      </c>
      <c r="F3074">
        <v>90</v>
      </c>
      <c r="G3074">
        <v>14140</v>
      </c>
      <c r="H3074">
        <v>185</v>
      </c>
      <c r="I3074">
        <v>4275</v>
      </c>
      <c r="J3074">
        <v>35</v>
      </c>
      <c r="K3074">
        <v>2115</v>
      </c>
      <c r="L3074">
        <v>8460</v>
      </c>
      <c r="M3074">
        <v>1405</v>
      </c>
      <c r="N3074">
        <v>6185</v>
      </c>
      <c r="O3074">
        <v>7145</v>
      </c>
      <c r="P3074">
        <v>5420</v>
      </c>
      <c r="Q3074">
        <v>8355</v>
      </c>
      <c r="R3074">
        <v>6165</v>
      </c>
      <c r="S3074">
        <v>1035</v>
      </c>
      <c r="T3074">
        <v>340</v>
      </c>
      <c r="U3074">
        <v>1575</v>
      </c>
      <c r="V3074">
        <v>27725</v>
      </c>
      <c r="W3074">
        <v>75</v>
      </c>
      <c r="X3074">
        <v>570</v>
      </c>
      <c r="Y3074">
        <v>1235</v>
      </c>
    </row>
    <row r="3075" spans="2:25" hidden="1" x14ac:dyDescent="0.25">
      <c r="B3075" t="s">
        <v>2204</v>
      </c>
      <c r="C3075">
        <v>46090</v>
      </c>
      <c r="D3075" t="s">
        <v>1990</v>
      </c>
      <c r="E3075">
        <v>20</v>
      </c>
      <c r="F3075">
        <v>40</v>
      </c>
      <c r="G3075">
        <v>1710</v>
      </c>
      <c r="H3075">
        <v>5</v>
      </c>
      <c r="I3075">
        <v>470</v>
      </c>
      <c r="J3075">
        <v>5</v>
      </c>
      <c r="K3075">
        <v>280</v>
      </c>
      <c r="L3075">
        <v>925</v>
      </c>
      <c r="M3075">
        <v>155</v>
      </c>
      <c r="N3075">
        <v>750</v>
      </c>
      <c r="O3075">
        <v>1030</v>
      </c>
      <c r="P3075">
        <v>890</v>
      </c>
      <c r="Q3075">
        <v>1350</v>
      </c>
      <c r="R3075">
        <v>1215</v>
      </c>
      <c r="S3075">
        <v>125</v>
      </c>
      <c r="T3075">
        <v>50</v>
      </c>
      <c r="U3075">
        <v>470</v>
      </c>
      <c r="V3075">
        <v>3745</v>
      </c>
      <c r="W3075">
        <v>0</v>
      </c>
      <c r="X3075">
        <v>185</v>
      </c>
      <c r="Y3075">
        <v>20</v>
      </c>
    </row>
    <row r="3076" spans="2:25" hidden="1" x14ac:dyDescent="0.25">
      <c r="B3076" t="s">
        <v>2204</v>
      </c>
      <c r="C3076">
        <v>46300</v>
      </c>
      <c r="D3076" t="s">
        <v>1991</v>
      </c>
      <c r="E3076">
        <v>15</v>
      </c>
      <c r="F3076">
        <v>25</v>
      </c>
      <c r="G3076">
        <v>2040</v>
      </c>
      <c r="H3076">
        <v>5</v>
      </c>
      <c r="I3076">
        <v>460</v>
      </c>
      <c r="J3076">
        <v>5</v>
      </c>
      <c r="K3076">
        <v>210</v>
      </c>
      <c r="L3076">
        <v>840</v>
      </c>
      <c r="M3076">
        <v>320</v>
      </c>
      <c r="N3076">
        <v>635</v>
      </c>
      <c r="O3076">
        <v>980</v>
      </c>
      <c r="P3076">
        <v>765</v>
      </c>
      <c r="Q3076">
        <v>950</v>
      </c>
      <c r="R3076">
        <v>780</v>
      </c>
      <c r="S3076">
        <v>130</v>
      </c>
      <c r="T3076">
        <v>40</v>
      </c>
      <c r="U3076">
        <v>320</v>
      </c>
      <c r="V3076">
        <v>3665</v>
      </c>
      <c r="W3076">
        <v>5</v>
      </c>
      <c r="X3076">
        <v>90</v>
      </c>
      <c r="Y3076">
        <v>30</v>
      </c>
    </row>
    <row r="3077" spans="2:25" hidden="1" x14ac:dyDescent="0.25">
      <c r="B3077" t="s">
        <v>2204</v>
      </c>
      <c r="C3077">
        <v>46450</v>
      </c>
      <c r="D3077" t="s">
        <v>1992</v>
      </c>
      <c r="E3077">
        <v>10</v>
      </c>
      <c r="F3077">
        <v>35</v>
      </c>
      <c r="G3077">
        <v>2885</v>
      </c>
      <c r="H3077">
        <v>10</v>
      </c>
      <c r="I3077">
        <v>850</v>
      </c>
      <c r="J3077">
        <v>15</v>
      </c>
      <c r="K3077">
        <v>455</v>
      </c>
      <c r="L3077">
        <v>1230</v>
      </c>
      <c r="M3077">
        <v>245</v>
      </c>
      <c r="N3077">
        <v>1370</v>
      </c>
      <c r="O3077">
        <v>1235</v>
      </c>
      <c r="P3077">
        <v>1025</v>
      </c>
      <c r="Q3077">
        <v>1390</v>
      </c>
      <c r="R3077">
        <v>1175</v>
      </c>
      <c r="S3077">
        <v>205</v>
      </c>
      <c r="T3077">
        <v>65</v>
      </c>
      <c r="U3077">
        <v>415</v>
      </c>
      <c r="V3077">
        <v>5865</v>
      </c>
      <c r="W3077">
        <v>5</v>
      </c>
      <c r="X3077">
        <v>195</v>
      </c>
      <c r="Y3077">
        <v>50</v>
      </c>
    </row>
    <row r="3078" spans="2:25" hidden="1" x14ac:dyDescent="0.25">
      <c r="B3078" t="s">
        <v>2204</v>
      </c>
      <c r="C3078">
        <v>46510</v>
      </c>
      <c r="D3078" t="s">
        <v>1993</v>
      </c>
      <c r="E3078">
        <v>5</v>
      </c>
      <c r="F3078">
        <v>5</v>
      </c>
      <c r="G3078">
        <v>1680</v>
      </c>
      <c r="H3078">
        <v>40</v>
      </c>
      <c r="I3078">
        <v>415</v>
      </c>
      <c r="J3078">
        <v>5</v>
      </c>
      <c r="K3078">
        <v>140</v>
      </c>
      <c r="L3078">
        <v>900</v>
      </c>
      <c r="M3078">
        <v>500</v>
      </c>
      <c r="N3078">
        <v>505</v>
      </c>
      <c r="O3078">
        <v>605</v>
      </c>
      <c r="P3078">
        <v>445</v>
      </c>
      <c r="Q3078">
        <v>815</v>
      </c>
      <c r="R3078">
        <v>455</v>
      </c>
      <c r="S3078">
        <v>125</v>
      </c>
      <c r="T3078">
        <v>20</v>
      </c>
      <c r="U3078">
        <v>100</v>
      </c>
      <c r="V3078">
        <v>2690</v>
      </c>
      <c r="W3078">
        <v>5</v>
      </c>
      <c r="X3078">
        <v>20</v>
      </c>
      <c r="Y3078">
        <v>170</v>
      </c>
    </row>
    <row r="3079" spans="2:25" hidden="1" x14ac:dyDescent="0.25">
      <c r="B3079" t="s">
        <v>2204</v>
      </c>
      <c r="C3079">
        <v>46670</v>
      </c>
      <c r="D3079" t="s">
        <v>1994</v>
      </c>
      <c r="E3079">
        <v>5</v>
      </c>
      <c r="F3079">
        <v>5</v>
      </c>
      <c r="G3079">
        <v>1480</v>
      </c>
      <c r="H3079">
        <v>5</v>
      </c>
      <c r="I3079">
        <v>350</v>
      </c>
      <c r="J3079">
        <v>5</v>
      </c>
      <c r="K3079">
        <v>175</v>
      </c>
      <c r="L3079">
        <v>635</v>
      </c>
      <c r="M3079">
        <v>215</v>
      </c>
      <c r="N3079">
        <v>450</v>
      </c>
      <c r="O3079">
        <v>610</v>
      </c>
      <c r="P3079">
        <v>460</v>
      </c>
      <c r="Q3079">
        <v>650</v>
      </c>
      <c r="R3079">
        <v>540</v>
      </c>
      <c r="S3079">
        <v>75</v>
      </c>
      <c r="T3079">
        <v>30</v>
      </c>
      <c r="U3079">
        <v>155</v>
      </c>
      <c r="V3079">
        <v>2595</v>
      </c>
      <c r="W3079">
        <v>0</v>
      </c>
      <c r="X3079">
        <v>50</v>
      </c>
      <c r="Y3079">
        <v>15</v>
      </c>
    </row>
    <row r="3080" spans="2:25" hidden="1" x14ac:dyDescent="0.25">
      <c r="B3080" t="s">
        <v>2204</v>
      </c>
      <c r="C3080">
        <v>46860</v>
      </c>
      <c r="D3080" t="s">
        <v>1995</v>
      </c>
      <c r="E3080">
        <v>0</v>
      </c>
      <c r="F3080">
        <v>0</v>
      </c>
      <c r="G3080">
        <v>235</v>
      </c>
      <c r="H3080">
        <v>0</v>
      </c>
      <c r="I3080">
        <v>20</v>
      </c>
      <c r="J3080">
        <v>0</v>
      </c>
      <c r="K3080">
        <v>10</v>
      </c>
      <c r="L3080">
        <v>50</v>
      </c>
      <c r="M3080">
        <v>50</v>
      </c>
      <c r="N3080">
        <v>25</v>
      </c>
      <c r="O3080">
        <v>85</v>
      </c>
      <c r="P3080">
        <v>60</v>
      </c>
      <c r="Q3080">
        <v>55</v>
      </c>
      <c r="R3080">
        <v>35</v>
      </c>
      <c r="S3080">
        <v>10</v>
      </c>
      <c r="T3080">
        <v>5</v>
      </c>
      <c r="U3080">
        <v>15</v>
      </c>
      <c r="V3080">
        <v>305</v>
      </c>
      <c r="W3080">
        <v>0</v>
      </c>
      <c r="X3080">
        <v>5</v>
      </c>
      <c r="Y3080">
        <v>5</v>
      </c>
    </row>
    <row r="3081" spans="2:25" hidden="1" x14ac:dyDescent="0.25">
      <c r="B3081" t="s">
        <v>2204</v>
      </c>
      <c r="C3081">
        <v>46970</v>
      </c>
      <c r="D3081" t="s">
        <v>1996</v>
      </c>
      <c r="E3081">
        <v>0</v>
      </c>
      <c r="F3081">
        <v>5</v>
      </c>
      <c r="G3081">
        <v>20</v>
      </c>
      <c r="H3081">
        <v>0</v>
      </c>
      <c r="I3081">
        <v>30</v>
      </c>
      <c r="J3081">
        <v>0</v>
      </c>
      <c r="K3081">
        <v>10</v>
      </c>
      <c r="L3081">
        <v>95</v>
      </c>
      <c r="M3081">
        <v>5</v>
      </c>
      <c r="N3081">
        <v>30</v>
      </c>
      <c r="O3081">
        <v>135</v>
      </c>
      <c r="P3081">
        <v>110</v>
      </c>
      <c r="Q3081">
        <v>95</v>
      </c>
      <c r="R3081">
        <v>55</v>
      </c>
      <c r="S3081">
        <v>5</v>
      </c>
      <c r="T3081">
        <v>5</v>
      </c>
      <c r="U3081">
        <v>45</v>
      </c>
      <c r="V3081">
        <v>125</v>
      </c>
      <c r="W3081">
        <v>0</v>
      </c>
      <c r="X3081">
        <v>5</v>
      </c>
      <c r="Y3081">
        <v>5</v>
      </c>
    </row>
    <row r="3082" spans="2:25" hidden="1" x14ac:dyDescent="0.25">
      <c r="B3082" t="s">
        <v>2204</v>
      </c>
      <c r="C3082">
        <v>47140</v>
      </c>
      <c r="D3082" t="s">
        <v>1997</v>
      </c>
      <c r="E3082">
        <v>50</v>
      </c>
      <c r="F3082">
        <v>75</v>
      </c>
      <c r="G3082">
        <v>16540</v>
      </c>
      <c r="H3082">
        <v>170</v>
      </c>
      <c r="I3082">
        <v>6075</v>
      </c>
      <c r="J3082">
        <v>95</v>
      </c>
      <c r="K3082">
        <v>3310</v>
      </c>
      <c r="L3082">
        <v>9020</v>
      </c>
      <c r="M3082">
        <v>1025</v>
      </c>
      <c r="N3082">
        <v>6790</v>
      </c>
      <c r="O3082">
        <v>11230</v>
      </c>
      <c r="P3082">
        <v>8595</v>
      </c>
      <c r="Q3082">
        <v>11835</v>
      </c>
      <c r="R3082">
        <v>7970</v>
      </c>
      <c r="S3082">
        <v>1120</v>
      </c>
      <c r="T3082">
        <v>785</v>
      </c>
      <c r="U3082">
        <v>2550</v>
      </c>
      <c r="V3082">
        <v>33675</v>
      </c>
      <c r="W3082">
        <v>55</v>
      </c>
      <c r="X3082">
        <v>865</v>
      </c>
      <c r="Y3082">
        <v>1515</v>
      </c>
    </row>
    <row r="3083" spans="2:25" hidden="1" x14ac:dyDescent="0.25">
      <c r="B3083" t="s">
        <v>2204</v>
      </c>
      <c r="C3083">
        <v>47290</v>
      </c>
      <c r="D3083" t="s">
        <v>1998</v>
      </c>
      <c r="E3083">
        <v>5</v>
      </c>
      <c r="F3083">
        <v>0</v>
      </c>
      <c r="G3083">
        <v>240</v>
      </c>
      <c r="H3083">
        <v>5</v>
      </c>
      <c r="I3083">
        <v>55</v>
      </c>
      <c r="J3083">
        <v>0</v>
      </c>
      <c r="K3083">
        <v>30</v>
      </c>
      <c r="L3083">
        <v>70</v>
      </c>
      <c r="M3083">
        <v>45</v>
      </c>
      <c r="N3083">
        <v>80</v>
      </c>
      <c r="O3083">
        <v>95</v>
      </c>
      <c r="P3083">
        <v>55</v>
      </c>
      <c r="Q3083">
        <v>100</v>
      </c>
      <c r="R3083">
        <v>70</v>
      </c>
      <c r="S3083">
        <v>15</v>
      </c>
      <c r="T3083">
        <v>5</v>
      </c>
      <c r="U3083">
        <v>15</v>
      </c>
      <c r="V3083">
        <v>400</v>
      </c>
      <c r="W3083">
        <v>5</v>
      </c>
      <c r="X3083">
        <v>5</v>
      </c>
      <c r="Y3083">
        <v>5</v>
      </c>
    </row>
    <row r="3084" spans="2:25" hidden="1" x14ac:dyDescent="0.25">
      <c r="B3084" t="s">
        <v>2204</v>
      </c>
      <c r="C3084">
        <v>47490</v>
      </c>
      <c r="D3084" t="s">
        <v>1999</v>
      </c>
      <c r="E3084">
        <v>0</v>
      </c>
      <c r="F3084">
        <v>0</v>
      </c>
      <c r="G3084">
        <v>300</v>
      </c>
      <c r="H3084">
        <v>0</v>
      </c>
      <c r="I3084">
        <v>40</v>
      </c>
      <c r="J3084">
        <v>0</v>
      </c>
      <c r="K3084">
        <v>25</v>
      </c>
      <c r="L3084">
        <v>60</v>
      </c>
      <c r="M3084">
        <v>65</v>
      </c>
      <c r="N3084">
        <v>55</v>
      </c>
      <c r="O3084">
        <v>105</v>
      </c>
      <c r="P3084">
        <v>75</v>
      </c>
      <c r="Q3084">
        <v>80</v>
      </c>
      <c r="R3084">
        <v>75</v>
      </c>
      <c r="S3084">
        <v>15</v>
      </c>
      <c r="T3084">
        <v>5</v>
      </c>
      <c r="U3084">
        <v>20</v>
      </c>
      <c r="V3084">
        <v>445</v>
      </c>
      <c r="W3084">
        <v>0</v>
      </c>
      <c r="X3084">
        <v>5</v>
      </c>
      <c r="Y3084">
        <v>5</v>
      </c>
    </row>
    <row r="3085" spans="2:25" hidden="1" x14ac:dyDescent="0.25">
      <c r="B3085" t="s">
        <v>2204</v>
      </c>
      <c r="C3085">
        <v>47630</v>
      </c>
      <c r="D3085" t="s">
        <v>2000</v>
      </c>
      <c r="E3085">
        <v>5</v>
      </c>
      <c r="F3085">
        <v>0</v>
      </c>
      <c r="G3085">
        <v>670</v>
      </c>
      <c r="H3085">
        <v>5</v>
      </c>
      <c r="I3085">
        <v>110</v>
      </c>
      <c r="J3085">
        <v>0</v>
      </c>
      <c r="K3085">
        <v>60</v>
      </c>
      <c r="L3085">
        <v>210</v>
      </c>
      <c r="M3085">
        <v>170</v>
      </c>
      <c r="N3085">
        <v>150</v>
      </c>
      <c r="O3085">
        <v>370</v>
      </c>
      <c r="P3085">
        <v>255</v>
      </c>
      <c r="Q3085">
        <v>220</v>
      </c>
      <c r="R3085">
        <v>155</v>
      </c>
      <c r="S3085">
        <v>15</v>
      </c>
      <c r="T3085">
        <v>10</v>
      </c>
      <c r="U3085">
        <v>55</v>
      </c>
      <c r="V3085">
        <v>1025</v>
      </c>
      <c r="W3085">
        <v>0</v>
      </c>
      <c r="X3085">
        <v>10</v>
      </c>
      <c r="Y3085">
        <v>5</v>
      </c>
    </row>
    <row r="3086" spans="2:25" hidden="1" x14ac:dyDescent="0.25">
      <c r="B3086" t="s">
        <v>2204</v>
      </c>
      <c r="C3086">
        <v>47700</v>
      </c>
      <c r="D3086" t="s">
        <v>2001</v>
      </c>
      <c r="E3086">
        <v>15</v>
      </c>
      <c r="F3086">
        <v>30</v>
      </c>
      <c r="G3086">
        <v>13740</v>
      </c>
      <c r="H3086">
        <v>110</v>
      </c>
      <c r="I3086">
        <v>2850</v>
      </c>
      <c r="J3086">
        <v>35</v>
      </c>
      <c r="K3086">
        <v>1035</v>
      </c>
      <c r="L3086">
        <v>3290</v>
      </c>
      <c r="M3086">
        <v>2290</v>
      </c>
      <c r="N3086">
        <v>2665</v>
      </c>
      <c r="O3086">
        <v>4695</v>
      </c>
      <c r="P3086">
        <v>3375</v>
      </c>
      <c r="Q3086">
        <v>4615</v>
      </c>
      <c r="R3086">
        <v>2670</v>
      </c>
      <c r="S3086">
        <v>740</v>
      </c>
      <c r="T3086">
        <v>165</v>
      </c>
      <c r="U3086">
        <v>875</v>
      </c>
      <c r="V3086">
        <v>20045</v>
      </c>
      <c r="W3086">
        <v>10</v>
      </c>
      <c r="X3086">
        <v>235</v>
      </c>
      <c r="Y3086">
        <v>550</v>
      </c>
    </row>
    <row r="3087" spans="2:25" hidden="1" x14ac:dyDescent="0.25">
      <c r="B3087" t="s">
        <v>2204</v>
      </c>
      <c r="C3087">
        <v>47800</v>
      </c>
      <c r="D3087" t="s">
        <v>2002</v>
      </c>
      <c r="E3087">
        <v>5</v>
      </c>
      <c r="F3087">
        <v>10</v>
      </c>
      <c r="G3087">
        <v>830</v>
      </c>
      <c r="H3087">
        <v>0</v>
      </c>
      <c r="I3087">
        <v>190</v>
      </c>
      <c r="J3087">
        <v>5</v>
      </c>
      <c r="K3087">
        <v>115</v>
      </c>
      <c r="L3087">
        <v>300</v>
      </c>
      <c r="M3087">
        <v>145</v>
      </c>
      <c r="N3087">
        <v>275</v>
      </c>
      <c r="O3087">
        <v>355</v>
      </c>
      <c r="P3087">
        <v>270</v>
      </c>
      <c r="Q3087">
        <v>305</v>
      </c>
      <c r="R3087">
        <v>305</v>
      </c>
      <c r="S3087">
        <v>35</v>
      </c>
      <c r="T3087">
        <v>20</v>
      </c>
      <c r="U3087">
        <v>90</v>
      </c>
      <c r="V3087">
        <v>1515</v>
      </c>
      <c r="W3087">
        <v>0</v>
      </c>
      <c r="X3087">
        <v>20</v>
      </c>
      <c r="Y3087">
        <v>10</v>
      </c>
    </row>
    <row r="3088" spans="2:25" hidden="1" x14ac:dyDescent="0.25">
      <c r="B3088" t="s">
        <v>2204</v>
      </c>
      <c r="C3088">
        <v>47910</v>
      </c>
      <c r="D3088" t="s">
        <v>2003</v>
      </c>
      <c r="E3088">
        <v>5</v>
      </c>
      <c r="F3088">
        <v>5</v>
      </c>
      <c r="G3088">
        <v>525</v>
      </c>
      <c r="H3088">
        <v>0</v>
      </c>
      <c r="I3088">
        <v>90</v>
      </c>
      <c r="J3088">
        <v>5</v>
      </c>
      <c r="K3088">
        <v>45</v>
      </c>
      <c r="L3088">
        <v>160</v>
      </c>
      <c r="M3088">
        <v>95</v>
      </c>
      <c r="N3088">
        <v>115</v>
      </c>
      <c r="O3088">
        <v>130</v>
      </c>
      <c r="P3088">
        <v>95</v>
      </c>
      <c r="Q3088">
        <v>110</v>
      </c>
      <c r="R3088">
        <v>85</v>
      </c>
      <c r="S3088">
        <v>20</v>
      </c>
      <c r="T3088">
        <v>5</v>
      </c>
      <c r="U3088">
        <v>25</v>
      </c>
      <c r="V3088">
        <v>760</v>
      </c>
      <c r="W3088">
        <v>0</v>
      </c>
      <c r="X3088">
        <v>5</v>
      </c>
      <c r="Y3088">
        <v>5</v>
      </c>
    </row>
    <row r="3089" spans="2:25" hidden="1" x14ac:dyDescent="0.25">
      <c r="B3089" t="s">
        <v>2204</v>
      </c>
      <c r="C3089">
        <v>47980</v>
      </c>
      <c r="D3089" t="s">
        <v>2004</v>
      </c>
      <c r="E3089">
        <v>5</v>
      </c>
      <c r="F3089">
        <v>5</v>
      </c>
      <c r="G3089">
        <v>3550</v>
      </c>
      <c r="H3089">
        <v>50</v>
      </c>
      <c r="I3089">
        <v>520</v>
      </c>
      <c r="J3089">
        <v>5</v>
      </c>
      <c r="K3089">
        <v>135</v>
      </c>
      <c r="L3089">
        <v>1295</v>
      </c>
      <c r="M3089">
        <v>1560</v>
      </c>
      <c r="N3089">
        <v>775</v>
      </c>
      <c r="O3089">
        <v>765</v>
      </c>
      <c r="P3089">
        <v>590</v>
      </c>
      <c r="Q3089">
        <v>1140</v>
      </c>
      <c r="R3089">
        <v>650</v>
      </c>
      <c r="S3089">
        <v>160</v>
      </c>
      <c r="T3089">
        <v>20</v>
      </c>
      <c r="U3089">
        <v>130</v>
      </c>
      <c r="V3089">
        <v>5015</v>
      </c>
      <c r="W3089">
        <v>10</v>
      </c>
      <c r="X3089">
        <v>20</v>
      </c>
      <c r="Y3089">
        <v>290</v>
      </c>
    </row>
    <row r="3090" spans="2:25" hidden="1" x14ac:dyDescent="0.25">
      <c r="B3090" t="s">
        <v>2204</v>
      </c>
      <c r="C3090">
        <v>48050</v>
      </c>
      <c r="D3090" t="s">
        <v>2005</v>
      </c>
      <c r="E3090">
        <v>5</v>
      </c>
      <c r="F3090">
        <v>5</v>
      </c>
      <c r="G3090">
        <v>4660</v>
      </c>
      <c r="H3090">
        <v>10</v>
      </c>
      <c r="I3090">
        <v>660</v>
      </c>
      <c r="J3090">
        <v>5</v>
      </c>
      <c r="K3090">
        <v>320</v>
      </c>
      <c r="L3090">
        <v>1590</v>
      </c>
      <c r="M3090">
        <v>790</v>
      </c>
      <c r="N3090">
        <v>805</v>
      </c>
      <c r="O3090">
        <v>840</v>
      </c>
      <c r="P3090">
        <v>615</v>
      </c>
      <c r="Q3090">
        <v>850</v>
      </c>
      <c r="R3090">
        <v>640</v>
      </c>
      <c r="S3090">
        <v>190</v>
      </c>
      <c r="T3090">
        <v>45</v>
      </c>
      <c r="U3090">
        <v>185</v>
      </c>
      <c r="V3090">
        <v>6450</v>
      </c>
      <c r="W3090">
        <v>0</v>
      </c>
      <c r="X3090">
        <v>55</v>
      </c>
      <c r="Y3090">
        <v>45</v>
      </c>
    </row>
    <row r="3091" spans="2:25" hidden="1" x14ac:dyDescent="0.25">
      <c r="B3091" t="s">
        <v>2204</v>
      </c>
      <c r="C3091">
        <v>48130</v>
      </c>
      <c r="D3091" t="s">
        <v>2006</v>
      </c>
      <c r="E3091">
        <v>5</v>
      </c>
      <c r="F3091">
        <v>0</v>
      </c>
      <c r="G3091">
        <v>960</v>
      </c>
      <c r="H3091">
        <v>5</v>
      </c>
      <c r="I3091">
        <v>285</v>
      </c>
      <c r="J3091">
        <v>5</v>
      </c>
      <c r="K3091">
        <v>150</v>
      </c>
      <c r="L3091">
        <v>385</v>
      </c>
      <c r="M3091">
        <v>130</v>
      </c>
      <c r="N3091">
        <v>380</v>
      </c>
      <c r="O3091">
        <v>455</v>
      </c>
      <c r="P3091">
        <v>360</v>
      </c>
      <c r="Q3091">
        <v>435</v>
      </c>
      <c r="R3091">
        <v>355</v>
      </c>
      <c r="S3091">
        <v>60</v>
      </c>
      <c r="T3091">
        <v>20</v>
      </c>
      <c r="U3091">
        <v>125</v>
      </c>
      <c r="V3091">
        <v>1850</v>
      </c>
      <c r="W3091">
        <v>0</v>
      </c>
      <c r="X3091">
        <v>40</v>
      </c>
      <c r="Y3091">
        <v>15</v>
      </c>
    </row>
    <row r="3092" spans="2:25" hidden="1" x14ac:dyDescent="0.25">
      <c r="B3092" t="s">
        <v>2204</v>
      </c>
      <c r="C3092">
        <v>48260</v>
      </c>
      <c r="D3092" t="s">
        <v>2007</v>
      </c>
      <c r="E3092">
        <v>5</v>
      </c>
      <c r="F3092">
        <v>5</v>
      </c>
      <c r="G3092">
        <v>680</v>
      </c>
      <c r="H3092">
        <v>10</v>
      </c>
      <c r="I3092">
        <v>95</v>
      </c>
      <c r="J3092">
        <v>5</v>
      </c>
      <c r="K3092">
        <v>25</v>
      </c>
      <c r="L3092">
        <v>280</v>
      </c>
      <c r="M3092">
        <v>345</v>
      </c>
      <c r="N3092">
        <v>195</v>
      </c>
      <c r="O3092">
        <v>140</v>
      </c>
      <c r="P3092">
        <v>105</v>
      </c>
      <c r="Q3092">
        <v>235</v>
      </c>
      <c r="R3092">
        <v>170</v>
      </c>
      <c r="S3092">
        <v>25</v>
      </c>
      <c r="T3092">
        <v>5</v>
      </c>
      <c r="U3092">
        <v>20</v>
      </c>
      <c r="V3092">
        <v>1025</v>
      </c>
      <c r="W3092">
        <v>5</v>
      </c>
      <c r="X3092">
        <v>5</v>
      </c>
      <c r="Y3092">
        <v>55</v>
      </c>
    </row>
    <row r="3093" spans="2:25" hidden="1" x14ac:dyDescent="0.25">
      <c r="B3093" t="s">
        <v>2204</v>
      </c>
      <c r="C3093">
        <v>48340</v>
      </c>
      <c r="D3093" t="s">
        <v>2008</v>
      </c>
      <c r="E3093">
        <v>5</v>
      </c>
      <c r="F3093">
        <v>5</v>
      </c>
      <c r="G3093">
        <v>1800</v>
      </c>
      <c r="H3093">
        <v>5</v>
      </c>
      <c r="I3093">
        <v>385</v>
      </c>
      <c r="J3093">
        <v>5</v>
      </c>
      <c r="K3093">
        <v>215</v>
      </c>
      <c r="L3093">
        <v>695</v>
      </c>
      <c r="M3093">
        <v>285</v>
      </c>
      <c r="N3093">
        <v>620</v>
      </c>
      <c r="O3093">
        <v>650</v>
      </c>
      <c r="P3093">
        <v>480</v>
      </c>
      <c r="Q3093">
        <v>655</v>
      </c>
      <c r="R3093">
        <v>555</v>
      </c>
      <c r="S3093">
        <v>160</v>
      </c>
      <c r="T3093">
        <v>30</v>
      </c>
      <c r="U3093">
        <v>160</v>
      </c>
      <c r="V3093">
        <v>3190</v>
      </c>
      <c r="W3093">
        <v>5</v>
      </c>
      <c r="X3093">
        <v>45</v>
      </c>
      <c r="Y3093">
        <v>30</v>
      </c>
    </row>
    <row r="3094" spans="2:25" hidden="1" x14ac:dyDescent="0.25">
      <c r="B3094" t="s">
        <v>2204</v>
      </c>
      <c r="C3094">
        <v>48410</v>
      </c>
      <c r="D3094" t="s">
        <v>2009</v>
      </c>
      <c r="E3094">
        <v>15</v>
      </c>
      <c r="F3094">
        <v>25</v>
      </c>
      <c r="G3094">
        <v>6925</v>
      </c>
      <c r="H3094">
        <v>105</v>
      </c>
      <c r="I3094">
        <v>1420</v>
      </c>
      <c r="J3094">
        <v>20</v>
      </c>
      <c r="K3094">
        <v>520</v>
      </c>
      <c r="L3094">
        <v>2830</v>
      </c>
      <c r="M3094">
        <v>1310</v>
      </c>
      <c r="N3094">
        <v>1905</v>
      </c>
      <c r="O3094">
        <v>2040</v>
      </c>
      <c r="P3094">
        <v>1475</v>
      </c>
      <c r="Q3094">
        <v>2680</v>
      </c>
      <c r="R3094">
        <v>1835</v>
      </c>
      <c r="S3094">
        <v>370</v>
      </c>
      <c r="T3094">
        <v>70</v>
      </c>
      <c r="U3094">
        <v>375</v>
      </c>
      <c r="V3094">
        <v>10810</v>
      </c>
      <c r="W3094">
        <v>15</v>
      </c>
      <c r="X3094">
        <v>115</v>
      </c>
      <c r="Y3094">
        <v>525</v>
      </c>
    </row>
    <row r="3095" spans="2:25" hidden="1" x14ac:dyDescent="0.25">
      <c r="B3095" t="s">
        <v>2204</v>
      </c>
      <c r="C3095">
        <v>48540</v>
      </c>
      <c r="D3095" t="s">
        <v>2010</v>
      </c>
      <c r="E3095">
        <v>5</v>
      </c>
      <c r="F3095">
        <v>30</v>
      </c>
      <c r="G3095">
        <v>2855</v>
      </c>
      <c r="H3095">
        <v>10</v>
      </c>
      <c r="I3095">
        <v>945</v>
      </c>
      <c r="J3095">
        <v>5</v>
      </c>
      <c r="K3095">
        <v>525</v>
      </c>
      <c r="L3095">
        <v>1260</v>
      </c>
      <c r="M3095">
        <v>225</v>
      </c>
      <c r="N3095">
        <v>1325</v>
      </c>
      <c r="O3095">
        <v>1490</v>
      </c>
      <c r="P3095">
        <v>1325</v>
      </c>
      <c r="Q3095">
        <v>1985</v>
      </c>
      <c r="R3095">
        <v>1935</v>
      </c>
      <c r="S3095">
        <v>245</v>
      </c>
      <c r="T3095">
        <v>80</v>
      </c>
      <c r="U3095">
        <v>650</v>
      </c>
      <c r="V3095">
        <v>6465</v>
      </c>
      <c r="W3095">
        <v>5</v>
      </c>
      <c r="X3095">
        <v>300</v>
      </c>
      <c r="Y3095">
        <v>40</v>
      </c>
    </row>
    <row r="3096" spans="2:25" hidden="1" x14ac:dyDescent="0.25">
      <c r="B3096" t="s">
        <v>2204</v>
      </c>
      <c r="C3096">
        <v>48640</v>
      </c>
      <c r="D3096" t="s">
        <v>2011</v>
      </c>
      <c r="E3096">
        <v>0</v>
      </c>
      <c r="F3096">
        <v>0</v>
      </c>
      <c r="G3096">
        <v>135</v>
      </c>
      <c r="H3096">
        <v>0</v>
      </c>
      <c r="I3096">
        <v>25</v>
      </c>
      <c r="J3096">
        <v>0</v>
      </c>
      <c r="K3096">
        <v>10</v>
      </c>
      <c r="L3096">
        <v>25</v>
      </c>
      <c r="M3096">
        <v>20</v>
      </c>
      <c r="N3096">
        <v>35</v>
      </c>
      <c r="O3096">
        <v>50</v>
      </c>
      <c r="P3096">
        <v>35</v>
      </c>
      <c r="Q3096">
        <v>45</v>
      </c>
      <c r="R3096">
        <v>30</v>
      </c>
      <c r="S3096">
        <v>10</v>
      </c>
      <c r="T3096">
        <v>5</v>
      </c>
      <c r="U3096">
        <v>5</v>
      </c>
      <c r="V3096">
        <v>205</v>
      </c>
      <c r="W3096">
        <v>0</v>
      </c>
      <c r="X3096">
        <v>5</v>
      </c>
      <c r="Y3096">
        <v>5</v>
      </c>
    </row>
    <row r="3097" spans="2:25" hidden="1" x14ac:dyDescent="0.25">
      <c r="B3097" t="s">
        <v>2204</v>
      </c>
      <c r="C3097">
        <v>48750</v>
      </c>
      <c r="D3097" t="s">
        <v>2012</v>
      </c>
      <c r="E3097">
        <v>5</v>
      </c>
      <c r="F3097">
        <v>5</v>
      </c>
      <c r="G3097">
        <v>1250</v>
      </c>
      <c r="H3097">
        <v>5</v>
      </c>
      <c r="I3097">
        <v>195</v>
      </c>
      <c r="J3097">
        <v>0</v>
      </c>
      <c r="K3097">
        <v>85</v>
      </c>
      <c r="L3097">
        <v>360</v>
      </c>
      <c r="M3097">
        <v>190</v>
      </c>
      <c r="N3097">
        <v>275</v>
      </c>
      <c r="O3097">
        <v>305</v>
      </c>
      <c r="P3097">
        <v>230</v>
      </c>
      <c r="Q3097">
        <v>310</v>
      </c>
      <c r="R3097">
        <v>255</v>
      </c>
      <c r="S3097">
        <v>75</v>
      </c>
      <c r="T3097">
        <v>15</v>
      </c>
      <c r="U3097">
        <v>80</v>
      </c>
      <c r="V3097">
        <v>1865</v>
      </c>
      <c r="W3097">
        <v>0</v>
      </c>
      <c r="X3097">
        <v>15</v>
      </c>
      <c r="Y3097">
        <v>15</v>
      </c>
    </row>
    <row r="3098" spans="2:25" hidden="1" x14ac:dyDescent="0.25">
      <c r="B3098" t="s">
        <v>2204</v>
      </c>
      <c r="C3098">
        <v>48830</v>
      </c>
      <c r="D3098" t="s">
        <v>2013</v>
      </c>
      <c r="E3098">
        <v>5</v>
      </c>
      <c r="F3098">
        <v>15</v>
      </c>
      <c r="G3098">
        <v>2535</v>
      </c>
      <c r="H3098">
        <v>5</v>
      </c>
      <c r="I3098">
        <v>465</v>
      </c>
      <c r="J3098">
        <v>5</v>
      </c>
      <c r="K3098">
        <v>265</v>
      </c>
      <c r="L3098">
        <v>640</v>
      </c>
      <c r="M3098">
        <v>365</v>
      </c>
      <c r="N3098">
        <v>560</v>
      </c>
      <c r="O3098">
        <v>550</v>
      </c>
      <c r="P3098">
        <v>410</v>
      </c>
      <c r="Q3098">
        <v>615</v>
      </c>
      <c r="R3098">
        <v>645</v>
      </c>
      <c r="S3098">
        <v>150</v>
      </c>
      <c r="T3098">
        <v>35</v>
      </c>
      <c r="U3098">
        <v>125</v>
      </c>
      <c r="V3098">
        <v>3945</v>
      </c>
      <c r="W3098">
        <v>0</v>
      </c>
      <c r="X3098">
        <v>40</v>
      </c>
      <c r="Y3098">
        <v>10</v>
      </c>
    </row>
    <row r="3099" spans="2:25" hidden="1" x14ac:dyDescent="0.25">
      <c r="B3099" t="s">
        <v>2204</v>
      </c>
      <c r="C3099">
        <v>49399</v>
      </c>
      <c r="D3099" t="s">
        <v>2014</v>
      </c>
      <c r="E3099">
        <v>5</v>
      </c>
      <c r="F3099">
        <v>10</v>
      </c>
      <c r="G3099">
        <v>255</v>
      </c>
      <c r="H3099">
        <v>5</v>
      </c>
      <c r="I3099">
        <v>50</v>
      </c>
      <c r="J3099">
        <v>0</v>
      </c>
      <c r="K3099">
        <v>40</v>
      </c>
      <c r="L3099">
        <v>80</v>
      </c>
      <c r="M3099">
        <v>10</v>
      </c>
      <c r="N3099">
        <v>145</v>
      </c>
      <c r="O3099">
        <v>185</v>
      </c>
      <c r="P3099">
        <v>155</v>
      </c>
      <c r="Q3099">
        <v>345</v>
      </c>
      <c r="R3099">
        <v>355</v>
      </c>
      <c r="S3099">
        <v>5</v>
      </c>
      <c r="T3099">
        <v>15</v>
      </c>
      <c r="U3099">
        <v>90</v>
      </c>
      <c r="V3099">
        <v>660</v>
      </c>
      <c r="W3099">
        <v>0</v>
      </c>
      <c r="X3099">
        <v>45</v>
      </c>
      <c r="Y3099">
        <v>5</v>
      </c>
    </row>
    <row r="3100" spans="2:25" hidden="1" x14ac:dyDescent="0.25">
      <c r="B3100" t="s">
        <v>2204</v>
      </c>
      <c r="C3100">
        <v>50080</v>
      </c>
      <c r="D3100" t="s">
        <v>2015</v>
      </c>
      <c r="E3100">
        <v>15</v>
      </c>
      <c r="F3100">
        <v>40</v>
      </c>
      <c r="G3100">
        <v>5460</v>
      </c>
      <c r="H3100">
        <v>30</v>
      </c>
      <c r="I3100">
        <v>1035</v>
      </c>
      <c r="J3100">
        <v>10</v>
      </c>
      <c r="K3100">
        <v>480</v>
      </c>
      <c r="L3100">
        <v>2295</v>
      </c>
      <c r="M3100">
        <v>1390</v>
      </c>
      <c r="N3100">
        <v>1480</v>
      </c>
      <c r="O3100">
        <v>2225</v>
      </c>
      <c r="P3100">
        <v>1705</v>
      </c>
      <c r="Q3100">
        <v>2130</v>
      </c>
      <c r="R3100">
        <v>1495</v>
      </c>
      <c r="S3100">
        <v>305</v>
      </c>
      <c r="T3100">
        <v>110</v>
      </c>
      <c r="U3100">
        <v>625</v>
      </c>
      <c r="V3100">
        <v>8800</v>
      </c>
      <c r="W3100">
        <v>5</v>
      </c>
      <c r="X3100">
        <v>195</v>
      </c>
      <c r="Y3100">
        <v>100</v>
      </c>
    </row>
    <row r="3101" spans="2:25" hidden="1" x14ac:dyDescent="0.25">
      <c r="B3101" t="s">
        <v>2204</v>
      </c>
      <c r="C3101">
        <v>50210</v>
      </c>
      <c r="D3101" t="s">
        <v>1027</v>
      </c>
      <c r="E3101">
        <v>20</v>
      </c>
      <c r="F3101">
        <v>90</v>
      </c>
      <c r="G3101">
        <v>7910</v>
      </c>
      <c r="H3101">
        <v>75</v>
      </c>
      <c r="I3101">
        <v>2105</v>
      </c>
      <c r="J3101">
        <v>55</v>
      </c>
      <c r="K3101">
        <v>950</v>
      </c>
      <c r="L3101">
        <v>5185</v>
      </c>
      <c r="M3101">
        <v>930</v>
      </c>
      <c r="N3101">
        <v>2445</v>
      </c>
      <c r="O3101">
        <v>6515</v>
      </c>
      <c r="P3101">
        <v>5180</v>
      </c>
      <c r="Q3101">
        <v>5790</v>
      </c>
      <c r="R3101">
        <v>3920</v>
      </c>
      <c r="S3101">
        <v>600</v>
      </c>
      <c r="T3101">
        <v>295</v>
      </c>
      <c r="U3101">
        <v>1855</v>
      </c>
      <c r="V3101">
        <v>15050</v>
      </c>
      <c r="W3101">
        <v>30</v>
      </c>
      <c r="X3101">
        <v>505</v>
      </c>
      <c r="Y3101">
        <v>435</v>
      </c>
    </row>
    <row r="3102" spans="2:25" hidden="1" x14ac:dyDescent="0.25">
      <c r="B3102" t="s">
        <v>2204</v>
      </c>
      <c r="C3102">
        <v>50250</v>
      </c>
      <c r="D3102" t="s">
        <v>2016</v>
      </c>
      <c r="E3102">
        <v>5</v>
      </c>
      <c r="F3102">
        <v>10</v>
      </c>
      <c r="G3102">
        <v>75</v>
      </c>
      <c r="H3102">
        <v>0</v>
      </c>
      <c r="I3102">
        <v>30</v>
      </c>
      <c r="J3102">
        <v>0</v>
      </c>
      <c r="K3102">
        <v>5</v>
      </c>
      <c r="L3102">
        <v>20</v>
      </c>
      <c r="M3102">
        <v>0</v>
      </c>
      <c r="N3102">
        <v>35</v>
      </c>
      <c r="O3102">
        <v>140</v>
      </c>
      <c r="P3102">
        <v>120</v>
      </c>
      <c r="Q3102">
        <v>190</v>
      </c>
      <c r="R3102">
        <v>145</v>
      </c>
      <c r="S3102">
        <v>5</v>
      </c>
      <c r="T3102">
        <v>10</v>
      </c>
      <c r="U3102">
        <v>65</v>
      </c>
      <c r="V3102">
        <v>220</v>
      </c>
      <c r="W3102">
        <v>0</v>
      </c>
      <c r="X3102">
        <v>20</v>
      </c>
      <c r="Y3102">
        <v>5</v>
      </c>
    </row>
    <row r="3103" spans="2:25" hidden="1" x14ac:dyDescent="0.25">
      <c r="B3103" t="s">
        <v>2204</v>
      </c>
      <c r="C3103">
        <v>50280</v>
      </c>
      <c r="D3103" t="s">
        <v>2017</v>
      </c>
      <c r="E3103">
        <v>5</v>
      </c>
      <c r="F3103">
        <v>10</v>
      </c>
      <c r="G3103">
        <v>1625</v>
      </c>
      <c r="H3103">
        <v>10</v>
      </c>
      <c r="I3103">
        <v>260</v>
      </c>
      <c r="J3103">
        <v>5</v>
      </c>
      <c r="K3103">
        <v>95</v>
      </c>
      <c r="L3103">
        <v>685</v>
      </c>
      <c r="M3103">
        <v>530</v>
      </c>
      <c r="N3103">
        <v>345</v>
      </c>
      <c r="O3103">
        <v>1010</v>
      </c>
      <c r="P3103">
        <v>760</v>
      </c>
      <c r="Q3103">
        <v>755</v>
      </c>
      <c r="R3103">
        <v>470</v>
      </c>
      <c r="S3103">
        <v>145</v>
      </c>
      <c r="T3103">
        <v>25</v>
      </c>
      <c r="U3103">
        <v>210</v>
      </c>
      <c r="V3103">
        <v>2520</v>
      </c>
      <c r="W3103">
        <v>5</v>
      </c>
      <c r="X3103">
        <v>30</v>
      </c>
      <c r="Y3103">
        <v>25</v>
      </c>
    </row>
    <row r="3104" spans="2:25" hidden="1" x14ac:dyDescent="0.25">
      <c r="B3104" t="s">
        <v>2204</v>
      </c>
      <c r="C3104">
        <v>50350</v>
      </c>
      <c r="D3104" t="s">
        <v>2018</v>
      </c>
      <c r="E3104">
        <v>5</v>
      </c>
      <c r="F3104">
        <v>10</v>
      </c>
      <c r="G3104">
        <v>1755</v>
      </c>
      <c r="H3104">
        <v>25</v>
      </c>
      <c r="I3104">
        <v>280</v>
      </c>
      <c r="J3104">
        <v>0</v>
      </c>
      <c r="K3104">
        <v>130</v>
      </c>
      <c r="L3104">
        <v>780</v>
      </c>
      <c r="M3104">
        <v>295</v>
      </c>
      <c r="N3104">
        <v>575</v>
      </c>
      <c r="O3104">
        <v>680</v>
      </c>
      <c r="P3104">
        <v>555</v>
      </c>
      <c r="Q3104">
        <v>755</v>
      </c>
      <c r="R3104">
        <v>570</v>
      </c>
      <c r="S3104">
        <v>85</v>
      </c>
      <c r="T3104">
        <v>25</v>
      </c>
      <c r="U3104">
        <v>215</v>
      </c>
      <c r="V3104">
        <v>2935</v>
      </c>
      <c r="W3104">
        <v>5</v>
      </c>
      <c r="X3104">
        <v>50</v>
      </c>
      <c r="Y3104">
        <v>70</v>
      </c>
    </row>
    <row r="3105" spans="2:25" hidden="1" x14ac:dyDescent="0.25">
      <c r="B3105" t="s">
        <v>2204</v>
      </c>
      <c r="C3105">
        <v>50420</v>
      </c>
      <c r="D3105" t="s">
        <v>1055</v>
      </c>
      <c r="E3105">
        <v>10</v>
      </c>
      <c r="F3105">
        <v>35</v>
      </c>
      <c r="G3105">
        <v>7475</v>
      </c>
      <c r="H3105">
        <v>90</v>
      </c>
      <c r="I3105">
        <v>1155</v>
      </c>
      <c r="J3105">
        <v>15</v>
      </c>
      <c r="K3105">
        <v>470</v>
      </c>
      <c r="L3105">
        <v>2970</v>
      </c>
      <c r="M3105">
        <v>1425</v>
      </c>
      <c r="N3105">
        <v>1545</v>
      </c>
      <c r="O3105">
        <v>2700</v>
      </c>
      <c r="P3105">
        <v>2130</v>
      </c>
      <c r="Q3105">
        <v>3290</v>
      </c>
      <c r="R3105">
        <v>2225</v>
      </c>
      <c r="S3105">
        <v>465</v>
      </c>
      <c r="T3105">
        <v>120</v>
      </c>
      <c r="U3105">
        <v>680</v>
      </c>
      <c r="V3105">
        <v>11180</v>
      </c>
      <c r="W3105">
        <v>15</v>
      </c>
      <c r="X3105">
        <v>170</v>
      </c>
      <c r="Y3105">
        <v>440</v>
      </c>
    </row>
    <row r="3106" spans="2:25" hidden="1" x14ac:dyDescent="0.25">
      <c r="B3106" t="s">
        <v>2204</v>
      </c>
      <c r="C3106">
        <v>50490</v>
      </c>
      <c r="D3106" t="s">
        <v>1066</v>
      </c>
      <c r="E3106">
        <v>15</v>
      </c>
      <c r="F3106">
        <v>35</v>
      </c>
      <c r="G3106">
        <v>3860</v>
      </c>
      <c r="H3106">
        <v>60</v>
      </c>
      <c r="I3106">
        <v>725</v>
      </c>
      <c r="J3106">
        <v>5</v>
      </c>
      <c r="K3106">
        <v>355</v>
      </c>
      <c r="L3106">
        <v>2005</v>
      </c>
      <c r="M3106">
        <v>520</v>
      </c>
      <c r="N3106">
        <v>1120</v>
      </c>
      <c r="O3106">
        <v>2005</v>
      </c>
      <c r="P3106">
        <v>1625</v>
      </c>
      <c r="Q3106">
        <v>2415</v>
      </c>
      <c r="R3106">
        <v>1715</v>
      </c>
      <c r="S3106">
        <v>225</v>
      </c>
      <c r="T3106">
        <v>105</v>
      </c>
      <c r="U3106">
        <v>545</v>
      </c>
      <c r="V3106">
        <v>6625</v>
      </c>
      <c r="W3106">
        <v>15</v>
      </c>
      <c r="X3106">
        <v>160</v>
      </c>
      <c r="Y3106">
        <v>305</v>
      </c>
    </row>
    <row r="3107" spans="2:25" hidden="1" x14ac:dyDescent="0.25">
      <c r="B3107" t="s">
        <v>2204</v>
      </c>
      <c r="C3107">
        <v>50560</v>
      </c>
      <c r="D3107" t="s">
        <v>2019</v>
      </c>
      <c r="E3107">
        <v>0</v>
      </c>
      <c r="F3107">
        <v>5</v>
      </c>
      <c r="G3107">
        <v>355</v>
      </c>
      <c r="H3107">
        <v>0</v>
      </c>
      <c r="I3107">
        <v>80</v>
      </c>
      <c r="J3107">
        <v>0</v>
      </c>
      <c r="K3107">
        <v>50</v>
      </c>
      <c r="L3107">
        <v>95</v>
      </c>
      <c r="M3107">
        <v>45</v>
      </c>
      <c r="N3107">
        <v>100</v>
      </c>
      <c r="O3107">
        <v>90</v>
      </c>
      <c r="P3107">
        <v>75</v>
      </c>
      <c r="Q3107">
        <v>115</v>
      </c>
      <c r="R3107">
        <v>100</v>
      </c>
      <c r="S3107">
        <v>15</v>
      </c>
      <c r="T3107">
        <v>5</v>
      </c>
      <c r="U3107">
        <v>30</v>
      </c>
      <c r="V3107">
        <v>580</v>
      </c>
      <c r="W3107">
        <v>5</v>
      </c>
      <c r="X3107">
        <v>5</v>
      </c>
      <c r="Y3107">
        <v>5</v>
      </c>
    </row>
    <row r="3108" spans="2:25" hidden="1" x14ac:dyDescent="0.25">
      <c r="B3108" t="s">
        <v>2204</v>
      </c>
      <c r="C3108">
        <v>50630</v>
      </c>
      <c r="D3108" t="s">
        <v>2020</v>
      </c>
      <c r="E3108">
        <v>0</v>
      </c>
      <c r="F3108">
        <v>0</v>
      </c>
      <c r="G3108">
        <v>190</v>
      </c>
      <c r="H3108">
        <v>0</v>
      </c>
      <c r="I3108">
        <v>40</v>
      </c>
      <c r="J3108">
        <v>5</v>
      </c>
      <c r="K3108">
        <v>30</v>
      </c>
      <c r="L3108">
        <v>70</v>
      </c>
      <c r="M3108">
        <v>45</v>
      </c>
      <c r="N3108">
        <v>50</v>
      </c>
      <c r="O3108">
        <v>90</v>
      </c>
      <c r="P3108">
        <v>80</v>
      </c>
      <c r="Q3108">
        <v>85</v>
      </c>
      <c r="R3108">
        <v>70</v>
      </c>
      <c r="S3108">
        <v>15</v>
      </c>
      <c r="T3108">
        <v>5</v>
      </c>
      <c r="U3108">
        <v>40</v>
      </c>
      <c r="V3108">
        <v>340</v>
      </c>
      <c r="W3108">
        <v>0</v>
      </c>
      <c r="X3108">
        <v>5</v>
      </c>
      <c r="Y3108">
        <v>5</v>
      </c>
    </row>
    <row r="3109" spans="2:25" hidden="1" x14ac:dyDescent="0.25">
      <c r="B3109" t="s">
        <v>2204</v>
      </c>
      <c r="C3109">
        <v>50770</v>
      </c>
      <c r="D3109" t="s">
        <v>2021</v>
      </c>
      <c r="E3109">
        <v>0</v>
      </c>
      <c r="F3109">
        <v>0</v>
      </c>
      <c r="G3109">
        <v>215</v>
      </c>
      <c r="H3109">
        <v>5</v>
      </c>
      <c r="I3109">
        <v>45</v>
      </c>
      <c r="J3109">
        <v>0</v>
      </c>
      <c r="K3109">
        <v>20</v>
      </c>
      <c r="L3109">
        <v>55</v>
      </c>
      <c r="M3109">
        <v>50</v>
      </c>
      <c r="N3109">
        <v>55</v>
      </c>
      <c r="O3109">
        <v>85</v>
      </c>
      <c r="P3109">
        <v>65</v>
      </c>
      <c r="Q3109">
        <v>75</v>
      </c>
      <c r="R3109">
        <v>45</v>
      </c>
      <c r="S3109">
        <v>15</v>
      </c>
      <c r="T3109">
        <v>5</v>
      </c>
      <c r="U3109">
        <v>20</v>
      </c>
      <c r="V3109">
        <v>340</v>
      </c>
      <c r="W3109">
        <v>0</v>
      </c>
      <c r="X3109">
        <v>5</v>
      </c>
      <c r="Y3109">
        <v>0</v>
      </c>
    </row>
    <row r="3110" spans="2:25" hidden="1" x14ac:dyDescent="0.25">
      <c r="B3110" t="s">
        <v>2204</v>
      </c>
      <c r="C3110">
        <v>50840</v>
      </c>
      <c r="D3110" t="s">
        <v>2022</v>
      </c>
      <c r="E3110">
        <v>0</v>
      </c>
      <c r="F3110">
        <v>5</v>
      </c>
      <c r="G3110">
        <v>865</v>
      </c>
      <c r="H3110">
        <v>5</v>
      </c>
      <c r="I3110">
        <v>120</v>
      </c>
      <c r="J3110">
        <v>5</v>
      </c>
      <c r="K3110">
        <v>45</v>
      </c>
      <c r="L3110">
        <v>175</v>
      </c>
      <c r="M3110">
        <v>145</v>
      </c>
      <c r="N3110">
        <v>170</v>
      </c>
      <c r="O3110">
        <v>200</v>
      </c>
      <c r="P3110">
        <v>150</v>
      </c>
      <c r="Q3110">
        <v>235</v>
      </c>
      <c r="R3110">
        <v>160</v>
      </c>
      <c r="S3110">
        <v>45</v>
      </c>
      <c r="T3110">
        <v>15</v>
      </c>
      <c r="U3110">
        <v>45</v>
      </c>
      <c r="V3110">
        <v>1240</v>
      </c>
      <c r="W3110">
        <v>0</v>
      </c>
      <c r="X3110">
        <v>20</v>
      </c>
      <c r="Y3110">
        <v>10</v>
      </c>
    </row>
    <row r="3111" spans="2:25" hidden="1" x14ac:dyDescent="0.25">
      <c r="B3111" t="s">
        <v>2204</v>
      </c>
      <c r="C3111">
        <v>50910</v>
      </c>
      <c r="D3111" t="s">
        <v>2023</v>
      </c>
      <c r="E3111">
        <v>5</v>
      </c>
      <c r="F3111">
        <v>10</v>
      </c>
      <c r="G3111">
        <v>140</v>
      </c>
      <c r="H3111">
        <v>0</v>
      </c>
      <c r="I3111">
        <v>25</v>
      </c>
      <c r="J3111">
        <v>5</v>
      </c>
      <c r="K3111">
        <v>20</v>
      </c>
      <c r="L3111">
        <v>45</v>
      </c>
      <c r="M3111">
        <v>25</v>
      </c>
      <c r="N3111">
        <v>40</v>
      </c>
      <c r="O3111">
        <v>50</v>
      </c>
      <c r="P3111">
        <v>40</v>
      </c>
      <c r="Q3111">
        <v>65</v>
      </c>
      <c r="R3111">
        <v>65</v>
      </c>
      <c r="S3111">
        <v>5</v>
      </c>
      <c r="T3111">
        <v>0</v>
      </c>
      <c r="U3111">
        <v>25</v>
      </c>
      <c r="V3111">
        <v>255</v>
      </c>
      <c r="W3111">
        <v>0</v>
      </c>
      <c r="X3111">
        <v>5</v>
      </c>
      <c r="Y3111">
        <v>5</v>
      </c>
    </row>
    <row r="3112" spans="2:25" hidden="1" x14ac:dyDescent="0.25">
      <c r="B3112" t="s">
        <v>2204</v>
      </c>
      <c r="C3112">
        <v>50980</v>
      </c>
      <c r="D3112" t="s">
        <v>2024</v>
      </c>
      <c r="E3112">
        <v>60</v>
      </c>
      <c r="F3112">
        <v>140</v>
      </c>
      <c r="G3112">
        <v>675</v>
      </c>
      <c r="H3112">
        <v>5</v>
      </c>
      <c r="I3112">
        <v>220</v>
      </c>
      <c r="J3112">
        <v>5</v>
      </c>
      <c r="K3112">
        <v>125</v>
      </c>
      <c r="L3112">
        <v>485</v>
      </c>
      <c r="M3112">
        <v>75</v>
      </c>
      <c r="N3112">
        <v>755</v>
      </c>
      <c r="O3112">
        <v>1235</v>
      </c>
      <c r="P3112">
        <v>1095</v>
      </c>
      <c r="Q3112">
        <v>1735</v>
      </c>
      <c r="R3112">
        <v>1240</v>
      </c>
      <c r="S3112">
        <v>45</v>
      </c>
      <c r="T3112">
        <v>60</v>
      </c>
      <c r="U3112">
        <v>570</v>
      </c>
      <c r="V3112">
        <v>2430</v>
      </c>
      <c r="W3112">
        <v>5</v>
      </c>
      <c r="X3112">
        <v>225</v>
      </c>
      <c r="Y3112">
        <v>25</v>
      </c>
    </row>
    <row r="3113" spans="2:25" hidden="1" x14ac:dyDescent="0.25">
      <c r="B3113" t="s">
        <v>2204</v>
      </c>
      <c r="C3113">
        <v>51080</v>
      </c>
      <c r="D3113" t="s">
        <v>2025</v>
      </c>
      <c r="E3113">
        <v>5</v>
      </c>
      <c r="F3113">
        <v>10</v>
      </c>
      <c r="G3113">
        <v>95</v>
      </c>
      <c r="H3113">
        <v>5</v>
      </c>
      <c r="I3113">
        <v>40</v>
      </c>
      <c r="J3113">
        <v>5</v>
      </c>
      <c r="K3113">
        <v>30</v>
      </c>
      <c r="L3113">
        <v>30</v>
      </c>
      <c r="M3113">
        <v>5</v>
      </c>
      <c r="N3113">
        <v>55</v>
      </c>
      <c r="O3113">
        <v>70</v>
      </c>
      <c r="P3113">
        <v>55</v>
      </c>
      <c r="Q3113">
        <v>80</v>
      </c>
      <c r="R3113">
        <v>60</v>
      </c>
      <c r="S3113">
        <v>5</v>
      </c>
      <c r="T3113">
        <v>0</v>
      </c>
      <c r="U3113">
        <v>15</v>
      </c>
      <c r="V3113">
        <v>225</v>
      </c>
      <c r="W3113">
        <v>0</v>
      </c>
      <c r="X3113">
        <v>10</v>
      </c>
      <c r="Y3113">
        <v>0</v>
      </c>
    </row>
    <row r="3114" spans="2:25" hidden="1" x14ac:dyDescent="0.25">
      <c r="B3114" t="s">
        <v>2204</v>
      </c>
      <c r="C3114">
        <v>51120</v>
      </c>
      <c r="D3114" t="s">
        <v>2026</v>
      </c>
      <c r="E3114">
        <v>0</v>
      </c>
      <c r="F3114">
        <v>0</v>
      </c>
      <c r="G3114">
        <v>115</v>
      </c>
      <c r="H3114">
        <v>0</v>
      </c>
      <c r="I3114">
        <v>15</v>
      </c>
      <c r="J3114">
        <v>0</v>
      </c>
      <c r="K3114">
        <v>5</v>
      </c>
      <c r="L3114">
        <v>45</v>
      </c>
      <c r="M3114">
        <v>20</v>
      </c>
      <c r="N3114">
        <v>35</v>
      </c>
      <c r="O3114">
        <v>45</v>
      </c>
      <c r="P3114">
        <v>35</v>
      </c>
      <c r="Q3114">
        <v>50</v>
      </c>
      <c r="R3114">
        <v>40</v>
      </c>
      <c r="S3114">
        <v>5</v>
      </c>
      <c r="T3114">
        <v>5</v>
      </c>
      <c r="U3114">
        <v>10</v>
      </c>
      <c r="V3114">
        <v>185</v>
      </c>
      <c r="W3114">
        <v>0</v>
      </c>
      <c r="X3114">
        <v>5</v>
      </c>
      <c r="Y3114">
        <v>5</v>
      </c>
    </row>
    <row r="3115" spans="2:25" hidden="1" x14ac:dyDescent="0.25">
      <c r="B3115" t="s">
        <v>2204</v>
      </c>
      <c r="C3115">
        <v>51190</v>
      </c>
      <c r="D3115" t="s">
        <v>2027</v>
      </c>
      <c r="E3115">
        <v>10</v>
      </c>
      <c r="F3115">
        <v>50</v>
      </c>
      <c r="G3115">
        <v>4675</v>
      </c>
      <c r="H3115">
        <v>20</v>
      </c>
      <c r="I3115">
        <v>865</v>
      </c>
      <c r="J3115">
        <v>10</v>
      </c>
      <c r="K3115">
        <v>440</v>
      </c>
      <c r="L3115">
        <v>2400</v>
      </c>
      <c r="M3115">
        <v>810</v>
      </c>
      <c r="N3115">
        <v>1365</v>
      </c>
      <c r="O3115">
        <v>2010</v>
      </c>
      <c r="P3115">
        <v>1710</v>
      </c>
      <c r="Q3115">
        <v>2110</v>
      </c>
      <c r="R3115">
        <v>1685</v>
      </c>
      <c r="S3115">
        <v>315</v>
      </c>
      <c r="T3115">
        <v>80</v>
      </c>
      <c r="U3115">
        <v>740</v>
      </c>
      <c r="V3115">
        <v>8135</v>
      </c>
      <c r="W3115">
        <v>10</v>
      </c>
      <c r="X3115">
        <v>200</v>
      </c>
      <c r="Y3115">
        <v>100</v>
      </c>
    </row>
    <row r="3116" spans="2:25" hidden="1" x14ac:dyDescent="0.25">
      <c r="B3116" t="s">
        <v>2204</v>
      </c>
      <c r="C3116">
        <v>51260</v>
      </c>
      <c r="D3116" t="s">
        <v>2028</v>
      </c>
      <c r="E3116">
        <v>5</v>
      </c>
      <c r="F3116">
        <v>20</v>
      </c>
      <c r="G3116">
        <v>5905</v>
      </c>
      <c r="H3116">
        <v>15</v>
      </c>
      <c r="I3116">
        <v>790</v>
      </c>
      <c r="J3116">
        <v>5</v>
      </c>
      <c r="K3116">
        <v>290</v>
      </c>
      <c r="L3116">
        <v>2035</v>
      </c>
      <c r="M3116">
        <v>1520</v>
      </c>
      <c r="N3116">
        <v>985</v>
      </c>
      <c r="O3116">
        <v>2030</v>
      </c>
      <c r="P3116">
        <v>1560</v>
      </c>
      <c r="Q3116">
        <v>1765</v>
      </c>
      <c r="R3116">
        <v>1115</v>
      </c>
      <c r="S3116">
        <v>345</v>
      </c>
      <c r="T3116">
        <v>60</v>
      </c>
      <c r="U3116">
        <v>530</v>
      </c>
      <c r="V3116">
        <v>8295</v>
      </c>
      <c r="W3116">
        <v>5</v>
      </c>
      <c r="X3116">
        <v>115</v>
      </c>
      <c r="Y3116">
        <v>65</v>
      </c>
    </row>
    <row r="3117" spans="2:25" hidden="1" x14ac:dyDescent="0.25">
      <c r="B3117" t="s">
        <v>2204</v>
      </c>
      <c r="C3117">
        <v>51310</v>
      </c>
      <c r="D3117" t="s">
        <v>2029</v>
      </c>
      <c r="E3117">
        <v>5</v>
      </c>
      <c r="F3117">
        <v>5</v>
      </c>
      <c r="G3117">
        <v>1545</v>
      </c>
      <c r="H3117">
        <v>25</v>
      </c>
      <c r="I3117">
        <v>205</v>
      </c>
      <c r="J3117">
        <v>0</v>
      </c>
      <c r="K3117">
        <v>45</v>
      </c>
      <c r="L3117">
        <v>395</v>
      </c>
      <c r="M3117">
        <v>1300</v>
      </c>
      <c r="N3117">
        <v>205</v>
      </c>
      <c r="O3117">
        <v>320</v>
      </c>
      <c r="P3117">
        <v>245</v>
      </c>
      <c r="Q3117">
        <v>565</v>
      </c>
      <c r="R3117">
        <v>240</v>
      </c>
      <c r="S3117">
        <v>70</v>
      </c>
      <c r="T3117">
        <v>10</v>
      </c>
      <c r="U3117">
        <v>50</v>
      </c>
      <c r="V3117">
        <v>1970</v>
      </c>
      <c r="W3117">
        <v>5</v>
      </c>
      <c r="X3117">
        <v>15</v>
      </c>
      <c r="Y3117">
        <v>155</v>
      </c>
    </row>
    <row r="3118" spans="2:25" hidden="1" x14ac:dyDescent="0.25">
      <c r="B3118" t="s">
        <v>2204</v>
      </c>
      <c r="C3118">
        <v>51330</v>
      </c>
      <c r="D3118" t="s">
        <v>2030</v>
      </c>
      <c r="E3118">
        <v>25</v>
      </c>
      <c r="F3118">
        <v>50</v>
      </c>
      <c r="G3118">
        <v>8090</v>
      </c>
      <c r="H3118">
        <v>120</v>
      </c>
      <c r="I3118">
        <v>1375</v>
      </c>
      <c r="J3118">
        <v>20</v>
      </c>
      <c r="K3118">
        <v>545</v>
      </c>
      <c r="L3118">
        <v>3350</v>
      </c>
      <c r="M3118">
        <v>2185</v>
      </c>
      <c r="N3118">
        <v>1725</v>
      </c>
      <c r="O3118">
        <v>3800</v>
      </c>
      <c r="P3118">
        <v>2865</v>
      </c>
      <c r="Q3118">
        <v>4615</v>
      </c>
      <c r="R3118">
        <v>2470</v>
      </c>
      <c r="S3118">
        <v>600</v>
      </c>
      <c r="T3118">
        <v>160</v>
      </c>
      <c r="U3118">
        <v>725</v>
      </c>
      <c r="V3118">
        <v>12215</v>
      </c>
      <c r="W3118">
        <v>25</v>
      </c>
      <c r="X3118">
        <v>235</v>
      </c>
      <c r="Y3118">
        <v>900</v>
      </c>
    </row>
    <row r="3119" spans="2:25" hidden="1" x14ac:dyDescent="0.25">
      <c r="B3119" t="s">
        <v>2204</v>
      </c>
      <c r="C3119">
        <v>51400</v>
      </c>
      <c r="D3119" t="s">
        <v>2031</v>
      </c>
      <c r="E3119">
        <v>5</v>
      </c>
      <c r="F3119">
        <v>15</v>
      </c>
      <c r="G3119">
        <v>1725</v>
      </c>
      <c r="H3119">
        <v>10</v>
      </c>
      <c r="I3119">
        <v>405</v>
      </c>
      <c r="J3119">
        <v>5</v>
      </c>
      <c r="K3119">
        <v>165</v>
      </c>
      <c r="L3119">
        <v>680</v>
      </c>
      <c r="M3119">
        <v>325</v>
      </c>
      <c r="N3119">
        <v>420</v>
      </c>
      <c r="O3119">
        <v>980</v>
      </c>
      <c r="P3119">
        <v>770</v>
      </c>
      <c r="Q3119">
        <v>840</v>
      </c>
      <c r="R3119">
        <v>470</v>
      </c>
      <c r="S3119">
        <v>130</v>
      </c>
      <c r="T3119">
        <v>35</v>
      </c>
      <c r="U3119">
        <v>285</v>
      </c>
      <c r="V3119">
        <v>2845</v>
      </c>
      <c r="W3119">
        <v>5</v>
      </c>
      <c r="X3119">
        <v>65</v>
      </c>
      <c r="Y3119">
        <v>30</v>
      </c>
    </row>
    <row r="3120" spans="2:25" hidden="1" x14ac:dyDescent="0.25">
      <c r="B3120" t="s">
        <v>2204</v>
      </c>
      <c r="C3120">
        <v>51470</v>
      </c>
      <c r="D3120" t="s">
        <v>2032</v>
      </c>
      <c r="E3120">
        <v>5</v>
      </c>
      <c r="F3120">
        <v>5</v>
      </c>
      <c r="G3120">
        <v>85</v>
      </c>
      <c r="H3120">
        <v>0</v>
      </c>
      <c r="I3120">
        <v>10</v>
      </c>
      <c r="J3120">
        <v>0</v>
      </c>
      <c r="K3120">
        <v>5</v>
      </c>
      <c r="L3120">
        <v>25</v>
      </c>
      <c r="M3120">
        <v>5</v>
      </c>
      <c r="N3120">
        <v>20</v>
      </c>
      <c r="O3120">
        <v>30</v>
      </c>
      <c r="P3120">
        <v>25</v>
      </c>
      <c r="Q3120">
        <v>40</v>
      </c>
      <c r="R3120">
        <v>40</v>
      </c>
      <c r="S3120">
        <v>5</v>
      </c>
      <c r="T3120">
        <v>5</v>
      </c>
      <c r="U3120">
        <v>5</v>
      </c>
      <c r="V3120">
        <v>135</v>
      </c>
      <c r="W3120">
        <v>0</v>
      </c>
      <c r="X3120">
        <v>0</v>
      </c>
      <c r="Y3120">
        <v>5</v>
      </c>
    </row>
    <row r="3121" spans="2:25" hidden="1" x14ac:dyDescent="0.25">
      <c r="B3121" t="s">
        <v>2204</v>
      </c>
      <c r="C3121">
        <v>51540</v>
      </c>
      <c r="D3121" t="s">
        <v>2033</v>
      </c>
      <c r="E3121">
        <v>10</v>
      </c>
      <c r="F3121">
        <v>15</v>
      </c>
      <c r="G3121">
        <v>535</v>
      </c>
      <c r="H3121">
        <v>5</v>
      </c>
      <c r="I3121">
        <v>125</v>
      </c>
      <c r="J3121">
        <v>0</v>
      </c>
      <c r="K3121">
        <v>90</v>
      </c>
      <c r="L3121">
        <v>295</v>
      </c>
      <c r="M3121">
        <v>80</v>
      </c>
      <c r="N3121">
        <v>190</v>
      </c>
      <c r="O3121">
        <v>390</v>
      </c>
      <c r="P3121">
        <v>345</v>
      </c>
      <c r="Q3121">
        <v>605</v>
      </c>
      <c r="R3121">
        <v>505</v>
      </c>
      <c r="S3121">
        <v>20</v>
      </c>
      <c r="T3121">
        <v>20</v>
      </c>
      <c r="U3121">
        <v>185</v>
      </c>
      <c r="V3121">
        <v>1155</v>
      </c>
      <c r="W3121">
        <v>5</v>
      </c>
      <c r="X3121">
        <v>85</v>
      </c>
      <c r="Y3121">
        <v>5</v>
      </c>
    </row>
    <row r="3122" spans="2:25" hidden="1" x14ac:dyDescent="0.25">
      <c r="B3122" t="s">
        <v>2204</v>
      </c>
      <c r="C3122">
        <v>51610</v>
      </c>
      <c r="D3122" t="s">
        <v>2034</v>
      </c>
      <c r="E3122">
        <v>0</v>
      </c>
      <c r="F3122">
        <v>5</v>
      </c>
      <c r="G3122">
        <v>135</v>
      </c>
      <c r="H3122">
        <v>5</v>
      </c>
      <c r="I3122">
        <v>35</v>
      </c>
      <c r="J3122">
        <v>0</v>
      </c>
      <c r="K3122">
        <v>10</v>
      </c>
      <c r="L3122">
        <v>40</v>
      </c>
      <c r="M3122">
        <v>15</v>
      </c>
      <c r="N3122">
        <v>20</v>
      </c>
      <c r="O3122">
        <v>55</v>
      </c>
      <c r="P3122">
        <v>40</v>
      </c>
      <c r="Q3122">
        <v>65</v>
      </c>
      <c r="R3122">
        <v>45</v>
      </c>
      <c r="S3122">
        <v>5</v>
      </c>
      <c r="T3122">
        <v>5</v>
      </c>
      <c r="U3122">
        <v>10</v>
      </c>
      <c r="V3122">
        <v>190</v>
      </c>
      <c r="W3122">
        <v>0</v>
      </c>
      <c r="X3122">
        <v>5</v>
      </c>
      <c r="Y3122">
        <v>5</v>
      </c>
    </row>
    <row r="3123" spans="2:25" hidden="1" x14ac:dyDescent="0.25">
      <c r="B3123" t="s">
        <v>2204</v>
      </c>
      <c r="C3123">
        <v>51680</v>
      </c>
      <c r="D3123" t="s">
        <v>2035</v>
      </c>
      <c r="E3123">
        <v>5</v>
      </c>
      <c r="F3123">
        <v>15</v>
      </c>
      <c r="G3123">
        <v>585</v>
      </c>
      <c r="H3123">
        <v>5</v>
      </c>
      <c r="I3123">
        <v>135</v>
      </c>
      <c r="J3123">
        <v>5</v>
      </c>
      <c r="K3123">
        <v>50</v>
      </c>
      <c r="L3123">
        <v>160</v>
      </c>
      <c r="M3123">
        <v>125</v>
      </c>
      <c r="N3123">
        <v>110</v>
      </c>
      <c r="O3123">
        <v>250</v>
      </c>
      <c r="P3123">
        <v>195</v>
      </c>
      <c r="Q3123">
        <v>230</v>
      </c>
      <c r="R3123">
        <v>120</v>
      </c>
      <c r="S3123">
        <v>40</v>
      </c>
      <c r="T3123">
        <v>5</v>
      </c>
      <c r="U3123">
        <v>55</v>
      </c>
      <c r="V3123">
        <v>860</v>
      </c>
      <c r="W3123">
        <v>0</v>
      </c>
      <c r="X3123">
        <v>10</v>
      </c>
      <c r="Y3123">
        <v>5</v>
      </c>
    </row>
    <row r="3124" spans="2:25" hidden="1" x14ac:dyDescent="0.25">
      <c r="B3124" t="s">
        <v>2204</v>
      </c>
      <c r="C3124">
        <v>51710</v>
      </c>
      <c r="D3124" t="s">
        <v>2036</v>
      </c>
      <c r="E3124">
        <v>0</v>
      </c>
      <c r="F3124">
        <v>0</v>
      </c>
      <c r="G3124">
        <v>85</v>
      </c>
      <c r="H3124">
        <v>0</v>
      </c>
      <c r="I3124">
        <v>10</v>
      </c>
      <c r="J3124">
        <v>0</v>
      </c>
      <c r="K3124">
        <v>5</v>
      </c>
      <c r="L3124">
        <v>5</v>
      </c>
      <c r="M3124">
        <v>10</v>
      </c>
      <c r="N3124">
        <v>20</v>
      </c>
      <c r="O3124">
        <v>15</v>
      </c>
      <c r="P3124">
        <v>15</v>
      </c>
      <c r="Q3124">
        <v>20</v>
      </c>
      <c r="R3124">
        <v>15</v>
      </c>
      <c r="S3124">
        <v>5</v>
      </c>
      <c r="T3124">
        <v>0</v>
      </c>
      <c r="U3124">
        <v>5</v>
      </c>
      <c r="V3124">
        <v>115</v>
      </c>
      <c r="W3124">
        <v>0</v>
      </c>
      <c r="X3124">
        <v>0</v>
      </c>
      <c r="Y3124">
        <v>5</v>
      </c>
    </row>
    <row r="3125" spans="2:25" hidden="1" x14ac:dyDescent="0.25">
      <c r="B3125" t="s">
        <v>2204</v>
      </c>
      <c r="C3125">
        <v>51750</v>
      </c>
      <c r="D3125" t="s">
        <v>2037</v>
      </c>
      <c r="E3125">
        <v>5</v>
      </c>
      <c r="F3125">
        <v>5</v>
      </c>
      <c r="G3125">
        <v>745</v>
      </c>
      <c r="H3125">
        <v>5</v>
      </c>
      <c r="I3125">
        <v>70</v>
      </c>
      <c r="J3125">
        <v>0</v>
      </c>
      <c r="K3125">
        <v>15</v>
      </c>
      <c r="L3125">
        <v>285</v>
      </c>
      <c r="M3125">
        <v>620</v>
      </c>
      <c r="N3125">
        <v>165</v>
      </c>
      <c r="O3125">
        <v>130</v>
      </c>
      <c r="P3125">
        <v>100</v>
      </c>
      <c r="Q3125">
        <v>225</v>
      </c>
      <c r="R3125">
        <v>115</v>
      </c>
      <c r="S3125">
        <v>25</v>
      </c>
      <c r="T3125">
        <v>5</v>
      </c>
      <c r="U3125">
        <v>25</v>
      </c>
      <c r="V3125">
        <v>1020</v>
      </c>
      <c r="W3125">
        <v>0</v>
      </c>
      <c r="X3125">
        <v>5</v>
      </c>
      <c r="Y3125">
        <v>80</v>
      </c>
    </row>
    <row r="3126" spans="2:25" hidden="1" x14ac:dyDescent="0.25">
      <c r="B3126" t="s">
        <v>2204</v>
      </c>
      <c r="C3126">
        <v>51820</v>
      </c>
      <c r="D3126" t="s">
        <v>2038</v>
      </c>
      <c r="E3126">
        <v>25</v>
      </c>
      <c r="F3126">
        <v>65</v>
      </c>
      <c r="G3126">
        <v>10500</v>
      </c>
      <c r="H3126">
        <v>130</v>
      </c>
      <c r="I3126">
        <v>2250</v>
      </c>
      <c r="J3126">
        <v>40</v>
      </c>
      <c r="K3126">
        <v>790</v>
      </c>
      <c r="L3126">
        <v>4020</v>
      </c>
      <c r="M3126">
        <v>1780</v>
      </c>
      <c r="N3126">
        <v>2610</v>
      </c>
      <c r="O3126">
        <v>5050</v>
      </c>
      <c r="P3126">
        <v>4020</v>
      </c>
      <c r="Q3126">
        <v>5230</v>
      </c>
      <c r="R3126">
        <v>3255</v>
      </c>
      <c r="S3126">
        <v>750</v>
      </c>
      <c r="T3126">
        <v>145</v>
      </c>
      <c r="U3126">
        <v>1375</v>
      </c>
      <c r="V3126">
        <v>16810</v>
      </c>
      <c r="W3126">
        <v>10</v>
      </c>
      <c r="X3126">
        <v>320</v>
      </c>
      <c r="Y3126">
        <v>580</v>
      </c>
    </row>
    <row r="3127" spans="2:25" hidden="1" x14ac:dyDescent="0.25">
      <c r="B3127" t="s">
        <v>2204</v>
      </c>
      <c r="C3127">
        <v>51860</v>
      </c>
      <c r="D3127" t="s">
        <v>2039</v>
      </c>
      <c r="E3127">
        <v>0</v>
      </c>
      <c r="F3127">
        <v>0</v>
      </c>
      <c r="G3127">
        <v>90</v>
      </c>
      <c r="H3127">
        <v>0</v>
      </c>
      <c r="I3127">
        <v>20</v>
      </c>
      <c r="J3127">
        <v>0</v>
      </c>
      <c r="K3127">
        <v>10</v>
      </c>
      <c r="L3127">
        <v>20</v>
      </c>
      <c r="M3127">
        <v>0</v>
      </c>
      <c r="N3127">
        <v>10</v>
      </c>
      <c r="O3127">
        <v>35</v>
      </c>
      <c r="P3127">
        <v>20</v>
      </c>
      <c r="Q3127">
        <v>15</v>
      </c>
      <c r="R3127">
        <v>15</v>
      </c>
      <c r="S3127">
        <v>0</v>
      </c>
      <c r="T3127">
        <v>0</v>
      </c>
      <c r="U3127">
        <v>0</v>
      </c>
      <c r="V3127">
        <v>120</v>
      </c>
      <c r="W3127">
        <v>0</v>
      </c>
      <c r="X3127">
        <v>0</v>
      </c>
      <c r="Y3127">
        <v>0</v>
      </c>
    </row>
    <row r="3128" spans="2:25" hidden="1" x14ac:dyDescent="0.25">
      <c r="B3128" t="s">
        <v>2204</v>
      </c>
      <c r="C3128">
        <v>51890</v>
      </c>
      <c r="D3128" t="s">
        <v>2040</v>
      </c>
      <c r="E3128">
        <v>0</v>
      </c>
      <c r="F3128">
        <v>5</v>
      </c>
      <c r="G3128">
        <v>1405</v>
      </c>
      <c r="H3128">
        <v>5</v>
      </c>
      <c r="I3128">
        <v>310</v>
      </c>
      <c r="J3128">
        <v>5</v>
      </c>
      <c r="K3128">
        <v>155</v>
      </c>
      <c r="L3128">
        <v>450</v>
      </c>
      <c r="M3128">
        <v>185</v>
      </c>
      <c r="N3128">
        <v>430</v>
      </c>
      <c r="O3128">
        <v>510</v>
      </c>
      <c r="P3128">
        <v>445</v>
      </c>
      <c r="Q3128">
        <v>580</v>
      </c>
      <c r="R3128">
        <v>540</v>
      </c>
      <c r="S3128">
        <v>90</v>
      </c>
      <c r="T3128">
        <v>25</v>
      </c>
      <c r="U3128">
        <v>210</v>
      </c>
      <c r="V3128">
        <v>2500</v>
      </c>
      <c r="W3128">
        <v>0</v>
      </c>
      <c r="X3128">
        <v>40</v>
      </c>
      <c r="Y3128">
        <v>5</v>
      </c>
    </row>
    <row r="3129" spans="2:25" hidden="1" x14ac:dyDescent="0.25">
      <c r="B3129" t="s">
        <v>2204</v>
      </c>
      <c r="C3129">
        <v>51960</v>
      </c>
      <c r="D3129" t="s">
        <v>2041</v>
      </c>
      <c r="E3129">
        <v>5</v>
      </c>
      <c r="F3129">
        <v>10</v>
      </c>
      <c r="G3129">
        <v>270</v>
      </c>
      <c r="H3129">
        <v>5</v>
      </c>
      <c r="I3129">
        <v>60</v>
      </c>
      <c r="J3129">
        <v>0</v>
      </c>
      <c r="K3129">
        <v>40</v>
      </c>
      <c r="L3129">
        <v>270</v>
      </c>
      <c r="M3129">
        <v>10</v>
      </c>
      <c r="N3129">
        <v>125</v>
      </c>
      <c r="O3129">
        <v>235</v>
      </c>
      <c r="P3129">
        <v>205</v>
      </c>
      <c r="Q3129">
        <v>305</v>
      </c>
      <c r="R3129">
        <v>245</v>
      </c>
      <c r="S3129">
        <v>30</v>
      </c>
      <c r="T3129">
        <v>15</v>
      </c>
      <c r="U3129">
        <v>110</v>
      </c>
      <c r="V3129">
        <v>640</v>
      </c>
      <c r="W3129">
        <v>0</v>
      </c>
      <c r="X3129">
        <v>35</v>
      </c>
      <c r="Y3129">
        <v>0</v>
      </c>
    </row>
    <row r="3130" spans="2:25" hidden="1" x14ac:dyDescent="0.25">
      <c r="B3130" t="s">
        <v>2204</v>
      </c>
      <c r="C3130">
        <v>52030</v>
      </c>
      <c r="D3130" t="s">
        <v>2042</v>
      </c>
      <c r="E3130">
        <v>5</v>
      </c>
      <c r="F3130">
        <v>0</v>
      </c>
      <c r="G3130">
        <v>170</v>
      </c>
      <c r="H3130">
        <v>0</v>
      </c>
      <c r="I3130">
        <v>20</v>
      </c>
      <c r="J3130">
        <v>0</v>
      </c>
      <c r="K3130">
        <v>10</v>
      </c>
      <c r="L3130">
        <v>50</v>
      </c>
      <c r="M3130">
        <v>40</v>
      </c>
      <c r="N3130">
        <v>25</v>
      </c>
      <c r="O3130">
        <v>40</v>
      </c>
      <c r="P3130">
        <v>35</v>
      </c>
      <c r="Q3130">
        <v>60</v>
      </c>
      <c r="R3130">
        <v>65</v>
      </c>
      <c r="S3130">
        <v>10</v>
      </c>
      <c r="T3130">
        <v>0</v>
      </c>
      <c r="U3130">
        <v>15</v>
      </c>
      <c r="V3130">
        <v>255</v>
      </c>
      <c r="W3130">
        <v>0</v>
      </c>
      <c r="X3130">
        <v>5</v>
      </c>
      <c r="Y3130">
        <v>0</v>
      </c>
    </row>
    <row r="3131" spans="2:25" hidden="1" x14ac:dyDescent="0.25">
      <c r="B3131" t="s">
        <v>2204</v>
      </c>
      <c r="C3131">
        <v>52100</v>
      </c>
      <c r="D3131" t="s">
        <v>2043</v>
      </c>
      <c r="E3131">
        <v>5</v>
      </c>
      <c r="F3131">
        <v>0</v>
      </c>
      <c r="G3131">
        <v>140</v>
      </c>
      <c r="H3131">
        <v>0</v>
      </c>
      <c r="I3131">
        <v>15</v>
      </c>
      <c r="J3131">
        <v>5</v>
      </c>
      <c r="K3131">
        <v>5</v>
      </c>
      <c r="L3131">
        <v>40</v>
      </c>
      <c r="M3131">
        <v>40</v>
      </c>
      <c r="N3131">
        <v>30</v>
      </c>
      <c r="O3131">
        <v>35</v>
      </c>
      <c r="P3131">
        <v>25</v>
      </c>
      <c r="Q3131">
        <v>45</v>
      </c>
      <c r="R3131">
        <v>45</v>
      </c>
      <c r="S3131">
        <v>5</v>
      </c>
      <c r="T3131">
        <v>5</v>
      </c>
      <c r="U3131">
        <v>10</v>
      </c>
      <c r="V3131">
        <v>210</v>
      </c>
      <c r="W3131">
        <v>0</v>
      </c>
      <c r="X3131">
        <v>5</v>
      </c>
      <c r="Y3131">
        <v>0</v>
      </c>
    </row>
    <row r="3132" spans="2:25" hidden="1" x14ac:dyDescent="0.25">
      <c r="B3132" t="s">
        <v>2204</v>
      </c>
      <c r="C3132">
        <v>52170</v>
      </c>
      <c r="D3132" t="s">
        <v>2044</v>
      </c>
      <c r="E3132">
        <v>0</v>
      </c>
      <c r="F3132">
        <v>5</v>
      </c>
      <c r="G3132">
        <v>340</v>
      </c>
      <c r="H3132">
        <v>10</v>
      </c>
      <c r="I3132">
        <v>30</v>
      </c>
      <c r="J3132">
        <v>5</v>
      </c>
      <c r="K3132">
        <v>5</v>
      </c>
      <c r="L3132">
        <v>80</v>
      </c>
      <c r="M3132">
        <v>405</v>
      </c>
      <c r="N3132">
        <v>50</v>
      </c>
      <c r="O3132">
        <v>65</v>
      </c>
      <c r="P3132">
        <v>50</v>
      </c>
      <c r="Q3132">
        <v>140</v>
      </c>
      <c r="R3132">
        <v>60</v>
      </c>
      <c r="S3132">
        <v>15</v>
      </c>
      <c r="T3132">
        <v>5</v>
      </c>
      <c r="U3132">
        <v>5</v>
      </c>
      <c r="V3132">
        <v>430</v>
      </c>
      <c r="W3132">
        <v>5</v>
      </c>
      <c r="X3132">
        <v>5</v>
      </c>
      <c r="Y3132">
        <v>55</v>
      </c>
    </row>
    <row r="3133" spans="2:25" hidden="1" x14ac:dyDescent="0.25">
      <c r="B3133" t="s">
        <v>2204</v>
      </c>
      <c r="C3133">
        <v>52240</v>
      </c>
      <c r="D3133" t="s">
        <v>2045</v>
      </c>
      <c r="E3133">
        <v>0</v>
      </c>
      <c r="F3133">
        <v>5</v>
      </c>
      <c r="G3133">
        <v>125</v>
      </c>
      <c r="H3133">
        <v>5</v>
      </c>
      <c r="I3133">
        <v>30</v>
      </c>
      <c r="J3133">
        <v>0</v>
      </c>
      <c r="K3133">
        <v>20</v>
      </c>
      <c r="L3133">
        <v>40</v>
      </c>
      <c r="M3133">
        <v>20</v>
      </c>
      <c r="N3133">
        <v>45</v>
      </c>
      <c r="O3133">
        <v>75</v>
      </c>
      <c r="P3133">
        <v>55</v>
      </c>
      <c r="Q3133">
        <v>75</v>
      </c>
      <c r="R3133">
        <v>50</v>
      </c>
      <c r="S3133">
        <v>5</v>
      </c>
      <c r="T3133">
        <v>5</v>
      </c>
      <c r="U3133">
        <v>15</v>
      </c>
      <c r="V3133">
        <v>220</v>
      </c>
      <c r="W3133">
        <v>0</v>
      </c>
      <c r="X3133">
        <v>0</v>
      </c>
      <c r="Y3133">
        <v>5</v>
      </c>
    </row>
    <row r="3134" spans="2:25" hidden="1" x14ac:dyDescent="0.25">
      <c r="B3134" t="s">
        <v>2204</v>
      </c>
      <c r="C3134">
        <v>52310</v>
      </c>
      <c r="D3134" t="s">
        <v>2046</v>
      </c>
      <c r="E3134">
        <v>0</v>
      </c>
      <c r="F3134">
        <v>0</v>
      </c>
      <c r="G3134">
        <v>120</v>
      </c>
      <c r="H3134">
        <v>0</v>
      </c>
      <c r="I3134">
        <v>30</v>
      </c>
      <c r="J3134">
        <v>0</v>
      </c>
      <c r="K3134">
        <v>15</v>
      </c>
      <c r="L3134">
        <v>35</v>
      </c>
      <c r="M3134">
        <v>25</v>
      </c>
      <c r="N3134">
        <v>35</v>
      </c>
      <c r="O3134">
        <v>45</v>
      </c>
      <c r="P3134">
        <v>30</v>
      </c>
      <c r="Q3134">
        <v>45</v>
      </c>
      <c r="R3134">
        <v>40</v>
      </c>
      <c r="S3134">
        <v>5</v>
      </c>
      <c r="T3134">
        <v>5</v>
      </c>
      <c r="U3134">
        <v>15</v>
      </c>
      <c r="V3134">
        <v>210</v>
      </c>
      <c r="W3134">
        <v>0</v>
      </c>
      <c r="X3134">
        <v>5</v>
      </c>
      <c r="Y3134">
        <v>5</v>
      </c>
    </row>
    <row r="3135" spans="2:25" hidden="1" x14ac:dyDescent="0.25">
      <c r="B3135" t="s">
        <v>2204</v>
      </c>
      <c r="C3135">
        <v>52380</v>
      </c>
      <c r="D3135" t="s">
        <v>2047</v>
      </c>
      <c r="E3135">
        <v>5</v>
      </c>
      <c r="F3135">
        <v>5</v>
      </c>
      <c r="G3135">
        <v>40</v>
      </c>
      <c r="H3135">
        <v>0</v>
      </c>
      <c r="I3135">
        <v>5</v>
      </c>
      <c r="J3135">
        <v>0</v>
      </c>
      <c r="K3135">
        <v>5</v>
      </c>
      <c r="L3135">
        <v>10</v>
      </c>
      <c r="M3135">
        <v>5</v>
      </c>
      <c r="N3135">
        <v>5</v>
      </c>
      <c r="O3135">
        <v>15</v>
      </c>
      <c r="P3135">
        <v>15</v>
      </c>
      <c r="Q3135">
        <v>25</v>
      </c>
      <c r="R3135">
        <v>30</v>
      </c>
      <c r="S3135">
        <v>5</v>
      </c>
      <c r="T3135">
        <v>5</v>
      </c>
      <c r="U3135">
        <v>10</v>
      </c>
      <c r="V3135">
        <v>70</v>
      </c>
      <c r="W3135">
        <v>0</v>
      </c>
      <c r="X3135">
        <v>5</v>
      </c>
      <c r="Y3135">
        <v>0</v>
      </c>
    </row>
    <row r="3136" spans="2:25" hidden="1" x14ac:dyDescent="0.25">
      <c r="B3136" t="s">
        <v>2204</v>
      </c>
      <c r="C3136">
        <v>52450</v>
      </c>
      <c r="D3136" t="s">
        <v>2048</v>
      </c>
      <c r="E3136">
        <v>5</v>
      </c>
      <c r="F3136">
        <v>5</v>
      </c>
      <c r="G3136">
        <v>140</v>
      </c>
      <c r="H3136">
        <v>0</v>
      </c>
      <c r="I3136">
        <v>35</v>
      </c>
      <c r="J3136">
        <v>0</v>
      </c>
      <c r="K3136">
        <v>15</v>
      </c>
      <c r="L3136">
        <v>45</v>
      </c>
      <c r="M3136">
        <v>20</v>
      </c>
      <c r="N3136">
        <v>40</v>
      </c>
      <c r="O3136">
        <v>65</v>
      </c>
      <c r="P3136">
        <v>50</v>
      </c>
      <c r="Q3136">
        <v>65</v>
      </c>
      <c r="R3136">
        <v>55</v>
      </c>
      <c r="S3136">
        <v>5</v>
      </c>
      <c r="T3136">
        <v>5</v>
      </c>
      <c r="U3136">
        <v>20</v>
      </c>
      <c r="V3136">
        <v>245</v>
      </c>
      <c r="W3136">
        <v>0</v>
      </c>
      <c r="X3136">
        <v>5</v>
      </c>
      <c r="Y3136">
        <v>5</v>
      </c>
    </row>
    <row r="3137" spans="2:25" hidden="1" x14ac:dyDescent="0.25">
      <c r="B3137" t="s">
        <v>2204</v>
      </c>
      <c r="C3137">
        <v>52520</v>
      </c>
      <c r="D3137" t="s">
        <v>2049</v>
      </c>
      <c r="E3137">
        <v>0</v>
      </c>
      <c r="F3137">
        <v>5</v>
      </c>
      <c r="G3137">
        <v>65</v>
      </c>
      <c r="H3137">
        <v>0</v>
      </c>
      <c r="I3137">
        <v>15</v>
      </c>
      <c r="J3137">
        <v>0</v>
      </c>
      <c r="K3137">
        <v>10</v>
      </c>
      <c r="L3137">
        <v>30</v>
      </c>
      <c r="M3137">
        <v>15</v>
      </c>
      <c r="N3137">
        <v>20</v>
      </c>
      <c r="O3137">
        <v>50</v>
      </c>
      <c r="P3137">
        <v>40</v>
      </c>
      <c r="Q3137">
        <v>55</v>
      </c>
      <c r="R3137">
        <v>45</v>
      </c>
      <c r="S3137">
        <v>5</v>
      </c>
      <c r="T3137">
        <v>5</v>
      </c>
      <c r="U3137">
        <v>15</v>
      </c>
      <c r="V3137">
        <v>125</v>
      </c>
      <c r="W3137">
        <v>0</v>
      </c>
      <c r="X3137">
        <v>5</v>
      </c>
      <c r="Y3137">
        <v>5</v>
      </c>
    </row>
    <row r="3138" spans="2:25" hidden="1" x14ac:dyDescent="0.25">
      <c r="B3138" t="s">
        <v>2204</v>
      </c>
      <c r="C3138">
        <v>52590</v>
      </c>
      <c r="D3138" t="s">
        <v>2050</v>
      </c>
      <c r="E3138">
        <v>5</v>
      </c>
      <c r="F3138">
        <v>5</v>
      </c>
      <c r="G3138">
        <v>555</v>
      </c>
      <c r="H3138">
        <v>0</v>
      </c>
      <c r="I3138">
        <v>70</v>
      </c>
      <c r="J3138">
        <v>0</v>
      </c>
      <c r="K3138">
        <v>35</v>
      </c>
      <c r="L3138">
        <v>135</v>
      </c>
      <c r="M3138">
        <v>145</v>
      </c>
      <c r="N3138">
        <v>80</v>
      </c>
      <c r="O3138">
        <v>165</v>
      </c>
      <c r="P3138">
        <v>130</v>
      </c>
      <c r="Q3138">
        <v>185</v>
      </c>
      <c r="R3138">
        <v>140</v>
      </c>
      <c r="S3138">
        <v>30</v>
      </c>
      <c r="T3138">
        <v>5</v>
      </c>
      <c r="U3138">
        <v>60</v>
      </c>
      <c r="V3138">
        <v>785</v>
      </c>
      <c r="W3138">
        <v>5</v>
      </c>
      <c r="X3138">
        <v>15</v>
      </c>
      <c r="Y3138">
        <v>5</v>
      </c>
    </row>
    <row r="3139" spans="2:25" hidden="1" x14ac:dyDescent="0.25">
      <c r="B3139" t="s">
        <v>2204</v>
      </c>
      <c r="C3139">
        <v>52660</v>
      </c>
      <c r="D3139" t="s">
        <v>2051</v>
      </c>
      <c r="E3139">
        <v>5</v>
      </c>
      <c r="F3139">
        <v>10</v>
      </c>
      <c r="G3139">
        <v>1840</v>
      </c>
      <c r="H3139">
        <v>10</v>
      </c>
      <c r="I3139">
        <v>360</v>
      </c>
      <c r="J3139">
        <v>5</v>
      </c>
      <c r="K3139">
        <v>120</v>
      </c>
      <c r="L3139">
        <v>625</v>
      </c>
      <c r="M3139">
        <v>325</v>
      </c>
      <c r="N3139">
        <v>335</v>
      </c>
      <c r="O3139">
        <v>790</v>
      </c>
      <c r="P3139">
        <v>635</v>
      </c>
      <c r="Q3139">
        <v>655</v>
      </c>
      <c r="R3139">
        <v>355</v>
      </c>
      <c r="S3139">
        <v>120</v>
      </c>
      <c r="T3139">
        <v>15</v>
      </c>
      <c r="U3139">
        <v>255</v>
      </c>
      <c r="V3139">
        <v>2745</v>
      </c>
      <c r="W3139">
        <v>5</v>
      </c>
      <c r="X3139">
        <v>45</v>
      </c>
      <c r="Y3139">
        <v>25</v>
      </c>
    </row>
    <row r="3140" spans="2:25" hidden="1" x14ac:dyDescent="0.25">
      <c r="B3140" t="s">
        <v>2204</v>
      </c>
      <c r="C3140">
        <v>52730</v>
      </c>
      <c r="D3140" t="s">
        <v>2052</v>
      </c>
      <c r="E3140">
        <v>0</v>
      </c>
      <c r="F3140">
        <v>5</v>
      </c>
      <c r="G3140">
        <v>965</v>
      </c>
      <c r="H3140">
        <v>5</v>
      </c>
      <c r="I3140">
        <v>135</v>
      </c>
      <c r="J3140">
        <v>0</v>
      </c>
      <c r="K3140">
        <v>60</v>
      </c>
      <c r="L3140">
        <v>315</v>
      </c>
      <c r="M3140">
        <v>250</v>
      </c>
      <c r="N3140">
        <v>180</v>
      </c>
      <c r="O3140">
        <v>365</v>
      </c>
      <c r="P3140">
        <v>280</v>
      </c>
      <c r="Q3140">
        <v>350</v>
      </c>
      <c r="R3140">
        <v>255</v>
      </c>
      <c r="S3140">
        <v>70</v>
      </c>
      <c r="T3140">
        <v>15</v>
      </c>
      <c r="U3140">
        <v>100</v>
      </c>
      <c r="V3140">
        <v>1460</v>
      </c>
      <c r="W3140">
        <v>0</v>
      </c>
      <c r="X3140">
        <v>15</v>
      </c>
      <c r="Y3140">
        <v>10</v>
      </c>
    </row>
    <row r="3141" spans="2:25" hidden="1" x14ac:dyDescent="0.25">
      <c r="B3141" t="s">
        <v>2204</v>
      </c>
      <c r="C3141">
        <v>52800</v>
      </c>
      <c r="D3141" t="s">
        <v>2053</v>
      </c>
      <c r="E3141">
        <v>55</v>
      </c>
      <c r="F3141">
        <v>110</v>
      </c>
      <c r="G3141">
        <v>320</v>
      </c>
      <c r="H3141">
        <v>0</v>
      </c>
      <c r="I3141">
        <v>100</v>
      </c>
      <c r="J3141">
        <v>5</v>
      </c>
      <c r="K3141">
        <v>70</v>
      </c>
      <c r="L3141">
        <v>100</v>
      </c>
      <c r="M3141">
        <v>20</v>
      </c>
      <c r="N3141">
        <v>540</v>
      </c>
      <c r="O3141">
        <v>940</v>
      </c>
      <c r="P3141">
        <v>850</v>
      </c>
      <c r="Q3141">
        <v>1830</v>
      </c>
      <c r="R3141">
        <v>1330</v>
      </c>
      <c r="S3141">
        <v>25</v>
      </c>
      <c r="T3141">
        <v>110</v>
      </c>
      <c r="U3141">
        <v>490</v>
      </c>
      <c r="V3141">
        <v>1615</v>
      </c>
      <c r="W3141">
        <v>0</v>
      </c>
      <c r="X3141">
        <v>260</v>
      </c>
      <c r="Y3141">
        <v>5</v>
      </c>
    </row>
    <row r="3142" spans="2:25" hidden="1" x14ac:dyDescent="0.25">
      <c r="B3142" t="s">
        <v>2204</v>
      </c>
      <c r="C3142">
        <v>52870</v>
      </c>
      <c r="D3142" t="s">
        <v>2054</v>
      </c>
      <c r="E3142">
        <v>5</v>
      </c>
      <c r="F3142">
        <v>0</v>
      </c>
      <c r="G3142">
        <v>975</v>
      </c>
      <c r="H3142">
        <v>5</v>
      </c>
      <c r="I3142">
        <v>145</v>
      </c>
      <c r="J3142">
        <v>0</v>
      </c>
      <c r="K3142">
        <v>70</v>
      </c>
      <c r="L3142">
        <v>240</v>
      </c>
      <c r="M3142">
        <v>230</v>
      </c>
      <c r="N3142">
        <v>160</v>
      </c>
      <c r="O3142">
        <v>275</v>
      </c>
      <c r="P3142">
        <v>205</v>
      </c>
      <c r="Q3142">
        <v>275</v>
      </c>
      <c r="R3142">
        <v>195</v>
      </c>
      <c r="S3142">
        <v>35</v>
      </c>
      <c r="T3142">
        <v>20</v>
      </c>
      <c r="U3142">
        <v>90</v>
      </c>
      <c r="V3142">
        <v>1410</v>
      </c>
      <c r="W3142">
        <v>0</v>
      </c>
      <c r="X3142">
        <v>15</v>
      </c>
      <c r="Y3142">
        <v>10</v>
      </c>
    </row>
    <row r="3143" spans="2:25" hidden="1" x14ac:dyDescent="0.25">
      <c r="B3143" t="s">
        <v>2204</v>
      </c>
      <c r="C3143">
        <v>52940</v>
      </c>
      <c r="D3143" t="s">
        <v>2055</v>
      </c>
      <c r="E3143">
        <v>0</v>
      </c>
      <c r="F3143">
        <v>5</v>
      </c>
      <c r="G3143">
        <v>95</v>
      </c>
      <c r="H3143">
        <v>0</v>
      </c>
      <c r="I3143">
        <v>15</v>
      </c>
      <c r="J3143">
        <v>5</v>
      </c>
      <c r="K3143">
        <v>10</v>
      </c>
      <c r="L3143">
        <v>25</v>
      </c>
      <c r="M3143">
        <v>15</v>
      </c>
      <c r="N3143">
        <v>15</v>
      </c>
      <c r="O3143">
        <v>40</v>
      </c>
      <c r="P3143">
        <v>30</v>
      </c>
      <c r="Q3143">
        <v>40</v>
      </c>
      <c r="R3143">
        <v>30</v>
      </c>
      <c r="S3143">
        <v>5</v>
      </c>
      <c r="T3143">
        <v>5</v>
      </c>
      <c r="U3143">
        <v>15</v>
      </c>
      <c r="V3143">
        <v>145</v>
      </c>
      <c r="W3143">
        <v>0</v>
      </c>
      <c r="X3143">
        <v>5</v>
      </c>
      <c r="Y3143">
        <v>0</v>
      </c>
    </row>
    <row r="3144" spans="2:25" hidden="1" x14ac:dyDescent="0.25">
      <c r="B3144" t="s">
        <v>2204</v>
      </c>
      <c r="C3144">
        <v>53010</v>
      </c>
      <c r="D3144" t="s">
        <v>2056</v>
      </c>
      <c r="E3144">
        <v>0</v>
      </c>
      <c r="F3144">
        <v>5</v>
      </c>
      <c r="G3144">
        <v>60</v>
      </c>
      <c r="H3144">
        <v>0</v>
      </c>
      <c r="I3144">
        <v>10</v>
      </c>
      <c r="J3144">
        <v>0</v>
      </c>
      <c r="K3144">
        <v>5</v>
      </c>
      <c r="L3144">
        <v>20</v>
      </c>
      <c r="M3144">
        <v>5</v>
      </c>
      <c r="N3144">
        <v>15</v>
      </c>
      <c r="O3144">
        <v>45</v>
      </c>
      <c r="P3144">
        <v>35</v>
      </c>
      <c r="Q3144">
        <v>40</v>
      </c>
      <c r="R3144">
        <v>35</v>
      </c>
      <c r="S3144">
        <v>5</v>
      </c>
      <c r="T3144">
        <v>0</v>
      </c>
      <c r="U3144">
        <v>15</v>
      </c>
      <c r="V3144">
        <v>110</v>
      </c>
      <c r="W3144">
        <v>0</v>
      </c>
      <c r="X3144">
        <v>5</v>
      </c>
      <c r="Y3144">
        <v>0</v>
      </c>
    </row>
    <row r="3145" spans="2:25" hidden="1" x14ac:dyDescent="0.25">
      <c r="B3145" t="s">
        <v>2204</v>
      </c>
      <c r="C3145">
        <v>53080</v>
      </c>
      <c r="D3145" t="s">
        <v>2057</v>
      </c>
      <c r="E3145">
        <v>0</v>
      </c>
      <c r="F3145">
        <v>5</v>
      </c>
      <c r="G3145">
        <v>95</v>
      </c>
      <c r="H3145">
        <v>5</v>
      </c>
      <c r="I3145">
        <v>15</v>
      </c>
      <c r="J3145">
        <v>0</v>
      </c>
      <c r="K3145">
        <v>15</v>
      </c>
      <c r="L3145">
        <v>30</v>
      </c>
      <c r="M3145">
        <v>5</v>
      </c>
      <c r="N3145">
        <v>55</v>
      </c>
      <c r="O3145">
        <v>55</v>
      </c>
      <c r="P3145">
        <v>50</v>
      </c>
      <c r="Q3145">
        <v>95</v>
      </c>
      <c r="R3145">
        <v>100</v>
      </c>
      <c r="S3145">
        <v>5</v>
      </c>
      <c r="T3145">
        <v>5</v>
      </c>
      <c r="U3145">
        <v>25</v>
      </c>
      <c r="V3145">
        <v>230</v>
      </c>
      <c r="W3145">
        <v>0</v>
      </c>
      <c r="X3145">
        <v>5</v>
      </c>
      <c r="Y3145">
        <v>0</v>
      </c>
    </row>
    <row r="3146" spans="2:25" hidden="1" x14ac:dyDescent="0.25">
      <c r="B3146" t="s">
        <v>2204</v>
      </c>
      <c r="C3146">
        <v>53150</v>
      </c>
      <c r="D3146" t="s">
        <v>2058</v>
      </c>
      <c r="E3146">
        <v>5</v>
      </c>
      <c r="F3146">
        <v>5</v>
      </c>
      <c r="G3146">
        <v>555</v>
      </c>
      <c r="H3146">
        <v>10</v>
      </c>
      <c r="I3146">
        <v>55</v>
      </c>
      <c r="J3146">
        <v>0</v>
      </c>
      <c r="K3146">
        <v>20</v>
      </c>
      <c r="L3146">
        <v>150</v>
      </c>
      <c r="M3146">
        <v>365</v>
      </c>
      <c r="N3146">
        <v>90</v>
      </c>
      <c r="O3146">
        <v>115</v>
      </c>
      <c r="P3146">
        <v>100</v>
      </c>
      <c r="Q3146">
        <v>240</v>
      </c>
      <c r="R3146">
        <v>130</v>
      </c>
      <c r="S3146">
        <v>45</v>
      </c>
      <c r="T3146">
        <v>0</v>
      </c>
      <c r="U3146">
        <v>30</v>
      </c>
      <c r="V3146">
        <v>765</v>
      </c>
      <c r="W3146">
        <v>0</v>
      </c>
      <c r="X3146">
        <v>15</v>
      </c>
      <c r="Y3146">
        <v>55</v>
      </c>
    </row>
    <row r="3147" spans="2:25" hidden="1" x14ac:dyDescent="0.25">
      <c r="B3147" t="s">
        <v>2204</v>
      </c>
      <c r="C3147">
        <v>53220</v>
      </c>
      <c r="D3147" t="s">
        <v>2059</v>
      </c>
      <c r="E3147">
        <v>10</v>
      </c>
      <c r="F3147">
        <v>25</v>
      </c>
      <c r="G3147">
        <v>110</v>
      </c>
      <c r="H3147">
        <v>5</v>
      </c>
      <c r="I3147">
        <v>40</v>
      </c>
      <c r="J3147">
        <v>5</v>
      </c>
      <c r="K3147">
        <v>25</v>
      </c>
      <c r="L3147">
        <v>60</v>
      </c>
      <c r="M3147">
        <v>5</v>
      </c>
      <c r="N3147">
        <v>125</v>
      </c>
      <c r="O3147">
        <v>360</v>
      </c>
      <c r="P3147">
        <v>320</v>
      </c>
      <c r="Q3147">
        <v>675</v>
      </c>
      <c r="R3147">
        <v>515</v>
      </c>
      <c r="S3147">
        <v>5</v>
      </c>
      <c r="T3147">
        <v>40</v>
      </c>
      <c r="U3147">
        <v>185</v>
      </c>
      <c r="V3147">
        <v>515</v>
      </c>
      <c r="W3147">
        <v>0</v>
      </c>
      <c r="X3147">
        <v>100</v>
      </c>
      <c r="Y3147">
        <v>5</v>
      </c>
    </row>
    <row r="3148" spans="2:25" hidden="1" x14ac:dyDescent="0.25">
      <c r="B3148" t="s">
        <v>2204</v>
      </c>
      <c r="C3148">
        <v>53290</v>
      </c>
      <c r="D3148" t="s">
        <v>2060</v>
      </c>
      <c r="E3148">
        <v>20</v>
      </c>
      <c r="F3148">
        <v>20</v>
      </c>
      <c r="G3148">
        <v>1480</v>
      </c>
      <c r="H3148">
        <v>0</v>
      </c>
      <c r="I3148">
        <v>255</v>
      </c>
      <c r="J3148">
        <v>5</v>
      </c>
      <c r="K3148">
        <v>115</v>
      </c>
      <c r="L3148">
        <v>605</v>
      </c>
      <c r="M3148">
        <v>310</v>
      </c>
      <c r="N3148">
        <v>380</v>
      </c>
      <c r="O3148">
        <v>695</v>
      </c>
      <c r="P3148">
        <v>560</v>
      </c>
      <c r="Q3148">
        <v>695</v>
      </c>
      <c r="R3148">
        <v>450</v>
      </c>
      <c r="S3148">
        <v>70</v>
      </c>
      <c r="T3148">
        <v>30</v>
      </c>
      <c r="U3148">
        <v>205</v>
      </c>
      <c r="V3148">
        <v>2390</v>
      </c>
      <c r="W3148">
        <v>0</v>
      </c>
      <c r="X3148">
        <v>80</v>
      </c>
      <c r="Y3148">
        <v>15</v>
      </c>
    </row>
    <row r="3149" spans="2:25" hidden="1" x14ac:dyDescent="0.25">
      <c r="B3149" t="s">
        <v>2204</v>
      </c>
      <c r="C3149">
        <v>53360</v>
      </c>
      <c r="D3149" t="s">
        <v>2061</v>
      </c>
      <c r="E3149">
        <v>5</v>
      </c>
      <c r="F3149">
        <v>5</v>
      </c>
      <c r="G3149">
        <v>135</v>
      </c>
      <c r="H3149">
        <v>5</v>
      </c>
      <c r="I3149">
        <v>25</v>
      </c>
      <c r="J3149">
        <v>5</v>
      </c>
      <c r="K3149">
        <v>15</v>
      </c>
      <c r="L3149">
        <v>80</v>
      </c>
      <c r="M3149">
        <v>35</v>
      </c>
      <c r="N3149">
        <v>45</v>
      </c>
      <c r="O3149">
        <v>100</v>
      </c>
      <c r="P3149">
        <v>75</v>
      </c>
      <c r="Q3149">
        <v>115</v>
      </c>
      <c r="R3149">
        <v>100</v>
      </c>
      <c r="S3149">
        <v>15</v>
      </c>
      <c r="T3149">
        <v>5</v>
      </c>
      <c r="U3149">
        <v>15</v>
      </c>
      <c r="V3149">
        <v>255</v>
      </c>
      <c r="W3149">
        <v>0</v>
      </c>
      <c r="X3149">
        <v>10</v>
      </c>
      <c r="Y3149">
        <v>5</v>
      </c>
    </row>
    <row r="3150" spans="2:25" hidden="1" x14ac:dyDescent="0.25">
      <c r="B3150" t="s">
        <v>2204</v>
      </c>
      <c r="C3150">
        <v>53430</v>
      </c>
      <c r="D3150" t="s">
        <v>2062</v>
      </c>
      <c r="E3150">
        <v>15</v>
      </c>
      <c r="F3150">
        <v>15</v>
      </c>
      <c r="G3150">
        <v>3225</v>
      </c>
      <c r="H3150">
        <v>85</v>
      </c>
      <c r="I3150">
        <v>470</v>
      </c>
      <c r="J3150">
        <v>5</v>
      </c>
      <c r="K3150">
        <v>185</v>
      </c>
      <c r="L3150">
        <v>1445</v>
      </c>
      <c r="M3150">
        <v>1015</v>
      </c>
      <c r="N3150">
        <v>1045</v>
      </c>
      <c r="O3150">
        <v>835</v>
      </c>
      <c r="P3150">
        <v>700</v>
      </c>
      <c r="Q3150">
        <v>1585</v>
      </c>
      <c r="R3150">
        <v>1370</v>
      </c>
      <c r="S3150">
        <v>200</v>
      </c>
      <c r="T3150">
        <v>25</v>
      </c>
      <c r="U3150">
        <v>260</v>
      </c>
      <c r="V3150">
        <v>5400</v>
      </c>
      <c r="W3150">
        <v>10</v>
      </c>
      <c r="X3150">
        <v>100</v>
      </c>
      <c r="Y3150">
        <v>210</v>
      </c>
    </row>
    <row r="3151" spans="2:25" hidden="1" x14ac:dyDescent="0.25">
      <c r="B3151" t="s">
        <v>2204</v>
      </c>
      <c r="C3151">
        <v>53570</v>
      </c>
      <c r="D3151" t="s">
        <v>2063</v>
      </c>
      <c r="E3151">
        <v>5</v>
      </c>
      <c r="F3151">
        <v>5</v>
      </c>
      <c r="G3151">
        <v>855</v>
      </c>
      <c r="H3151">
        <v>5</v>
      </c>
      <c r="I3151">
        <v>130</v>
      </c>
      <c r="J3151">
        <v>0</v>
      </c>
      <c r="K3151">
        <v>65</v>
      </c>
      <c r="L3151">
        <v>240</v>
      </c>
      <c r="M3151">
        <v>175</v>
      </c>
      <c r="N3151">
        <v>165</v>
      </c>
      <c r="O3151">
        <v>240</v>
      </c>
      <c r="P3151">
        <v>185</v>
      </c>
      <c r="Q3151">
        <v>265</v>
      </c>
      <c r="R3151">
        <v>230</v>
      </c>
      <c r="S3151">
        <v>35</v>
      </c>
      <c r="T3151">
        <v>10</v>
      </c>
      <c r="U3151">
        <v>70</v>
      </c>
      <c r="V3151">
        <v>1285</v>
      </c>
      <c r="W3151">
        <v>5</v>
      </c>
      <c r="X3151">
        <v>10</v>
      </c>
      <c r="Y3151">
        <v>10</v>
      </c>
    </row>
    <row r="3152" spans="2:25" hidden="1" x14ac:dyDescent="0.25">
      <c r="B3152" t="s">
        <v>2204</v>
      </c>
      <c r="C3152">
        <v>53640</v>
      </c>
      <c r="D3152" t="s">
        <v>2064</v>
      </c>
      <c r="E3152">
        <v>0</v>
      </c>
      <c r="F3152">
        <v>0</v>
      </c>
      <c r="G3152">
        <v>95</v>
      </c>
      <c r="H3152">
        <v>0</v>
      </c>
      <c r="I3152">
        <v>20</v>
      </c>
      <c r="J3152">
        <v>0</v>
      </c>
      <c r="K3152">
        <v>20</v>
      </c>
      <c r="L3152">
        <v>40</v>
      </c>
      <c r="M3152">
        <v>10</v>
      </c>
      <c r="N3152">
        <v>45</v>
      </c>
      <c r="O3152">
        <v>70</v>
      </c>
      <c r="P3152">
        <v>50</v>
      </c>
      <c r="Q3152">
        <v>75</v>
      </c>
      <c r="R3152">
        <v>65</v>
      </c>
      <c r="S3152">
        <v>10</v>
      </c>
      <c r="T3152">
        <v>5</v>
      </c>
      <c r="U3152">
        <v>20</v>
      </c>
      <c r="V3152">
        <v>205</v>
      </c>
      <c r="W3152">
        <v>0</v>
      </c>
      <c r="X3152">
        <v>5</v>
      </c>
      <c r="Y3152">
        <v>0</v>
      </c>
    </row>
    <row r="3153" spans="2:25" hidden="1" x14ac:dyDescent="0.25">
      <c r="B3153" t="s">
        <v>2204</v>
      </c>
      <c r="C3153">
        <v>53710</v>
      </c>
      <c r="D3153" t="s">
        <v>2065</v>
      </c>
      <c r="E3153">
        <v>0</v>
      </c>
      <c r="F3153">
        <v>5</v>
      </c>
      <c r="G3153">
        <v>125</v>
      </c>
      <c r="H3153">
        <v>0</v>
      </c>
      <c r="I3153">
        <v>25</v>
      </c>
      <c r="J3153">
        <v>0</v>
      </c>
      <c r="K3153">
        <v>15</v>
      </c>
      <c r="L3153">
        <v>60</v>
      </c>
      <c r="M3153">
        <v>30</v>
      </c>
      <c r="N3153">
        <v>35</v>
      </c>
      <c r="O3153">
        <v>50</v>
      </c>
      <c r="P3153">
        <v>45</v>
      </c>
      <c r="Q3153">
        <v>50</v>
      </c>
      <c r="R3153">
        <v>40</v>
      </c>
      <c r="S3153">
        <v>5</v>
      </c>
      <c r="T3153">
        <v>0</v>
      </c>
      <c r="U3153">
        <v>25</v>
      </c>
      <c r="V3153">
        <v>220</v>
      </c>
      <c r="W3153">
        <v>0</v>
      </c>
      <c r="X3153">
        <v>5</v>
      </c>
      <c r="Y3153">
        <v>5</v>
      </c>
    </row>
    <row r="3154" spans="2:25" hidden="1" x14ac:dyDescent="0.25">
      <c r="B3154" t="s">
        <v>2204</v>
      </c>
      <c r="C3154">
        <v>53780</v>
      </c>
      <c r="D3154" t="s">
        <v>2066</v>
      </c>
      <c r="E3154">
        <v>30</v>
      </c>
      <c r="F3154">
        <v>85</v>
      </c>
      <c r="G3154">
        <v>11950</v>
      </c>
      <c r="H3154">
        <v>105</v>
      </c>
      <c r="I3154">
        <v>2825</v>
      </c>
      <c r="J3154">
        <v>45</v>
      </c>
      <c r="K3154">
        <v>1305</v>
      </c>
      <c r="L3154">
        <v>6175</v>
      </c>
      <c r="M3154">
        <v>1320</v>
      </c>
      <c r="N3154">
        <v>3005</v>
      </c>
      <c r="O3154">
        <v>8315</v>
      </c>
      <c r="P3154">
        <v>6450</v>
      </c>
      <c r="Q3154">
        <v>8540</v>
      </c>
      <c r="R3154">
        <v>5160</v>
      </c>
      <c r="S3154">
        <v>955</v>
      </c>
      <c r="T3154">
        <v>495</v>
      </c>
      <c r="U3154">
        <v>1875</v>
      </c>
      <c r="V3154">
        <v>20450</v>
      </c>
      <c r="W3154">
        <v>50</v>
      </c>
      <c r="X3154">
        <v>630</v>
      </c>
      <c r="Y3154">
        <v>960</v>
      </c>
    </row>
    <row r="3155" spans="2:25" hidden="1" x14ac:dyDescent="0.25">
      <c r="B3155" t="s">
        <v>2204</v>
      </c>
      <c r="C3155">
        <v>53800</v>
      </c>
      <c r="D3155" t="s">
        <v>2067</v>
      </c>
      <c r="E3155">
        <v>45</v>
      </c>
      <c r="F3155">
        <v>120</v>
      </c>
      <c r="G3155">
        <v>4440</v>
      </c>
      <c r="H3155">
        <v>20</v>
      </c>
      <c r="I3155">
        <v>1060</v>
      </c>
      <c r="J3155">
        <v>15</v>
      </c>
      <c r="K3155">
        <v>520</v>
      </c>
      <c r="L3155">
        <v>2335</v>
      </c>
      <c r="M3155">
        <v>685</v>
      </c>
      <c r="N3155">
        <v>1300</v>
      </c>
      <c r="O3155">
        <v>2600</v>
      </c>
      <c r="P3155">
        <v>2245</v>
      </c>
      <c r="Q3155">
        <v>2870</v>
      </c>
      <c r="R3155">
        <v>2180</v>
      </c>
      <c r="S3155">
        <v>205</v>
      </c>
      <c r="T3155">
        <v>140</v>
      </c>
      <c r="U3155">
        <v>1065</v>
      </c>
      <c r="V3155">
        <v>8235</v>
      </c>
      <c r="W3155">
        <v>5</v>
      </c>
      <c r="X3155">
        <v>325</v>
      </c>
      <c r="Y3155">
        <v>60</v>
      </c>
    </row>
    <row r="3156" spans="2:25" hidden="1" x14ac:dyDescent="0.25">
      <c r="B3156" t="s">
        <v>2204</v>
      </c>
      <c r="C3156">
        <v>53920</v>
      </c>
      <c r="D3156" t="s">
        <v>2068</v>
      </c>
      <c r="E3156">
        <v>30</v>
      </c>
      <c r="F3156">
        <v>75</v>
      </c>
      <c r="G3156">
        <v>125</v>
      </c>
      <c r="H3156">
        <v>0</v>
      </c>
      <c r="I3156">
        <v>60</v>
      </c>
      <c r="J3156">
        <v>5</v>
      </c>
      <c r="K3156">
        <v>50</v>
      </c>
      <c r="L3156">
        <v>15</v>
      </c>
      <c r="M3156">
        <v>0</v>
      </c>
      <c r="N3156">
        <v>235</v>
      </c>
      <c r="O3156">
        <v>605</v>
      </c>
      <c r="P3156">
        <v>555</v>
      </c>
      <c r="Q3156">
        <v>1095</v>
      </c>
      <c r="R3156">
        <v>780</v>
      </c>
      <c r="S3156">
        <v>5</v>
      </c>
      <c r="T3156">
        <v>80</v>
      </c>
      <c r="U3156">
        <v>325</v>
      </c>
      <c r="V3156">
        <v>860</v>
      </c>
      <c r="W3156">
        <v>0</v>
      </c>
      <c r="X3156">
        <v>140</v>
      </c>
      <c r="Y3156">
        <v>0</v>
      </c>
    </row>
    <row r="3157" spans="2:25" hidden="1" x14ac:dyDescent="0.25">
      <c r="B3157" t="s">
        <v>2204</v>
      </c>
      <c r="C3157">
        <v>53990</v>
      </c>
      <c r="D3157" t="s">
        <v>2069</v>
      </c>
      <c r="E3157">
        <v>5</v>
      </c>
      <c r="F3157">
        <v>20</v>
      </c>
      <c r="G3157">
        <v>3435</v>
      </c>
      <c r="H3157">
        <v>10</v>
      </c>
      <c r="I3157">
        <v>660</v>
      </c>
      <c r="J3157">
        <v>10</v>
      </c>
      <c r="K3157">
        <v>290</v>
      </c>
      <c r="L3157">
        <v>1265</v>
      </c>
      <c r="M3157">
        <v>710</v>
      </c>
      <c r="N3157">
        <v>690</v>
      </c>
      <c r="O3157">
        <v>1445</v>
      </c>
      <c r="P3157">
        <v>1165</v>
      </c>
      <c r="Q3157">
        <v>1355</v>
      </c>
      <c r="R3157">
        <v>865</v>
      </c>
      <c r="S3157">
        <v>285</v>
      </c>
      <c r="T3157">
        <v>45</v>
      </c>
      <c r="U3157">
        <v>460</v>
      </c>
      <c r="V3157">
        <v>5365</v>
      </c>
      <c r="W3157">
        <v>5</v>
      </c>
      <c r="X3157">
        <v>80</v>
      </c>
      <c r="Y3157">
        <v>45</v>
      </c>
    </row>
    <row r="3158" spans="2:25" hidden="1" x14ac:dyDescent="0.25">
      <c r="B3158" t="s">
        <v>2204</v>
      </c>
      <c r="C3158">
        <v>54060</v>
      </c>
      <c r="D3158" t="s">
        <v>2070</v>
      </c>
      <c r="E3158">
        <v>5</v>
      </c>
      <c r="F3158">
        <v>5</v>
      </c>
      <c r="G3158">
        <v>680</v>
      </c>
      <c r="H3158">
        <v>0</v>
      </c>
      <c r="I3158">
        <v>80</v>
      </c>
      <c r="J3158">
        <v>5</v>
      </c>
      <c r="K3158">
        <v>40</v>
      </c>
      <c r="L3158">
        <v>240</v>
      </c>
      <c r="M3158">
        <v>120</v>
      </c>
      <c r="N3158">
        <v>100</v>
      </c>
      <c r="O3158">
        <v>160</v>
      </c>
      <c r="P3158">
        <v>135</v>
      </c>
      <c r="Q3158">
        <v>180</v>
      </c>
      <c r="R3158">
        <v>155</v>
      </c>
      <c r="S3158">
        <v>30</v>
      </c>
      <c r="T3158">
        <v>10</v>
      </c>
      <c r="U3158">
        <v>60</v>
      </c>
      <c r="V3158">
        <v>955</v>
      </c>
      <c r="W3158">
        <v>0</v>
      </c>
      <c r="X3158">
        <v>10</v>
      </c>
      <c r="Y3158">
        <v>5</v>
      </c>
    </row>
    <row r="3159" spans="2:25" hidden="1" x14ac:dyDescent="0.25">
      <c r="B3159" t="s">
        <v>2204</v>
      </c>
      <c r="C3159">
        <v>54130</v>
      </c>
      <c r="D3159" t="s">
        <v>2071</v>
      </c>
      <c r="E3159">
        <v>5</v>
      </c>
      <c r="F3159">
        <v>5</v>
      </c>
      <c r="G3159">
        <v>100</v>
      </c>
      <c r="H3159">
        <v>0</v>
      </c>
      <c r="I3159">
        <v>10</v>
      </c>
      <c r="J3159">
        <v>5</v>
      </c>
      <c r="K3159">
        <v>10</v>
      </c>
      <c r="L3159">
        <v>35</v>
      </c>
      <c r="M3159">
        <v>15</v>
      </c>
      <c r="N3159">
        <v>20</v>
      </c>
      <c r="O3159">
        <v>55</v>
      </c>
      <c r="P3159">
        <v>35</v>
      </c>
      <c r="Q3159">
        <v>50</v>
      </c>
      <c r="R3159">
        <v>35</v>
      </c>
      <c r="S3159">
        <v>5</v>
      </c>
      <c r="T3159">
        <v>5</v>
      </c>
      <c r="U3159">
        <v>10</v>
      </c>
      <c r="V3159">
        <v>155</v>
      </c>
      <c r="W3159">
        <v>0</v>
      </c>
      <c r="X3159">
        <v>5</v>
      </c>
      <c r="Y3159">
        <v>0</v>
      </c>
    </row>
    <row r="3160" spans="2:25" hidden="1" x14ac:dyDescent="0.25">
      <c r="B3160" t="s">
        <v>2204</v>
      </c>
      <c r="C3160">
        <v>54170</v>
      </c>
      <c r="D3160" t="s">
        <v>2072</v>
      </c>
      <c r="E3160">
        <v>15</v>
      </c>
      <c r="F3160">
        <v>25</v>
      </c>
      <c r="G3160">
        <v>16210</v>
      </c>
      <c r="H3160">
        <v>135</v>
      </c>
      <c r="I3160">
        <v>2545</v>
      </c>
      <c r="J3160">
        <v>40</v>
      </c>
      <c r="K3160">
        <v>705</v>
      </c>
      <c r="L3160">
        <v>3735</v>
      </c>
      <c r="M3160">
        <v>5135</v>
      </c>
      <c r="N3160">
        <v>2295</v>
      </c>
      <c r="O3160">
        <v>4650</v>
      </c>
      <c r="P3160">
        <v>3630</v>
      </c>
      <c r="Q3160">
        <v>5360</v>
      </c>
      <c r="R3160">
        <v>2810</v>
      </c>
      <c r="S3160">
        <v>910</v>
      </c>
      <c r="T3160">
        <v>100</v>
      </c>
      <c r="U3160">
        <v>1150</v>
      </c>
      <c r="V3160">
        <v>21845</v>
      </c>
      <c r="W3160">
        <v>10</v>
      </c>
      <c r="X3160">
        <v>280</v>
      </c>
      <c r="Y3160">
        <v>695</v>
      </c>
    </row>
    <row r="3161" spans="2:25" hidden="1" x14ac:dyDescent="0.25">
      <c r="B3161" t="s">
        <v>2204</v>
      </c>
      <c r="C3161">
        <v>54200</v>
      </c>
      <c r="D3161" t="s">
        <v>2073</v>
      </c>
      <c r="E3161">
        <v>15</v>
      </c>
      <c r="F3161">
        <v>35</v>
      </c>
      <c r="G3161">
        <v>6735</v>
      </c>
      <c r="H3161">
        <v>50</v>
      </c>
      <c r="I3161">
        <v>1080</v>
      </c>
      <c r="J3161">
        <v>15</v>
      </c>
      <c r="K3161">
        <v>375</v>
      </c>
      <c r="L3161">
        <v>2085</v>
      </c>
      <c r="M3161">
        <v>1475</v>
      </c>
      <c r="N3161">
        <v>960</v>
      </c>
      <c r="O3161">
        <v>2515</v>
      </c>
      <c r="P3161">
        <v>1995</v>
      </c>
      <c r="Q3161">
        <v>2390</v>
      </c>
      <c r="R3161">
        <v>1390</v>
      </c>
      <c r="S3161">
        <v>350</v>
      </c>
      <c r="T3161">
        <v>95</v>
      </c>
      <c r="U3161">
        <v>690</v>
      </c>
      <c r="V3161">
        <v>9480</v>
      </c>
      <c r="W3161">
        <v>5</v>
      </c>
      <c r="X3161">
        <v>135</v>
      </c>
      <c r="Y3161">
        <v>220</v>
      </c>
    </row>
    <row r="3162" spans="2:25" hidden="1" x14ac:dyDescent="0.25">
      <c r="B3162" t="s">
        <v>2204</v>
      </c>
      <c r="C3162">
        <v>54280</v>
      </c>
      <c r="D3162" t="s">
        <v>2074</v>
      </c>
      <c r="E3162">
        <v>20</v>
      </c>
      <c r="F3162">
        <v>50</v>
      </c>
      <c r="G3162">
        <v>1470</v>
      </c>
      <c r="H3162">
        <v>5</v>
      </c>
      <c r="I3162">
        <v>360</v>
      </c>
      <c r="J3162">
        <v>10</v>
      </c>
      <c r="K3162">
        <v>160</v>
      </c>
      <c r="L3162">
        <v>1060</v>
      </c>
      <c r="M3162">
        <v>160</v>
      </c>
      <c r="N3162">
        <v>605</v>
      </c>
      <c r="O3162">
        <v>1375</v>
      </c>
      <c r="P3162">
        <v>1205</v>
      </c>
      <c r="Q3162">
        <v>1475</v>
      </c>
      <c r="R3162">
        <v>1140</v>
      </c>
      <c r="S3162">
        <v>85</v>
      </c>
      <c r="T3162">
        <v>50</v>
      </c>
      <c r="U3162">
        <v>595</v>
      </c>
      <c r="V3162">
        <v>3230</v>
      </c>
      <c r="W3162">
        <v>5</v>
      </c>
      <c r="X3162">
        <v>150</v>
      </c>
      <c r="Y3162">
        <v>50</v>
      </c>
    </row>
    <row r="3163" spans="2:25" hidden="1" x14ac:dyDescent="0.25">
      <c r="B3163" t="s">
        <v>2204</v>
      </c>
      <c r="C3163">
        <v>54310</v>
      </c>
      <c r="D3163" t="s">
        <v>2075</v>
      </c>
      <c r="E3163">
        <v>20</v>
      </c>
      <c r="F3163">
        <v>40</v>
      </c>
      <c r="G3163">
        <v>280</v>
      </c>
      <c r="H3163">
        <v>5</v>
      </c>
      <c r="I3163">
        <v>165</v>
      </c>
      <c r="J3163">
        <v>5</v>
      </c>
      <c r="K3163">
        <v>65</v>
      </c>
      <c r="L3163">
        <v>230</v>
      </c>
      <c r="M3163">
        <v>25</v>
      </c>
      <c r="N3163">
        <v>245</v>
      </c>
      <c r="O3163">
        <v>810</v>
      </c>
      <c r="P3163">
        <v>710</v>
      </c>
      <c r="Q3163">
        <v>1060</v>
      </c>
      <c r="R3163">
        <v>795</v>
      </c>
      <c r="S3163">
        <v>20</v>
      </c>
      <c r="T3163">
        <v>40</v>
      </c>
      <c r="U3163">
        <v>410</v>
      </c>
      <c r="V3163">
        <v>1185</v>
      </c>
      <c r="W3163">
        <v>5</v>
      </c>
      <c r="X3163">
        <v>120</v>
      </c>
      <c r="Y3163">
        <v>10</v>
      </c>
    </row>
    <row r="3164" spans="2:25" hidden="1" x14ac:dyDescent="0.25">
      <c r="B3164" t="s">
        <v>2204</v>
      </c>
      <c r="C3164">
        <v>54340</v>
      </c>
      <c r="D3164" t="s">
        <v>2076</v>
      </c>
      <c r="E3164">
        <v>5</v>
      </c>
      <c r="F3164">
        <v>10</v>
      </c>
      <c r="G3164">
        <v>470</v>
      </c>
      <c r="H3164">
        <v>0</v>
      </c>
      <c r="I3164">
        <v>100</v>
      </c>
      <c r="J3164">
        <v>5</v>
      </c>
      <c r="K3164">
        <v>65</v>
      </c>
      <c r="L3164">
        <v>185</v>
      </c>
      <c r="M3164">
        <v>60</v>
      </c>
      <c r="N3164">
        <v>140</v>
      </c>
      <c r="O3164">
        <v>310</v>
      </c>
      <c r="P3164">
        <v>265</v>
      </c>
      <c r="Q3164">
        <v>365</v>
      </c>
      <c r="R3164">
        <v>275</v>
      </c>
      <c r="S3164">
        <v>30</v>
      </c>
      <c r="T3164">
        <v>20</v>
      </c>
      <c r="U3164">
        <v>125</v>
      </c>
      <c r="V3164">
        <v>900</v>
      </c>
      <c r="W3164">
        <v>0</v>
      </c>
      <c r="X3164">
        <v>50</v>
      </c>
      <c r="Y3164">
        <v>5</v>
      </c>
    </row>
    <row r="3165" spans="2:25" hidden="1" x14ac:dyDescent="0.25">
      <c r="B3165" t="s">
        <v>2204</v>
      </c>
      <c r="C3165">
        <v>54410</v>
      </c>
      <c r="D3165" t="s">
        <v>2077</v>
      </c>
      <c r="E3165">
        <v>0</v>
      </c>
      <c r="F3165">
        <v>5</v>
      </c>
      <c r="G3165">
        <v>195</v>
      </c>
      <c r="H3165">
        <v>0</v>
      </c>
      <c r="I3165">
        <v>35</v>
      </c>
      <c r="J3165">
        <v>0</v>
      </c>
      <c r="K3165">
        <v>25</v>
      </c>
      <c r="L3165">
        <v>60</v>
      </c>
      <c r="M3165">
        <v>20</v>
      </c>
      <c r="N3165">
        <v>70</v>
      </c>
      <c r="O3165">
        <v>55</v>
      </c>
      <c r="P3165">
        <v>45</v>
      </c>
      <c r="Q3165">
        <v>85</v>
      </c>
      <c r="R3165">
        <v>85</v>
      </c>
      <c r="S3165">
        <v>5</v>
      </c>
      <c r="T3165">
        <v>5</v>
      </c>
      <c r="U3165">
        <v>25</v>
      </c>
      <c r="V3165">
        <v>350</v>
      </c>
      <c r="W3165">
        <v>0</v>
      </c>
      <c r="X3165">
        <v>10</v>
      </c>
      <c r="Y3165">
        <v>5</v>
      </c>
    </row>
    <row r="3166" spans="2:25" hidden="1" x14ac:dyDescent="0.25">
      <c r="B3166" t="s">
        <v>2204</v>
      </c>
      <c r="C3166">
        <v>54480</v>
      </c>
      <c r="D3166" t="s">
        <v>2078</v>
      </c>
      <c r="E3166">
        <v>0</v>
      </c>
      <c r="F3166">
        <v>0</v>
      </c>
      <c r="G3166">
        <v>20</v>
      </c>
      <c r="H3166">
        <v>0</v>
      </c>
      <c r="I3166">
        <v>5</v>
      </c>
      <c r="J3166">
        <v>0</v>
      </c>
      <c r="K3166">
        <v>5</v>
      </c>
      <c r="L3166">
        <v>10</v>
      </c>
      <c r="M3166">
        <v>5</v>
      </c>
      <c r="N3166">
        <v>10</v>
      </c>
      <c r="O3166">
        <v>20</v>
      </c>
      <c r="P3166">
        <v>15</v>
      </c>
      <c r="Q3166">
        <v>15</v>
      </c>
      <c r="R3166">
        <v>5</v>
      </c>
      <c r="S3166">
        <v>5</v>
      </c>
      <c r="T3166">
        <v>5</v>
      </c>
      <c r="U3166">
        <v>0</v>
      </c>
      <c r="V3166">
        <v>35</v>
      </c>
      <c r="W3166">
        <v>0</v>
      </c>
      <c r="X3166">
        <v>0</v>
      </c>
      <c r="Y3166">
        <v>5</v>
      </c>
    </row>
    <row r="3167" spans="2:25" hidden="1" x14ac:dyDescent="0.25">
      <c r="B3167" t="s">
        <v>2204</v>
      </c>
      <c r="C3167">
        <v>54550</v>
      </c>
      <c r="D3167" t="s">
        <v>2079</v>
      </c>
      <c r="E3167">
        <v>0</v>
      </c>
      <c r="F3167">
        <v>5</v>
      </c>
      <c r="G3167">
        <v>185</v>
      </c>
      <c r="H3167">
        <v>0</v>
      </c>
      <c r="I3167">
        <v>25</v>
      </c>
      <c r="J3167">
        <v>0</v>
      </c>
      <c r="K3167">
        <v>10</v>
      </c>
      <c r="L3167">
        <v>80</v>
      </c>
      <c r="M3167">
        <v>60</v>
      </c>
      <c r="N3167">
        <v>40</v>
      </c>
      <c r="O3167">
        <v>110</v>
      </c>
      <c r="P3167">
        <v>90</v>
      </c>
      <c r="Q3167">
        <v>100</v>
      </c>
      <c r="R3167">
        <v>70</v>
      </c>
      <c r="S3167">
        <v>15</v>
      </c>
      <c r="T3167">
        <v>5</v>
      </c>
      <c r="U3167">
        <v>35</v>
      </c>
      <c r="V3167">
        <v>305</v>
      </c>
      <c r="W3167">
        <v>5</v>
      </c>
      <c r="X3167">
        <v>5</v>
      </c>
      <c r="Y3167">
        <v>5</v>
      </c>
    </row>
    <row r="3168" spans="2:25" hidden="1" x14ac:dyDescent="0.25">
      <c r="B3168" t="s">
        <v>2204</v>
      </c>
      <c r="C3168">
        <v>54620</v>
      </c>
      <c r="D3168" t="s">
        <v>2080</v>
      </c>
      <c r="E3168">
        <v>0</v>
      </c>
      <c r="F3168">
        <v>5</v>
      </c>
      <c r="G3168">
        <v>60</v>
      </c>
      <c r="H3168">
        <v>0</v>
      </c>
      <c r="I3168">
        <v>10</v>
      </c>
      <c r="J3168">
        <v>0</v>
      </c>
      <c r="K3168">
        <v>5</v>
      </c>
      <c r="L3168">
        <v>25</v>
      </c>
      <c r="M3168">
        <v>20</v>
      </c>
      <c r="N3168">
        <v>20</v>
      </c>
      <c r="O3168">
        <v>35</v>
      </c>
      <c r="P3168">
        <v>25</v>
      </c>
      <c r="Q3168">
        <v>45</v>
      </c>
      <c r="R3168">
        <v>35</v>
      </c>
      <c r="S3168">
        <v>5</v>
      </c>
      <c r="T3168">
        <v>5</v>
      </c>
      <c r="U3168">
        <v>10</v>
      </c>
      <c r="V3168">
        <v>105</v>
      </c>
      <c r="W3168">
        <v>0</v>
      </c>
      <c r="X3168">
        <v>5</v>
      </c>
      <c r="Y3168">
        <v>0</v>
      </c>
    </row>
    <row r="3169" spans="2:25" hidden="1" x14ac:dyDescent="0.25">
      <c r="B3169" t="s">
        <v>2204</v>
      </c>
      <c r="C3169">
        <v>54690</v>
      </c>
      <c r="D3169" t="s">
        <v>2081</v>
      </c>
      <c r="E3169">
        <v>0</v>
      </c>
      <c r="F3169">
        <v>0</v>
      </c>
      <c r="G3169">
        <v>50</v>
      </c>
      <c r="H3169">
        <v>0</v>
      </c>
      <c r="I3169">
        <v>10</v>
      </c>
      <c r="J3169">
        <v>0</v>
      </c>
      <c r="K3169">
        <v>5</v>
      </c>
      <c r="L3169">
        <v>15</v>
      </c>
      <c r="M3169">
        <v>5</v>
      </c>
      <c r="N3169">
        <v>25</v>
      </c>
      <c r="O3169">
        <v>15</v>
      </c>
      <c r="P3169">
        <v>15</v>
      </c>
      <c r="Q3169">
        <v>25</v>
      </c>
      <c r="R3169">
        <v>25</v>
      </c>
      <c r="S3169">
        <v>5</v>
      </c>
      <c r="T3169">
        <v>5</v>
      </c>
      <c r="U3169">
        <v>5</v>
      </c>
      <c r="V3169">
        <v>95</v>
      </c>
      <c r="W3169">
        <v>0</v>
      </c>
      <c r="X3169">
        <v>5</v>
      </c>
      <c r="Y3169">
        <v>5</v>
      </c>
    </row>
    <row r="3170" spans="2:25" hidden="1" x14ac:dyDescent="0.25">
      <c r="B3170" t="s">
        <v>2204</v>
      </c>
      <c r="C3170">
        <v>54760</v>
      </c>
      <c r="D3170" t="s">
        <v>2082</v>
      </c>
      <c r="E3170">
        <v>0</v>
      </c>
      <c r="F3170">
        <v>0</v>
      </c>
      <c r="G3170">
        <v>55</v>
      </c>
      <c r="H3170">
        <v>0</v>
      </c>
      <c r="I3170">
        <v>10</v>
      </c>
      <c r="J3170">
        <v>0</v>
      </c>
      <c r="K3170">
        <v>5</v>
      </c>
      <c r="L3170">
        <v>20</v>
      </c>
      <c r="M3170">
        <v>25</v>
      </c>
      <c r="N3170">
        <v>10</v>
      </c>
      <c r="O3170">
        <v>40</v>
      </c>
      <c r="P3170">
        <v>30</v>
      </c>
      <c r="Q3170">
        <v>20</v>
      </c>
      <c r="R3170">
        <v>15</v>
      </c>
      <c r="S3170">
        <v>5</v>
      </c>
      <c r="T3170">
        <v>5</v>
      </c>
      <c r="U3170">
        <v>5</v>
      </c>
      <c r="V3170">
        <v>90</v>
      </c>
      <c r="W3170">
        <v>0</v>
      </c>
      <c r="X3170">
        <v>5</v>
      </c>
      <c r="Y3170">
        <v>0</v>
      </c>
    </row>
    <row r="3171" spans="2:25" hidden="1" x14ac:dyDescent="0.25">
      <c r="B3171" t="s">
        <v>2204</v>
      </c>
      <c r="C3171">
        <v>54830</v>
      </c>
      <c r="D3171" t="s">
        <v>2083</v>
      </c>
      <c r="E3171">
        <v>15</v>
      </c>
      <c r="F3171">
        <v>35</v>
      </c>
      <c r="G3171">
        <v>3120</v>
      </c>
      <c r="H3171">
        <v>60</v>
      </c>
      <c r="I3171">
        <v>1105</v>
      </c>
      <c r="J3171">
        <v>20</v>
      </c>
      <c r="K3171">
        <v>510</v>
      </c>
      <c r="L3171">
        <v>2620</v>
      </c>
      <c r="M3171">
        <v>200</v>
      </c>
      <c r="N3171">
        <v>1345</v>
      </c>
      <c r="O3171">
        <v>3465</v>
      </c>
      <c r="P3171">
        <v>2785</v>
      </c>
      <c r="Q3171">
        <v>3130</v>
      </c>
      <c r="R3171">
        <v>2135</v>
      </c>
      <c r="S3171">
        <v>305</v>
      </c>
      <c r="T3171">
        <v>145</v>
      </c>
      <c r="U3171">
        <v>1095</v>
      </c>
      <c r="V3171">
        <v>7060</v>
      </c>
      <c r="W3171">
        <v>10</v>
      </c>
      <c r="X3171">
        <v>305</v>
      </c>
      <c r="Y3171">
        <v>200</v>
      </c>
    </row>
    <row r="3172" spans="2:25" hidden="1" x14ac:dyDescent="0.25">
      <c r="B3172" t="s">
        <v>2204</v>
      </c>
      <c r="C3172">
        <v>54900</v>
      </c>
      <c r="D3172" t="s">
        <v>2084</v>
      </c>
      <c r="E3172">
        <v>5</v>
      </c>
      <c r="F3172">
        <v>0</v>
      </c>
      <c r="G3172">
        <v>75</v>
      </c>
      <c r="H3172">
        <v>0</v>
      </c>
      <c r="I3172">
        <v>15</v>
      </c>
      <c r="J3172">
        <v>0</v>
      </c>
      <c r="K3172">
        <v>5</v>
      </c>
      <c r="L3172">
        <v>30</v>
      </c>
      <c r="M3172">
        <v>20</v>
      </c>
      <c r="N3172">
        <v>15</v>
      </c>
      <c r="O3172">
        <v>45</v>
      </c>
      <c r="P3172">
        <v>35</v>
      </c>
      <c r="Q3172">
        <v>50</v>
      </c>
      <c r="R3172">
        <v>25</v>
      </c>
      <c r="S3172">
        <v>5</v>
      </c>
      <c r="T3172">
        <v>5</v>
      </c>
      <c r="U3172">
        <v>10</v>
      </c>
      <c r="V3172">
        <v>110</v>
      </c>
      <c r="W3172">
        <v>0</v>
      </c>
      <c r="X3172">
        <v>5</v>
      </c>
      <c r="Y3172">
        <v>0</v>
      </c>
    </row>
    <row r="3173" spans="2:25" hidden="1" x14ac:dyDescent="0.25">
      <c r="B3173" t="s">
        <v>2204</v>
      </c>
      <c r="C3173">
        <v>54970</v>
      </c>
      <c r="D3173" t="s">
        <v>1301</v>
      </c>
      <c r="E3173">
        <v>0</v>
      </c>
      <c r="F3173">
        <v>5</v>
      </c>
      <c r="G3173">
        <v>40</v>
      </c>
      <c r="H3173">
        <v>0</v>
      </c>
      <c r="I3173">
        <v>10</v>
      </c>
      <c r="J3173">
        <v>0</v>
      </c>
      <c r="K3173">
        <v>5</v>
      </c>
      <c r="L3173">
        <v>20</v>
      </c>
      <c r="M3173">
        <v>5</v>
      </c>
      <c r="N3173">
        <v>30</v>
      </c>
      <c r="O3173">
        <v>60</v>
      </c>
      <c r="P3173">
        <v>55</v>
      </c>
      <c r="Q3173">
        <v>135</v>
      </c>
      <c r="R3173">
        <v>120</v>
      </c>
      <c r="S3173">
        <v>5</v>
      </c>
      <c r="T3173">
        <v>5</v>
      </c>
      <c r="U3173">
        <v>35</v>
      </c>
      <c r="V3173">
        <v>140</v>
      </c>
      <c r="W3173">
        <v>0</v>
      </c>
      <c r="X3173">
        <v>15</v>
      </c>
      <c r="Y3173">
        <v>0</v>
      </c>
    </row>
    <row r="3174" spans="2:25" hidden="1" x14ac:dyDescent="0.25">
      <c r="B3174" t="s">
        <v>2204</v>
      </c>
      <c r="C3174">
        <v>55040</v>
      </c>
      <c r="D3174" t="s">
        <v>2085</v>
      </c>
      <c r="E3174">
        <v>5</v>
      </c>
      <c r="F3174">
        <v>5</v>
      </c>
      <c r="G3174">
        <v>50</v>
      </c>
      <c r="H3174">
        <v>0</v>
      </c>
      <c r="I3174">
        <v>15</v>
      </c>
      <c r="J3174">
        <v>5</v>
      </c>
      <c r="K3174">
        <v>10</v>
      </c>
      <c r="L3174">
        <v>30</v>
      </c>
      <c r="M3174">
        <v>0</v>
      </c>
      <c r="N3174">
        <v>25</v>
      </c>
      <c r="O3174">
        <v>70</v>
      </c>
      <c r="P3174">
        <v>65</v>
      </c>
      <c r="Q3174">
        <v>105</v>
      </c>
      <c r="R3174">
        <v>90</v>
      </c>
      <c r="S3174">
        <v>5</v>
      </c>
      <c r="T3174">
        <v>5</v>
      </c>
      <c r="U3174">
        <v>35</v>
      </c>
      <c r="V3174">
        <v>145</v>
      </c>
      <c r="W3174">
        <v>0</v>
      </c>
      <c r="X3174">
        <v>15</v>
      </c>
      <c r="Y3174">
        <v>0</v>
      </c>
    </row>
    <row r="3175" spans="2:25" hidden="1" x14ac:dyDescent="0.25">
      <c r="B3175" t="s">
        <v>2204</v>
      </c>
      <c r="C3175">
        <v>55110</v>
      </c>
      <c r="D3175" t="s">
        <v>2086</v>
      </c>
      <c r="E3175">
        <v>20</v>
      </c>
      <c r="F3175">
        <v>50</v>
      </c>
      <c r="G3175">
        <v>16130</v>
      </c>
      <c r="H3175">
        <v>70</v>
      </c>
      <c r="I3175">
        <v>2770</v>
      </c>
      <c r="J3175">
        <v>40</v>
      </c>
      <c r="K3175">
        <v>1270</v>
      </c>
      <c r="L3175">
        <v>7255</v>
      </c>
      <c r="M3175">
        <v>2475</v>
      </c>
      <c r="N3175">
        <v>3235</v>
      </c>
      <c r="O3175">
        <v>5285</v>
      </c>
      <c r="P3175">
        <v>4445</v>
      </c>
      <c r="Q3175">
        <v>5665</v>
      </c>
      <c r="R3175">
        <v>4065</v>
      </c>
      <c r="S3175">
        <v>865</v>
      </c>
      <c r="T3175">
        <v>185</v>
      </c>
      <c r="U3175">
        <v>1995</v>
      </c>
      <c r="V3175">
        <v>24690</v>
      </c>
      <c r="W3175">
        <v>20</v>
      </c>
      <c r="X3175">
        <v>485</v>
      </c>
      <c r="Y3175">
        <v>285</v>
      </c>
    </row>
    <row r="3176" spans="2:25" hidden="1" x14ac:dyDescent="0.25">
      <c r="B3176" t="s">
        <v>2204</v>
      </c>
      <c r="C3176">
        <v>55180</v>
      </c>
      <c r="D3176" t="s">
        <v>2087</v>
      </c>
      <c r="E3176">
        <v>5</v>
      </c>
      <c r="F3176">
        <v>5</v>
      </c>
      <c r="G3176">
        <v>1220</v>
      </c>
      <c r="H3176">
        <v>5</v>
      </c>
      <c r="I3176">
        <v>235</v>
      </c>
      <c r="J3176">
        <v>5</v>
      </c>
      <c r="K3176">
        <v>120</v>
      </c>
      <c r="L3176">
        <v>445</v>
      </c>
      <c r="M3176">
        <v>290</v>
      </c>
      <c r="N3176">
        <v>390</v>
      </c>
      <c r="O3176">
        <v>530</v>
      </c>
      <c r="P3176">
        <v>425</v>
      </c>
      <c r="Q3176">
        <v>460</v>
      </c>
      <c r="R3176">
        <v>345</v>
      </c>
      <c r="S3176">
        <v>60</v>
      </c>
      <c r="T3176">
        <v>30</v>
      </c>
      <c r="U3176">
        <v>120</v>
      </c>
      <c r="V3176">
        <v>2050</v>
      </c>
      <c r="W3176">
        <v>5</v>
      </c>
      <c r="X3176">
        <v>30</v>
      </c>
      <c r="Y3176">
        <v>5</v>
      </c>
    </row>
    <row r="3177" spans="2:25" hidden="1" x14ac:dyDescent="0.25">
      <c r="B3177" t="s">
        <v>2204</v>
      </c>
      <c r="C3177">
        <v>55250</v>
      </c>
      <c r="D3177" t="s">
        <v>2088</v>
      </c>
      <c r="E3177">
        <v>10</v>
      </c>
      <c r="F3177">
        <v>15</v>
      </c>
      <c r="G3177">
        <v>60</v>
      </c>
      <c r="H3177">
        <v>0</v>
      </c>
      <c r="I3177">
        <v>15</v>
      </c>
      <c r="J3177">
        <v>5</v>
      </c>
      <c r="K3177">
        <v>10</v>
      </c>
      <c r="L3177">
        <v>30</v>
      </c>
      <c r="M3177">
        <v>5</v>
      </c>
      <c r="N3177">
        <v>30</v>
      </c>
      <c r="O3177">
        <v>100</v>
      </c>
      <c r="P3177">
        <v>95</v>
      </c>
      <c r="Q3177">
        <v>195</v>
      </c>
      <c r="R3177">
        <v>155</v>
      </c>
      <c r="S3177">
        <v>5</v>
      </c>
      <c r="T3177">
        <v>10</v>
      </c>
      <c r="U3177">
        <v>65</v>
      </c>
      <c r="V3177">
        <v>210</v>
      </c>
      <c r="W3177">
        <v>0</v>
      </c>
      <c r="X3177">
        <v>30</v>
      </c>
      <c r="Y3177">
        <v>0</v>
      </c>
    </row>
    <row r="3178" spans="2:25" hidden="1" x14ac:dyDescent="0.25">
      <c r="B3178" t="s">
        <v>2204</v>
      </c>
      <c r="C3178">
        <v>55320</v>
      </c>
      <c r="D3178" t="s">
        <v>2089</v>
      </c>
      <c r="E3178">
        <v>20</v>
      </c>
      <c r="F3178">
        <v>30</v>
      </c>
      <c r="G3178">
        <v>9835</v>
      </c>
      <c r="H3178">
        <v>140</v>
      </c>
      <c r="I3178">
        <v>1340</v>
      </c>
      <c r="J3178">
        <v>15</v>
      </c>
      <c r="K3178">
        <v>395</v>
      </c>
      <c r="L3178">
        <v>2320</v>
      </c>
      <c r="M3178">
        <v>4945</v>
      </c>
      <c r="N3178">
        <v>1425</v>
      </c>
      <c r="O3178">
        <v>2415</v>
      </c>
      <c r="P3178">
        <v>1875</v>
      </c>
      <c r="Q3178">
        <v>3285</v>
      </c>
      <c r="R3178">
        <v>1600</v>
      </c>
      <c r="S3178">
        <v>520</v>
      </c>
      <c r="T3178">
        <v>50</v>
      </c>
      <c r="U3178">
        <v>540</v>
      </c>
      <c r="V3178">
        <v>13085</v>
      </c>
      <c r="W3178">
        <v>20</v>
      </c>
      <c r="X3178">
        <v>125</v>
      </c>
      <c r="Y3178">
        <v>725</v>
      </c>
    </row>
    <row r="3179" spans="2:25" hidden="1" x14ac:dyDescent="0.25">
      <c r="B3179" t="s">
        <v>2204</v>
      </c>
      <c r="C3179">
        <v>55390</v>
      </c>
      <c r="D3179" t="s">
        <v>2090</v>
      </c>
      <c r="E3179">
        <v>5</v>
      </c>
      <c r="F3179">
        <v>5</v>
      </c>
      <c r="G3179">
        <v>30</v>
      </c>
      <c r="H3179">
        <v>0</v>
      </c>
      <c r="I3179">
        <v>5</v>
      </c>
      <c r="J3179">
        <v>0</v>
      </c>
      <c r="K3179">
        <v>0</v>
      </c>
      <c r="L3179">
        <v>10</v>
      </c>
      <c r="M3179">
        <v>0</v>
      </c>
      <c r="N3179">
        <v>15</v>
      </c>
      <c r="O3179">
        <v>25</v>
      </c>
      <c r="P3179">
        <v>25</v>
      </c>
      <c r="Q3179">
        <v>80</v>
      </c>
      <c r="R3179">
        <v>70</v>
      </c>
      <c r="S3179">
        <v>0</v>
      </c>
      <c r="T3179">
        <v>5</v>
      </c>
      <c r="U3179">
        <v>15</v>
      </c>
      <c r="V3179">
        <v>75</v>
      </c>
      <c r="W3179">
        <v>0</v>
      </c>
      <c r="X3179">
        <v>10</v>
      </c>
      <c r="Y3179">
        <v>0</v>
      </c>
    </row>
    <row r="3180" spans="2:25" hidden="1" x14ac:dyDescent="0.25">
      <c r="B3180" t="s">
        <v>2204</v>
      </c>
      <c r="C3180">
        <v>55460</v>
      </c>
      <c r="D3180" t="s">
        <v>2091</v>
      </c>
      <c r="E3180">
        <v>5</v>
      </c>
      <c r="F3180">
        <v>15</v>
      </c>
      <c r="G3180">
        <v>355</v>
      </c>
      <c r="H3180">
        <v>0</v>
      </c>
      <c r="I3180">
        <v>60</v>
      </c>
      <c r="J3180">
        <v>5</v>
      </c>
      <c r="K3180">
        <v>40</v>
      </c>
      <c r="L3180">
        <v>155</v>
      </c>
      <c r="M3180">
        <v>55</v>
      </c>
      <c r="N3180">
        <v>115</v>
      </c>
      <c r="O3180">
        <v>210</v>
      </c>
      <c r="P3180">
        <v>175</v>
      </c>
      <c r="Q3180">
        <v>220</v>
      </c>
      <c r="R3180">
        <v>180</v>
      </c>
      <c r="S3180">
        <v>25</v>
      </c>
      <c r="T3180">
        <v>10</v>
      </c>
      <c r="U3180">
        <v>75</v>
      </c>
      <c r="V3180">
        <v>665</v>
      </c>
      <c r="W3180">
        <v>0</v>
      </c>
      <c r="X3180">
        <v>25</v>
      </c>
      <c r="Y3180">
        <v>5</v>
      </c>
    </row>
    <row r="3181" spans="2:25" hidden="1" x14ac:dyDescent="0.25">
      <c r="B3181" t="s">
        <v>2204</v>
      </c>
      <c r="C3181">
        <v>55530</v>
      </c>
      <c r="D3181" t="s">
        <v>2092</v>
      </c>
      <c r="E3181">
        <v>0</v>
      </c>
      <c r="F3181">
        <v>5</v>
      </c>
      <c r="G3181">
        <v>60</v>
      </c>
      <c r="H3181">
        <v>0</v>
      </c>
      <c r="I3181">
        <v>5</v>
      </c>
      <c r="J3181">
        <v>0</v>
      </c>
      <c r="K3181">
        <v>5</v>
      </c>
      <c r="L3181">
        <v>10</v>
      </c>
      <c r="M3181">
        <v>5</v>
      </c>
      <c r="N3181">
        <v>10</v>
      </c>
      <c r="O3181">
        <v>15</v>
      </c>
      <c r="P3181">
        <v>10</v>
      </c>
      <c r="Q3181">
        <v>15</v>
      </c>
      <c r="R3181">
        <v>15</v>
      </c>
      <c r="S3181">
        <v>0</v>
      </c>
      <c r="T3181">
        <v>0</v>
      </c>
      <c r="U3181">
        <v>5</v>
      </c>
      <c r="V3181">
        <v>85</v>
      </c>
      <c r="W3181">
        <v>0</v>
      </c>
      <c r="X3181">
        <v>5</v>
      </c>
      <c r="Y3181">
        <v>0</v>
      </c>
    </row>
    <row r="3182" spans="2:25" hidden="1" x14ac:dyDescent="0.25">
      <c r="B3182" t="s">
        <v>2204</v>
      </c>
      <c r="C3182">
        <v>55600</v>
      </c>
      <c r="D3182" t="s">
        <v>2093</v>
      </c>
      <c r="E3182">
        <v>5</v>
      </c>
      <c r="F3182">
        <v>10</v>
      </c>
      <c r="G3182">
        <v>245</v>
      </c>
      <c r="H3182">
        <v>0</v>
      </c>
      <c r="I3182">
        <v>55</v>
      </c>
      <c r="J3182">
        <v>5</v>
      </c>
      <c r="K3182">
        <v>30</v>
      </c>
      <c r="L3182">
        <v>100</v>
      </c>
      <c r="M3182">
        <v>40</v>
      </c>
      <c r="N3182">
        <v>80</v>
      </c>
      <c r="O3182">
        <v>165</v>
      </c>
      <c r="P3182">
        <v>135</v>
      </c>
      <c r="Q3182">
        <v>160</v>
      </c>
      <c r="R3182">
        <v>135</v>
      </c>
      <c r="S3182">
        <v>15</v>
      </c>
      <c r="T3182">
        <v>5</v>
      </c>
      <c r="U3182">
        <v>75</v>
      </c>
      <c r="V3182">
        <v>480</v>
      </c>
      <c r="W3182">
        <v>0</v>
      </c>
      <c r="X3182">
        <v>15</v>
      </c>
      <c r="Y3182">
        <v>5</v>
      </c>
    </row>
    <row r="3183" spans="2:25" hidden="1" x14ac:dyDescent="0.25">
      <c r="B3183" t="s">
        <v>2204</v>
      </c>
      <c r="C3183">
        <v>55670</v>
      </c>
      <c r="D3183" t="s">
        <v>2094</v>
      </c>
      <c r="E3183">
        <v>5</v>
      </c>
      <c r="F3183">
        <v>5</v>
      </c>
      <c r="G3183">
        <v>75</v>
      </c>
      <c r="H3183">
        <v>0</v>
      </c>
      <c r="I3183">
        <v>20</v>
      </c>
      <c r="J3183">
        <v>0</v>
      </c>
      <c r="K3183">
        <v>10</v>
      </c>
      <c r="L3183">
        <v>50</v>
      </c>
      <c r="M3183">
        <v>10</v>
      </c>
      <c r="N3183">
        <v>30</v>
      </c>
      <c r="O3183">
        <v>70</v>
      </c>
      <c r="P3183">
        <v>55</v>
      </c>
      <c r="Q3183">
        <v>80</v>
      </c>
      <c r="R3183">
        <v>70</v>
      </c>
      <c r="S3183">
        <v>5</v>
      </c>
      <c r="T3183">
        <v>5</v>
      </c>
      <c r="U3183">
        <v>25</v>
      </c>
      <c r="V3183">
        <v>165</v>
      </c>
      <c r="W3183">
        <v>0</v>
      </c>
      <c r="X3183">
        <v>5</v>
      </c>
      <c r="Y3183">
        <v>5</v>
      </c>
    </row>
    <row r="3184" spans="2:25" hidden="1" x14ac:dyDescent="0.25">
      <c r="B3184" t="s">
        <v>2204</v>
      </c>
      <c r="C3184">
        <v>55740</v>
      </c>
      <c r="D3184" t="s">
        <v>2095</v>
      </c>
      <c r="E3184">
        <v>5</v>
      </c>
      <c r="F3184">
        <v>5</v>
      </c>
      <c r="G3184">
        <v>570</v>
      </c>
      <c r="H3184">
        <v>10</v>
      </c>
      <c r="I3184">
        <v>65</v>
      </c>
      <c r="J3184">
        <v>0</v>
      </c>
      <c r="K3184">
        <v>25</v>
      </c>
      <c r="L3184">
        <v>245</v>
      </c>
      <c r="M3184">
        <v>325</v>
      </c>
      <c r="N3184">
        <v>185</v>
      </c>
      <c r="O3184">
        <v>135</v>
      </c>
      <c r="P3184">
        <v>110</v>
      </c>
      <c r="Q3184">
        <v>240</v>
      </c>
      <c r="R3184">
        <v>155</v>
      </c>
      <c r="S3184">
        <v>30</v>
      </c>
      <c r="T3184">
        <v>5</v>
      </c>
      <c r="U3184">
        <v>40</v>
      </c>
      <c r="V3184">
        <v>900</v>
      </c>
      <c r="W3184">
        <v>5</v>
      </c>
      <c r="X3184">
        <v>15</v>
      </c>
      <c r="Y3184">
        <v>75</v>
      </c>
    </row>
    <row r="3185" spans="2:25" hidden="1" x14ac:dyDescent="0.25">
      <c r="B3185" t="s">
        <v>2204</v>
      </c>
      <c r="C3185">
        <v>55810</v>
      </c>
      <c r="D3185" t="s">
        <v>2096</v>
      </c>
      <c r="E3185">
        <v>0</v>
      </c>
      <c r="F3185">
        <v>10</v>
      </c>
      <c r="G3185">
        <v>55</v>
      </c>
      <c r="H3185">
        <v>0</v>
      </c>
      <c r="I3185">
        <v>25</v>
      </c>
      <c r="J3185">
        <v>0</v>
      </c>
      <c r="K3185">
        <v>15</v>
      </c>
      <c r="L3185">
        <v>50</v>
      </c>
      <c r="M3185">
        <v>5</v>
      </c>
      <c r="N3185">
        <v>30</v>
      </c>
      <c r="O3185">
        <v>65</v>
      </c>
      <c r="P3185">
        <v>60</v>
      </c>
      <c r="Q3185">
        <v>105</v>
      </c>
      <c r="R3185">
        <v>90</v>
      </c>
      <c r="S3185">
        <v>5</v>
      </c>
      <c r="T3185">
        <v>0</v>
      </c>
      <c r="U3185">
        <v>40</v>
      </c>
      <c r="V3185">
        <v>165</v>
      </c>
      <c r="W3185">
        <v>0</v>
      </c>
      <c r="X3185">
        <v>5</v>
      </c>
      <c r="Y3185">
        <v>0</v>
      </c>
    </row>
    <row r="3186" spans="2:25" hidden="1" x14ac:dyDescent="0.25">
      <c r="B3186" t="s">
        <v>2204</v>
      </c>
      <c r="C3186">
        <v>55880</v>
      </c>
      <c r="D3186" t="s">
        <v>2097</v>
      </c>
      <c r="E3186">
        <v>0</v>
      </c>
      <c r="F3186">
        <v>0</v>
      </c>
      <c r="G3186">
        <v>25</v>
      </c>
      <c r="H3186">
        <v>0</v>
      </c>
      <c r="I3186">
        <v>15</v>
      </c>
      <c r="J3186">
        <v>0</v>
      </c>
      <c r="K3186">
        <v>5</v>
      </c>
      <c r="L3186">
        <v>20</v>
      </c>
      <c r="M3186">
        <v>5</v>
      </c>
      <c r="N3186">
        <v>15</v>
      </c>
      <c r="O3186">
        <v>20</v>
      </c>
      <c r="P3186">
        <v>20</v>
      </c>
      <c r="Q3186">
        <v>20</v>
      </c>
      <c r="R3186">
        <v>15</v>
      </c>
      <c r="S3186">
        <v>5</v>
      </c>
      <c r="T3186">
        <v>5</v>
      </c>
      <c r="U3186">
        <v>10</v>
      </c>
      <c r="V3186">
        <v>65</v>
      </c>
      <c r="W3186">
        <v>0</v>
      </c>
      <c r="X3186">
        <v>5</v>
      </c>
      <c r="Y3186">
        <v>0</v>
      </c>
    </row>
    <row r="3187" spans="2:25" hidden="1" x14ac:dyDescent="0.25">
      <c r="B3187" t="s">
        <v>2204</v>
      </c>
      <c r="C3187">
        <v>55950</v>
      </c>
      <c r="D3187" t="s">
        <v>2098</v>
      </c>
      <c r="E3187">
        <v>0</v>
      </c>
      <c r="F3187">
        <v>0</v>
      </c>
      <c r="G3187">
        <v>60</v>
      </c>
      <c r="H3187">
        <v>0</v>
      </c>
      <c r="I3187">
        <v>10</v>
      </c>
      <c r="J3187">
        <v>0</v>
      </c>
      <c r="K3187">
        <v>5</v>
      </c>
      <c r="L3187">
        <v>15</v>
      </c>
      <c r="M3187">
        <v>5</v>
      </c>
      <c r="N3187">
        <v>15</v>
      </c>
      <c r="O3187">
        <v>25</v>
      </c>
      <c r="P3187">
        <v>15</v>
      </c>
      <c r="Q3187">
        <v>15</v>
      </c>
      <c r="R3187">
        <v>10</v>
      </c>
      <c r="S3187">
        <v>5</v>
      </c>
      <c r="T3187">
        <v>5</v>
      </c>
      <c r="U3187">
        <v>5</v>
      </c>
      <c r="V3187">
        <v>90</v>
      </c>
      <c r="W3187">
        <v>0</v>
      </c>
      <c r="X3187">
        <v>5</v>
      </c>
      <c r="Y3187">
        <v>0</v>
      </c>
    </row>
    <row r="3188" spans="2:25" hidden="1" x14ac:dyDescent="0.25">
      <c r="B3188" t="s">
        <v>2204</v>
      </c>
      <c r="C3188">
        <v>56090</v>
      </c>
      <c r="D3188" t="s">
        <v>2099</v>
      </c>
      <c r="E3188">
        <v>5</v>
      </c>
      <c r="F3188">
        <v>15</v>
      </c>
      <c r="G3188">
        <v>4650</v>
      </c>
      <c r="H3188">
        <v>25</v>
      </c>
      <c r="I3188">
        <v>700</v>
      </c>
      <c r="J3188">
        <v>10</v>
      </c>
      <c r="K3188">
        <v>250</v>
      </c>
      <c r="L3188">
        <v>1150</v>
      </c>
      <c r="M3188">
        <v>975</v>
      </c>
      <c r="N3188">
        <v>695</v>
      </c>
      <c r="O3188">
        <v>1310</v>
      </c>
      <c r="P3188">
        <v>1055</v>
      </c>
      <c r="Q3188">
        <v>1435</v>
      </c>
      <c r="R3188">
        <v>850</v>
      </c>
      <c r="S3188">
        <v>240</v>
      </c>
      <c r="T3188">
        <v>40</v>
      </c>
      <c r="U3188">
        <v>360</v>
      </c>
      <c r="V3188">
        <v>6430</v>
      </c>
      <c r="W3188">
        <v>5</v>
      </c>
      <c r="X3188">
        <v>75</v>
      </c>
      <c r="Y3188">
        <v>135</v>
      </c>
    </row>
    <row r="3189" spans="2:25" hidden="1" x14ac:dyDescent="0.25">
      <c r="B3189" t="s">
        <v>2204</v>
      </c>
      <c r="C3189">
        <v>56160</v>
      </c>
      <c r="D3189" t="s">
        <v>2100</v>
      </c>
      <c r="E3189">
        <v>0</v>
      </c>
      <c r="F3189">
        <v>5</v>
      </c>
      <c r="G3189">
        <v>5</v>
      </c>
      <c r="H3189">
        <v>0</v>
      </c>
      <c r="I3189">
        <v>0</v>
      </c>
      <c r="J3189">
        <v>0</v>
      </c>
      <c r="K3189">
        <v>0</v>
      </c>
      <c r="L3189">
        <v>0</v>
      </c>
      <c r="M3189">
        <v>0</v>
      </c>
      <c r="N3189">
        <v>5</v>
      </c>
      <c r="O3189">
        <v>10</v>
      </c>
      <c r="P3189">
        <v>5</v>
      </c>
      <c r="Q3189">
        <v>15</v>
      </c>
      <c r="R3189">
        <v>10</v>
      </c>
      <c r="S3189">
        <v>5</v>
      </c>
      <c r="T3189">
        <v>0</v>
      </c>
      <c r="U3189">
        <v>5</v>
      </c>
      <c r="V3189">
        <v>10</v>
      </c>
      <c r="W3189">
        <v>0</v>
      </c>
      <c r="X3189">
        <v>5</v>
      </c>
      <c r="Y3189">
        <v>0</v>
      </c>
    </row>
    <row r="3190" spans="2:25" hidden="1" x14ac:dyDescent="0.25">
      <c r="B3190" t="s">
        <v>2204</v>
      </c>
      <c r="C3190">
        <v>56230</v>
      </c>
      <c r="D3190" t="s">
        <v>2101</v>
      </c>
      <c r="E3190">
        <v>5</v>
      </c>
      <c r="F3190">
        <v>10</v>
      </c>
      <c r="G3190">
        <v>3065</v>
      </c>
      <c r="H3190">
        <v>5</v>
      </c>
      <c r="I3190">
        <v>565</v>
      </c>
      <c r="J3190">
        <v>5</v>
      </c>
      <c r="K3190">
        <v>235</v>
      </c>
      <c r="L3190">
        <v>1075</v>
      </c>
      <c r="M3190">
        <v>455</v>
      </c>
      <c r="N3190">
        <v>595</v>
      </c>
      <c r="O3190">
        <v>970</v>
      </c>
      <c r="P3190">
        <v>810</v>
      </c>
      <c r="Q3190">
        <v>1050</v>
      </c>
      <c r="R3190">
        <v>815</v>
      </c>
      <c r="S3190">
        <v>190</v>
      </c>
      <c r="T3190">
        <v>25</v>
      </c>
      <c r="U3190">
        <v>355</v>
      </c>
      <c r="V3190">
        <v>4690</v>
      </c>
      <c r="W3190">
        <v>5</v>
      </c>
      <c r="X3190">
        <v>85</v>
      </c>
      <c r="Y3190">
        <v>40</v>
      </c>
    </row>
    <row r="3191" spans="2:25" hidden="1" x14ac:dyDescent="0.25">
      <c r="B3191" t="s">
        <v>2204</v>
      </c>
      <c r="C3191">
        <v>56300</v>
      </c>
      <c r="D3191" t="s">
        <v>2102</v>
      </c>
      <c r="E3191">
        <v>0</v>
      </c>
      <c r="F3191">
        <v>0</v>
      </c>
      <c r="G3191">
        <v>255</v>
      </c>
      <c r="H3191">
        <v>0</v>
      </c>
      <c r="I3191">
        <v>20</v>
      </c>
      <c r="J3191">
        <v>0</v>
      </c>
      <c r="K3191">
        <v>15</v>
      </c>
      <c r="L3191">
        <v>90</v>
      </c>
      <c r="M3191">
        <v>70</v>
      </c>
      <c r="N3191">
        <v>55</v>
      </c>
      <c r="O3191">
        <v>60</v>
      </c>
      <c r="P3191">
        <v>45</v>
      </c>
      <c r="Q3191">
        <v>85</v>
      </c>
      <c r="R3191">
        <v>90</v>
      </c>
      <c r="S3191">
        <v>15</v>
      </c>
      <c r="T3191">
        <v>5</v>
      </c>
      <c r="U3191">
        <v>15</v>
      </c>
      <c r="V3191">
        <v>390</v>
      </c>
      <c r="W3191">
        <v>0</v>
      </c>
      <c r="X3191">
        <v>5</v>
      </c>
      <c r="Y3191">
        <v>0</v>
      </c>
    </row>
    <row r="3192" spans="2:25" hidden="1" x14ac:dyDescent="0.25">
      <c r="B3192" t="s">
        <v>2204</v>
      </c>
      <c r="C3192">
        <v>56370</v>
      </c>
      <c r="D3192" t="s">
        <v>2103</v>
      </c>
      <c r="E3192">
        <v>0</v>
      </c>
      <c r="F3192">
        <v>0</v>
      </c>
      <c r="G3192">
        <v>75</v>
      </c>
      <c r="H3192">
        <v>0</v>
      </c>
      <c r="I3192">
        <v>5</v>
      </c>
      <c r="J3192">
        <v>0</v>
      </c>
      <c r="K3192">
        <v>5</v>
      </c>
      <c r="L3192">
        <v>35</v>
      </c>
      <c r="M3192">
        <v>20</v>
      </c>
      <c r="N3192">
        <v>15</v>
      </c>
      <c r="O3192">
        <v>40</v>
      </c>
      <c r="P3192">
        <v>35</v>
      </c>
      <c r="Q3192">
        <v>35</v>
      </c>
      <c r="R3192">
        <v>25</v>
      </c>
      <c r="S3192">
        <v>5</v>
      </c>
      <c r="T3192">
        <v>5</v>
      </c>
      <c r="U3192">
        <v>10</v>
      </c>
      <c r="V3192">
        <v>110</v>
      </c>
      <c r="W3192">
        <v>0</v>
      </c>
      <c r="X3192">
        <v>0</v>
      </c>
      <c r="Y3192">
        <v>0</v>
      </c>
    </row>
    <row r="3193" spans="2:25" hidden="1" x14ac:dyDescent="0.25">
      <c r="B3193" t="s">
        <v>2204</v>
      </c>
      <c r="C3193">
        <v>56460</v>
      </c>
      <c r="D3193" t="s">
        <v>2104</v>
      </c>
      <c r="E3193">
        <v>5</v>
      </c>
      <c r="F3193">
        <v>15</v>
      </c>
      <c r="G3193">
        <v>610</v>
      </c>
      <c r="H3193">
        <v>5</v>
      </c>
      <c r="I3193">
        <v>120</v>
      </c>
      <c r="J3193">
        <v>5</v>
      </c>
      <c r="K3193">
        <v>65</v>
      </c>
      <c r="L3193">
        <v>230</v>
      </c>
      <c r="M3193">
        <v>120</v>
      </c>
      <c r="N3193">
        <v>225</v>
      </c>
      <c r="O3193">
        <v>285</v>
      </c>
      <c r="P3193">
        <v>245</v>
      </c>
      <c r="Q3193">
        <v>340</v>
      </c>
      <c r="R3193">
        <v>240</v>
      </c>
      <c r="S3193">
        <v>40</v>
      </c>
      <c r="T3193">
        <v>15</v>
      </c>
      <c r="U3193">
        <v>115</v>
      </c>
      <c r="V3193">
        <v>1120</v>
      </c>
      <c r="W3193">
        <v>5</v>
      </c>
      <c r="X3193">
        <v>40</v>
      </c>
      <c r="Y3193">
        <v>15</v>
      </c>
    </row>
    <row r="3194" spans="2:25" hidden="1" x14ac:dyDescent="0.25">
      <c r="B3194" t="s">
        <v>2204</v>
      </c>
      <c r="C3194">
        <v>56580</v>
      </c>
      <c r="D3194" t="s">
        <v>2105</v>
      </c>
      <c r="E3194">
        <v>5</v>
      </c>
      <c r="F3194">
        <v>5</v>
      </c>
      <c r="G3194">
        <v>1110</v>
      </c>
      <c r="H3194">
        <v>25</v>
      </c>
      <c r="I3194">
        <v>135</v>
      </c>
      <c r="J3194">
        <v>0</v>
      </c>
      <c r="K3194">
        <v>25</v>
      </c>
      <c r="L3194">
        <v>375</v>
      </c>
      <c r="M3194">
        <v>1015</v>
      </c>
      <c r="N3194">
        <v>265</v>
      </c>
      <c r="O3194">
        <v>200</v>
      </c>
      <c r="P3194">
        <v>155</v>
      </c>
      <c r="Q3194">
        <v>430</v>
      </c>
      <c r="R3194">
        <v>175</v>
      </c>
      <c r="S3194">
        <v>45</v>
      </c>
      <c r="T3194">
        <v>5</v>
      </c>
      <c r="U3194">
        <v>35</v>
      </c>
      <c r="V3194">
        <v>1510</v>
      </c>
      <c r="W3194">
        <v>5</v>
      </c>
      <c r="X3194">
        <v>5</v>
      </c>
      <c r="Y3194">
        <v>160</v>
      </c>
    </row>
    <row r="3195" spans="2:25" hidden="1" x14ac:dyDescent="0.25">
      <c r="B3195" t="s">
        <v>2204</v>
      </c>
      <c r="C3195">
        <v>56620</v>
      </c>
      <c r="D3195" t="s">
        <v>2106</v>
      </c>
      <c r="E3195">
        <v>5</v>
      </c>
      <c r="F3195">
        <v>15</v>
      </c>
      <c r="G3195">
        <v>45</v>
      </c>
      <c r="H3195">
        <v>0</v>
      </c>
      <c r="I3195">
        <v>25</v>
      </c>
      <c r="J3195">
        <v>0</v>
      </c>
      <c r="K3195">
        <v>25</v>
      </c>
      <c r="L3195">
        <v>5</v>
      </c>
      <c r="M3195">
        <v>5</v>
      </c>
      <c r="N3195">
        <v>115</v>
      </c>
      <c r="O3195">
        <v>190</v>
      </c>
      <c r="P3195">
        <v>165</v>
      </c>
      <c r="Q3195">
        <v>480</v>
      </c>
      <c r="R3195">
        <v>395</v>
      </c>
      <c r="S3195">
        <v>5</v>
      </c>
      <c r="T3195">
        <v>40</v>
      </c>
      <c r="U3195">
        <v>80</v>
      </c>
      <c r="V3195">
        <v>340</v>
      </c>
      <c r="W3195">
        <v>0</v>
      </c>
      <c r="X3195">
        <v>95</v>
      </c>
      <c r="Y3195">
        <v>0</v>
      </c>
    </row>
    <row r="3196" spans="2:25" hidden="1" x14ac:dyDescent="0.25">
      <c r="B3196" t="s">
        <v>2204</v>
      </c>
      <c r="C3196">
        <v>56730</v>
      </c>
      <c r="D3196" t="s">
        <v>2107</v>
      </c>
      <c r="E3196">
        <v>5</v>
      </c>
      <c r="F3196">
        <v>25</v>
      </c>
      <c r="G3196">
        <v>1600</v>
      </c>
      <c r="H3196">
        <v>5</v>
      </c>
      <c r="I3196">
        <v>360</v>
      </c>
      <c r="J3196">
        <v>10</v>
      </c>
      <c r="K3196">
        <v>190</v>
      </c>
      <c r="L3196">
        <v>600</v>
      </c>
      <c r="M3196">
        <v>170</v>
      </c>
      <c r="N3196">
        <v>505</v>
      </c>
      <c r="O3196">
        <v>760</v>
      </c>
      <c r="P3196">
        <v>640</v>
      </c>
      <c r="Q3196">
        <v>925</v>
      </c>
      <c r="R3196">
        <v>730</v>
      </c>
      <c r="S3196">
        <v>65</v>
      </c>
      <c r="T3196">
        <v>40</v>
      </c>
      <c r="U3196">
        <v>280</v>
      </c>
      <c r="V3196">
        <v>2885</v>
      </c>
      <c r="W3196">
        <v>5</v>
      </c>
      <c r="X3196">
        <v>115</v>
      </c>
      <c r="Y3196">
        <v>25</v>
      </c>
    </row>
    <row r="3197" spans="2:25" hidden="1" x14ac:dyDescent="0.25">
      <c r="B3197" t="s">
        <v>2204</v>
      </c>
      <c r="C3197">
        <v>56790</v>
      </c>
      <c r="D3197" t="s">
        <v>2108</v>
      </c>
      <c r="E3197">
        <v>5</v>
      </c>
      <c r="F3197">
        <v>5</v>
      </c>
      <c r="G3197">
        <v>535</v>
      </c>
      <c r="H3197">
        <v>5</v>
      </c>
      <c r="I3197">
        <v>85</v>
      </c>
      <c r="J3197">
        <v>5</v>
      </c>
      <c r="K3197">
        <v>40</v>
      </c>
      <c r="L3197">
        <v>210</v>
      </c>
      <c r="M3197">
        <v>65</v>
      </c>
      <c r="N3197">
        <v>115</v>
      </c>
      <c r="O3197">
        <v>145</v>
      </c>
      <c r="P3197">
        <v>120</v>
      </c>
      <c r="Q3197">
        <v>200</v>
      </c>
      <c r="R3197">
        <v>195</v>
      </c>
      <c r="S3197">
        <v>40</v>
      </c>
      <c r="T3197">
        <v>5</v>
      </c>
      <c r="U3197">
        <v>50</v>
      </c>
      <c r="V3197">
        <v>830</v>
      </c>
      <c r="W3197">
        <v>5</v>
      </c>
      <c r="X3197">
        <v>5</v>
      </c>
      <c r="Y3197">
        <v>5</v>
      </c>
    </row>
    <row r="3198" spans="2:25" hidden="1" x14ac:dyDescent="0.25">
      <c r="B3198" t="s">
        <v>2204</v>
      </c>
      <c r="C3198">
        <v>56860</v>
      </c>
      <c r="D3198" t="s">
        <v>2109</v>
      </c>
      <c r="E3198">
        <v>0</v>
      </c>
      <c r="F3198">
        <v>0</v>
      </c>
      <c r="G3198">
        <v>25</v>
      </c>
      <c r="H3198">
        <v>0</v>
      </c>
      <c r="I3198">
        <v>5</v>
      </c>
      <c r="J3198">
        <v>0</v>
      </c>
      <c r="K3198">
        <v>5</v>
      </c>
      <c r="L3198">
        <v>10</v>
      </c>
      <c r="M3198">
        <v>5</v>
      </c>
      <c r="N3198">
        <v>10</v>
      </c>
      <c r="O3198">
        <v>10</v>
      </c>
      <c r="P3198">
        <v>10</v>
      </c>
      <c r="Q3198">
        <v>15</v>
      </c>
      <c r="R3198">
        <v>20</v>
      </c>
      <c r="S3198">
        <v>5</v>
      </c>
      <c r="T3198">
        <v>0</v>
      </c>
      <c r="U3198">
        <v>5</v>
      </c>
      <c r="V3198">
        <v>50</v>
      </c>
      <c r="W3198">
        <v>0</v>
      </c>
      <c r="X3198">
        <v>5</v>
      </c>
      <c r="Y3198">
        <v>5</v>
      </c>
    </row>
    <row r="3199" spans="2:25" hidden="1" x14ac:dyDescent="0.25">
      <c r="B3199" t="s">
        <v>2204</v>
      </c>
      <c r="C3199">
        <v>56930</v>
      </c>
      <c r="D3199" t="s">
        <v>2110</v>
      </c>
      <c r="E3199">
        <v>0</v>
      </c>
      <c r="F3199">
        <v>10</v>
      </c>
      <c r="G3199">
        <v>25</v>
      </c>
      <c r="H3199">
        <v>0</v>
      </c>
      <c r="I3199">
        <v>5</v>
      </c>
      <c r="J3199">
        <v>0</v>
      </c>
      <c r="K3199">
        <v>0</v>
      </c>
      <c r="L3199">
        <v>20</v>
      </c>
      <c r="M3199">
        <v>45</v>
      </c>
      <c r="N3199">
        <v>10</v>
      </c>
      <c r="O3199">
        <v>10</v>
      </c>
      <c r="P3199">
        <v>5</v>
      </c>
      <c r="Q3199">
        <v>30</v>
      </c>
      <c r="R3199">
        <v>15</v>
      </c>
      <c r="S3199">
        <v>5</v>
      </c>
      <c r="T3199">
        <v>0</v>
      </c>
      <c r="U3199">
        <v>5</v>
      </c>
      <c r="V3199">
        <v>40</v>
      </c>
      <c r="W3199">
        <v>0</v>
      </c>
      <c r="X3199">
        <v>0</v>
      </c>
      <c r="Y3199">
        <v>10</v>
      </c>
    </row>
    <row r="3200" spans="2:25" hidden="1" x14ac:dyDescent="0.25">
      <c r="B3200" t="s">
        <v>2204</v>
      </c>
      <c r="C3200">
        <v>57000</v>
      </c>
      <c r="D3200" t="s">
        <v>2111</v>
      </c>
      <c r="E3200">
        <v>0</v>
      </c>
      <c r="F3200">
        <v>0</v>
      </c>
      <c r="G3200">
        <v>25</v>
      </c>
      <c r="H3200">
        <v>0</v>
      </c>
      <c r="I3200">
        <v>5</v>
      </c>
      <c r="J3200">
        <v>0</v>
      </c>
      <c r="K3200">
        <v>0</v>
      </c>
      <c r="L3200">
        <v>15</v>
      </c>
      <c r="M3200">
        <v>5</v>
      </c>
      <c r="N3200">
        <v>15</v>
      </c>
      <c r="O3200">
        <v>20</v>
      </c>
      <c r="P3200">
        <v>15</v>
      </c>
      <c r="Q3200">
        <v>20</v>
      </c>
      <c r="R3200">
        <v>15</v>
      </c>
      <c r="S3200">
        <v>0</v>
      </c>
      <c r="T3200">
        <v>5</v>
      </c>
      <c r="U3200">
        <v>5</v>
      </c>
      <c r="V3200">
        <v>50</v>
      </c>
      <c r="W3200">
        <v>0</v>
      </c>
      <c r="X3200">
        <v>5</v>
      </c>
      <c r="Y3200">
        <v>0</v>
      </c>
    </row>
    <row r="3201" spans="2:25" hidden="1" x14ac:dyDescent="0.25">
      <c r="B3201" t="s">
        <v>2204</v>
      </c>
      <c r="C3201">
        <v>57080</v>
      </c>
      <c r="D3201" t="s">
        <v>2112</v>
      </c>
      <c r="E3201">
        <v>70</v>
      </c>
      <c r="F3201">
        <v>10</v>
      </c>
      <c r="G3201">
        <v>1200</v>
      </c>
      <c r="H3201">
        <v>65</v>
      </c>
      <c r="I3201">
        <v>125</v>
      </c>
      <c r="J3201">
        <v>5</v>
      </c>
      <c r="K3201">
        <v>50</v>
      </c>
      <c r="L3201">
        <v>1705</v>
      </c>
      <c r="M3201">
        <v>505</v>
      </c>
      <c r="N3201">
        <v>645</v>
      </c>
      <c r="O3201">
        <v>480</v>
      </c>
      <c r="P3201">
        <v>395</v>
      </c>
      <c r="Q3201">
        <v>1760</v>
      </c>
      <c r="R3201">
        <v>1275</v>
      </c>
      <c r="S3201">
        <v>155</v>
      </c>
      <c r="T3201">
        <v>20</v>
      </c>
      <c r="U3201">
        <v>120</v>
      </c>
      <c r="V3201">
        <v>2485</v>
      </c>
      <c r="W3201">
        <v>15</v>
      </c>
      <c r="X3201">
        <v>60</v>
      </c>
      <c r="Y3201">
        <v>535</v>
      </c>
    </row>
    <row r="3202" spans="2:25" hidden="1" x14ac:dyDescent="0.25">
      <c r="B3202" t="s">
        <v>2204</v>
      </c>
      <c r="C3202">
        <v>57140</v>
      </c>
      <c r="D3202" t="s">
        <v>2113</v>
      </c>
      <c r="E3202">
        <v>0</v>
      </c>
      <c r="F3202">
        <v>5</v>
      </c>
      <c r="G3202">
        <v>185</v>
      </c>
      <c r="H3202">
        <v>0</v>
      </c>
      <c r="I3202">
        <v>45</v>
      </c>
      <c r="J3202">
        <v>0</v>
      </c>
      <c r="K3202">
        <v>35</v>
      </c>
      <c r="L3202">
        <v>70</v>
      </c>
      <c r="M3202">
        <v>35</v>
      </c>
      <c r="N3202">
        <v>80</v>
      </c>
      <c r="O3202">
        <v>65</v>
      </c>
      <c r="P3202">
        <v>60</v>
      </c>
      <c r="Q3202">
        <v>80</v>
      </c>
      <c r="R3202">
        <v>80</v>
      </c>
      <c r="S3202">
        <v>5</v>
      </c>
      <c r="T3202">
        <v>5</v>
      </c>
      <c r="U3202">
        <v>25</v>
      </c>
      <c r="V3202">
        <v>360</v>
      </c>
      <c r="W3202">
        <v>0</v>
      </c>
      <c r="X3202">
        <v>5</v>
      </c>
      <c r="Y3202">
        <v>0</v>
      </c>
    </row>
    <row r="3203" spans="2:25" hidden="1" x14ac:dyDescent="0.25">
      <c r="B3203" t="s">
        <v>2204</v>
      </c>
      <c r="C3203">
        <v>57210</v>
      </c>
      <c r="D3203" t="s">
        <v>2114</v>
      </c>
      <c r="E3203">
        <v>5</v>
      </c>
      <c r="F3203">
        <v>5</v>
      </c>
      <c r="G3203">
        <v>800</v>
      </c>
      <c r="H3203">
        <v>0</v>
      </c>
      <c r="I3203">
        <v>165</v>
      </c>
      <c r="J3203">
        <v>5</v>
      </c>
      <c r="K3203">
        <v>95</v>
      </c>
      <c r="L3203">
        <v>275</v>
      </c>
      <c r="M3203">
        <v>125</v>
      </c>
      <c r="N3203">
        <v>245</v>
      </c>
      <c r="O3203">
        <v>325</v>
      </c>
      <c r="P3203">
        <v>240</v>
      </c>
      <c r="Q3203">
        <v>320</v>
      </c>
      <c r="R3203">
        <v>250</v>
      </c>
      <c r="S3203">
        <v>40</v>
      </c>
      <c r="T3203">
        <v>10</v>
      </c>
      <c r="U3203">
        <v>80</v>
      </c>
      <c r="V3203">
        <v>1345</v>
      </c>
      <c r="W3203">
        <v>0</v>
      </c>
      <c r="X3203">
        <v>25</v>
      </c>
      <c r="Y3203">
        <v>10</v>
      </c>
    </row>
    <row r="3204" spans="2:25" hidden="1" x14ac:dyDescent="0.25">
      <c r="B3204" t="s">
        <v>2204</v>
      </c>
      <c r="C3204">
        <v>57280</v>
      </c>
      <c r="D3204" t="s">
        <v>2115</v>
      </c>
      <c r="E3204">
        <v>20</v>
      </c>
      <c r="F3204">
        <v>50</v>
      </c>
      <c r="G3204">
        <v>265</v>
      </c>
      <c r="H3204">
        <v>0</v>
      </c>
      <c r="I3204">
        <v>130</v>
      </c>
      <c r="J3204">
        <v>5</v>
      </c>
      <c r="K3204">
        <v>75</v>
      </c>
      <c r="L3204">
        <v>250</v>
      </c>
      <c r="M3204">
        <v>20</v>
      </c>
      <c r="N3204">
        <v>275</v>
      </c>
      <c r="O3204">
        <v>715</v>
      </c>
      <c r="P3204">
        <v>620</v>
      </c>
      <c r="Q3204">
        <v>1045</v>
      </c>
      <c r="R3204">
        <v>875</v>
      </c>
      <c r="S3204">
        <v>20</v>
      </c>
      <c r="T3204">
        <v>35</v>
      </c>
      <c r="U3204">
        <v>360</v>
      </c>
      <c r="V3204">
        <v>1185</v>
      </c>
      <c r="W3204">
        <v>5</v>
      </c>
      <c r="X3204">
        <v>135</v>
      </c>
      <c r="Y3204">
        <v>5</v>
      </c>
    </row>
    <row r="3205" spans="2:25" hidden="1" x14ac:dyDescent="0.25">
      <c r="B3205" t="s">
        <v>2204</v>
      </c>
      <c r="C3205">
        <v>57350</v>
      </c>
      <c r="D3205" t="s">
        <v>2116</v>
      </c>
      <c r="E3205">
        <v>0</v>
      </c>
      <c r="F3205">
        <v>5</v>
      </c>
      <c r="G3205">
        <v>170</v>
      </c>
      <c r="H3205">
        <v>0</v>
      </c>
      <c r="I3205">
        <v>35</v>
      </c>
      <c r="J3205">
        <v>0</v>
      </c>
      <c r="K3205">
        <v>25</v>
      </c>
      <c r="L3205">
        <v>40</v>
      </c>
      <c r="M3205">
        <v>25</v>
      </c>
      <c r="N3205">
        <v>45</v>
      </c>
      <c r="O3205">
        <v>65</v>
      </c>
      <c r="P3205">
        <v>55</v>
      </c>
      <c r="Q3205">
        <v>105</v>
      </c>
      <c r="R3205">
        <v>80</v>
      </c>
      <c r="S3205">
        <v>5</v>
      </c>
      <c r="T3205">
        <v>5</v>
      </c>
      <c r="U3205">
        <v>25</v>
      </c>
      <c r="V3205">
        <v>280</v>
      </c>
      <c r="W3205">
        <v>0</v>
      </c>
      <c r="X3205">
        <v>15</v>
      </c>
      <c r="Y3205">
        <v>0</v>
      </c>
    </row>
    <row r="3206" spans="2:25" hidden="1" x14ac:dyDescent="0.25">
      <c r="B3206" t="s">
        <v>2204</v>
      </c>
      <c r="C3206">
        <v>57420</v>
      </c>
      <c r="D3206" t="s">
        <v>2117</v>
      </c>
      <c r="E3206">
        <v>0</v>
      </c>
      <c r="F3206">
        <v>5</v>
      </c>
      <c r="G3206">
        <v>230</v>
      </c>
      <c r="H3206">
        <v>5</v>
      </c>
      <c r="I3206">
        <v>35</v>
      </c>
      <c r="J3206">
        <v>0</v>
      </c>
      <c r="K3206">
        <v>15</v>
      </c>
      <c r="L3206">
        <v>90</v>
      </c>
      <c r="M3206">
        <v>35</v>
      </c>
      <c r="N3206">
        <v>45</v>
      </c>
      <c r="O3206">
        <v>80</v>
      </c>
      <c r="P3206">
        <v>70</v>
      </c>
      <c r="Q3206">
        <v>65</v>
      </c>
      <c r="R3206">
        <v>75</v>
      </c>
      <c r="S3206">
        <v>5</v>
      </c>
      <c r="T3206">
        <v>5</v>
      </c>
      <c r="U3206">
        <v>30</v>
      </c>
      <c r="V3206">
        <v>365</v>
      </c>
      <c r="W3206">
        <v>0</v>
      </c>
      <c r="X3206">
        <v>5</v>
      </c>
      <c r="Y3206">
        <v>0</v>
      </c>
    </row>
    <row r="3207" spans="2:25" hidden="1" x14ac:dyDescent="0.25">
      <c r="B3207" t="s">
        <v>2204</v>
      </c>
      <c r="C3207">
        <v>57490</v>
      </c>
      <c r="D3207" t="s">
        <v>2118</v>
      </c>
      <c r="E3207">
        <v>25</v>
      </c>
      <c r="F3207">
        <v>65</v>
      </c>
      <c r="G3207">
        <v>13495</v>
      </c>
      <c r="H3207">
        <v>115</v>
      </c>
      <c r="I3207">
        <v>3510</v>
      </c>
      <c r="J3207">
        <v>65</v>
      </c>
      <c r="K3207">
        <v>1460</v>
      </c>
      <c r="L3207">
        <v>7800</v>
      </c>
      <c r="M3207">
        <v>1465</v>
      </c>
      <c r="N3207">
        <v>3480</v>
      </c>
      <c r="O3207">
        <v>8655</v>
      </c>
      <c r="P3207">
        <v>7080</v>
      </c>
      <c r="Q3207">
        <v>7715</v>
      </c>
      <c r="R3207">
        <v>4855</v>
      </c>
      <c r="S3207">
        <v>925</v>
      </c>
      <c r="T3207">
        <v>295</v>
      </c>
      <c r="U3207">
        <v>2830</v>
      </c>
      <c r="V3207">
        <v>23610</v>
      </c>
      <c r="W3207">
        <v>20</v>
      </c>
      <c r="X3207">
        <v>655</v>
      </c>
      <c r="Y3207">
        <v>460</v>
      </c>
    </row>
    <row r="3208" spans="2:25" hidden="1" x14ac:dyDescent="0.25">
      <c r="B3208" t="s">
        <v>2204</v>
      </c>
      <c r="C3208">
        <v>57630</v>
      </c>
      <c r="D3208" t="s">
        <v>2119</v>
      </c>
      <c r="E3208">
        <v>0</v>
      </c>
      <c r="F3208">
        <v>0</v>
      </c>
      <c r="G3208">
        <v>15</v>
      </c>
      <c r="H3208">
        <v>0</v>
      </c>
      <c r="I3208">
        <v>0</v>
      </c>
      <c r="J3208">
        <v>0</v>
      </c>
      <c r="K3208">
        <v>0</v>
      </c>
      <c r="L3208">
        <v>5</v>
      </c>
      <c r="M3208">
        <v>5</v>
      </c>
      <c r="N3208">
        <v>5</v>
      </c>
      <c r="O3208">
        <v>5</v>
      </c>
      <c r="P3208">
        <v>5</v>
      </c>
      <c r="Q3208">
        <v>5</v>
      </c>
      <c r="R3208">
        <v>10</v>
      </c>
      <c r="S3208">
        <v>0</v>
      </c>
      <c r="T3208">
        <v>0</v>
      </c>
      <c r="U3208">
        <v>5</v>
      </c>
      <c r="V3208">
        <v>25</v>
      </c>
      <c r="W3208">
        <v>0</v>
      </c>
      <c r="X3208">
        <v>0</v>
      </c>
      <c r="Y3208">
        <v>0</v>
      </c>
    </row>
    <row r="3209" spans="2:25" hidden="1" x14ac:dyDescent="0.25">
      <c r="B3209" t="s">
        <v>2204</v>
      </c>
      <c r="C3209">
        <v>57700</v>
      </c>
      <c r="D3209" t="s">
        <v>2120</v>
      </c>
      <c r="E3209">
        <v>5</v>
      </c>
      <c r="F3209">
        <v>5</v>
      </c>
      <c r="G3209">
        <v>2115</v>
      </c>
      <c r="H3209">
        <v>20</v>
      </c>
      <c r="I3209">
        <v>670</v>
      </c>
      <c r="J3209">
        <v>15</v>
      </c>
      <c r="K3209">
        <v>250</v>
      </c>
      <c r="L3209">
        <v>1110</v>
      </c>
      <c r="M3209">
        <v>300</v>
      </c>
      <c r="N3209">
        <v>450</v>
      </c>
      <c r="O3209">
        <v>2005</v>
      </c>
      <c r="P3209">
        <v>1530</v>
      </c>
      <c r="Q3209">
        <v>1440</v>
      </c>
      <c r="R3209">
        <v>780</v>
      </c>
      <c r="S3209">
        <v>170</v>
      </c>
      <c r="T3209">
        <v>60</v>
      </c>
      <c r="U3209">
        <v>565</v>
      </c>
      <c r="V3209">
        <v>3785</v>
      </c>
      <c r="W3209">
        <v>5</v>
      </c>
      <c r="X3209">
        <v>80</v>
      </c>
      <c r="Y3209">
        <v>90</v>
      </c>
    </row>
    <row r="3210" spans="2:25" hidden="1" x14ac:dyDescent="0.25">
      <c r="B3210" t="s">
        <v>2204</v>
      </c>
      <c r="C3210">
        <v>57770</v>
      </c>
      <c r="D3210" t="s">
        <v>2121</v>
      </c>
      <c r="E3210">
        <v>0</v>
      </c>
      <c r="F3210">
        <v>5</v>
      </c>
      <c r="G3210">
        <v>95</v>
      </c>
      <c r="H3210">
        <v>0</v>
      </c>
      <c r="I3210">
        <v>10</v>
      </c>
      <c r="J3210">
        <v>0</v>
      </c>
      <c r="K3210">
        <v>10</v>
      </c>
      <c r="L3210">
        <v>45</v>
      </c>
      <c r="M3210">
        <v>15</v>
      </c>
      <c r="N3210">
        <v>20</v>
      </c>
      <c r="O3210">
        <v>40</v>
      </c>
      <c r="P3210">
        <v>35</v>
      </c>
      <c r="Q3210">
        <v>55</v>
      </c>
      <c r="R3210">
        <v>40</v>
      </c>
      <c r="S3210">
        <v>5</v>
      </c>
      <c r="T3210">
        <v>5</v>
      </c>
      <c r="U3210">
        <v>15</v>
      </c>
      <c r="V3210">
        <v>150</v>
      </c>
      <c r="W3210">
        <v>0</v>
      </c>
      <c r="X3210">
        <v>5</v>
      </c>
      <c r="Y3210">
        <v>5</v>
      </c>
    </row>
    <row r="3211" spans="2:25" hidden="1" x14ac:dyDescent="0.25">
      <c r="B3211" t="s">
        <v>2204</v>
      </c>
      <c r="C3211">
        <v>57840</v>
      </c>
      <c r="D3211" t="s">
        <v>2122</v>
      </c>
      <c r="E3211">
        <v>20</v>
      </c>
      <c r="F3211">
        <v>50</v>
      </c>
      <c r="G3211">
        <v>3550</v>
      </c>
      <c r="H3211">
        <v>85</v>
      </c>
      <c r="I3211">
        <v>435</v>
      </c>
      <c r="J3211">
        <v>5</v>
      </c>
      <c r="K3211">
        <v>170</v>
      </c>
      <c r="L3211">
        <v>1375</v>
      </c>
      <c r="M3211">
        <v>1695</v>
      </c>
      <c r="N3211">
        <v>660</v>
      </c>
      <c r="O3211">
        <v>935</v>
      </c>
      <c r="P3211">
        <v>770</v>
      </c>
      <c r="Q3211">
        <v>1710</v>
      </c>
      <c r="R3211">
        <v>915</v>
      </c>
      <c r="S3211">
        <v>190</v>
      </c>
      <c r="T3211">
        <v>25</v>
      </c>
      <c r="U3211">
        <v>240</v>
      </c>
      <c r="V3211">
        <v>5040</v>
      </c>
      <c r="W3211">
        <v>5</v>
      </c>
      <c r="X3211">
        <v>90</v>
      </c>
      <c r="Y3211">
        <v>470</v>
      </c>
    </row>
    <row r="3212" spans="2:25" hidden="1" x14ac:dyDescent="0.25">
      <c r="B3212" t="s">
        <v>2204</v>
      </c>
      <c r="C3212">
        <v>57910</v>
      </c>
      <c r="D3212" t="s">
        <v>2123</v>
      </c>
      <c r="E3212">
        <v>40</v>
      </c>
      <c r="F3212">
        <v>85</v>
      </c>
      <c r="G3212">
        <v>21275</v>
      </c>
      <c r="H3212">
        <v>275</v>
      </c>
      <c r="I3212">
        <v>3435</v>
      </c>
      <c r="J3212">
        <v>50</v>
      </c>
      <c r="K3212">
        <v>1460</v>
      </c>
      <c r="L3212">
        <v>8315</v>
      </c>
      <c r="M3212">
        <v>6215</v>
      </c>
      <c r="N3212">
        <v>5110</v>
      </c>
      <c r="O3212">
        <v>8100</v>
      </c>
      <c r="P3212">
        <v>6435</v>
      </c>
      <c r="Q3212">
        <v>9365</v>
      </c>
      <c r="R3212">
        <v>6260</v>
      </c>
      <c r="S3212">
        <v>1125</v>
      </c>
      <c r="T3212">
        <v>380</v>
      </c>
      <c r="U3212">
        <v>2005</v>
      </c>
      <c r="V3212">
        <v>32870</v>
      </c>
      <c r="W3212">
        <v>50</v>
      </c>
      <c r="X3212">
        <v>480</v>
      </c>
      <c r="Y3212">
        <v>1395</v>
      </c>
    </row>
    <row r="3213" spans="2:25" hidden="1" x14ac:dyDescent="0.25">
      <c r="B3213" t="s">
        <v>2204</v>
      </c>
      <c r="C3213">
        <v>57980</v>
      </c>
      <c r="D3213" t="s">
        <v>2124</v>
      </c>
      <c r="E3213">
        <v>5</v>
      </c>
      <c r="F3213">
        <v>0</v>
      </c>
      <c r="G3213">
        <v>1265</v>
      </c>
      <c r="H3213">
        <v>40</v>
      </c>
      <c r="I3213">
        <v>130</v>
      </c>
      <c r="J3213">
        <v>0</v>
      </c>
      <c r="K3213">
        <v>30</v>
      </c>
      <c r="L3213">
        <v>495</v>
      </c>
      <c r="M3213">
        <v>825</v>
      </c>
      <c r="N3213">
        <v>285</v>
      </c>
      <c r="O3213">
        <v>235</v>
      </c>
      <c r="P3213">
        <v>180</v>
      </c>
      <c r="Q3213">
        <v>440</v>
      </c>
      <c r="R3213">
        <v>295</v>
      </c>
      <c r="S3213">
        <v>55</v>
      </c>
      <c r="T3213">
        <v>5</v>
      </c>
      <c r="U3213">
        <v>50</v>
      </c>
      <c r="V3213">
        <v>1800</v>
      </c>
      <c r="W3213">
        <v>5</v>
      </c>
      <c r="X3213">
        <v>5</v>
      </c>
      <c r="Y3213">
        <v>125</v>
      </c>
    </row>
    <row r="3214" spans="2:25" hidden="1" x14ac:dyDescent="0.25">
      <c r="B3214" t="s">
        <v>2204</v>
      </c>
      <c r="C3214">
        <v>58050</v>
      </c>
      <c r="D3214" t="s">
        <v>2125</v>
      </c>
      <c r="E3214">
        <v>50</v>
      </c>
      <c r="F3214">
        <v>150</v>
      </c>
      <c r="G3214">
        <v>12065</v>
      </c>
      <c r="H3214">
        <v>155</v>
      </c>
      <c r="I3214">
        <v>3330</v>
      </c>
      <c r="J3214">
        <v>55</v>
      </c>
      <c r="K3214">
        <v>1480</v>
      </c>
      <c r="L3214">
        <v>6760</v>
      </c>
      <c r="M3214">
        <v>1495</v>
      </c>
      <c r="N3214">
        <v>3835</v>
      </c>
      <c r="O3214">
        <v>10260</v>
      </c>
      <c r="P3214">
        <v>8055</v>
      </c>
      <c r="Q3214">
        <v>9535</v>
      </c>
      <c r="R3214">
        <v>5745</v>
      </c>
      <c r="S3214">
        <v>970</v>
      </c>
      <c r="T3214">
        <v>460</v>
      </c>
      <c r="U3214">
        <v>2675</v>
      </c>
      <c r="V3214">
        <v>22400</v>
      </c>
      <c r="W3214">
        <v>30</v>
      </c>
      <c r="X3214">
        <v>670</v>
      </c>
      <c r="Y3214">
        <v>880</v>
      </c>
    </row>
    <row r="3215" spans="2:25" hidden="1" x14ac:dyDescent="0.25">
      <c r="B3215" t="s">
        <v>2204</v>
      </c>
      <c r="C3215">
        <v>58190</v>
      </c>
      <c r="D3215" t="s">
        <v>2126</v>
      </c>
      <c r="E3215">
        <v>0</v>
      </c>
      <c r="F3215">
        <v>0</v>
      </c>
      <c r="G3215">
        <v>45</v>
      </c>
      <c r="H3215">
        <v>0</v>
      </c>
      <c r="I3215">
        <v>10</v>
      </c>
      <c r="J3215">
        <v>0</v>
      </c>
      <c r="K3215">
        <v>5</v>
      </c>
      <c r="L3215">
        <v>10</v>
      </c>
      <c r="M3215">
        <v>5</v>
      </c>
      <c r="N3215">
        <v>20</v>
      </c>
      <c r="O3215">
        <v>30</v>
      </c>
      <c r="P3215">
        <v>20</v>
      </c>
      <c r="Q3215">
        <v>35</v>
      </c>
      <c r="R3215">
        <v>30</v>
      </c>
      <c r="S3215">
        <v>5</v>
      </c>
      <c r="T3215">
        <v>0</v>
      </c>
      <c r="U3215">
        <v>10</v>
      </c>
      <c r="V3215">
        <v>95</v>
      </c>
      <c r="W3215">
        <v>0</v>
      </c>
      <c r="X3215">
        <v>5</v>
      </c>
      <c r="Y3215">
        <v>0</v>
      </c>
    </row>
    <row r="3216" spans="2:25" hidden="1" x14ac:dyDescent="0.25">
      <c r="B3216" t="s">
        <v>2204</v>
      </c>
      <c r="C3216">
        <v>58260</v>
      </c>
      <c r="D3216" t="s">
        <v>2127</v>
      </c>
      <c r="E3216">
        <v>0</v>
      </c>
      <c r="F3216">
        <v>5</v>
      </c>
      <c r="G3216">
        <v>85</v>
      </c>
      <c r="H3216">
        <v>0</v>
      </c>
      <c r="I3216">
        <v>10</v>
      </c>
      <c r="J3216">
        <v>0</v>
      </c>
      <c r="K3216">
        <v>5</v>
      </c>
      <c r="L3216">
        <v>30</v>
      </c>
      <c r="M3216">
        <v>5</v>
      </c>
      <c r="N3216">
        <v>10</v>
      </c>
      <c r="O3216">
        <v>35</v>
      </c>
      <c r="P3216">
        <v>30</v>
      </c>
      <c r="Q3216">
        <v>35</v>
      </c>
      <c r="R3216">
        <v>30</v>
      </c>
      <c r="S3216">
        <v>5</v>
      </c>
      <c r="T3216">
        <v>5</v>
      </c>
      <c r="U3216">
        <v>15</v>
      </c>
      <c r="V3216">
        <v>135</v>
      </c>
      <c r="W3216">
        <v>0</v>
      </c>
      <c r="X3216">
        <v>5</v>
      </c>
      <c r="Y3216">
        <v>5</v>
      </c>
    </row>
    <row r="3217" spans="2:25" hidden="1" x14ac:dyDescent="0.25">
      <c r="B3217" t="s">
        <v>2204</v>
      </c>
      <c r="C3217">
        <v>58330</v>
      </c>
      <c r="D3217" t="s">
        <v>2128</v>
      </c>
      <c r="E3217">
        <v>5</v>
      </c>
      <c r="F3217">
        <v>5</v>
      </c>
      <c r="G3217">
        <v>810</v>
      </c>
      <c r="H3217">
        <v>5</v>
      </c>
      <c r="I3217">
        <v>115</v>
      </c>
      <c r="J3217">
        <v>5</v>
      </c>
      <c r="K3217">
        <v>40</v>
      </c>
      <c r="L3217">
        <v>205</v>
      </c>
      <c r="M3217">
        <v>115</v>
      </c>
      <c r="N3217">
        <v>140</v>
      </c>
      <c r="O3217">
        <v>215</v>
      </c>
      <c r="P3217">
        <v>165</v>
      </c>
      <c r="Q3217">
        <v>245</v>
      </c>
      <c r="R3217">
        <v>205</v>
      </c>
      <c r="S3217">
        <v>30</v>
      </c>
      <c r="T3217">
        <v>10</v>
      </c>
      <c r="U3217">
        <v>60</v>
      </c>
      <c r="V3217">
        <v>1165</v>
      </c>
      <c r="W3217">
        <v>0</v>
      </c>
      <c r="X3217">
        <v>25</v>
      </c>
      <c r="Y3217">
        <v>5</v>
      </c>
    </row>
    <row r="3218" spans="2:25" hidden="1" x14ac:dyDescent="0.25">
      <c r="B3218" t="s">
        <v>2204</v>
      </c>
      <c r="C3218">
        <v>58400</v>
      </c>
      <c r="D3218" t="s">
        <v>2129</v>
      </c>
      <c r="E3218">
        <v>5</v>
      </c>
      <c r="F3218">
        <v>5</v>
      </c>
      <c r="G3218">
        <v>50</v>
      </c>
      <c r="H3218">
        <v>0</v>
      </c>
      <c r="I3218">
        <v>10</v>
      </c>
      <c r="J3218">
        <v>0</v>
      </c>
      <c r="K3218">
        <v>10</v>
      </c>
      <c r="L3218">
        <v>20</v>
      </c>
      <c r="M3218">
        <v>5</v>
      </c>
      <c r="N3218">
        <v>25</v>
      </c>
      <c r="O3218">
        <v>20</v>
      </c>
      <c r="P3218">
        <v>20</v>
      </c>
      <c r="Q3218">
        <v>20</v>
      </c>
      <c r="R3218">
        <v>20</v>
      </c>
      <c r="S3218">
        <v>5</v>
      </c>
      <c r="T3218">
        <v>0</v>
      </c>
      <c r="U3218">
        <v>10</v>
      </c>
      <c r="V3218">
        <v>105</v>
      </c>
      <c r="W3218">
        <v>0</v>
      </c>
      <c r="X3218">
        <v>5</v>
      </c>
      <c r="Y3218">
        <v>0</v>
      </c>
    </row>
    <row r="3219" spans="2:25" hidden="1" x14ac:dyDescent="0.25">
      <c r="B3219" t="s">
        <v>2204</v>
      </c>
      <c r="C3219">
        <v>58470</v>
      </c>
      <c r="D3219" t="s">
        <v>2130</v>
      </c>
      <c r="E3219">
        <v>5</v>
      </c>
      <c r="F3219">
        <v>5</v>
      </c>
      <c r="G3219">
        <v>5</v>
      </c>
      <c r="H3219">
        <v>0</v>
      </c>
      <c r="I3219">
        <v>0</v>
      </c>
      <c r="J3219">
        <v>0</v>
      </c>
      <c r="K3219">
        <v>0</v>
      </c>
      <c r="L3219">
        <v>5</v>
      </c>
      <c r="M3219">
        <v>0</v>
      </c>
      <c r="N3219">
        <v>10</v>
      </c>
      <c r="O3219">
        <v>25</v>
      </c>
      <c r="P3219">
        <v>20</v>
      </c>
      <c r="Q3219">
        <v>35</v>
      </c>
      <c r="R3219">
        <v>25</v>
      </c>
      <c r="S3219">
        <v>0</v>
      </c>
      <c r="T3219">
        <v>5</v>
      </c>
      <c r="U3219">
        <v>15</v>
      </c>
      <c r="V3219">
        <v>30</v>
      </c>
      <c r="W3219">
        <v>0</v>
      </c>
      <c r="X3219">
        <v>5</v>
      </c>
      <c r="Y3219">
        <v>0</v>
      </c>
    </row>
    <row r="3220" spans="2:25" hidden="1" x14ac:dyDescent="0.25">
      <c r="B3220" t="s">
        <v>2204</v>
      </c>
      <c r="C3220">
        <v>58510</v>
      </c>
      <c r="D3220" t="s">
        <v>2131</v>
      </c>
      <c r="E3220">
        <v>25</v>
      </c>
      <c r="F3220">
        <v>20</v>
      </c>
      <c r="G3220">
        <v>3135</v>
      </c>
      <c r="H3220">
        <v>60</v>
      </c>
      <c r="I3220">
        <v>420</v>
      </c>
      <c r="J3220">
        <v>5</v>
      </c>
      <c r="K3220">
        <v>160</v>
      </c>
      <c r="L3220">
        <v>1955</v>
      </c>
      <c r="M3220">
        <v>705</v>
      </c>
      <c r="N3220">
        <v>930</v>
      </c>
      <c r="O3220">
        <v>970</v>
      </c>
      <c r="P3220">
        <v>800</v>
      </c>
      <c r="Q3220">
        <v>1735</v>
      </c>
      <c r="R3220">
        <v>1150</v>
      </c>
      <c r="S3220">
        <v>200</v>
      </c>
      <c r="T3220">
        <v>45</v>
      </c>
      <c r="U3220">
        <v>280</v>
      </c>
      <c r="V3220">
        <v>5045</v>
      </c>
      <c r="W3220">
        <v>10</v>
      </c>
      <c r="X3220">
        <v>90</v>
      </c>
      <c r="Y3220">
        <v>395</v>
      </c>
    </row>
    <row r="3221" spans="2:25" hidden="1" x14ac:dyDescent="0.25">
      <c r="B3221" t="s">
        <v>2204</v>
      </c>
      <c r="C3221">
        <v>58540</v>
      </c>
      <c r="D3221" t="s">
        <v>2132</v>
      </c>
      <c r="E3221">
        <v>0</v>
      </c>
      <c r="F3221">
        <v>0</v>
      </c>
      <c r="G3221">
        <v>80</v>
      </c>
      <c r="H3221">
        <v>0</v>
      </c>
      <c r="I3221">
        <v>10</v>
      </c>
      <c r="J3221">
        <v>0</v>
      </c>
      <c r="K3221">
        <v>5</v>
      </c>
      <c r="L3221">
        <v>30</v>
      </c>
      <c r="M3221">
        <v>10</v>
      </c>
      <c r="N3221">
        <v>25</v>
      </c>
      <c r="O3221">
        <v>40</v>
      </c>
      <c r="P3221">
        <v>35</v>
      </c>
      <c r="Q3221">
        <v>30</v>
      </c>
      <c r="R3221">
        <v>25</v>
      </c>
      <c r="S3221">
        <v>5</v>
      </c>
      <c r="T3221">
        <v>5</v>
      </c>
      <c r="U3221">
        <v>10</v>
      </c>
      <c r="V3221">
        <v>135</v>
      </c>
      <c r="W3221">
        <v>0</v>
      </c>
      <c r="X3221">
        <v>5</v>
      </c>
      <c r="Y3221">
        <v>0</v>
      </c>
    </row>
    <row r="3222" spans="2:25" hidden="1" x14ac:dyDescent="0.25">
      <c r="B3222" t="s">
        <v>2204</v>
      </c>
      <c r="C3222">
        <v>58570</v>
      </c>
      <c r="D3222" t="s">
        <v>2133</v>
      </c>
      <c r="E3222">
        <v>10</v>
      </c>
      <c r="F3222">
        <v>10</v>
      </c>
      <c r="G3222">
        <v>2225</v>
      </c>
      <c r="H3222">
        <v>85</v>
      </c>
      <c r="I3222">
        <v>330</v>
      </c>
      <c r="J3222">
        <v>5</v>
      </c>
      <c r="K3222">
        <v>125</v>
      </c>
      <c r="L3222">
        <v>1320</v>
      </c>
      <c r="M3222">
        <v>750</v>
      </c>
      <c r="N3222">
        <v>685</v>
      </c>
      <c r="O3222">
        <v>680</v>
      </c>
      <c r="P3222">
        <v>555</v>
      </c>
      <c r="Q3222">
        <v>1300</v>
      </c>
      <c r="R3222">
        <v>830</v>
      </c>
      <c r="S3222">
        <v>175</v>
      </c>
      <c r="T3222">
        <v>25</v>
      </c>
      <c r="U3222">
        <v>180</v>
      </c>
      <c r="V3222">
        <v>3580</v>
      </c>
      <c r="W3222">
        <v>15</v>
      </c>
      <c r="X3222">
        <v>75</v>
      </c>
      <c r="Y3222">
        <v>260</v>
      </c>
    </row>
    <row r="3223" spans="2:25" hidden="1" x14ac:dyDescent="0.25">
      <c r="B3223" t="s">
        <v>2204</v>
      </c>
      <c r="C3223">
        <v>58610</v>
      </c>
      <c r="D3223" t="s">
        <v>2134</v>
      </c>
      <c r="E3223">
        <v>0</v>
      </c>
      <c r="F3223">
        <v>5</v>
      </c>
      <c r="G3223">
        <v>300</v>
      </c>
      <c r="H3223">
        <v>0</v>
      </c>
      <c r="I3223">
        <v>45</v>
      </c>
      <c r="J3223">
        <v>0</v>
      </c>
      <c r="K3223">
        <v>25</v>
      </c>
      <c r="L3223">
        <v>115</v>
      </c>
      <c r="M3223">
        <v>25</v>
      </c>
      <c r="N3223">
        <v>90</v>
      </c>
      <c r="O3223">
        <v>115</v>
      </c>
      <c r="P3223">
        <v>90</v>
      </c>
      <c r="Q3223">
        <v>95</v>
      </c>
      <c r="R3223">
        <v>85</v>
      </c>
      <c r="S3223">
        <v>5</v>
      </c>
      <c r="T3223">
        <v>5</v>
      </c>
      <c r="U3223">
        <v>40</v>
      </c>
      <c r="V3223">
        <v>500</v>
      </c>
      <c r="W3223">
        <v>0</v>
      </c>
      <c r="X3223">
        <v>10</v>
      </c>
      <c r="Y3223">
        <v>5</v>
      </c>
    </row>
    <row r="3224" spans="2:25" hidden="1" x14ac:dyDescent="0.25">
      <c r="B3224" t="s">
        <v>2204</v>
      </c>
      <c r="C3224">
        <v>58680</v>
      </c>
      <c r="D3224" t="s">
        <v>2135</v>
      </c>
      <c r="E3224">
        <v>0</v>
      </c>
      <c r="F3224">
        <v>0</v>
      </c>
      <c r="G3224">
        <v>55</v>
      </c>
      <c r="H3224">
        <v>0</v>
      </c>
      <c r="I3224">
        <v>10</v>
      </c>
      <c r="J3224">
        <v>0</v>
      </c>
      <c r="K3224">
        <v>10</v>
      </c>
      <c r="L3224">
        <v>10</v>
      </c>
      <c r="M3224">
        <v>5</v>
      </c>
      <c r="N3224">
        <v>10</v>
      </c>
      <c r="O3224">
        <v>15</v>
      </c>
      <c r="P3224">
        <v>10</v>
      </c>
      <c r="Q3224">
        <v>25</v>
      </c>
      <c r="R3224">
        <v>25</v>
      </c>
      <c r="S3224">
        <v>5</v>
      </c>
      <c r="T3224">
        <v>0</v>
      </c>
      <c r="U3224">
        <v>5</v>
      </c>
      <c r="V3224">
        <v>85</v>
      </c>
      <c r="W3224">
        <v>0</v>
      </c>
      <c r="X3224">
        <v>5</v>
      </c>
      <c r="Y3224">
        <v>0</v>
      </c>
    </row>
    <row r="3225" spans="2:25" hidden="1" x14ac:dyDescent="0.25">
      <c r="B3225" t="s">
        <v>2204</v>
      </c>
      <c r="C3225">
        <v>58760</v>
      </c>
      <c r="D3225" t="s">
        <v>2136</v>
      </c>
      <c r="E3225">
        <v>45</v>
      </c>
      <c r="F3225">
        <v>125</v>
      </c>
      <c r="G3225">
        <v>17855</v>
      </c>
      <c r="H3225">
        <v>220</v>
      </c>
      <c r="I3225">
        <v>4630</v>
      </c>
      <c r="J3225">
        <v>90</v>
      </c>
      <c r="K3225">
        <v>1915</v>
      </c>
      <c r="L3225">
        <v>8995</v>
      </c>
      <c r="M3225">
        <v>1990</v>
      </c>
      <c r="N3225">
        <v>4690</v>
      </c>
      <c r="O3225">
        <v>12975</v>
      </c>
      <c r="P3225">
        <v>10275</v>
      </c>
      <c r="Q3225">
        <v>11555</v>
      </c>
      <c r="R3225">
        <v>6605</v>
      </c>
      <c r="S3225">
        <v>1435</v>
      </c>
      <c r="T3225">
        <v>495</v>
      </c>
      <c r="U3225">
        <v>3595</v>
      </c>
      <c r="V3225">
        <v>31110</v>
      </c>
      <c r="W3225">
        <v>40</v>
      </c>
      <c r="X3225">
        <v>775</v>
      </c>
      <c r="Y3225">
        <v>1130</v>
      </c>
    </row>
    <row r="3226" spans="2:25" hidden="1" x14ac:dyDescent="0.25">
      <c r="B3226" t="s">
        <v>2204</v>
      </c>
      <c r="C3226">
        <v>58820</v>
      </c>
      <c r="D3226" t="s">
        <v>2137</v>
      </c>
      <c r="E3226">
        <v>5</v>
      </c>
      <c r="F3226">
        <v>5</v>
      </c>
      <c r="G3226">
        <v>680</v>
      </c>
      <c r="H3226">
        <v>5</v>
      </c>
      <c r="I3226">
        <v>115</v>
      </c>
      <c r="J3226">
        <v>5</v>
      </c>
      <c r="K3226">
        <v>60</v>
      </c>
      <c r="L3226">
        <v>265</v>
      </c>
      <c r="M3226">
        <v>125</v>
      </c>
      <c r="N3226">
        <v>150</v>
      </c>
      <c r="O3226">
        <v>235</v>
      </c>
      <c r="P3226">
        <v>205</v>
      </c>
      <c r="Q3226">
        <v>280</v>
      </c>
      <c r="R3226">
        <v>240</v>
      </c>
      <c r="S3226">
        <v>35</v>
      </c>
      <c r="T3226">
        <v>15</v>
      </c>
      <c r="U3226">
        <v>90</v>
      </c>
      <c r="V3226">
        <v>1125</v>
      </c>
      <c r="W3226">
        <v>0</v>
      </c>
      <c r="X3226">
        <v>35</v>
      </c>
      <c r="Y3226">
        <v>5</v>
      </c>
    </row>
    <row r="3227" spans="2:25" hidden="1" x14ac:dyDescent="0.25">
      <c r="B3227" t="s">
        <v>2204</v>
      </c>
      <c r="C3227">
        <v>58890</v>
      </c>
      <c r="D3227" t="s">
        <v>2138</v>
      </c>
      <c r="E3227">
        <v>0</v>
      </c>
      <c r="F3227">
        <v>0</v>
      </c>
      <c r="G3227">
        <v>75</v>
      </c>
      <c r="H3227">
        <v>0</v>
      </c>
      <c r="I3227">
        <v>15</v>
      </c>
      <c r="J3227">
        <v>0</v>
      </c>
      <c r="K3227">
        <v>10</v>
      </c>
      <c r="L3227">
        <v>35</v>
      </c>
      <c r="M3227">
        <v>20</v>
      </c>
      <c r="N3227">
        <v>30</v>
      </c>
      <c r="O3227">
        <v>45</v>
      </c>
      <c r="P3227">
        <v>35</v>
      </c>
      <c r="Q3227">
        <v>30</v>
      </c>
      <c r="R3227">
        <v>25</v>
      </c>
      <c r="S3227">
        <v>5</v>
      </c>
      <c r="T3227">
        <v>5</v>
      </c>
      <c r="U3227">
        <v>10</v>
      </c>
      <c r="V3227">
        <v>140</v>
      </c>
      <c r="W3227">
        <v>0</v>
      </c>
      <c r="X3227">
        <v>0</v>
      </c>
      <c r="Y3227">
        <v>5</v>
      </c>
    </row>
    <row r="3228" spans="2:25" hidden="1" x14ac:dyDescent="0.25">
      <c r="B3228" t="s">
        <v>2204</v>
      </c>
      <c r="C3228">
        <v>59030</v>
      </c>
      <c r="D3228" t="s">
        <v>2139</v>
      </c>
      <c r="E3228">
        <v>0</v>
      </c>
      <c r="F3228">
        <v>0</v>
      </c>
      <c r="G3228">
        <v>45</v>
      </c>
      <c r="H3228">
        <v>0</v>
      </c>
      <c r="I3228">
        <v>5</v>
      </c>
      <c r="J3228">
        <v>0</v>
      </c>
      <c r="K3228">
        <v>5</v>
      </c>
      <c r="L3228">
        <v>5</v>
      </c>
      <c r="M3228">
        <v>5</v>
      </c>
      <c r="N3228">
        <v>10</v>
      </c>
      <c r="O3228">
        <v>5</v>
      </c>
      <c r="P3228">
        <v>5</v>
      </c>
      <c r="Q3228">
        <v>10</v>
      </c>
      <c r="R3228">
        <v>5</v>
      </c>
      <c r="S3228">
        <v>5</v>
      </c>
      <c r="T3228">
        <v>5</v>
      </c>
      <c r="U3228">
        <v>5</v>
      </c>
      <c r="V3228">
        <v>55</v>
      </c>
      <c r="W3228">
        <v>0</v>
      </c>
      <c r="X3228">
        <v>0</v>
      </c>
      <c r="Y3228">
        <v>0</v>
      </c>
    </row>
    <row r="3229" spans="2:25" hidden="1" x14ac:dyDescent="0.25">
      <c r="B3229" t="s">
        <v>2204</v>
      </c>
      <c r="C3229">
        <v>59100</v>
      </c>
      <c r="D3229" t="s">
        <v>2140</v>
      </c>
      <c r="E3229">
        <v>0</v>
      </c>
      <c r="F3229">
        <v>0</v>
      </c>
      <c r="G3229">
        <v>75</v>
      </c>
      <c r="H3229">
        <v>5</v>
      </c>
      <c r="I3229">
        <v>15</v>
      </c>
      <c r="J3229">
        <v>0</v>
      </c>
      <c r="K3229">
        <v>10</v>
      </c>
      <c r="L3229">
        <v>20</v>
      </c>
      <c r="M3229">
        <v>20</v>
      </c>
      <c r="N3229">
        <v>25</v>
      </c>
      <c r="O3229">
        <v>25</v>
      </c>
      <c r="P3229">
        <v>25</v>
      </c>
      <c r="Q3229">
        <v>40</v>
      </c>
      <c r="R3229">
        <v>35</v>
      </c>
      <c r="S3229">
        <v>5</v>
      </c>
      <c r="T3229">
        <v>5</v>
      </c>
      <c r="U3229">
        <v>5</v>
      </c>
      <c r="V3229">
        <v>130</v>
      </c>
      <c r="W3229">
        <v>0</v>
      </c>
      <c r="X3229">
        <v>0</v>
      </c>
      <c r="Y3229">
        <v>0</v>
      </c>
    </row>
    <row r="3230" spans="2:25" hidden="1" x14ac:dyDescent="0.25">
      <c r="B3230" t="s">
        <v>2204</v>
      </c>
      <c r="C3230">
        <v>59170</v>
      </c>
      <c r="D3230" t="s">
        <v>2141</v>
      </c>
      <c r="E3230">
        <v>0</v>
      </c>
      <c r="F3230">
        <v>0</v>
      </c>
      <c r="G3230">
        <v>80</v>
      </c>
      <c r="H3230">
        <v>5</v>
      </c>
      <c r="I3230">
        <v>10</v>
      </c>
      <c r="J3230">
        <v>0</v>
      </c>
      <c r="K3230">
        <v>5</v>
      </c>
      <c r="L3230">
        <v>40</v>
      </c>
      <c r="M3230">
        <v>20</v>
      </c>
      <c r="N3230">
        <v>15</v>
      </c>
      <c r="O3230">
        <v>45</v>
      </c>
      <c r="P3230">
        <v>35</v>
      </c>
      <c r="Q3230">
        <v>35</v>
      </c>
      <c r="R3230">
        <v>25</v>
      </c>
      <c r="S3230">
        <v>0</v>
      </c>
      <c r="T3230">
        <v>5</v>
      </c>
      <c r="U3230">
        <v>15</v>
      </c>
      <c r="V3230">
        <v>125</v>
      </c>
      <c r="W3230">
        <v>0</v>
      </c>
      <c r="X3230">
        <v>5</v>
      </c>
      <c r="Y3230">
        <v>5</v>
      </c>
    </row>
    <row r="3231" spans="2:25" hidden="1" x14ac:dyDescent="0.25">
      <c r="B3231" t="s">
        <v>2204</v>
      </c>
      <c r="C3231">
        <v>59250</v>
      </c>
      <c r="D3231" t="s">
        <v>2142</v>
      </c>
      <c r="E3231">
        <v>5</v>
      </c>
      <c r="F3231">
        <v>5</v>
      </c>
      <c r="G3231">
        <v>20</v>
      </c>
      <c r="H3231">
        <v>0</v>
      </c>
      <c r="I3231">
        <v>5</v>
      </c>
      <c r="J3231">
        <v>0</v>
      </c>
      <c r="K3231">
        <v>5</v>
      </c>
      <c r="L3231">
        <v>5</v>
      </c>
      <c r="M3231">
        <v>0</v>
      </c>
      <c r="N3231">
        <v>15</v>
      </c>
      <c r="O3231">
        <v>45</v>
      </c>
      <c r="P3231">
        <v>40</v>
      </c>
      <c r="Q3231">
        <v>95</v>
      </c>
      <c r="R3231">
        <v>85</v>
      </c>
      <c r="S3231">
        <v>5</v>
      </c>
      <c r="T3231">
        <v>5</v>
      </c>
      <c r="U3231">
        <v>20</v>
      </c>
      <c r="V3231">
        <v>75</v>
      </c>
      <c r="W3231">
        <v>0</v>
      </c>
      <c r="X3231">
        <v>15</v>
      </c>
      <c r="Y3231">
        <v>0</v>
      </c>
    </row>
    <row r="3232" spans="2:25" hidden="1" x14ac:dyDescent="0.25">
      <c r="B3232" t="s">
        <v>2204</v>
      </c>
      <c r="C3232">
        <v>59310</v>
      </c>
      <c r="D3232" t="s">
        <v>2143</v>
      </c>
      <c r="E3232">
        <v>5</v>
      </c>
      <c r="F3232">
        <v>5</v>
      </c>
      <c r="G3232">
        <v>160</v>
      </c>
      <c r="H3232">
        <v>0</v>
      </c>
      <c r="I3232">
        <v>30</v>
      </c>
      <c r="J3232">
        <v>5</v>
      </c>
      <c r="K3232">
        <v>15</v>
      </c>
      <c r="L3232">
        <v>60</v>
      </c>
      <c r="M3232">
        <v>35</v>
      </c>
      <c r="N3232">
        <v>45</v>
      </c>
      <c r="O3232">
        <v>75</v>
      </c>
      <c r="P3232">
        <v>60</v>
      </c>
      <c r="Q3232">
        <v>75</v>
      </c>
      <c r="R3232">
        <v>65</v>
      </c>
      <c r="S3232">
        <v>10</v>
      </c>
      <c r="T3232">
        <v>5</v>
      </c>
      <c r="U3232">
        <v>30</v>
      </c>
      <c r="V3232">
        <v>280</v>
      </c>
      <c r="W3232">
        <v>0</v>
      </c>
      <c r="X3232">
        <v>5</v>
      </c>
      <c r="Y3232">
        <v>5</v>
      </c>
    </row>
    <row r="3233" spans="2:25" hidden="1" x14ac:dyDescent="0.25">
      <c r="B3233" t="s">
        <v>2204</v>
      </c>
      <c r="C3233">
        <v>59320</v>
      </c>
      <c r="D3233" t="s">
        <v>2144</v>
      </c>
      <c r="E3233">
        <v>5</v>
      </c>
      <c r="F3233">
        <v>5</v>
      </c>
      <c r="G3233">
        <v>45</v>
      </c>
      <c r="H3233">
        <v>0</v>
      </c>
      <c r="I3233">
        <v>15</v>
      </c>
      <c r="J3233">
        <v>0</v>
      </c>
      <c r="K3233">
        <v>5</v>
      </c>
      <c r="L3233">
        <v>20</v>
      </c>
      <c r="M3233">
        <v>5</v>
      </c>
      <c r="N3233">
        <v>15</v>
      </c>
      <c r="O3233">
        <v>20</v>
      </c>
      <c r="P3233">
        <v>15</v>
      </c>
      <c r="Q3233">
        <v>30</v>
      </c>
      <c r="R3233">
        <v>20</v>
      </c>
      <c r="S3233">
        <v>5</v>
      </c>
      <c r="T3233">
        <v>5</v>
      </c>
      <c r="U3233">
        <v>10</v>
      </c>
      <c r="V3233">
        <v>90</v>
      </c>
      <c r="W3233">
        <v>0</v>
      </c>
      <c r="X3233">
        <v>5</v>
      </c>
      <c r="Y3233">
        <v>0</v>
      </c>
    </row>
    <row r="3234" spans="2:25" hidden="1" x14ac:dyDescent="0.25">
      <c r="B3234" t="s">
        <v>2204</v>
      </c>
      <c r="C3234">
        <v>59330</v>
      </c>
      <c r="D3234" t="s">
        <v>2145</v>
      </c>
      <c r="E3234">
        <v>0</v>
      </c>
      <c r="F3234">
        <v>5</v>
      </c>
      <c r="G3234">
        <v>90</v>
      </c>
      <c r="H3234">
        <v>0</v>
      </c>
      <c r="I3234">
        <v>10</v>
      </c>
      <c r="J3234">
        <v>0</v>
      </c>
      <c r="K3234">
        <v>5</v>
      </c>
      <c r="L3234">
        <v>35</v>
      </c>
      <c r="M3234">
        <v>5</v>
      </c>
      <c r="N3234">
        <v>25</v>
      </c>
      <c r="O3234">
        <v>30</v>
      </c>
      <c r="P3234">
        <v>25</v>
      </c>
      <c r="Q3234">
        <v>45</v>
      </c>
      <c r="R3234">
        <v>40</v>
      </c>
      <c r="S3234">
        <v>5</v>
      </c>
      <c r="T3234">
        <v>5</v>
      </c>
      <c r="U3234">
        <v>10</v>
      </c>
      <c r="V3234">
        <v>150</v>
      </c>
      <c r="W3234">
        <v>0</v>
      </c>
      <c r="X3234">
        <v>5</v>
      </c>
      <c r="Y3234">
        <v>0</v>
      </c>
    </row>
    <row r="3235" spans="2:25" hidden="1" x14ac:dyDescent="0.25">
      <c r="B3235" t="s">
        <v>2204</v>
      </c>
      <c r="C3235">
        <v>59340</v>
      </c>
      <c r="D3235" t="s">
        <v>2146</v>
      </c>
      <c r="E3235">
        <v>20</v>
      </c>
      <c r="F3235">
        <v>65</v>
      </c>
      <c r="G3235">
        <v>270</v>
      </c>
      <c r="H3235">
        <v>5</v>
      </c>
      <c r="I3235">
        <v>90</v>
      </c>
      <c r="J3235">
        <v>5</v>
      </c>
      <c r="K3235">
        <v>70</v>
      </c>
      <c r="L3235">
        <v>190</v>
      </c>
      <c r="M3235">
        <v>25</v>
      </c>
      <c r="N3235">
        <v>325</v>
      </c>
      <c r="O3235">
        <v>690</v>
      </c>
      <c r="P3235">
        <v>630</v>
      </c>
      <c r="Q3235">
        <v>1150</v>
      </c>
      <c r="R3235">
        <v>875</v>
      </c>
      <c r="S3235">
        <v>20</v>
      </c>
      <c r="T3235">
        <v>60</v>
      </c>
      <c r="U3235">
        <v>345</v>
      </c>
      <c r="V3235">
        <v>1190</v>
      </c>
      <c r="W3235">
        <v>0</v>
      </c>
      <c r="X3235">
        <v>145</v>
      </c>
      <c r="Y3235">
        <v>5</v>
      </c>
    </row>
    <row r="3236" spans="2:25" hidden="1" x14ac:dyDescent="0.25">
      <c r="B3236" t="s">
        <v>2204</v>
      </c>
      <c r="C3236">
        <v>59350</v>
      </c>
      <c r="D3236" t="s">
        <v>2147</v>
      </c>
      <c r="E3236">
        <v>0</v>
      </c>
      <c r="F3236">
        <v>5</v>
      </c>
      <c r="G3236">
        <v>10</v>
      </c>
      <c r="H3236">
        <v>0</v>
      </c>
      <c r="I3236">
        <v>5</v>
      </c>
      <c r="J3236">
        <v>0</v>
      </c>
      <c r="K3236">
        <v>5</v>
      </c>
      <c r="L3236">
        <v>10</v>
      </c>
      <c r="M3236">
        <v>0</v>
      </c>
      <c r="N3236">
        <v>5</v>
      </c>
      <c r="O3236">
        <v>15</v>
      </c>
      <c r="P3236">
        <v>15</v>
      </c>
      <c r="Q3236">
        <v>30</v>
      </c>
      <c r="R3236">
        <v>25</v>
      </c>
      <c r="S3236">
        <v>5</v>
      </c>
      <c r="T3236">
        <v>5</v>
      </c>
      <c r="U3236">
        <v>10</v>
      </c>
      <c r="V3236">
        <v>40</v>
      </c>
      <c r="W3236">
        <v>0</v>
      </c>
      <c r="X3236">
        <v>5</v>
      </c>
      <c r="Y3236">
        <v>0</v>
      </c>
    </row>
    <row r="3237" spans="2:25" hidden="1" x14ac:dyDescent="0.25">
      <c r="B3237" t="s">
        <v>2204</v>
      </c>
      <c r="C3237">
        <v>59360</v>
      </c>
      <c r="D3237" t="s">
        <v>2148</v>
      </c>
      <c r="E3237">
        <v>0</v>
      </c>
      <c r="F3237">
        <v>5</v>
      </c>
      <c r="G3237">
        <v>125</v>
      </c>
      <c r="H3237">
        <v>0</v>
      </c>
      <c r="I3237">
        <v>15</v>
      </c>
      <c r="J3237">
        <v>0</v>
      </c>
      <c r="K3237">
        <v>15</v>
      </c>
      <c r="L3237">
        <v>45</v>
      </c>
      <c r="M3237">
        <v>5</v>
      </c>
      <c r="N3237">
        <v>45</v>
      </c>
      <c r="O3237">
        <v>40</v>
      </c>
      <c r="P3237">
        <v>40</v>
      </c>
      <c r="Q3237">
        <v>50</v>
      </c>
      <c r="R3237">
        <v>60</v>
      </c>
      <c r="S3237">
        <v>5</v>
      </c>
      <c r="T3237">
        <v>0</v>
      </c>
      <c r="U3237">
        <v>15</v>
      </c>
      <c r="V3237">
        <v>225</v>
      </c>
      <c r="W3237">
        <v>0</v>
      </c>
      <c r="X3237">
        <v>5</v>
      </c>
      <c r="Y3237">
        <v>0</v>
      </c>
    </row>
    <row r="3238" spans="2:25" hidden="1" x14ac:dyDescent="0.25">
      <c r="B3238" t="s">
        <v>2204</v>
      </c>
      <c r="C3238">
        <v>59370</v>
      </c>
      <c r="D3238" t="s">
        <v>2149</v>
      </c>
      <c r="E3238">
        <v>5</v>
      </c>
      <c r="F3238">
        <v>10</v>
      </c>
      <c r="G3238">
        <v>785</v>
      </c>
      <c r="H3238">
        <v>5</v>
      </c>
      <c r="I3238">
        <v>110</v>
      </c>
      <c r="J3238">
        <v>5</v>
      </c>
      <c r="K3238">
        <v>55</v>
      </c>
      <c r="L3238">
        <v>160</v>
      </c>
      <c r="M3238">
        <v>115</v>
      </c>
      <c r="N3238">
        <v>150</v>
      </c>
      <c r="O3238">
        <v>195</v>
      </c>
      <c r="P3238">
        <v>165</v>
      </c>
      <c r="Q3238">
        <v>240</v>
      </c>
      <c r="R3238">
        <v>205</v>
      </c>
      <c r="S3238">
        <v>25</v>
      </c>
      <c r="T3238">
        <v>10</v>
      </c>
      <c r="U3238">
        <v>70</v>
      </c>
      <c r="V3238">
        <v>1160</v>
      </c>
      <c r="W3238">
        <v>0</v>
      </c>
      <c r="X3238">
        <v>15</v>
      </c>
      <c r="Y3238">
        <v>5</v>
      </c>
    </row>
    <row r="3239" spans="2:25" hidden="1" x14ac:dyDescent="0.25">
      <c r="B3239" t="s">
        <v>2204</v>
      </c>
      <c r="C3239">
        <v>60210</v>
      </c>
      <c r="D3239" t="s">
        <v>2150</v>
      </c>
      <c r="E3239">
        <v>5</v>
      </c>
      <c r="F3239">
        <v>5</v>
      </c>
      <c r="G3239">
        <v>1410</v>
      </c>
      <c r="H3239">
        <v>5</v>
      </c>
      <c r="I3239">
        <v>325</v>
      </c>
      <c r="J3239">
        <v>5</v>
      </c>
      <c r="K3239">
        <v>215</v>
      </c>
      <c r="L3239">
        <v>475</v>
      </c>
      <c r="M3239">
        <v>120</v>
      </c>
      <c r="N3239">
        <v>525</v>
      </c>
      <c r="O3239">
        <v>450</v>
      </c>
      <c r="P3239">
        <v>345</v>
      </c>
      <c r="Q3239">
        <v>550</v>
      </c>
      <c r="R3239">
        <v>525</v>
      </c>
      <c r="S3239">
        <v>135</v>
      </c>
      <c r="T3239">
        <v>30</v>
      </c>
      <c r="U3239">
        <v>105</v>
      </c>
      <c r="V3239">
        <v>2600</v>
      </c>
      <c r="W3239">
        <v>5</v>
      </c>
      <c r="X3239">
        <v>35</v>
      </c>
      <c r="Y3239">
        <v>15</v>
      </c>
    </row>
    <row r="3240" spans="2:25" hidden="1" x14ac:dyDescent="0.25">
      <c r="B3240" t="s">
        <v>2204</v>
      </c>
      <c r="C3240">
        <v>60410</v>
      </c>
      <c r="D3240" t="s">
        <v>2151</v>
      </c>
      <c r="E3240">
        <v>15</v>
      </c>
      <c r="F3240">
        <v>25</v>
      </c>
      <c r="G3240">
        <v>1910</v>
      </c>
      <c r="H3240">
        <v>15</v>
      </c>
      <c r="I3240">
        <v>1055</v>
      </c>
      <c r="J3240">
        <v>15</v>
      </c>
      <c r="K3240">
        <v>600</v>
      </c>
      <c r="L3240">
        <v>2425</v>
      </c>
      <c r="M3240">
        <v>105</v>
      </c>
      <c r="N3240">
        <v>1395</v>
      </c>
      <c r="O3240">
        <v>2035</v>
      </c>
      <c r="P3240">
        <v>1700</v>
      </c>
      <c r="Q3240">
        <v>1710</v>
      </c>
      <c r="R3240">
        <v>1070</v>
      </c>
      <c r="S3240">
        <v>190</v>
      </c>
      <c r="T3240">
        <v>80</v>
      </c>
      <c r="U3240">
        <v>805</v>
      </c>
      <c r="V3240">
        <v>5270</v>
      </c>
      <c r="W3240">
        <v>0</v>
      </c>
      <c r="X3240">
        <v>225</v>
      </c>
      <c r="Y3240">
        <v>60</v>
      </c>
    </row>
    <row r="3241" spans="2:25" hidden="1" x14ac:dyDescent="0.25">
      <c r="B3241" t="s">
        <v>2204</v>
      </c>
      <c r="C3241">
        <v>60610</v>
      </c>
      <c r="D3241" t="s">
        <v>2152</v>
      </c>
      <c r="E3241">
        <v>15</v>
      </c>
      <c r="F3241">
        <v>15</v>
      </c>
      <c r="G3241">
        <v>2530</v>
      </c>
      <c r="H3241">
        <v>15</v>
      </c>
      <c r="I3241">
        <v>860</v>
      </c>
      <c r="J3241">
        <v>10</v>
      </c>
      <c r="K3241">
        <v>495</v>
      </c>
      <c r="L3241">
        <v>1995</v>
      </c>
      <c r="M3241">
        <v>235</v>
      </c>
      <c r="N3241">
        <v>1455</v>
      </c>
      <c r="O3241">
        <v>1515</v>
      </c>
      <c r="P3241">
        <v>1215</v>
      </c>
      <c r="Q3241">
        <v>1530</v>
      </c>
      <c r="R3241">
        <v>1050</v>
      </c>
      <c r="S3241">
        <v>330</v>
      </c>
      <c r="T3241">
        <v>70</v>
      </c>
      <c r="U3241">
        <v>445</v>
      </c>
      <c r="V3241">
        <v>5590</v>
      </c>
      <c r="W3241">
        <v>5</v>
      </c>
      <c r="X3241">
        <v>175</v>
      </c>
      <c r="Y3241">
        <v>115</v>
      </c>
    </row>
    <row r="3242" spans="2:25" hidden="1" x14ac:dyDescent="0.25">
      <c r="B3242" t="s">
        <v>2204</v>
      </c>
      <c r="C3242">
        <v>60810</v>
      </c>
      <c r="D3242" t="s">
        <v>2153</v>
      </c>
      <c r="E3242">
        <v>5</v>
      </c>
      <c r="F3242">
        <v>10</v>
      </c>
      <c r="G3242">
        <v>3915</v>
      </c>
      <c r="H3242">
        <v>15</v>
      </c>
      <c r="I3242">
        <v>895</v>
      </c>
      <c r="J3242">
        <v>10</v>
      </c>
      <c r="K3242">
        <v>495</v>
      </c>
      <c r="L3242">
        <v>1590</v>
      </c>
      <c r="M3242">
        <v>430</v>
      </c>
      <c r="N3242">
        <v>1255</v>
      </c>
      <c r="O3242">
        <v>1320</v>
      </c>
      <c r="P3242">
        <v>990</v>
      </c>
      <c r="Q3242">
        <v>1395</v>
      </c>
      <c r="R3242">
        <v>830</v>
      </c>
      <c r="S3242">
        <v>410</v>
      </c>
      <c r="T3242">
        <v>45</v>
      </c>
      <c r="U3242">
        <v>315</v>
      </c>
      <c r="V3242">
        <v>6530</v>
      </c>
      <c r="W3242">
        <v>5</v>
      </c>
      <c r="X3242">
        <v>110</v>
      </c>
      <c r="Y3242">
        <v>80</v>
      </c>
    </row>
    <row r="3243" spans="2:25" hidden="1" x14ac:dyDescent="0.25">
      <c r="B3243" t="s">
        <v>2204</v>
      </c>
      <c r="C3243">
        <v>61010</v>
      </c>
      <c r="D3243" t="s">
        <v>2154</v>
      </c>
      <c r="E3243">
        <v>5</v>
      </c>
      <c r="F3243">
        <v>5</v>
      </c>
      <c r="G3243">
        <v>365</v>
      </c>
      <c r="H3243">
        <v>5</v>
      </c>
      <c r="I3243">
        <v>95</v>
      </c>
      <c r="J3243">
        <v>5</v>
      </c>
      <c r="K3243">
        <v>65</v>
      </c>
      <c r="L3243">
        <v>110</v>
      </c>
      <c r="M3243">
        <v>30</v>
      </c>
      <c r="N3243">
        <v>210</v>
      </c>
      <c r="O3243">
        <v>155</v>
      </c>
      <c r="P3243">
        <v>115</v>
      </c>
      <c r="Q3243">
        <v>180</v>
      </c>
      <c r="R3243">
        <v>150</v>
      </c>
      <c r="S3243">
        <v>45</v>
      </c>
      <c r="T3243">
        <v>15</v>
      </c>
      <c r="U3243">
        <v>40</v>
      </c>
      <c r="V3243">
        <v>775</v>
      </c>
      <c r="W3243">
        <v>0</v>
      </c>
      <c r="X3243">
        <v>15</v>
      </c>
      <c r="Y3243">
        <v>5</v>
      </c>
    </row>
    <row r="3244" spans="2:25" hidden="1" x14ac:dyDescent="0.25">
      <c r="B3244" t="s">
        <v>2204</v>
      </c>
      <c r="C3244">
        <v>61210</v>
      </c>
      <c r="D3244" t="s">
        <v>2155</v>
      </c>
      <c r="E3244">
        <v>10</v>
      </c>
      <c r="F3244">
        <v>10</v>
      </c>
      <c r="G3244">
        <v>1040</v>
      </c>
      <c r="H3244">
        <v>5</v>
      </c>
      <c r="I3244">
        <v>220</v>
      </c>
      <c r="J3244">
        <v>5</v>
      </c>
      <c r="K3244">
        <v>130</v>
      </c>
      <c r="L3244">
        <v>490</v>
      </c>
      <c r="M3244">
        <v>115</v>
      </c>
      <c r="N3244">
        <v>360</v>
      </c>
      <c r="O3244">
        <v>505</v>
      </c>
      <c r="P3244">
        <v>375</v>
      </c>
      <c r="Q3244">
        <v>425</v>
      </c>
      <c r="R3244">
        <v>295</v>
      </c>
      <c r="S3244">
        <v>95</v>
      </c>
      <c r="T3244">
        <v>25</v>
      </c>
      <c r="U3244">
        <v>135</v>
      </c>
      <c r="V3244">
        <v>1870</v>
      </c>
      <c r="W3244">
        <v>5</v>
      </c>
      <c r="X3244">
        <v>35</v>
      </c>
      <c r="Y3244">
        <v>15</v>
      </c>
    </row>
    <row r="3245" spans="2:25" hidden="1" x14ac:dyDescent="0.25">
      <c r="B3245" t="s">
        <v>2204</v>
      </c>
      <c r="C3245">
        <v>61410</v>
      </c>
      <c r="D3245" t="s">
        <v>2156</v>
      </c>
      <c r="E3245">
        <v>20</v>
      </c>
      <c r="F3245">
        <v>25</v>
      </c>
      <c r="G3245">
        <v>7520</v>
      </c>
      <c r="H3245">
        <v>50</v>
      </c>
      <c r="I3245">
        <v>1615</v>
      </c>
      <c r="J3245">
        <v>35</v>
      </c>
      <c r="K3245">
        <v>740</v>
      </c>
      <c r="L3245">
        <v>3580</v>
      </c>
      <c r="M3245">
        <v>1675</v>
      </c>
      <c r="N3245">
        <v>2550</v>
      </c>
      <c r="O3245">
        <v>3015</v>
      </c>
      <c r="P3245">
        <v>2410</v>
      </c>
      <c r="Q3245">
        <v>3095</v>
      </c>
      <c r="R3245">
        <v>1640</v>
      </c>
      <c r="S3245">
        <v>660</v>
      </c>
      <c r="T3245">
        <v>100</v>
      </c>
      <c r="U3245">
        <v>815</v>
      </c>
      <c r="V3245">
        <v>12645</v>
      </c>
      <c r="W3245">
        <v>5</v>
      </c>
      <c r="X3245">
        <v>255</v>
      </c>
      <c r="Y3245">
        <v>285</v>
      </c>
    </row>
    <row r="3246" spans="2:25" hidden="1" x14ac:dyDescent="0.25">
      <c r="B3246" t="s">
        <v>2204</v>
      </c>
      <c r="C3246">
        <v>61510</v>
      </c>
      <c r="D3246" t="s">
        <v>2157</v>
      </c>
      <c r="E3246">
        <v>5</v>
      </c>
      <c r="F3246">
        <v>10</v>
      </c>
      <c r="G3246">
        <v>1425</v>
      </c>
      <c r="H3246">
        <v>5</v>
      </c>
      <c r="I3246">
        <v>495</v>
      </c>
      <c r="J3246">
        <v>5</v>
      </c>
      <c r="K3246">
        <v>275</v>
      </c>
      <c r="L3246">
        <v>955</v>
      </c>
      <c r="M3246">
        <v>95</v>
      </c>
      <c r="N3246">
        <v>860</v>
      </c>
      <c r="O3246">
        <v>920</v>
      </c>
      <c r="P3246">
        <v>725</v>
      </c>
      <c r="Q3246">
        <v>815</v>
      </c>
      <c r="R3246">
        <v>625</v>
      </c>
      <c r="S3246">
        <v>125</v>
      </c>
      <c r="T3246">
        <v>50</v>
      </c>
      <c r="U3246">
        <v>280</v>
      </c>
      <c r="V3246">
        <v>3205</v>
      </c>
      <c r="W3246">
        <v>0</v>
      </c>
      <c r="X3246">
        <v>75</v>
      </c>
      <c r="Y3246">
        <v>35</v>
      </c>
    </row>
    <row r="3247" spans="2:25" hidden="1" x14ac:dyDescent="0.25">
      <c r="B3247" t="s">
        <v>2204</v>
      </c>
      <c r="C3247">
        <v>61610</v>
      </c>
      <c r="D3247" t="s">
        <v>2158</v>
      </c>
      <c r="E3247">
        <v>15</v>
      </c>
      <c r="F3247">
        <v>25</v>
      </c>
      <c r="G3247">
        <v>4165</v>
      </c>
      <c r="H3247">
        <v>15</v>
      </c>
      <c r="I3247">
        <v>1155</v>
      </c>
      <c r="J3247">
        <v>5</v>
      </c>
      <c r="K3247">
        <v>670</v>
      </c>
      <c r="L3247">
        <v>2490</v>
      </c>
      <c r="M3247">
        <v>355</v>
      </c>
      <c r="N3247">
        <v>1835</v>
      </c>
      <c r="O3247">
        <v>1955</v>
      </c>
      <c r="P3247">
        <v>1580</v>
      </c>
      <c r="Q3247">
        <v>1850</v>
      </c>
      <c r="R3247">
        <v>1275</v>
      </c>
      <c r="S3247">
        <v>410</v>
      </c>
      <c r="T3247">
        <v>80</v>
      </c>
      <c r="U3247">
        <v>595</v>
      </c>
      <c r="V3247">
        <v>8085</v>
      </c>
      <c r="W3247">
        <v>5</v>
      </c>
      <c r="X3247">
        <v>210</v>
      </c>
      <c r="Y3247">
        <v>90</v>
      </c>
    </row>
    <row r="3248" spans="2:25" hidden="1" x14ac:dyDescent="0.25">
      <c r="B3248" t="s">
        <v>2204</v>
      </c>
      <c r="C3248">
        <v>61810</v>
      </c>
      <c r="D3248" t="s">
        <v>2159</v>
      </c>
      <c r="E3248">
        <v>5</v>
      </c>
      <c r="F3248">
        <v>5</v>
      </c>
      <c r="G3248">
        <v>1125</v>
      </c>
      <c r="H3248">
        <v>5</v>
      </c>
      <c r="I3248">
        <v>235</v>
      </c>
      <c r="J3248">
        <v>5</v>
      </c>
      <c r="K3248">
        <v>150</v>
      </c>
      <c r="L3248">
        <v>385</v>
      </c>
      <c r="M3248">
        <v>150</v>
      </c>
      <c r="N3248">
        <v>375</v>
      </c>
      <c r="O3248">
        <v>405</v>
      </c>
      <c r="P3248">
        <v>300</v>
      </c>
      <c r="Q3248">
        <v>415</v>
      </c>
      <c r="R3248">
        <v>335</v>
      </c>
      <c r="S3248">
        <v>90</v>
      </c>
      <c r="T3248">
        <v>20</v>
      </c>
      <c r="U3248">
        <v>110</v>
      </c>
      <c r="V3248">
        <v>1975</v>
      </c>
      <c r="W3248">
        <v>0</v>
      </c>
      <c r="X3248">
        <v>30</v>
      </c>
      <c r="Y3248">
        <v>20</v>
      </c>
    </row>
    <row r="3249" spans="2:25" hidden="1" x14ac:dyDescent="0.25">
      <c r="B3249" t="s">
        <v>2204</v>
      </c>
      <c r="C3249">
        <v>62010</v>
      </c>
      <c r="D3249" t="s">
        <v>2160</v>
      </c>
      <c r="E3249">
        <v>5</v>
      </c>
      <c r="F3249">
        <v>5</v>
      </c>
      <c r="G3249">
        <v>165</v>
      </c>
      <c r="H3249">
        <v>0</v>
      </c>
      <c r="I3249">
        <v>25</v>
      </c>
      <c r="J3249">
        <v>0</v>
      </c>
      <c r="K3249">
        <v>10</v>
      </c>
      <c r="L3249">
        <v>70</v>
      </c>
      <c r="M3249">
        <v>40</v>
      </c>
      <c r="N3249">
        <v>35</v>
      </c>
      <c r="O3249">
        <v>40</v>
      </c>
      <c r="P3249">
        <v>30</v>
      </c>
      <c r="Q3249">
        <v>50</v>
      </c>
      <c r="R3249">
        <v>45</v>
      </c>
      <c r="S3249">
        <v>10</v>
      </c>
      <c r="T3249">
        <v>5</v>
      </c>
      <c r="U3249">
        <v>15</v>
      </c>
      <c r="V3249">
        <v>250</v>
      </c>
      <c r="W3249">
        <v>0</v>
      </c>
      <c r="X3249">
        <v>5</v>
      </c>
      <c r="Y3249">
        <v>0</v>
      </c>
    </row>
    <row r="3250" spans="2:25" hidden="1" x14ac:dyDescent="0.25">
      <c r="B3250" t="s">
        <v>2204</v>
      </c>
      <c r="C3250">
        <v>62210</v>
      </c>
      <c r="D3250" t="s">
        <v>2161</v>
      </c>
      <c r="E3250">
        <v>5</v>
      </c>
      <c r="F3250">
        <v>5</v>
      </c>
      <c r="G3250">
        <v>1270</v>
      </c>
      <c r="H3250">
        <v>5</v>
      </c>
      <c r="I3250">
        <v>380</v>
      </c>
      <c r="J3250">
        <v>5</v>
      </c>
      <c r="K3250">
        <v>225</v>
      </c>
      <c r="L3250">
        <v>600</v>
      </c>
      <c r="M3250">
        <v>105</v>
      </c>
      <c r="N3250">
        <v>555</v>
      </c>
      <c r="O3250">
        <v>530</v>
      </c>
      <c r="P3250">
        <v>435</v>
      </c>
      <c r="Q3250">
        <v>615</v>
      </c>
      <c r="R3250">
        <v>485</v>
      </c>
      <c r="S3250">
        <v>145</v>
      </c>
      <c r="T3250">
        <v>25</v>
      </c>
      <c r="U3250">
        <v>175</v>
      </c>
      <c r="V3250">
        <v>2515</v>
      </c>
      <c r="W3250">
        <v>0</v>
      </c>
      <c r="X3250">
        <v>40</v>
      </c>
      <c r="Y3250">
        <v>20</v>
      </c>
    </row>
    <row r="3251" spans="2:25" hidden="1" x14ac:dyDescent="0.25">
      <c r="B3251" t="s">
        <v>2204</v>
      </c>
      <c r="C3251">
        <v>62410</v>
      </c>
      <c r="D3251" t="s">
        <v>2162</v>
      </c>
      <c r="E3251">
        <v>0</v>
      </c>
      <c r="F3251">
        <v>5</v>
      </c>
      <c r="G3251">
        <v>1020</v>
      </c>
      <c r="H3251">
        <v>5</v>
      </c>
      <c r="I3251">
        <v>155</v>
      </c>
      <c r="J3251">
        <v>5</v>
      </c>
      <c r="K3251">
        <v>100</v>
      </c>
      <c r="L3251">
        <v>310</v>
      </c>
      <c r="M3251">
        <v>160</v>
      </c>
      <c r="N3251">
        <v>270</v>
      </c>
      <c r="O3251">
        <v>250</v>
      </c>
      <c r="P3251">
        <v>175</v>
      </c>
      <c r="Q3251">
        <v>285</v>
      </c>
      <c r="R3251">
        <v>195</v>
      </c>
      <c r="S3251">
        <v>90</v>
      </c>
      <c r="T3251">
        <v>5</v>
      </c>
      <c r="U3251">
        <v>70</v>
      </c>
      <c r="V3251">
        <v>1580</v>
      </c>
      <c r="W3251">
        <v>0</v>
      </c>
      <c r="X3251">
        <v>10</v>
      </c>
      <c r="Y3251">
        <v>10</v>
      </c>
    </row>
    <row r="3252" spans="2:25" hidden="1" x14ac:dyDescent="0.25">
      <c r="B3252" t="s">
        <v>2204</v>
      </c>
      <c r="C3252">
        <v>62610</v>
      </c>
      <c r="D3252" t="s">
        <v>2163</v>
      </c>
      <c r="E3252">
        <v>20</v>
      </c>
      <c r="F3252">
        <v>25</v>
      </c>
      <c r="G3252">
        <v>6150</v>
      </c>
      <c r="H3252">
        <v>60</v>
      </c>
      <c r="I3252">
        <v>1715</v>
      </c>
      <c r="J3252">
        <v>30</v>
      </c>
      <c r="K3252">
        <v>900</v>
      </c>
      <c r="L3252">
        <v>4075</v>
      </c>
      <c r="M3252">
        <v>455</v>
      </c>
      <c r="N3252">
        <v>3400</v>
      </c>
      <c r="O3252">
        <v>3280</v>
      </c>
      <c r="P3252">
        <v>2610</v>
      </c>
      <c r="Q3252">
        <v>3435</v>
      </c>
      <c r="R3252">
        <v>2320</v>
      </c>
      <c r="S3252">
        <v>505</v>
      </c>
      <c r="T3252">
        <v>135</v>
      </c>
      <c r="U3252">
        <v>875</v>
      </c>
      <c r="V3252">
        <v>12590</v>
      </c>
      <c r="W3252">
        <v>10</v>
      </c>
      <c r="X3252">
        <v>370</v>
      </c>
      <c r="Y3252">
        <v>270</v>
      </c>
    </row>
    <row r="3253" spans="2:25" hidden="1" x14ac:dyDescent="0.25">
      <c r="B3253" t="s">
        <v>2204</v>
      </c>
      <c r="C3253">
        <v>62810</v>
      </c>
      <c r="D3253" t="s">
        <v>2164</v>
      </c>
      <c r="E3253">
        <v>35</v>
      </c>
      <c r="F3253">
        <v>10</v>
      </c>
      <c r="G3253">
        <v>4175</v>
      </c>
      <c r="H3253">
        <v>160</v>
      </c>
      <c r="I3253">
        <v>590</v>
      </c>
      <c r="J3253">
        <v>5</v>
      </c>
      <c r="K3253">
        <v>215</v>
      </c>
      <c r="L3253">
        <v>3005</v>
      </c>
      <c r="M3253">
        <v>1795</v>
      </c>
      <c r="N3253">
        <v>1615</v>
      </c>
      <c r="O3253">
        <v>1240</v>
      </c>
      <c r="P3253">
        <v>1005</v>
      </c>
      <c r="Q3253">
        <v>2785</v>
      </c>
      <c r="R3253">
        <v>1480</v>
      </c>
      <c r="S3253">
        <v>480</v>
      </c>
      <c r="T3253">
        <v>35</v>
      </c>
      <c r="U3253">
        <v>265</v>
      </c>
      <c r="V3253">
        <v>7080</v>
      </c>
      <c r="W3253">
        <v>10</v>
      </c>
      <c r="X3253">
        <v>160</v>
      </c>
      <c r="Y3253">
        <v>770</v>
      </c>
    </row>
    <row r="3254" spans="2:25" hidden="1" x14ac:dyDescent="0.25">
      <c r="B3254" t="s">
        <v>2204</v>
      </c>
      <c r="C3254">
        <v>63010</v>
      </c>
      <c r="D3254" t="s">
        <v>2165</v>
      </c>
      <c r="E3254">
        <v>10</v>
      </c>
      <c r="F3254">
        <v>10</v>
      </c>
      <c r="G3254">
        <v>2600</v>
      </c>
      <c r="H3254">
        <v>25</v>
      </c>
      <c r="I3254">
        <v>625</v>
      </c>
      <c r="J3254">
        <v>5</v>
      </c>
      <c r="K3254">
        <v>325</v>
      </c>
      <c r="L3254">
        <v>930</v>
      </c>
      <c r="M3254">
        <v>310</v>
      </c>
      <c r="N3254">
        <v>1035</v>
      </c>
      <c r="O3254">
        <v>1305</v>
      </c>
      <c r="P3254">
        <v>965</v>
      </c>
      <c r="Q3254">
        <v>1275</v>
      </c>
      <c r="R3254">
        <v>885</v>
      </c>
      <c r="S3254">
        <v>300</v>
      </c>
      <c r="T3254">
        <v>75</v>
      </c>
      <c r="U3254">
        <v>295</v>
      </c>
      <c r="V3254">
        <v>4770</v>
      </c>
      <c r="W3254">
        <v>5</v>
      </c>
      <c r="X3254">
        <v>100</v>
      </c>
      <c r="Y3254">
        <v>50</v>
      </c>
    </row>
    <row r="3255" spans="2:25" hidden="1" x14ac:dyDescent="0.25">
      <c r="B3255" t="s">
        <v>2204</v>
      </c>
      <c r="C3255">
        <v>63210</v>
      </c>
      <c r="D3255" t="s">
        <v>2166</v>
      </c>
      <c r="E3255">
        <v>5</v>
      </c>
      <c r="F3255">
        <v>5</v>
      </c>
      <c r="G3255">
        <v>985</v>
      </c>
      <c r="H3255">
        <v>5</v>
      </c>
      <c r="I3255">
        <v>275</v>
      </c>
      <c r="J3255">
        <v>5</v>
      </c>
      <c r="K3255">
        <v>175</v>
      </c>
      <c r="L3255">
        <v>275</v>
      </c>
      <c r="M3255">
        <v>95</v>
      </c>
      <c r="N3255">
        <v>395</v>
      </c>
      <c r="O3255">
        <v>390</v>
      </c>
      <c r="P3255">
        <v>280</v>
      </c>
      <c r="Q3255">
        <v>420</v>
      </c>
      <c r="R3255">
        <v>290</v>
      </c>
      <c r="S3255">
        <v>120</v>
      </c>
      <c r="T3255">
        <v>15</v>
      </c>
      <c r="U3255">
        <v>90</v>
      </c>
      <c r="V3255">
        <v>1825</v>
      </c>
      <c r="W3255">
        <v>0</v>
      </c>
      <c r="X3255">
        <v>25</v>
      </c>
      <c r="Y3255">
        <v>10</v>
      </c>
    </row>
    <row r="3256" spans="2:25" hidden="1" x14ac:dyDescent="0.25">
      <c r="B3256" t="s">
        <v>2204</v>
      </c>
      <c r="C3256">
        <v>63410</v>
      </c>
      <c r="D3256" t="s">
        <v>2167</v>
      </c>
      <c r="E3256">
        <v>0</v>
      </c>
      <c r="F3256">
        <v>0</v>
      </c>
      <c r="G3256">
        <v>195</v>
      </c>
      <c r="H3256">
        <v>0</v>
      </c>
      <c r="I3256">
        <v>15</v>
      </c>
      <c r="J3256">
        <v>0</v>
      </c>
      <c r="K3256">
        <v>5</v>
      </c>
      <c r="L3256">
        <v>50</v>
      </c>
      <c r="M3256">
        <v>35</v>
      </c>
      <c r="N3256">
        <v>30</v>
      </c>
      <c r="O3256">
        <v>55</v>
      </c>
      <c r="P3256">
        <v>35</v>
      </c>
      <c r="Q3256">
        <v>40</v>
      </c>
      <c r="R3256">
        <v>30</v>
      </c>
      <c r="S3256">
        <v>10</v>
      </c>
      <c r="T3256">
        <v>5</v>
      </c>
      <c r="U3256">
        <v>10</v>
      </c>
      <c r="V3256">
        <v>255</v>
      </c>
      <c r="W3256">
        <v>0</v>
      </c>
      <c r="X3256">
        <v>0</v>
      </c>
      <c r="Y3256">
        <v>0</v>
      </c>
    </row>
    <row r="3257" spans="2:25" hidden="1" x14ac:dyDescent="0.25">
      <c r="B3257" t="s">
        <v>2204</v>
      </c>
      <c r="C3257">
        <v>63610</v>
      </c>
      <c r="D3257" t="s">
        <v>2168</v>
      </c>
      <c r="E3257">
        <v>10</v>
      </c>
      <c r="F3257">
        <v>5</v>
      </c>
      <c r="G3257">
        <v>4700</v>
      </c>
      <c r="H3257">
        <v>40</v>
      </c>
      <c r="I3257">
        <v>850</v>
      </c>
      <c r="J3257">
        <v>15</v>
      </c>
      <c r="K3257">
        <v>330</v>
      </c>
      <c r="L3257">
        <v>1505</v>
      </c>
      <c r="M3257">
        <v>1115</v>
      </c>
      <c r="N3257">
        <v>1190</v>
      </c>
      <c r="O3257">
        <v>1810</v>
      </c>
      <c r="P3257">
        <v>1380</v>
      </c>
      <c r="Q3257">
        <v>1875</v>
      </c>
      <c r="R3257">
        <v>935</v>
      </c>
      <c r="S3257">
        <v>440</v>
      </c>
      <c r="T3257">
        <v>65</v>
      </c>
      <c r="U3257">
        <v>365</v>
      </c>
      <c r="V3257">
        <v>7160</v>
      </c>
      <c r="W3257">
        <v>5</v>
      </c>
      <c r="X3257">
        <v>125</v>
      </c>
      <c r="Y3257">
        <v>210</v>
      </c>
    </row>
    <row r="3258" spans="2:25" hidden="1" x14ac:dyDescent="0.25">
      <c r="B3258" t="s">
        <v>2204</v>
      </c>
      <c r="C3258">
        <v>63810</v>
      </c>
      <c r="D3258" t="s">
        <v>2169</v>
      </c>
      <c r="E3258">
        <v>5</v>
      </c>
      <c r="F3258">
        <v>10</v>
      </c>
      <c r="G3258">
        <v>2355</v>
      </c>
      <c r="H3258">
        <v>5</v>
      </c>
      <c r="I3258">
        <v>480</v>
      </c>
      <c r="J3258">
        <v>5</v>
      </c>
      <c r="K3258">
        <v>275</v>
      </c>
      <c r="L3258">
        <v>855</v>
      </c>
      <c r="M3258">
        <v>260</v>
      </c>
      <c r="N3258">
        <v>555</v>
      </c>
      <c r="O3258">
        <v>695</v>
      </c>
      <c r="P3258">
        <v>525</v>
      </c>
      <c r="Q3258">
        <v>715</v>
      </c>
      <c r="R3258">
        <v>430</v>
      </c>
      <c r="S3258">
        <v>260</v>
      </c>
      <c r="T3258">
        <v>20</v>
      </c>
      <c r="U3258">
        <v>180</v>
      </c>
      <c r="V3258">
        <v>3625</v>
      </c>
      <c r="W3258">
        <v>5</v>
      </c>
      <c r="X3258">
        <v>40</v>
      </c>
      <c r="Y3258">
        <v>20</v>
      </c>
    </row>
    <row r="3259" spans="2:25" hidden="1" x14ac:dyDescent="0.25">
      <c r="B3259" t="s">
        <v>2204</v>
      </c>
      <c r="C3259">
        <v>64010</v>
      </c>
      <c r="D3259" t="s">
        <v>2170</v>
      </c>
      <c r="E3259">
        <v>30</v>
      </c>
      <c r="F3259">
        <v>40</v>
      </c>
      <c r="G3259">
        <v>8370</v>
      </c>
      <c r="H3259">
        <v>95</v>
      </c>
      <c r="I3259">
        <v>2140</v>
      </c>
      <c r="J3259">
        <v>25</v>
      </c>
      <c r="K3259">
        <v>1190</v>
      </c>
      <c r="L3259">
        <v>6025</v>
      </c>
      <c r="M3259">
        <v>1080</v>
      </c>
      <c r="N3259">
        <v>3535</v>
      </c>
      <c r="O3259">
        <v>4585</v>
      </c>
      <c r="P3259">
        <v>3635</v>
      </c>
      <c r="Q3259">
        <v>5090</v>
      </c>
      <c r="R3259">
        <v>3395</v>
      </c>
      <c r="S3259">
        <v>860</v>
      </c>
      <c r="T3259">
        <v>255</v>
      </c>
      <c r="U3259">
        <v>1320</v>
      </c>
      <c r="V3259">
        <v>16360</v>
      </c>
      <c r="W3259">
        <v>5</v>
      </c>
      <c r="X3259">
        <v>415</v>
      </c>
      <c r="Y3259">
        <v>545</v>
      </c>
    </row>
    <row r="3260" spans="2:25" hidden="1" x14ac:dyDescent="0.25">
      <c r="B3260" t="s">
        <v>2204</v>
      </c>
      <c r="C3260">
        <v>64210</v>
      </c>
      <c r="D3260" t="s">
        <v>2171</v>
      </c>
      <c r="E3260">
        <v>10</v>
      </c>
      <c r="F3260">
        <v>10</v>
      </c>
      <c r="G3260">
        <v>3305</v>
      </c>
      <c r="H3260">
        <v>15</v>
      </c>
      <c r="I3260">
        <v>670</v>
      </c>
      <c r="J3260">
        <v>5</v>
      </c>
      <c r="K3260">
        <v>360</v>
      </c>
      <c r="L3260">
        <v>1215</v>
      </c>
      <c r="M3260">
        <v>390</v>
      </c>
      <c r="N3260">
        <v>885</v>
      </c>
      <c r="O3260">
        <v>1200</v>
      </c>
      <c r="P3260">
        <v>875</v>
      </c>
      <c r="Q3260">
        <v>1045</v>
      </c>
      <c r="R3260">
        <v>650</v>
      </c>
      <c r="S3260">
        <v>280</v>
      </c>
      <c r="T3260">
        <v>45</v>
      </c>
      <c r="U3260">
        <v>290</v>
      </c>
      <c r="V3260">
        <v>5265</v>
      </c>
      <c r="W3260">
        <v>0</v>
      </c>
      <c r="X3260">
        <v>45</v>
      </c>
      <c r="Y3260">
        <v>60</v>
      </c>
    </row>
    <row r="3261" spans="2:25" hidden="1" x14ac:dyDescent="0.25">
      <c r="B3261" t="s">
        <v>2204</v>
      </c>
      <c r="C3261">
        <v>64610</v>
      </c>
      <c r="D3261" t="s">
        <v>2172</v>
      </c>
      <c r="E3261">
        <v>5</v>
      </c>
      <c r="F3261">
        <v>5</v>
      </c>
      <c r="G3261">
        <v>2110</v>
      </c>
      <c r="H3261">
        <v>10</v>
      </c>
      <c r="I3261">
        <v>465</v>
      </c>
      <c r="J3261">
        <v>5</v>
      </c>
      <c r="K3261">
        <v>240</v>
      </c>
      <c r="L3261">
        <v>830</v>
      </c>
      <c r="M3261">
        <v>235</v>
      </c>
      <c r="N3261">
        <v>625</v>
      </c>
      <c r="O3261">
        <v>855</v>
      </c>
      <c r="P3261">
        <v>625</v>
      </c>
      <c r="Q3261">
        <v>740</v>
      </c>
      <c r="R3261">
        <v>495</v>
      </c>
      <c r="S3261">
        <v>180</v>
      </c>
      <c r="T3261">
        <v>30</v>
      </c>
      <c r="U3261">
        <v>235</v>
      </c>
      <c r="V3261">
        <v>3530</v>
      </c>
      <c r="W3261">
        <v>0</v>
      </c>
      <c r="X3261">
        <v>45</v>
      </c>
      <c r="Y3261">
        <v>35</v>
      </c>
    </row>
    <row r="3262" spans="2:25" hidden="1" x14ac:dyDescent="0.25">
      <c r="B3262" t="s">
        <v>2204</v>
      </c>
      <c r="C3262">
        <v>64810</v>
      </c>
      <c r="D3262" t="s">
        <v>2173</v>
      </c>
      <c r="E3262">
        <v>5</v>
      </c>
      <c r="F3262">
        <v>5</v>
      </c>
      <c r="G3262">
        <v>2320</v>
      </c>
      <c r="H3262">
        <v>15</v>
      </c>
      <c r="I3262">
        <v>590</v>
      </c>
      <c r="J3262">
        <v>10</v>
      </c>
      <c r="K3262">
        <v>270</v>
      </c>
      <c r="L3262">
        <v>1045</v>
      </c>
      <c r="M3262">
        <v>195</v>
      </c>
      <c r="N3262">
        <v>880</v>
      </c>
      <c r="O3262">
        <v>1190</v>
      </c>
      <c r="P3262">
        <v>920</v>
      </c>
      <c r="Q3262">
        <v>1045</v>
      </c>
      <c r="R3262">
        <v>655</v>
      </c>
      <c r="S3262">
        <v>220</v>
      </c>
      <c r="T3262">
        <v>45</v>
      </c>
      <c r="U3262">
        <v>325</v>
      </c>
      <c r="V3262">
        <v>4165</v>
      </c>
      <c r="W3262">
        <v>5</v>
      </c>
      <c r="X3262">
        <v>65</v>
      </c>
      <c r="Y3262">
        <v>40</v>
      </c>
    </row>
    <row r="3263" spans="2:25" hidden="1" x14ac:dyDescent="0.25">
      <c r="B3263" t="s">
        <v>2204</v>
      </c>
      <c r="C3263">
        <v>65010</v>
      </c>
      <c r="D3263" t="s">
        <v>2174</v>
      </c>
      <c r="E3263">
        <v>0</v>
      </c>
      <c r="F3263">
        <v>5</v>
      </c>
      <c r="G3263">
        <v>810</v>
      </c>
      <c r="H3263">
        <v>0</v>
      </c>
      <c r="I3263">
        <v>290</v>
      </c>
      <c r="J3263">
        <v>10</v>
      </c>
      <c r="K3263">
        <v>145</v>
      </c>
      <c r="L3263">
        <v>280</v>
      </c>
      <c r="M3263">
        <v>65</v>
      </c>
      <c r="N3263">
        <v>410</v>
      </c>
      <c r="O3263">
        <v>460</v>
      </c>
      <c r="P3263">
        <v>340</v>
      </c>
      <c r="Q3263">
        <v>415</v>
      </c>
      <c r="R3263">
        <v>265</v>
      </c>
      <c r="S3263">
        <v>75</v>
      </c>
      <c r="T3263">
        <v>20</v>
      </c>
      <c r="U3263">
        <v>125</v>
      </c>
      <c r="V3263">
        <v>1640</v>
      </c>
      <c r="W3263">
        <v>0</v>
      </c>
      <c r="X3263">
        <v>45</v>
      </c>
      <c r="Y3263">
        <v>10</v>
      </c>
    </row>
    <row r="3264" spans="2:25" hidden="1" x14ac:dyDescent="0.25">
      <c r="B3264" t="s">
        <v>2204</v>
      </c>
      <c r="C3264">
        <v>65210</v>
      </c>
      <c r="D3264" t="s">
        <v>2175</v>
      </c>
      <c r="E3264">
        <v>5</v>
      </c>
      <c r="F3264">
        <v>5</v>
      </c>
      <c r="G3264">
        <v>515</v>
      </c>
      <c r="H3264">
        <v>5</v>
      </c>
      <c r="I3264">
        <v>105</v>
      </c>
      <c r="J3264">
        <v>5</v>
      </c>
      <c r="K3264">
        <v>60</v>
      </c>
      <c r="L3264">
        <v>135</v>
      </c>
      <c r="M3264">
        <v>50</v>
      </c>
      <c r="N3264">
        <v>210</v>
      </c>
      <c r="O3264">
        <v>140</v>
      </c>
      <c r="P3264">
        <v>115</v>
      </c>
      <c r="Q3264">
        <v>160</v>
      </c>
      <c r="R3264">
        <v>145</v>
      </c>
      <c r="S3264">
        <v>40</v>
      </c>
      <c r="T3264">
        <v>5</v>
      </c>
      <c r="U3264">
        <v>35</v>
      </c>
      <c r="V3264">
        <v>910</v>
      </c>
      <c r="W3264">
        <v>0</v>
      </c>
      <c r="X3264">
        <v>10</v>
      </c>
      <c r="Y3264">
        <v>10</v>
      </c>
    </row>
    <row r="3265" spans="2:25" hidden="1" x14ac:dyDescent="0.25">
      <c r="B3265" t="s">
        <v>2204</v>
      </c>
      <c r="C3265">
        <v>65410</v>
      </c>
      <c r="D3265" t="s">
        <v>2176</v>
      </c>
      <c r="E3265">
        <v>5</v>
      </c>
      <c r="F3265">
        <v>15</v>
      </c>
      <c r="G3265">
        <v>2480</v>
      </c>
      <c r="H3265">
        <v>15</v>
      </c>
      <c r="I3265">
        <v>610</v>
      </c>
      <c r="J3265">
        <v>5</v>
      </c>
      <c r="K3265">
        <v>345</v>
      </c>
      <c r="L3265">
        <v>1100</v>
      </c>
      <c r="M3265">
        <v>240</v>
      </c>
      <c r="N3265">
        <v>960</v>
      </c>
      <c r="O3265">
        <v>905</v>
      </c>
      <c r="P3265">
        <v>715</v>
      </c>
      <c r="Q3265">
        <v>870</v>
      </c>
      <c r="R3265">
        <v>580</v>
      </c>
      <c r="S3265">
        <v>230</v>
      </c>
      <c r="T3265">
        <v>45</v>
      </c>
      <c r="U3265">
        <v>275</v>
      </c>
      <c r="V3265">
        <v>4440</v>
      </c>
      <c r="W3265">
        <v>5</v>
      </c>
      <c r="X3265">
        <v>70</v>
      </c>
      <c r="Y3265">
        <v>25</v>
      </c>
    </row>
    <row r="3266" spans="2:25" hidden="1" x14ac:dyDescent="0.25">
      <c r="B3266" t="s">
        <v>2204</v>
      </c>
      <c r="C3266">
        <v>65610</v>
      </c>
      <c r="D3266" t="s">
        <v>2177</v>
      </c>
      <c r="E3266">
        <v>5</v>
      </c>
      <c r="F3266">
        <v>0</v>
      </c>
      <c r="G3266">
        <v>650</v>
      </c>
      <c r="H3266">
        <v>0</v>
      </c>
      <c r="I3266">
        <v>175</v>
      </c>
      <c r="J3266">
        <v>5</v>
      </c>
      <c r="K3266">
        <v>115</v>
      </c>
      <c r="L3266">
        <v>320</v>
      </c>
      <c r="M3266">
        <v>15</v>
      </c>
      <c r="N3266">
        <v>375</v>
      </c>
      <c r="O3266">
        <v>240</v>
      </c>
      <c r="P3266">
        <v>195</v>
      </c>
      <c r="Q3266">
        <v>310</v>
      </c>
      <c r="R3266">
        <v>360</v>
      </c>
      <c r="S3266">
        <v>45</v>
      </c>
      <c r="T3266">
        <v>15</v>
      </c>
      <c r="U3266">
        <v>90</v>
      </c>
      <c r="V3266">
        <v>1425</v>
      </c>
      <c r="W3266">
        <v>0</v>
      </c>
      <c r="X3266">
        <v>35</v>
      </c>
      <c r="Y3266">
        <v>5</v>
      </c>
    </row>
    <row r="3267" spans="2:25" hidden="1" x14ac:dyDescent="0.25">
      <c r="B3267" t="s">
        <v>2204</v>
      </c>
      <c r="C3267">
        <v>65810</v>
      </c>
      <c r="D3267" t="s">
        <v>2178</v>
      </c>
      <c r="E3267">
        <v>5</v>
      </c>
      <c r="F3267">
        <v>10</v>
      </c>
      <c r="G3267">
        <v>3760</v>
      </c>
      <c r="H3267">
        <v>20</v>
      </c>
      <c r="I3267">
        <v>730</v>
      </c>
      <c r="J3267">
        <v>5</v>
      </c>
      <c r="K3267">
        <v>365</v>
      </c>
      <c r="L3267">
        <v>1155</v>
      </c>
      <c r="M3267">
        <v>550</v>
      </c>
      <c r="N3267">
        <v>955</v>
      </c>
      <c r="O3267">
        <v>1330</v>
      </c>
      <c r="P3267">
        <v>975</v>
      </c>
      <c r="Q3267">
        <v>1405</v>
      </c>
      <c r="R3267">
        <v>780</v>
      </c>
      <c r="S3267">
        <v>420</v>
      </c>
      <c r="T3267">
        <v>55</v>
      </c>
      <c r="U3267">
        <v>275</v>
      </c>
      <c r="V3267">
        <v>5840</v>
      </c>
      <c r="W3267">
        <v>5</v>
      </c>
      <c r="X3267">
        <v>80</v>
      </c>
      <c r="Y3267">
        <v>90</v>
      </c>
    </row>
    <row r="3268" spans="2:25" hidden="1" x14ac:dyDescent="0.25">
      <c r="B3268" t="s">
        <v>2204</v>
      </c>
      <c r="C3268">
        <v>70200</v>
      </c>
      <c r="D3268" t="s">
        <v>2179</v>
      </c>
      <c r="E3268">
        <v>35</v>
      </c>
      <c r="F3268">
        <v>120</v>
      </c>
      <c r="G3268">
        <v>1180</v>
      </c>
      <c r="H3268">
        <v>10</v>
      </c>
      <c r="I3268">
        <v>375</v>
      </c>
      <c r="J3268">
        <v>10</v>
      </c>
      <c r="K3268">
        <v>195</v>
      </c>
      <c r="L3268">
        <v>1055</v>
      </c>
      <c r="M3268">
        <v>175</v>
      </c>
      <c r="N3268">
        <v>1185</v>
      </c>
      <c r="O3268">
        <v>1700</v>
      </c>
      <c r="P3268">
        <v>1485</v>
      </c>
      <c r="Q3268">
        <v>2375</v>
      </c>
      <c r="R3268">
        <v>1700</v>
      </c>
      <c r="S3268">
        <v>50</v>
      </c>
      <c r="T3268">
        <v>110</v>
      </c>
      <c r="U3268">
        <v>685</v>
      </c>
      <c r="V3268">
        <v>3595</v>
      </c>
      <c r="W3268">
        <v>5</v>
      </c>
      <c r="X3268">
        <v>330</v>
      </c>
      <c r="Y3268">
        <v>25</v>
      </c>
    </row>
    <row r="3269" spans="2:25" hidden="1" x14ac:dyDescent="0.25">
      <c r="B3269" t="s">
        <v>2204</v>
      </c>
      <c r="C3269">
        <v>70420</v>
      </c>
      <c r="D3269" t="s">
        <v>2180</v>
      </c>
      <c r="E3269">
        <v>30</v>
      </c>
      <c r="F3269">
        <v>120</v>
      </c>
      <c r="G3269">
        <v>290</v>
      </c>
      <c r="H3269">
        <v>0</v>
      </c>
      <c r="I3269">
        <v>120</v>
      </c>
      <c r="J3269">
        <v>5</v>
      </c>
      <c r="K3269">
        <v>95</v>
      </c>
      <c r="L3269">
        <v>115</v>
      </c>
      <c r="M3269">
        <v>5</v>
      </c>
      <c r="N3269">
        <v>390</v>
      </c>
      <c r="O3269">
        <v>930</v>
      </c>
      <c r="P3269">
        <v>825</v>
      </c>
      <c r="Q3269">
        <v>1900</v>
      </c>
      <c r="R3269">
        <v>1355</v>
      </c>
      <c r="S3269">
        <v>5</v>
      </c>
      <c r="T3269">
        <v>170</v>
      </c>
      <c r="U3269">
        <v>405</v>
      </c>
      <c r="V3269">
        <v>1390</v>
      </c>
      <c r="W3269">
        <v>0</v>
      </c>
      <c r="X3269">
        <v>310</v>
      </c>
      <c r="Y3269">
        <v>5</v>
      </c>
    </row>
    <row r="3270" spans="2:25" hidden="1" x14ac:dyDescent="0.25">
      <c r="B3270" t="s">
        <v>2204</v>
      </c>
      <c r="C3270">
        <v>70540</v>
      </c>
      <c r="D3270" t="s">
        <v>2181</v>
      </c>
      <c r="E3270">
        <v>0</v>
      </c>
      <c r="F3270">
        <v>5</v>
      </c>
      <c r="G3270">
        <v>5</v>
      </c>
      <c r="H3270">
        <v>0</v>
      </c>
      <c r="I3270">
        <v>0</v>
      </c>
      <c r="J3270">
        <v>0</v>
      </c>
      <c r="K3270">
        <v>0</v>
      </c>
      <c r="L3270">
        <v>5</v>
      </c>
      <c r="M3270">
        <v>0</v>
      </c>
      <c r="N3270">
        <v>25</v>
      </c>
      <c r="O3270">
        <v>35</v>
      </c>
      <c r="P3270">
        <v>30</v>
      </c>
      <c r="Q3270">
        <v>70</v>
      </c>
      <c r="R3270">
        <v>60</v>
      </c>
      <c r="S3270">
        <v>0</v>
      </c>
      <c r="T3270">
        <v>5</v>
      </c>
      <c r="U3270">
        <v>15</v>
      </c>
      <c r="V3270">
        <v>60</v>
      </c>
      <c r="W3270">
        <v>0</v>
      </c>
      <c r="X3270">
        <v>10</v>
      </c>
      <c r="Y3270">
        <v>0</v>
      </c>
    </row>
    <row r="3271" spans="2:25" hidden="1" x14ac:dyDescent="0.25">
      <c r="B3271" t="s">
        <v>2204</v>
      </c>
      <c r="C3271">
        <v>70620</v>
      </c>
      <c r="D3271" t="s">
        <v>2182</v>
      </c>
      <c r="E3271">
        <v>10</v>
      </c>
      <c r="F3271">
        <v>100</v>
      </c>
      <c r="G3271">
        <v>140</v>
      </c>
      <c r="H3271">
        <v>0</v>
      </c>
      <c r="I3271">
        <v>75</v>
      </c>
      <c r="J3271">
        <v>5</v>
      </c>
      <c r="K3271">
        <v>60</v>
      </c>
      <c r="L3271">
        <v>10</v>
      </c>
      <c r="M3271">
        <v>0</v>
      </c>
      <c r="N3271">
        <v>210</v>
      </c>
      <c r="O3271">
        <v>580</v>
      </c>
      <c r="P3271">
        <v>505</v>
      </c>
      <c r="Q3271">
        <v>1285</v>
      </c>
      <c r="R3271">
        <v>935</v>
      </c>
      <c r="S3271">
        <v>5</v>
      </c>
      <c r="T3271">
        <v>115</v>
      </c>
      <c r="U3271">
        <v>265</v>
      </c>
      <c r="V3271">
        <v>815</v>
      </c>
      <c r="W3271">
        <v>0</v>
      </c>
      <c r="X3271">
        <v>220</v>
      </c>
      <c r="Y3271">
        <v>0</v>
      </c>
    </row>
    <row r="3272" spans="2:25" hidden="1" x14ac:dyDescent="0.25">
      <c r="B3272" t="s">
        <v>2204</v>
      </c>
      <c r="C3272">
        <v>70700</v>
      </c>
      <c r="D3272" t="s">
        <v>2183</v>
      </c>
      <c r="E3272">
        <v>5</v>
      </c>
      <c r="F3272">
        <v>15</v>
      </c>
      <c r="G3272">
        <v>165</v>
      </c>
      <c r="H3272">
        <v>5</v>
      </c>
      <c r="I3272">
        <v>35</v>
      </c>
      <c r="J3272">
        <v>0</v>
      </c>
      <c r="K3272">
        <v>20</v>
      </c>
      <c r="L3272">
        <v>45</v>
      </c>
      <c r="M3272">
        <v>15</v>
      </c>
      <c r="N3272">
        <v>70</v>
      </c>
      <c r="O3272">
        <v>105</v>
      </c>
      <c r="P3272">
        <v>95</v>
      </c>
      <c r="Q3272">
        <v>150</v>
      </c>
      <c r="R3272">
        <v>125</v>
      </c>
      <c r="S3272">
        <v>5</v>
      </c>
      <c r="T3272">
        <v>5</v>
      </c>
      <c r="U3272">
        <v>55</v>
      </c>
      <c r="V3272">
        <v>350</v>
      </c>
      <c r="W3272">
        <v>0</v>
      </c>
      <c r="X3272">
        <v>15</v>
      </c>
      <c r="Y3272">
        <v>5</v>
      </c>
    </row>
    <row r="3273" spans="2:25" hidden="1" x14ac:dyDescent="0.25">
      <c r="B3273" t="s">
        <v>2204</v>
      </c>
      <c r="C3273">
        <v>71000</v>
      </c>
      <c r="D3273" t="s">
        <v>2184</v>
      </c>
      <c r="E3273">
        <v>75</v>
      </c>
      <c r="F3273">
        <v>165</v>
      </c>
      <c r="G3273">
        <v>4540</v>
      </c>
      <c r="H3273">
        <v>65</v>
      </c>
      <c r="I3273">
        <v>1155</v>
      </c>
      <c r="J3273">
        <v>20</v>
      </c>
      <c r="K3273">
        <v>525</v>
      </c>
      <c r="L3273">
        <v>3420</v>
      </c>
      <c r="M3273">
        <v>840</v>
      </c>
      <c r="N3273">
        <v>2290</v>
      </c>
      <c r="O3273">
        <v>3370</v>
      </c>
      <c r="P3273">
        <v>2780</v>
      </c>
      <c r="Q3273">
        <v>3905</v>
      </c>
      <c r="R3273">
        <v>2815</v>
      </c>
      <c r="S3273">
        <v>190</v>
      </c>
      <c r="T3273">
        <v>190</v>
      </c>
      <c r="U3273">
        <v>1025</v>
      </c>
      <c r="V3273">
        <v>9150</v>
      </c>
      <c r="W3273">
        <v>15</v>
      </c>
      <c r="X3273">
        <v>375</v>
      </c>
      <c r="Y3273">
        <v>175</v>
      </c>
    </row>
    <row r="3274" spans="2:25" hidden="1" x14ac:dyDescent="0.25">
      <c r="B3274" t="s">
        <v>2204</v>
      </c>
      <c r="C3274">
        <v>71150</v>
      </c>
      <c r="D3274" t="s">
        <v>2185</v>
      </c>
      <c r="E3274">
        <v>0</v>
      </c>
      <c r="F3274">
        <v>5</v>
      </c>
      <c r="G3274">
        <v>5</v>
      </c>
      <c r="H3274">
        <v>0</v>
      </c>
      <c r="I3274">
        <v>0</v>
      </c>
      <c r="J3274">
        <v>0</v>
      </c>
      <c r="K3274">
        <v>0</v>
      </c>
      <c r="L3274">
        <v>5</v>
      </c>
      <c r="M3274">
        <v>5</v>
      </c>
      <c r="N3274">
        <v>0</v>
      </c>
      <c r="O3274">
        <v>5</v>
      </c>
      <c r="P3274">
        <v>5</v>
      </c>
      <c r="Q3274">
        <v>5</v>
      </c>
      <c r="R3274">
        <v>5</v>
      </c>
      <c r="S3274">
        <v>5</v>
      </c>
      <c r="T3274">
        <v>0</v>
      </c>
      <c r="U3274">
        <v>0</v>
      </c>
      <c r="V3274">
        <v>5</v>
      </c>
      <c r="W3274">
        <v>0</v>
      </c>
      <c r="X3274">
        <v>0</v>
      </c>
      <c r="Y3274">
        <v>0</v>
      </c>
    </row>
    <row r="3275" spans="2:25" hidden="1" x14ac:dyDescent="0.25">
      <c r="B3275" t="s">
        <v>2204</v>
      </c>
      <c r="C3275">
        <v>71300</v>
      </c>
      <c r="D3275" t="s">
        <v>2186</v>
      </c>
      <c r="E3275">
        <v>45</v>
      </c>
      <c r="F3275">
        <v>190</v>
      </c>
      <c r="G3275">
        <v>205</v>
      </c>
      <c r="H3275">
        <v>0</v>
      </c>
      <c r="I3275">
        <v>205</v>
      </c>
      <c r="J3275">
        <v>5</v>
      </c>
      <c r="K3275">
        <v>185</v>
      </c>
      <c r="L3275">
        <v>15</v>
      </c>
      <c r="M3275">
        <v>5</v>
      </c>
      <c r="N3275">
        <v>685</v>
      </c>
      <c r="O3275">
        <v>1530</v>
      </c>
      <c r="P3275">
        <v>1255</v>
      </c>
      <c r="Q3275">
        <v>3600</v>
      </c>
      <c r="R3275">
        <v>2755</v>
      </c>
      <c r="S3275">
        <v>5</v>
      </c>
      <c r="T3275">
        <v>350</v>
      </c>
      <c r="U3275">
        <v>510</v>
      </c>
      <c r="V3275">
        <v>2015</v>
      </c>
      <c r="W3275">
        <v>0</v>
      </c>
      <c r="X3275">
        <v>500</v>
      </c>
      <c r="Y3275">
        <v>5</v>
      </c>
    </row>
    <row r="3276" spans="2:25" hidden="1" x14ac:dyDescent="0.25">
      <c r="B3276" t="s">
        <v>2204</v>
      </c>
      <c r="C3276">
        <v>72200</v>
      </c>
      <c r="D3276" t="s">
        <v>2187</v>
      </c>
      <c r="E3276">
        <v>10</v>
      </c>
      <c r="F3276">
        <v>85</v>
      </c>
      <c r="G3276">
        <v>440</v>
      </c>
      <c r="H3276">
        <v>0</v>
      </c>
      <c r="I3276">
        <v>155</v>
      </c>
      <c r="J3276">
        <v>5</v>
      </c>
      <c r="K3276">
        <v>85</v>
      </c>
      <c r="L3276">
        <v>445</v>
      </c>
      <c r="M3276">
        <v>40</v>
      </c>
      <c r="N3276">
        <v>495</v>
      </c>
      <c r="O3276">
        <v>710</v>
      </c>
      <c r="P3276">
        <v>615</v>
      </c>
      <c r="Q3276">
        <v>1200</v>
      </c>
      <c r="R3276">
        <v>910</v>
      </c>
      <c r="S3276">
        <v>15</v>
      </c>
      <c r="T3276">
        <v>65</v>
      </c>
      <c r="U3276">
        <v>290</v>
      </c>
      <c r="V3276">
        <v>1490</v>
      </c>
      <c r="W3276">
        <v>5</v>
      </c>
      <c r="X3276">
        <v>150</v>
      </c>
      <c r="Y3276">
        <v>10</v>
      </c>
    </row>
    <row r="3277" spans="2:25" hidden="1" x14ac:dyDescent="0.25">
      <c r="B3277" t="s">
        <v>2204</v>
      </c>
      <c r="C3277">
        <v>72300</v>
      </c>
      <c r="D3277" t="s">
        <v>2188</v>
      </c>
      <c r="E3277">
        <v>10</v>
      </c>
      <c r="F3277">
        <v>30</v>
      </c>
      <c r="G3277">
        <v>1420</v>
      </c>
      <c r="H3277">
        <v>10</v>
      </c>
      <c r="I3277">
        <v>345</v>
      </c>
      <c r="J3277">
        <v>5</v>
      </c>
      <c r="K3277">
        <v>145</v>
      </c>
      <c r="L3277">
        <v>785</v>
      </c>
      <c r="M3277">
        <v>220</v>
      </c>
      <c r="N3277">
        <v>455</v>
      </c>
      <c r="O3277">
        <v>815</v>
      </c>
      <c r="P3277">
        <v>660</v>
      </c>
      <c r="Q3277">
        <v>785</v>
      </c>
      <c r="R3277">
        <v>690</v>
      </c>
      <c r="S3277">
        <v>45</v>
      </c>
      <c r="T3277">
        <v>25</v>
      </c>
      <c r="U3277">
        <v>245</v>
      </c>
      <c r="V3277">
        <v>2585</v>
      </c>
      <c r="W3277">
        <v>5</v>
      </c>
      <c r="X3277">
        <v>55</v>
      </c>
      <c r="Y3277">
        <v>20</v>
      </c>
    </row>
    <row r="3278" spans="2:25" hidden="1" x14ac:dyDescent="0.25">
      <c r="B3278" t="s">
        <v>2204</v>
      </c>
      <c r="C3278">
        <v>72330</v>
      </c>
      <c r="D3278" t="s">
        <v>2189</v>
      </c>
      <c r="E3278">
        <v>30</v>
      </c>
      <c r="F3278">
        <v>160</v>
      </c>
      <c r="G3278">
        <v>165</v>
      </c>
      <c r="H3278">
        <v>0</v>
      </c>
      <c r="I3278">
        <v>100</v>
      </c>
      <c r="J3278">
        <v>5</v>
      </c>
      <c r="K3278">
        <v>85</v>
      </c>
      <c r="L3278">
        <v>35</v>
      </c>
      <c r="M3278">
        <v>0</v>
      </c>
      <c r="N3278">
        <v>385</v>
      </c>
      <c r="O3278">
        <v>775</v>
      </c>
      <c r="P3278">
        <v>655</v>
      </c>
      <c r="Q3278">
        <v>1830</v>
      </c>
      <c r="R3278">
        <v>1375</v>
      </c>
      <c r="S3278">
        <v>5</v>
      </c>
      <c r="T3278">
        <v>160</v>
      </c>
      <c r="U3278">
        <v>320</v>
      </c>
      <c r="V3278">
        <v>1180</v>
      </c>
      <c r="W3278">
        <v>0</v>
      </c>
      <c r="X3278">
        <v>270</v>
      </c>
      <c r="Y3278">
        <v>0</v>
      </c>
    </row>
    <row r="3279" spans="2:25" hidden="1" x14ac:dyDescent="0.25">
      <c r="B3279" t="s">
        <v>2204</v>
      </c>
      <c r="C3279">
        <v>72800</v>
      </c>
      <c r="D3279" t="s">
        <v>2190</v>
      </c>
      <c r="E3279">
        <v>45</v>
      </c>
      <c r="F3279">
        <v>125</v>
      </c>
      <c r="G3279">
        <v>1585</v>
      </c>
      <c r="H3279">
        <v>10</v>
      </c>
      <c r="I3279">
        <v>770</v>
      </c>
      <c r="J3279">
        <v>20</v>
      </c>
      <c r="K3279">
        <v>320</v>
      </c>
      <c r="L3279">
        <v>1815</v>
      </c>
      <c r="M3279">
        <v>135</v>
      </c>
      <c r="N3279">
        <v>1105</v>
      </c>
      <c r="O3279">
        <v>2585</v>
      </c>
      <c r="P3279">
        <v>2170</v>
      </c>
      <c r="Q3279">
        <v>2325</v>
      </c>
      <c r="R3279">
        <v>1420</v>
      </c>
      <c r="S3279">
        <v>105</v>
      </c>
      <c r="T3279">
        <v>105</v>
      </c>
      <c r="U3279">
        <v>885</v>
      </c>
      <c r="V3279">
        <v>4280</v>
      </c>
      <c r="W3279">
        <v>5</v>
      </c>
      <c r="X3279">
        <v>240</v>
      </c>
      <c r="Y3279">
        <v>55</v>
      </c>
    </row>
    <row r="3280" spans="2:25" hidden="1" x14ac:dyDescent="0.25">
      <c r="B3280" t="s">
        <v>2204</v>
      </c>
      <c r="C3280">
        <v>73600</v>
      </c>
      <c r="D3280" t="s">
        <v>2191</v>
      </c>
      <c r="E3280">
        <v>30</v>
      </c>
      <c r="F3280">
        <v>165</v>
      </c>
      <c r="G3280">
        <v>185</v>
      </c>
      <c r="H3280">
        <v>0</v>
      </c>
      <c r="I3280">
        <v>80</v>
      </c>
      <c r="J3280">
        <v>0</v>
      </c>
      <c r="K3280">
        <v>65</v>
      </c>
      <c r="L3280">
        <v>25</v>
      </c>
      <c r="M3280">
        <v>5</v>
      </c>
      <c r="N3280">
        <v>330</v>
      </c>
      <c r="O3280">
        <v>885</v>
      </c>
      <c r="P3280">
        <v>765</v>
      </c>
      <c r="Q3280">
        <v>2300</v>
      </c>
      <c r="R3280">
        <v>1700</v>
      </c>
      <c r="S3280">
        <v>5</v>
      </c>
      <c r="T3280">
        <v>205</v>
      </c>
      <c r="U3280">
        <v>325</v>
      </c>
      <c r="V3280">
        <v>1165</v>
      </c>
      <c r="W3280">
        <v>0</v>
      </c>
      <c r="X3280">
        <v>370</v>
      </c>
      <c r="Y3280">
        <v>5</v>
      </c>
    </row>
    <row r="3281" spans="2:25" hidden="1" x14ac:dyDescent="0.25">
      <c r="B3281" t="s">
        <v>2204</v>
      </c>
      <c r="C3281">
        <v>74050</v>
      </c>
      <c r="D3281" t="s">
        <v>2192</v>
      </c>
      <c r="E3281">
        <v>5</v>
      </c>
      <c r="F3281">
        <v>100</v>
      </c>
      <c r="G3281">
        <v>75</v>
      </c>
      <c r="H3281">
        <v>0</v>
      </c>
      <c r="I3281">
        <v>45</v>
      </c>
      <c r="J3281">
        <v>0</v>
      </c>
      <c r="K3281">
        <v>35</v>
      </c>
      <c r="L3281">
        <v>15</v>
      </c>
      <c r="M3281">
        <v>0</v>
      </c>
      <c r="N3281">
        <v>220</v>
      </c>
      <c r="O3281">
        <v>310</v>
      </c>
      <c r="P3281">
        <v>250</v>
      </c>
      <c r="Q3281">
        <v>875</v>
      </c>
      <c r="R3281">
        <v>690</v>
      </c>
      <c r="S3281">
        <v>5</v>
      </c>
      <c r="T3281">
        <v>65</v>
      </c>
      <c r="U3281">
        <v>100</v>
      </c>
      <c r="V3281">
        <v>560</v>
      </c>
      <c r="W3281">
        <v>0</v>
      </c>
      <c r="X3281">
        <v>120</v>
      </c>
      <c r="Y3281">
        <v>0</v>
      </c>
    </row>
    <row r="3282" spans="2:25" hidden="1" x14ac:dyDescent="0.25">
      <c r="B3282" t="s">
        <v>2204</v>
      </c>
      <c r="C3282">
        <v>74550</v>
      </c>
      <c r="D3282" t="s">
        <v>2193</v>
      </c>
      <c r="E3282">
        <v>15</v>
      </c>
      <c r="F3282">
        <v>75</v>
      </c>
      <c r="G3282">
        <v>120</v>
      </c>
      <c r="H3282">
        <v>0</v>
      </c>
      <c r="I3282">
        <v>25</v>
      </c>
      <c r="J3282">
        <v>5</v>
      </c>
      <c r="K3282">
        <v>25</v>
      </c>
      <c r="L3282">
        <v>35</v>
      </c>
      <c r="M3282">
        <v>5</v>
      </c>
      <c r="N3282">
        <v>120</v>
      </c>
      <c r="O3282">
        <v>370</v>
      </c>
      <c r="P3282">
        <v>320</v>
      </c>
      <c r="Q3282">
        <v>820</v>
      </c>
      <c r="R3282">
        <v>545</v>
      </c>
      <c r="S3282">
        <v>5</v>
      </c>
      <c r="T3282">
        <v>80</v>
      </c>
      <c r="U3282">
        <v>155</v>
      </c>
      <c r="V3282">
        <v>505</v>
      </c>
      <c r="W3282">
        <v>0</v>
      </c>
      <c r="X3282">
        <v>140</v>
      </c>
      <c r="Y3282">
        <v>0</v>
      </c>
    </row>
    <row r="3283" spans="2:25" hidden="1" x14ac:dyDescent="0.25">
      <c r="B3283" t="s">
        <v>2204</v>
      </c>
      <c r="C3283">
        <v>74560</v>
      </c>
      <c r="D3283" t="s">
        <v>2194</v>
      </c>
      <c r="E3283">
        <v>0</v>
      </c>
      <c r="F3283">
        <v>5</v>
      </c>
      <c r="G3283">
        <v>90</v>
      </c>
      <c r="H3283">
        <v>0</v>
      </c>
      <c r="I3283">
        <v>10</v>
      </c>
      <c r="J3283">
        <v>5</v>
      </c>
      <c r="K3283">
        <v>5</v>
      </c>
      <c r="L3283">
        <v>40</v>
      </c>
      <c r="M3283">
        <v>5</v>
      </c>
      <c r="N3283">
        <v>15</v>
      </c>
      <c r="O3283">
        <v>20</v>
      </c>
      <c r="P3283">
        <v>20</v>
      </c>
      <c r="Q3283">
        <v>30</v>
      </c>
      <c r="R3283">
        <v>30</v>
      </c>
      <c r="S3283">
        <v>0</v>
      </c>
      <c r="T3283">
        <v>0</v>
      </c>
      <c r="U3283">
        <v>10</v>
      </c>
      <c r="V3283">
        <v>125</v>
      </c>
      <c r="W3283">
        <v>0</v>
      </c>
      <c r="X3283">
        <v>0</v>
      </c>
      <c r="Y3283">
        <v>5</v>
      </c>
    </row>
    <row r="3284" spans="2:25" hidden="1" x14ac:dyDescent="0.25">
      <c r="B3284" t="s">
        <v>2204</v>
      </c>
      <c r="C3284">
        <v>74660</v>
      </c>
      <c r="D3284" t="s">
        <v>2195</v>
      </c>
      <c r="E3284">
        <v>30</v>
      </c>
      <c r="F3284">
        <v>75</v>
      </c>
      <c r="G3284">
        <v>110</v>
      </c>
      <c r="H3284">
        <v>0</v>
      </c>
      <c r="I3284">
        <v>75</v>
      </c>
      <c r="J3284">
        <v>5</v>
      </c>
      <c r="K3284">
        <v>65</v>
      </c>
      <c r="L3284">
        <v>15</v>
      </c>
      <c r="M3284">
        <v>0</v>
      </c>
      <c r="N3284">
        <v>365</v>
      </c>
      <c r="O3284">
        <v>815</v>
      </c>
      <c r="P3284">
        <v>705</v>
      </c>
      <c r="Q3284">
        <v>2110</v>
      </c>
      <c r="R3284">
        <v>1700</v>
      </c>
      <c r="S3284">
        <v>5</v>
      </c>
      <c r="T3284">
        <v>195</v>
      </c>
      <c r="U3284">
        <v>255</v>
      </c>
      <c r="V3284">
        <v>1040</v>
      </c>
      <c r="W3284">
        <v>0</v>
      </c>
      <c r="X3284">
        <v>255</v>
      </c>
      <c r="Y3284">
        <v>5</v>
      </c>
    </row>
    <row r="3285" spans="2:25" hidden="1" x14ac:dyDescent="0.25">
      <c r="B3285" t="s">
        <v>2204</v>
      </c>
      <c r="C3285">
        <v>74680</v>
      </c>
      <c r="D3285" t="s">
        <v>2196</v>
      </c>
      <c r="E3285">
        <v>5</v>
      </c>
      <c r="F3285">
        <v>75</v>
      </c>
      <c r="G3285">
        <v>65</v>
      </c>
      <c r="H3285">
        <v>0</v>
      </c>
      <c r="I3285">
        <v>30</v>
      </c>
      <c r="J3285">
        <v>5</v>
      </c>
      <c r="K3285">
        <v>25</v>
      </c>
      <c r="L3285">
        <v>10</v>
      </c>
      <c r="M3285">
        <v>0</v>
      </c>
      <c r="N3285">
        <v>210</v>
      </c>
      <c r="O3285">
        <v>515</v>
      </c>
      <c r="P3285">
        <v>400</v>
      </c>
      <c r="Q3285">
        <v>1280</v>
      </c>
      <c r="R3285">
        <v>930</v>
      </c>
      <c r="S3285">
        <v>5</v>
      </c>
      <c r="T3285">
        <v>120</v>
      </c>
      <c r="U3285">
        <v>130</v>
      </c>
      <c r="V3285">
        <v>550</v>
      </c>
      <c r="W3285">
        <v>0</v>
      </c>
      <c r="X3285">
        <v>250</v>
      </c>
      <c r="Y3285">
        <v>0</v>
      </c>
    </row>
    <row r="3286" spans="2:25" hidden="1" x14ac:dyDescent="0.25">
      <c r="B3286" t="s">
        <v>2204</v>
      </c>
      <c r="C3286">
        <v>79399</v>
      </c>
      <c r="D3286" t="s">
        <v>2197</v>
      </c>
      <c r="E3286">
        <v>5</v>
      </c>
      <c r="F3286">
        <v>20</v>
      </c>
      <c r="G3286">
        <v>295</v>
      </c>
      <c r="H3286">
        <v>0</v>
      </c>
      <c r="I3286">
        <v>65</v>
      </c>
      <c r="J3286">
        <v>5</v>
      </c>
      <c r="K3286">
        <v>35</v>
      </c>
      <c r="L3286">
        <v>115</v>
      </c>
      <c r="M3286">
        <v>10</v>
      </c>
      <c r="N3286">
        <v>125</v>
      </c>
      <c r="O3286">
        <v>240</v>
      </c>
      <c r="P3286">
        <v>170</v>
      </c>
      <c r="Q3286">
        <v>290</v>
      </c>
      <c r="R3286">
        <v>240</v>
      </c>
      <c r="S3286">
        <v>10</v>
      </c>
      <c r="T3286">
        <v>15</v>
      </c>
      <c r="U3286">
        <v>50</v>
      </c>
      <c r="V3286">
        <v>590</v>
      </c>
      <c r="W3286">
        <v>0</v>
      </c>
      <c r="X3286">
        <v>25</v>
      </c>
      <c r="Y3286">
        <v>5</v>
      </c>
    </row>
    <row r="3287" spans="2:25" hidden="1" x14ac:dyDescent="0.25">
      <c r="B3287" t="s">
        <v>2204</v>
      </c>
      <c r="C3287">
        <v>89399</v>
      </c>
      <c r="D3287" t="s">
        <v>2198</v>
      </c>
      <c r="E3287">
        <v>80</v>
      </c>
      <c r="F3287">
        <v>120</v>
      </c>
      <c r="G3287">
        <v>25470</v>
      </c>
      <c r="H3287">
        <v>350</v>
      </c>
      <c r="I3287">
        <v>6085</v>
      </c>
      <c r="J3287">
        <v>110</v>
      </c>
      <c r="K3287">
        <v>1900</v>
      </c>
      <c r="L3287">
        <v>10755</v>
      </c>
      <c r="M3287">
        <v>10945</v>
      </c>
      <c r="N3287">
        <v>9255</v>
      </c>
      <c r="O3287">
        <v>13130</v>
      </c>
      <c r="P3287">
        <v>10260</v>
      </c>
      <c r="Q3287">
        <v>14950</v>
      </c>
      <c r="R3287">
        <v>7715</v>
      </c>
      <c r="S3287">
        <v>1835</v>
      </c>
      <c r="T3287">
        <v>440</v>
      </c>
      <c r="U3287">
        <v>2925</v>
      </c>
      <c r="V3287">
        <v>43560</v>
      </c>
      <c r="W3287">
        <v>75</v>
      </c>
      <c r="X3287">
        <v>810</v>
      </c>
      <c r="Y3287">
        <v>3065</v>
      </c>
    </row>
    <row r="3288" spans="2:25" hidden="1" x14ac:dyDescent="0.25">
      <c r="B3288" t="s">
        <v>2204</v>
      </c>
      <c r="C3288">
        <v>99399</v>
      </c>
      <c r="D3288" t="s">
        <v>2199</v>
      </c>
      <c r="E3288">
        <v>5</v>
      </c>
      <c r="F3288">
        <v>5</v>
      </c>
      <c r="G3288">
        <v>295</v>
      </c>
      <c r="H3288">
        <v>0</v>
      </c>
      <c r="I3288">
        <v>55</v>
      </c>
      <c r="J3288">
        <v>0</v>
      </c>
      <c r="K3288">
        <v>30</v>
      </c>
      <c r="L3288">
        <v>90</v>
      </c>
      <c r="M3288">
        <v>70</v>
      </c>
      <c r="N3288">
        <v>60</v>
      </c>
      <c r="O3288">
        <v>115</v>
      </c>
      <c r="P3288">
        <v>90</v>
      </c>
      <c r="Q3288">
        <v>70</v>
      </c>
      <c r="R3288">
        <v>55</v>
      </c>
      <c r="S3288">
        <v>5</v>
      </c>
      <c r="T3288">
        <v>5</v>
      </c>
      <c r="U3288">
        <v>30</v>
      </c>
      <c r="V3288">
        <v>460</v>
      </c>
      <c r="W3288">
        <v>0</v>
      </c>
      <c r="X3288">
        <v>5</v>
      </c>
      <c r="Y3288">
        <v>5</v>
      </c>
    </row>
    <row r="3292" spans="2:25" x14ac:dyDescent="0.25">
      <c r="K3292" t="s">
        <v>2205</v>
      </c>
      <c r="L3292">
        <f>L153+L187+L212</f>
        <v>16495</v>
      </c>
    </row>
    <row r="3293" spans="2:25" ht="45" x14ac:dyDescent="0.25">
      <c r="F3293" s="172" t="s">
        <v>853</v>
      </c>
      <c r="G3293" s="172" t="s">
        <v>38</v>
      </c>
      <c r="H3293" s="173" t="s">
        <v>862</v>
      </c>
      <c r="K3293" t="s">
        <v>1490</v>
      </c>
      <c r="L3293" s="174">
        <f>SUM(H3294:H3296)</f>
        <v>319671</v>
      </c>
    </row>
    <row r="3294" spans="2:25" x14ac:dyDescent="0.25">
      <c r="F3294" s="175" t="s">
        <v>26</v>
      </c>
      <c r="G3294" s="175">
        <v>2023</v>
      </c>
      <c r="H3294" s="176">
        <v>111351</v>
      </c>
    </row>
    <row r="3295" spans="2:25" x14ac:dyDescent="0.25">
      <c r="F3295" s="175" t="s">
        <v>186</v>
      </c>
      <c r="G3295" s="175">
        <v>2023</v>
      </c>
      <c r="H3295" s="176">
        <v>131704</v>
      </c>
      <c r="L3295" s="17">
        <f>L3292/L3293</f>
        <v>5.1599926174097747E-2</v>
      </c>
    </row>
    <row r="3296" spans="2:25" x14ac:dyDescent="0.25">
      <c r="F3296" s="175" t="s">
        <v>28</v>
      </c>
      <c r="G3296" s="175">
        <v>2023</v>
      </c>
      <c r="H3296" s="176">
        <v>76616</v>
      </c>
    </row>
  </sheetData>
  <autoFilter ref="B6:Y3288" xr:uid="{80D1C34E-8F1B-45D0-A9FA-87BC20549126}">
    <filterColumn colId="0">
      <filters>
        <filter val="2023-06"/>
      </filters>
    </filterColumn>
    <filterColumn colId="2">
      <filters>
        <filter val="Darebin"/>
        <filter val="Moreland"/>
        <filter val="Yarra"/>
      </filters>
    </filterColumn>
  </autoFilter>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D1D38-505E-48F6-9CF1-FAF0FD3439A5}">
  <dimension ref="B6:M78"/>
  <sheetViews>
    <sheetView workbookViewId="0">
      <selection activeCell="G17" sqref="G17:G18"/>
    </sheetView>
  </sheetViews>
  <sheetFormatPr defaultRowHeight="15" x14ac:dyDescent="0.25"/>
  <cols>
    <col min="2" max="2" width="78.28515625" bestFit="1" customWidth="1"/>
    <col min="3" max="3" width="38.42578125" customWidth="1"/>
    <col min="4" max="4" width="7.42578125" bestFit="1" customWidth="1"/>
    <col min="5" max="5" width="8.7109375" bestFit="1" customWidth="1"/>
    <col min="6" max="7" width="5.7109375" bestFit="1" customWidth="1"/>
  </cols>
  <sheetData>
    <row r="6" spans="2:7" x14ac:dyDescent="0.25">
      <c r="B6" t="s">
        <v>195</v>
      </c>
    </row>
    <row r="8" spans="2:7" x14ac:dyDescent="0.25">
      <c r="B8" t="s">
        <v>1515</v>
      </c>
    </row>
    <row r="9" spans="2:7" x14ac:dyDescent="0.25">
      <c r="B9" t="s">
        <v>2211</v>
      </c>
    </row>
    <row r="10" spans="2:7" x14ac:dyDescent="0.25">
      <c r="B10" t="s">
        <v>1517</v>
      </c>
    </row>
    <row r="12" spans="2:7" x14ac:dyDescent="0.25">
      <c r="B12" t="s">
        <v>190</v>
      </c>
    </row>
    <row r="13" spans="2:7" x14ac:dyDescent="0.25">
      <c r="B13" t="s">
        <v>189</v>
      </c>
      <c r="C13" t="s">
        <v>1518</v>
      </c>
    </row>
    <row r="15" spans="2:7" x14ac:dyDescent="0.25">
      <c r="C15" t="s">
        <v>754</v>
      </c>
      <c r="D15" t="s">
        <v>26</v>
      </c>
      <c r="E15" t="s">
        <v>186</v>
      </c>
      <c r="F15" t="s">
        <v>28</v>
      </c>
      <c r="G15" t="s">
        <v>63</v>
      </c>
    </row>
    <row r="16" spans="2:7" x14ac:dyDescent="0.25">
      <c r="B16" t="s">
        <v>2212</v>
      </c>
      <c r="C16" t="s">
        <v>1519</v>
      </c>
    </row>
    <row r="17" spans="2:13" x14ac:dyDescent="0.25">
      <c r="B17" t="s">
        <v>2213</v>
      </c>
      <c r="C17" t="s">
        <v>1520</v>
      </c>
      <c r="D17">
        <v>1594</v>
      </c>
      <c r="E17">
        <v>1868</v>
      </c>
      <c r="F17">
        <v>1430</v>
      </c>
      <c r="G17">
        <v>4889</v>
      </c>
      <c r="I17">
        <f>SUM(G17:G25)</f>
        <v>77351</v>
      </c>
      <c r="J17" s="53">
        <f>I17/I62</f>
        <v>0.46313526847727166</v>
      </c>
      <c r="L17" t="s">
        <v>2214</v>
      </c>
      <c r="M17" s="17">
        <f>SUM(G17:G18)/I17</f>
        <v>0.33390647826143166</v>
      </c>
    </row>
    <row r="18" spans="2:13" x14ac:dyDescent="0.25">
      <c r="C18" t="s">
        <v>1521</v>
      </c>
      <c r="D18">
        <v>7142</v>
      </c>
      <c r="E18">
        <v>8976</v>
      </c>
      <c r="F18">
        <v>4827</v>
      </c>
      <c r="G18">
        <v>20939</v>
      </c>
    </row>
    <row r="19" spans="2:13" x14ac:dyDescent="0.25">
      <c r="C19" t="s">
        <v>1522</v>
      </c>
      <c r="D19">
        <v>20</v>
      </c>
      <c r="E19">
        <v>25</v>
      </c>
      <c r="F19">
        <v>12</v>
      </c>
      <c r="G19">
        <v>56</v>
      </c>
    </row>
    <row r="20" spans="2:13" x14ac:dyDescent="0.25">
      <c r="C20" t="s">
        <v>1523</v>
      </c>
      <c r="D20">
        <v>15419</v>
      </c>
      <c r="E20">
        <v>18963</v>
      </c>
      <c r="F20">
        <v>15702</v>
      </c>
      <c r="G20">
        <v>50088</v>
      </c>
    </row>
    <row r="21" spans="2:13" x14ac:dyDescent="0.25">
      <c r="C21" t="s">
        <v>1524</v>
      </c>
      <c r="D21">
        <v>202</v>
      </c>
      <c r="E21">
        <v>252</v>
      </c>
      <c r="F21">
        <v>182</v>
      </c>
      <c r="G21">
        <v>642</v>
      </c>
    </row>
    <row r="22" spans="2:13" x14ac:dyDescent="0.25">
      <c r="C22" t="s">
        <v>1525</v>
      </c>
      <c r="D22">
        <v>75</v>
      </c>
      <c r="E22">
        <v>28</v>
      </c>
      <c r="F22">
        <v>66</v>
      </c>
      <c r="G22">
        <v>166</v>
      </c>
    </row>
    <row r="23" spans="2:13" x14ac:dyDescent="0.25">
      <c r="C23" t="s">
        <v>1526</v>
      </c>
      <c r="D23">
        <v>11</v>
      </c>
      <c r="E23">
        <v>27</v>
      </c>
      <c r="F23">
        <v>13</v>
      </c>
      <c r="G23">
        <v>56</v>
      </c>
    </row>
    <row r="24" spans="2:13" x14ac:dyDescent="0.25">
      <c r="C24" t="s">
        <v>65</v>
      </c>
      <c r="D24">
        <v>178</v>
      </c>
      <c r="E24">
        <v>213</v>
      </c>
      <c r="F24">
        <v>126</v>
      </c>
      <c r="G24">
        <v>515</v>
      </c>
    </row>
    <row r="25" spans="2:13" x14ac:dyDescent="0.25">
      <c r="C25" t="s">
        <v>64</v>
      </c>
      <c r="D25">
        <v>0</v>
      </c>
      <c r="E25">
        <v>0</v>
      </c>
      <c r="F25">
        <v>0</v>
      </c>
      <c r="G25">
        <v>0</v>
      </c>
    </row>
    <row r="26" spans="2:13" x14ac:dyDescent="0.25">
      <c r="B26" t="s">
        <v>2215</v>
      </c>
      <c r="C26" t="s">
        <v>1520</v>
      </c>
      <c r="D26">
        <v>870</v>
      </c>
      <c r="E26">
        <v>990</v>
      </c>
      <c r="F26">
        <v>421</v>
      </c>
      <c r="G26">
        <v>2279</v>
      </c>
    </row>
    <row r="27" spans="2:13" x14ac:dyDescent="0.25">
      <c r="C27" t="s">
        <v>1521</v>
      </c>
      <c r="D27">
        <v>876</v>
      </c>
      <c r="E27">
        <v>983</v>
      </c>
      <c r="F27">
        <v>439</v>
      </c>
      <c r="G27">
        <v>2299</v>
      </c>
    </row>
    <row r="28" spans="2:13" x14ac:dyDescent="0.25">
      <c r="C28" t="s">
        <v>1522</v>
      </c>
      <c r="D28">
        <v>4</v>
      </c>
      <c r="E28">
        <v>0</v>
      </c>
      <c r="F28">
        <v>5</v>
      </c>
      <c r="G28">
        <v>9</v>
      </c>
    </row>
    <row r="29" spans="2:13" x14ac:dyDescent="0.25">
      <c r="C29" t="s">
        <v>1523</v>
      </c>
      <c r="D29">
        <v>1058</v>
      </c>
      <c r="E29">
        <v>1215</v>
      </c>
      <c r="F29">
        <v>971</v>
      </c>
      <c r="G29">
        <v>3242</v>
      </c>
    </row>
    <row r="30" spans="2:13" x14ac:dyDescent="0.25">
      <c r="C30" t="s">
        <v>1524</v>
      </c>
      <c r="D30">
        <v>21</v>
      </c>
      <c r="E30">
        <v>41</v>
      </c>
      <c r="F30">
        <v>29</v>
      </c>
      <c r="G30">
        <v>86</v>
      </c>
    </row>
    <row r="31" spans="2:13" x14ac:dyDescent="0.25">
      <c r="C31" t="s">
        <v>1525</v>
      </c>
      <c r="D31">
        <v>0</v>
      </c>
      <c r="E31">
        <v>5</v>
      </c>
      <c r="F31">
        <v>0</v>
      </c>
      <c r="G31">
        <v>3</v>
      </c>
    </row>
    <row r="32" spans="2:13" x14ac:dyDescent="0.25">
      <c r="C32" t="s">
        <v>1526</v>
      </c>
      <c r="D32">
        <v>9</v>
      </c>
      <c r="E32">
        <v>14</v>
      </c>
      <c r="F32">
        <v>4</v>
      </c>
      <c r="G32">
        <v>25</v>
      </c>
    </row>
    <row r="33" spans="2:7" x14ac:dyDescent="0.25">
      <c r="C33" t="s">
        <v>65</v>
      </c>
      <c r="D33">
        <v>40</v>
      </c>
      <c r="E33">
        <v>46</v>
      </c>
      <c r="F33">
        <v>16</v>
      </c>
      <c r="G33">
        <v>109</v>
      </c>
    </row>
    <row r="34" spans="2:7" x14ac:dyDescent="0.25">
      <c r="C34" t="s">
        <v>64</v>
      </c>
      <c r="D34">
        <v>0</v>
      </c>
      <c r="E34">
        <v>0</v>
      </c>
      <c r="F34">
        <v>0</v>
      </c>
      <c r="G34">
        <v>0</v>
      </c>
    </row>
    <row r="35" spans="2:7" x14ac:dyDescent="0.25">
      <c r="B35" t="s">
        <v>2216</v>
      </c>
      <c r="C35" t="s">
        <v>1520</v>
      </c>
      <c r="D35">
        <v>14716</v>
      </c>
      <c r="E35">
        <v>15822</v>
      </c>
      <c r="F35">
        <v>6254</v>
      </c>
      <c r="G35">
        <v>36793</v>
      </c>
    </row>
    <row r="36" spans="2:7" x14ac:dyDescent="0.25">
      <c r="C36" t="s">
        <v>1521</v>
      </c>
      <c r="D36">
        <v>9364</v>
      </c>
      <c r="E36">
        <v>10939</v>
      </c>
      <c r="F36">
        <v>4354</v>
      </c>
      <c r="G36">
        <v>24668</v>
      </c>
    </row>
    <row r="37" spans="2:7" x14ac:dyDescent="0.25">
      <c r="C37" t="s">
        <v>1522</v>
      </c>
      <c r="D37">
        <v>40</v>
      </c>
      <c r="E37">
        <v>28</v>
      </c>
      <c r="F37">
        <v>23</v>
      </c>
      <c r="G37">
        <v>94</v>
      </c>
    </row>
    <row r="38" spans="2:7" x14ac:dyDescent="0.25">
      <c r="C38" t="s">
        <v>1523</v>
      </c>
      <c r="D38">
        <v>5757</v>
      </c>
      <c r="E38">
        <v>5265</v>
      </c>
      <c r="F38">
        <v>4660</v>
      </c>
      <c r="G38">
        <v>15688</v>
      </c>
    </row>
    <row r="39" spans="2:7" x14ac:dyDescent="0.25">
      <c r="C39" t="s">
        <v>1524</v>
      </c>
      <c r="D39">
        <v>264</v>
      </c>
      <c r="E39">
        <v>292</v>
      </c>
      <c r="F39">
        <v>161</v>
      </c>
      <c r="G39">
        <v>718</v>
      </c>
    </row>
    <row r="40" spans="2:7" x14ac:dyDescent="0.25">
      <c r="C40" t="s">
        <v>1525</v>
      </c>
      <c r="D40">
        <v>126</v>
      </c>
      <c r="E40">
        <v>120</v>
      </c>
      <c r="F40">
        <v>100</v>
      </c>
      <c r="G40">
        <v>352</v>
      </c>
    </row>
    <row r="41" spans="2:7" x14ac:dyDescent="0.25">
      <c r="C41" t="s">
        <v>1526</v>
      </c>
      <c r="D41">
        <v>84</v>
      </c>
      <c r="E41">
        <v>75</v>
      </c>
      <c r="F41">
        <v>29</v>
      </c>
      <c r="G41">
        <v>184</v>
      </c>
    </row>
    <row r="42" spans="2:7" x14ac:dyDescent="0.25">
      <c r="C42" t="s">
        <v>65</v>
      </c>
      <c r="D42">
        <v>377</v>
      </c>
      <c r="E42">
        <v>385</v>
      </c>
      <c r="F42">
        <v>159</v>
      </c>
      <c r="G42">
        <v>919</v>
      </c>
    </row>
    <row r="43" spans="2:7" x14ac:dyDescent="0.25">
      <c r="C43" t="s">
        <v>64</v>
      </c>
      <c r="D43">
        <v>0</v>
      </c>
      <c r="E43">
        <v>0</v>
      </c>
      <c r="F43">
        <v>0</v>
      </c>
      <c r="G43">
        <v>0</v>
      </c>
    </row>
    <row r="44" spans="2:7" x14ac:dyDescent="0.25">
      <c r="B44" t="s">
        <v>2217</v>
      </c>
      <c r="C44" t="s">
        <v>1520</v>
      </c>
      <c r="D44">
        <v>325</v>
      </c>
      <c r="E44">
        <v>367</v>
      </c>
      <c r="F44">
        <v>101</v>
      </c>
      <c r="G44">
        <v>789</v>
      </c>
    </row>
    <row r="45" spans="2:7" x14ac:dyDescent="0.25">
      <c r="C45" t="s">
        <v>1521</v>
      </c>
      <c r="D45">
        <v>149</v>
      </c>
      <c r="E45">
        <v>171</v>
      </c>
      <c r="F45">
        <v>58</v>
      </c>
      <c r="G45">
        <v>380</v>
      </c>
    </row>
    <row r="46" spans="2:7" x14ac:dyDescent="0.25">
      <c r="C46" t="s">
        <v>1522</v>
      </c>
      <c r="D46">
        <v>4</v>
      </c>
      <c r="E46">
        <v>4</v>
      </c>
      <c r="F46">
        <v>0</v>
      </c>
      <c r="G46">
        <v>3</v>
      </c>
    </row>
    <row r="47" spans="2:7" x14ac:dyDescent="0.25">
      <c r="C47" t="s">
        <v>1523</v>
      </c>
      <c r="D47">
        <v>472</v>
      </c>
      <c r="E47">
        <v>536</v>
      </c>
      <c r="F47">
        <v>371</v>
      </c>
      <c r="G47">
        <v>1383</v>
      </c>
    </row>
    <row r="48" spans="2:7" x14ac:dyDescent="0.25">
      <c r="C48" t="s">
        <v>1524</v>
      </c>
      <c r="D48">
        <v>11</v>
      </c>
      <c r="E48">
        <v>8</v>
      </c>
      <c r="F48">
        <v>3</v>
      </c>
      <c r="G48">
        <v>23</v>
      </c>
    </row>
    <row r="49" spans="2:9" x14ac:dyDescent="0.25">
      <c r="C49" t="s">
        <v>1525</v>
      </c>
      <c r="D49">
        <v>8</v>
      </c>
      <c r="E49">
        <v>4</v>
      </c>
      <c r="F49">
        <v>3</v>
      </c>
      <c r="G49">
        <v>14</v>
      </c>
    </row>
    <row r="50" spans="2:9" x14ac:dyDescent="0.25">
      <c r="C50" t="s">
        <v>1526</v>
      </c>
      <c r="D50">
        <v>18</v>
      </c>
      <c r="E50">
        <v>7</v>
      </c>
      <c r="F50">
        <v>0</v>
      </c>
      <c r="G50">
        <v>25</v>
      </c>
    </row>
    <row r="51" spans="2:9" x14ac:dyDescent="0.25">
      <c r="C51" t="s">
        <v>65</v>
      </c>
      <c r="D51">
        <v>249</v>
      </c>
      <c r="E51">
        <v>212</v>
      </c>
      <c r="F51">
        <v>117</v>
      </c>
      <c r="G51">
        <v>575</v>
      </c>
    </row>
    <row r="52" spans="2:9" x14ac:dyDescent="0.25">
      <c r="C52" t="s">
        <v>64</v>
      </c>
      <c r="D52">
        <v>0</v>
      </c>
      <c r="E52">
        <v>0</v>
      </c>
      <c r="F52">
        <v>0</v>
      </c>
      <c r="G52">
        <v>0</v>
      </c>
    </row>
    <row r="53" spans="2:9" x14ac:dyDescent="0.25">
      <c r="B53" t="s">
        <v>64</v>
      </c>
      <c r="C53" t="s">
        <v>1520</v>
      </c>
      <c r="D53">
        <v>78</v>
      </c>
      <c r="E53">
        <v>96</v>
      </c>
      <c r="F53">
        <v>78</v>
      </c>
      <c r="G53">
        <v>251</v>
      </c>
    </row>
    <row r="54" spans="2:9" x14ac:dyDescent="0.25">
      <c r="C54" t="s">
        <v>1521</v>
      </c>
      <c r="D54">
        <v>45</v>
      </c>
      <c r="E54">
        <v>75</v>
      </c>
      <c r="F54">
        <v>40</v>
      </c>
      <c r="G54">
        <v>167</v>
      </c>
    </row>
    <row r="55" spans="2:9" x14ac:dyDescent="0.25">
      <c r="C55" t="s">
        <v>1522</v>
      </c>
      <c r="D55">
        <v>0</v>
      </c>
      <c r="E55">
        <v>3</v>
      </c>
      <c r="F55">
        <v>0</v>
      </c>
      <c r="G55">
        <v>6</v>
      </c>
    </row>
    <row r="56" spans="2:9" x14ac:dyDescent="0.25">
      <c r="C56" t="s">
        <v>1523</v>
      </c>
      <c r="D56">
        <v>183</v>
      </c>
      <c r="E56">
        <v>206</v>
      </c>
      <c r="F56">
        <v>234</v>
      </c>
      <c r="G56">
        <v>623</v>
      </c>
    </row>
    <row r="57" spans="2:9" x14ac:dyDescent="0.25">
      <c r="C57" t="s">
        <v>1524</v>
      </c>
      <c r="D57">
        <v>14</v>
      </c>
      <c r="E57">
        <v>11</v>
      </c>
      <c r="F57">
        <v>16</v>
      </c>
      <c r="G57">
        <v>44</v>
      </c>
    </row>
    <row r="58" spans="2:9" x14ac:dyDescent="0.25">
      <c r="C58" t="s">
        <v>1525</v>
      </c>
      <c r="D58">
        <v>3</v>
      </c>
      <c r="E58">
        <v>0</v>
      </c>
      <c r="F58">
        <v>3</v>
      </c>
      <c r="G58">
        <v>8</v>
      </c>
    </row>
    <row r="59" spans="2:9" x14ac:dyDescent="0.25">
      <c r="C59" t="s">
        <v>1526</v>
      </c>
      <c r="D59">
        <v>7</v>
      </c>
      <c r="E59">
        <v>8</v>
      </c>
      <c r="F59">
        <v>7</v>
      </c>
      <c r="G59">
        <v>21</v>
      </c>
    </row>
    <row r="60" spans="2:9" x14ac:dyDescent="0.25">
      <c r="C60" t="s">
        <v>65</v>
      </c>
      <c r="D60">
        <v>1983</v>
      </c>
      <c r="E60">
        <v>2354</v>
      </c>
      <c r="F60">
        <v>1785</v>
      </c>
      <c r="G60">
        <v>6120</v>
      </c>
    </row>
    <row r="61" spans="2:9" x14ac:dyDescent="0.25">
      <c r="C61" t="s">
        <v>64</v>
      </c>
      <c r="D61">
        <v>6556</v>
      </c>
      <c r="E61">
        <v>7680</v>
      </c>
      <c r="F61">
        <v>7253</v>
      </c>
      <c r="G61">
        <v>21484</v>
      </c>
    </row>
    <row r="62" spans="2:9" x14ac:dyDescent="0.25">
      <c r="B62" t="s">
        <v>63</v>
      </c>
      <c r="C62" t="s">
        <v>1520</v>
      </c>
      <c r="D62">
        <v>17587</v>
      </c>
      <c r="E62">
        <v>19139</v>
      </c>
      <c r="F62">
        <v>8286</v>
      </c>
      <c r="G62">
        <v>45006</v>
      </c>
      <c r="I62">
        <f>SUM(G62:G68)</f>
        <v>167016</v>
      </c>
    </row>
    <row r="63" spans="2:9" x14ac:dyDescent="0.25">
      <c r="C63" t="s">
        <v>1521</v>
      </c>
      <c r="D63">
        <v>17587</v>
      </c>
      <c r="E63">
        <v>21144</v>
      </c>
      <c r="F63">
        <v>9715</v>
      </c>
      <c r="G63">
        <v>48446</v>
      </c>
    </row>
    <row r="64" spans="2:9" x14ac:dyDescent="0.25">
      <c r="C64" t="s">
        <v>1522</v>
      </c>
      <c r="D64">
        <v>71</v>
      </c>
      <c r="E64">
        <v>58</v>
      </c>
      <c r="F64">
        <v>41</v>
      </c>
      <c r="G64">
        <v>168</v>
      </c>
    </row>
    <row r="65" spans="2:7" x14ac:dyDescent="0.25">
      <c r="C65" t="s">
        <v>1523</v>
      </c>
      <c r="D65">
        <v>22898</v>
      </c>
      <c r="E65">
        <v>26190</v>
      </c>
      <c r="F65">
        <v>21940</v>
      </c>
      <c r="G65">
        <v>71026</v>
      </c>
    </row>
    <row r="66" spans="2:7" x14ac:dyDescent="0.25">
      <c r="C66" t="s">
        <v>1524</v>
      </c>
      <c r="D66">
        <v>516</v>
      </c>
      <c r="E66">
        <v>610</v>
      </c>
      <c r="F66">
        <v>397</v>
      </c>
      <c r="G66">
        <v>1515</v>
      </c>
    </row>
    <row r="67" spans="2:7" x14ac:dyDescent="0.25">
      <c r="C67" t="s">
        <v>1525</v>
      </c>
      <c r="D67">
        <v>210</v>
      </c>
      <c r="E67">
        <v>160</v>
      </c>
      <c r="F67">
        <v>173</v>
      </c>
      <c r="G67">
        <v>546</v>
      </c>
    </row>
    <row r="68" spans="2:7" x14ac:dyDescent="0.25">
      <c r="C68" t="s">
        <v>1526</v>
      </c>
      <c r="D68">
        <v>131</v>
      </c>
      <c r="E68">
        <v>125</v>
      </c>
      <c r="F68">
        <v>56</v>
      </c>
      <c r="G68">
        <v>309</v>
      </c>
    </row>
    <row r="69" spans="2:7" x14ac:dyDescent="0.25">
      <c r="C69" t="s">
        <v>65</v>
      </c>
      <c r="D69">
        <v>2824</v>
      </c>
      <c r="E69">
        <v>3206</v>
      </c>
      <c r="F69">
        <v>2199</v>
      </c>
      <c r="G69">
        <v>8234</v>
      </c>
    </row>
    <row r="70" spans="2:7" x14ac:dyDescent="0.25">
      <c r="C70" t="s">
        <v>64</v>
      </c>
      <c r="D70">
        <v>6556</v>
      </c>
      <c r="E70">
        <v>7680</v>
      </c>
      <c r="F70">
        <v>7253</v>
      </c>
      <c r="G70">
        <v>21484</v>
      </c>
    </row>
    <row r="72" spans="2:7" x14ac:dyDescent="0.25">
      <c r="B72" t="s">
        <v>62</v>
      </c>
    </row>
    <row r="74" spans="2:7" x14ac:dyDescent="0.25">
      <c r="B74" t="s">
        <v>61</v>
      </c>
      <c r="C74" t="s">
        <v>60</v>
      </c>
    </row>
    <row r="77" spans="2:7" x14ac:dyDescent="0.25">
      <c r="B77" t="s">
        <v>59</v>
      </c>
    </row>
    <row r="78" spans="2:7" x14ac:dyDescent="0.25">
      <c r="B78" t="s">
        <v>58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217AC-B0C2-482F-AC9C-127F6999FE8C}">
  <dimension ref="A1:P187"/>
  <sheetViews>
    <sheetView topLeftCell="A108" workbookViewId="0">
      <selection activeCell="D43" sqref="D43:G45"/>
    </sheetView>
  </sheetViews>
  <sheetFormatPr defaultRowHeight="15" x14ac:dyDescent="0.25"/>
  <cols>
    <col min="3" max="3" width="15.42578125" bestFit="1" customWidth="1"/>
    <col min="4" max="4" width="10.7109375" customWidth="1"/>
    <col min="5" max="5" width="9.85546875" customWidth="1"/>
    <col min="6" max="6" width="10.85546875" customWidth="1"/>
    <col min="7" max="7" width="10.28515625" customWidth="1"/>
    <col min="12" max="12" width="16" bestFit="1" customWidth="1"/>
  </cols>
  <sheetData>
    <row r="1" spans="1:16" ht="15.75" x14ac:dyDescent="0.25">
      <c r="A1" s="120" t="s">
        <v>2226</v>
      </c>
      <c r="B1" s="120"/>
    </row>
    <row r="2" spans="1:16" ht="15.75" x14ac:dyDescent="0.25">
      <c r="A2" s="120"/>
      <c r="B2" s="120"/>
    </row>
    <row r="3" spans="1:16" x14ac:dyDescent="0.25">
      <c r="B3" s="33" t="s">
        <v>2227</v>
      </c>
    </row>
    <row r="4" spans="1:16" ht="15" customHeight="1" x14ac:dyDescent="0.25">
      <c r="D4" s="283" t="s">
        <v>2228</v>
      </c>
      <c r="E4" s="283"/>
      <c r="F4" s="283"/>
      <c r="G4" s="283"/>
      <c r="H4" s="177"/>
      <c r="I4" s="177"/>
      <c r="J4" s="18"/>
      <c r="K4" s="18"/>
      <c r="M4" s="283" t="s">
        <v>2229</v>
      </c>
      <c r="N4" s="283"/>
      <c r="O4" s="283"/>
      <c r="P4" s="283"/>
    </row>
    <row r="5" spans="1:16" x14ac:dyDescent="0.25">
      <c r="D5" s="283"/>
      <c r="E5" s="283"/>
      <c r="F5" s="283"/>
      <c r="G5" s="283"/>
      <c r="H5" s="18"/>
      <c r="I5" s="18"/>
      <c r="J5" s="18"/>
      <c r="K5" s="18"/>
      <c r="M5" s="283"/>
      <c r="N5" s="283"/>
      <c r="O5" s="283"/>
      <c r="P5" s="283"/>
    </row>
    <row r="6" spans="1:16" ht="22.5" customHeight="1" x14ac:dyDescent="0.25">
      <c r="D6" s="283"/>
      <c r="E6" s="283"/>
      <c r="F6" s="283"/>
      <c r="G6" s="283"/>
      <c r="H6" s="18"/>
      <c r="I6" s="18"/>
      <c r="J6" s="18"/>
      <c r="K6" s="18"/>
      <c r="M6" s="283"/>
      <c r="N6" s="283"/>
      <c r="O6" s="283"/>
      <c r="P6" s="283"/>
    </row>
    <row r="7" spans="1:16" ht="26.25" x14ac:dyDescent="0.25">
      <c r="D7" s="178" t="s">
        <v>2230</v>
      </c>
      <c r="E7" s="179" t="s">
        <v>2231</v>
      </c>
      <c r="G7" t="s">
        <v>1490</v>
      </c>
      <c r="H7" s="284" t="s">
        <v>2232</v>
      </c>
      <c r="I7" s="284"/>
      <c r="J7" s="284"/>
      <c r="M7" s="178" t="s">
        <v>2230</v>
      </c>
      <c r="N7" s="179" t="s">
        <v>2231</v>
      </c>
      <c r="P7" t="s">
        <v>1490</v>
      </c>
    </row>
    <row r="8" spans="1:16" x14ac:dyDescent="0.25">
      <c r="C8" s="156" t="s">
        <v>43</v>
      </c>
      <c r="D8" s="180">
        <v>24499</v>
      </c>
      <c r="E8" s="181">
        <v>18.784190001287573</v>
      </c>
      <c r="G8" s="52">
        <f>D8*(100/E8)</f>
        <v>130423.51040061192</v>
      </c>
      <c r="L8" s="156" t="s">
        <v>43</v>
      </c>
      <c r="M8" s="180">
        <v>16434</v>
      </c>
      <c r="N8" s="181">
        <v>26.23741106427342</v>
      </c>
      <c r="P8" s="52">
        <f>M8*(100/N8)</f>
        <v>62635.753046449056</v>
      </c>
    </row>
    <row r="9" spans="1:16" x14ac:dyDescent="0.25">
      <c r="C9" s="156" t="s">
        <v>44</v>
      </c>
      <c r="D9" s="180">
        <v>30140.441235698949</v>
      </c>
      <c r="E9" s="181">
        <v>19.498745478129056</v>
      </c>
      <c r="G9" s="52">
        <f>D9*(100/E9)</f>
        <v>154576.30989391726</v>
      </c>
      <c r="L9" s="156" t="s">
        <v>44</v>
      </c>
      <c r="M9" s="180">
        <v>20087.959545139078</v>
      </c>
      <c r="N9" s="181">
        <v>26.985498967207711</v>
      </c>
      <c r="P9" s="52">
        <f>M9*(100/N9)</f>
        <v>74439.829960341303</v>
      </c>
    </row>
    <row r="10" spans="1:16" x14ac:dyDescent="0.25">
      <c r="C10" s="156" t="s">
        <v>45</v>
      </c>
      <c r="D10" s="180">
        <v>24875.558764301051</v>
      </c>
      <c r="E10" s="181">
        <v>28.216434049891735</v>
      </c>
      <c r="G10" s="52">
        <f>D10*(100/E10)</f>
        <v>88159.824591288125</v>
      </c>
      <c r="L10" s="156" t="s">
        <v>45</v>
      </c>
      <c r="M10" s="180">
        <v>16344.040454860924</v>
      </c>
      <c r="N10" s="181">
        <v>38.622697873969969</v>
      </c>
      <c r="P10" s="52">
        <f>M10*(100/N10)</f>
        <v>42317.190032123835</v>
      </c>
    </row>
    <row r="12" spans="1:16" x14ac:dyDescent="0.25">
      <c r="C12" s="182" t="s">
        <v>2233</v>
      </c>
      <c r="D12" s="183">
        <v>4080300.0000000009</v>
      </c>
      <c r="E12" s="184">
        <v>19.665032725413628</v>
      </c>
      <c r="L12" s="182" t="s">
        <v>2233</v>
      </c>
      <c r="M12" s="183">
        <v>2797399.9999999995</v>
      </c>
      <c r="N12" s="184">
        <v>27.475053036850788</v>
      </c>
    </row>
    <row r="13" spans="1:16" x14ac:dyDescent="0.25">
      <c r="C13" s="182" t="s">
        <v>741</v>
      </c>
      <c r="D13" s="183">
        <v>972871</v>
      </c>
      <c r="E13" s="184">
        <v>17.999125504633902</v>
      </c>
      <c r="L13" s="182" t="s">
        <v>741</v>
      </c>
      <c r="M13" s="183">
        <v>666899</v>
      </c>
      <c r="N13" s="184">
        <v>25.27774996872725</v>
      </c>
    </row>
    <row r="14" spans="1:16" x14ac:dyDescent="0.25">
      <c r="C14" s="185" t="s">
        <v>30</v>
      </c>
      <c r="D14" s="186">
        <v>676618</v>
      </c>
      <c r="E14" s="187">
        <v>16.202939297003919</v>
      </c>
      <c r="L14" s="185" t="s">
        <v>30</v>
      </c>
      <c r="M14" s="186">
        <v>464007</v>
      </c>
      <c r="N14" s="187">
        <v>22.854298315518303</v>
      </c>
    </row>
    <row r="15" spans="1:16" ht="15.75" thickBot="1" x14ac:dyDescent="0.3"/>
    <row r="16" spans="1:16" ht="15.75" thickBot="1" x14ac:dyDescent="0.3">
      <c r="C16" t="s">
        <v>29</v>
      </c>
      <c r="D16" s="90">
        <f>SUM(D8:D10)</f>
        <v>79515</v>
      </c>
      <c r="E16" s="188">
        <f>D16/G16</f>
        <v>0.21308574249589798</v>
      </c>
      <c r="G16" s="52">
        <f>SUM(G8:G10)</f>
        <v>373159.64488581731</v>
      </c>
      <c r="L16" t="s">
        <v>29</v>
      </c>
      <c r="M16" s="90">
        <f>SUM(M8:M10)</f>
        <v>52866</v>
      </c>
      <c r="N16" s="188">
        <f>M16/P16</f>
        <v>0.29469414572532537</v>
      </c>
      <c r="P16" s="52">
        <f>SUM(P8:P10)</f>
        <v>179392.77303891419</v>
      </c>
    </row>
    <row r="17" spans="1:12" x14ac:dyDescent="0.25">
      <c r="E17" s="83" t="s">
        <v>2234</v>
      </c>
    </row>
    <row r="21" spans="1:12" ht="15.75" x14ac:dyDescent="0.25">
      <c r="A21" s="120" t="s">
        <v>2235</v>
      </c>
      <c r="B21" s="120"/>
    </row>
    <row r="22" spans="1:12" ht="15.75" x14ac:dyDescent="0.25">
      <c r="A22" s="120"/>
      <c r="B22" s="120"/>
    </row>
    <row r="23" spans="1:12" x14ac:dyDescent="0.25">
      <c r="B23" s="33" t="s">
        <v>2227</v>
      </c>
      <c r="J23">
        <v>2023</v>
      </c>
    </row>
    <row r="24" spans="1:12" x14ac:dyDescent="0.25">
      <c r="D24" s="283" t="s">
        <v>2236</v>
      </c>
      <c r="E24" s="285"/>
      <c r="F24" s="285"/>
      <c r="J24" s="283" t="s">
        <v>2236</v>
      </c>
      <c r="K24" s="285"/>
      <c r="L24" s="285"/>
    </row>
    <row r="25" spans="1:12" x14ac:dyDescent="0.25">
      <c r="D25" s="285"/>
      <c r="E25" s="285"/>
      <c r="F25" s="285"/>
      <c r="J25" s="285"/>
      <c r="K25" s="285"/>
      <c r="L25" s="285"/>
    </row>
    <row r="26" spans="1:12" x14ac:dyDescent="0.25">
      <c r="D26" s="286"/>
      <c r="E26" s="286"/>
      <c r="F26" s="286"/>
      <c r="J26" s="286"/>
      <c r="K26" s="286"/>
      <c r="L26" s="286"/>
    </row>
    <row r="27" spans="1:12" ht="56.25" customHeight="1" x14ac:dyDescent="0.25">
      <c r="D27" s="189" t="s">
        <v>2237</v>
      </c>
      <c r="E27" s="189" t="s">
        <v>2238</v>
      </c>
      <c r="F27" s="190" t="s">
        <v>2239</v>
      </c>
      <c r="J27" s="189" t="s">
        <v>2237</v>
      </c>
      <c r="K27" s="189" t="s">
        <v>2238</v>
      </c>
      <c r="L27" s="190" t="s">
        <v>2239</v>
      </c>
    </row>
    <row r="28" spans="1:12" x14ac:dyDescent="0.25">
      <c r="C28" s="156" t="s">
        <v>43</v>
      </c>
      <c r="D28" s="180">
        <v>1468</v>
      </c>
      <c r="E28" s="180">
        <v>1527</v>
      </c>
      <c r="F28" s="181">
        <v>96.136214800261953</v>
      </c>
      <c r="H28" s="52"/>
      <c r="J28" s="191">
        <v>1382</v>
      </c>
      <c r="K28" s="191">
        <v>1456</v>
      </c>
      <c r="L28" s="192">
        <v>94.917582417582409</v>
      </c>
    </row>
    <row r="29" spans="1:12" x14ac:dyDescent="0.25">
      <c r="C29" s="156" t="s">
        <v>44</v>
      </c>
      <c r="D29" s="180">
        <v>1849</v>
      </c>
      <c r="E29" s="180">
        <v>1948</v>
      </c>
      <c r="F29" s="181">
        <v>94.917864476386043</v>
      </c>
      <c r="H29" s="52"/>
      <c r="J29" s="191">
        <v>1680</v>
      </c>
      <c r="K29" s="191">
        <v>1773</v>
      </c>
      <c r="L29" s="192">
        <v>94.75465313028765</v>
      </c>
    </row>
    <row r="30" spans="1:12" x14ac:dyDescent="0.25">
      <c r="C30" s="156" t="s">
        <v>45</v>
      </c>
      <c r="D30" s="180">
        <v>683</v>
      </c>
      <c r="E30" s="180">
        <v>721</v>
      </c>
      <c r="F30" s="181">
        <v>94.729542302357842</v>
      </c>
      <c r="H30" s="52"/>
      <c r="J30" s="191">
        <v>633</v>
      </c>
      <c r="K30" s="191">
        <v>681</v>
      </c>
      <c r="L30" s="192">
        <v>92.951541850220266</v>
      </c>
    </row>
    <row r="32" spans="1:12" x14ac:dyDescent="0.25">
      <c r="C32" s="182" t="s">
        <v>2233</v>
      </c>
      <c r="D32" s="183">
        <v>308507</v>
      </c>
      <c r="E32" s="183">
        <v>323930</v>
      </c>
      <c r="F32" s="193">
        <v>95.238786157503171</v>
      </c>
      <c r="J32" s="194">
        <v>289537</v>
      </c>
      <c r="K32" s="194">
        <v>307154</v>
      </c>
      <c r="L32" s="195">
        <v>94.264440638897753</v>
      </c>
    </row>
    <row r="33" spans="1:12" x14ac:dyDescent="0.25">
      <c r="C33" s="182" t="s">
        <v>741</v>
      </c>
      <c r="D33" s="183">
        <v>79481.000034600002</v>
      </c>
      <c r="E33" s="183">
        <v>82829.000034100027</v>
      </c>
      <c r="F33" s="193">
        <v>95.95793743963867</v>
      </c>
      <c r="J33" s="194">
        <v>75050</v>
      </c>
      <c r="K33" s="194">
        <v>78839</v>
      </c>
      <c r="L33" s="195">
        <v>95.194002968074173</v>
      </c>
    </row>
    <row r="34" spans="1:12" x14ac:dyDescent="0.25">
      <c r="C34" s="185" t="s">
        <v>30</v>
      </c>
      <c r="D34" s="186">
        <v>61346.000034599994</v>
      </c>
      <c r="E34" s="186">
        <v>64116.000034100012</v>
      </c>
      <c r="F34" s="196">
        <v>95.679705536797684</v>
      </c>
      <c r="J34" s="197">
        <v>57805</v>
      </c>
      <c r="K34" s="197">
        <v>60843</v>
      </c>
      <c r="L34" s="198">
        <v>95.006820833949675</v>
      </c>
    </row>
    <row r="35" spans="1:12" ht="15.75" thickBot="1" x14ac:dyDescent="0.3"/>
    <row r="36" spans="1:12" ht="15.75" thickBot="1" x14ac:dyDescent="0.3">
      <c r="C36" t="s">
        <v>29</v>
      </c>
      <c r="D36" s="90">
        <f>SUM(D28:D30)</f>
        <v>4000</v>
      </c>
      <c r="E36" s="90">
        <f>SUM(E28:E30)</f>
        <v>4196</v>
      </c>
      <c r="F36" s="188">
        <f>D36/E36</f>
        <v>0.95328884652049573</v>
      </c>
      <c r="H36" s="52"/>
      <c r="J36" s="90">
        <f>SUM(J28:J30)</f>
        <v>3695</v>
      </c>
      <c r="K36" s="90">
        <f>SUM(K28:K30)</f>
        <v>3910</v>
      </c>
      <c r="L36" s="17">
        <f>J36/K36</f>
        <v>0.94501278772378516</v>
      </c>
    </row>
    <row r="40" spans="1:12" ht="15.75" x14ac:dyDescent="0.25">
      <c r="A40" s="120" t="s">
        <v>2240</v>
      </c>
      <c r="B40" s="120"/>
    </row>
    <row r="41" spans="1:12" ht="15.75" x14ac:dyDescent="0.25">
      <c r="A41" s="120"/>
      <c r="B41" s="120"/>
    </row>
    <row r="42" spans="1:12" x14ac:dyDescent="0.25">
      <c r="B42" s="33" t="s">
        <v>2227</v>
      </c>
    </row>
    <row r="43" spans="1:12" x14ac:dyDescent="0.25">
      <c r="D43" s="283" t="s">
        <v>2241</v>
      </c>
      <c r="E43" s="283"/>
      <c r="F43" s="283"/>
      <c r="G43" s="283"/>
    </row>
    <row r="44" spans="1:12" x14ac:dyDescent="0.25">
      <c r="D44" s="283"/>
      <c r="E44" s="283"/>
      <c r="F44" s="283"/>
      <c r="G44" s="283"/>
    </row>
    <row r="45" spans="1:12" x14ac:dyDescent="0.25">
      <c r="D45" s="283"/>
      <c r="E45" s="283"/>
      <c r="F45" s="283"/>
      <c r="G45" s="283"/>
    </row>
    <row r="46" spans="1:12" ht="26.25" x14ac:dyDescent="0.25">
      <c r="D46" s="178" t="s">
        <v>2230</v>
      </c>
      <c r="E46" s="179" t="s">
        <v>2242</v>
      </c>
      <c r="G46" t="s">
        <v>1490</v>
      </c>
    </row>
    <row r="47" spans="1:12" x14ac:dyDescent="0.25">
      <c r="C47" s="156" t="s">
        <v>43</v>
      </c>
      <c r="D47" s="180">
        <v>246</v>
      </c>
      <c r="E47" s="199">
        <v>219.29419517587121</v>
      </c>
      <c r="G47" s="52">
        <f>D47*(100000/E47)</f>
        <v>112178.07192876723</v>
      </c>
    </row>
    <row r="48" spans="1:12" x14ac:dyDescent="0.25">
      <c r="C48" s="156" t="s">
        <v>44</v>
      </c>
      <c r="D48" s="180">
        <v>248.99148074796304</v>
      </c>
      <c r="E48" s="199">
        <v>191.86720810099618</v>
      </c>
      <c r="G48" s="52">
        <f>D48*(100000/E48)</f>
        <v>129772.81694582092</v>
      </c>
    </row>
    <row r="49" spans="1:7" x14ac:dyDescent="0.25">
      <c r="C49" s="156" t="s">
        <v>45</v>
      </c>
      <c r="D49" s="180">
        <v>142.00851925203696</v>
      </c>
      <c r="E49" s="199">
        <v>229.72274340193667</v>
      </c>
      <c r="G49" s="52">
        <f>D49*(100000/E49)</f>
        <v>61817.353018273148</v>
      </c>
    </row>
    <row r="51" spans="1:7" x14ac:dyDescent="0.25">
      <c r="C51" s="182" t="s">
        <v>2233</v>
      </c>
      <c r="D51" s="183">
        <v>23948</v>
      </c>
      <c r="E51" s="184">
        <v>100.90785362773299</v>
      </c>
    </row>
    <row r="52" spans="1:7" x14ac:dyDescent="0.25">
      <c r="C52" s="182" t="s">
        <v>741</v>
      </c>
      <c r="D52" s="183">
        <v>6224</v>
      </c>
      <c r="E52" s="184">
        <v>106.20976561105327</v>
      </c>
    </row>
    <row r="53" spans="1:7" x14ac:dyDescent="0.25">
      <c r="C53" s="185" t="s">
        <v>30</v>
      </c>
      <c r="D53" s="186">
        <v>5338</v>
      </c>
      <c r="E53" s="187">
        <v>124.42517319944153</v>
      </c>
    </row>
    <row r="54" spans="1:7" ht="15.75" thickBot="1" x14ac:dyDescent="0.3"/>
    <row r="55" spans="1:7" ht="15.75" thickBot="1" x14ac:dyDescent="0.3">
      <c r="C55" t="s">
        <v>29</v>
      </c>
      <c r="D55" s="90">
        <f>SUM(D47:D49)</f>
        <v>637</v>
      </c>
      <c r="E55" s="200">
        <f>(D55/G55)*100000</f>
        <v>209.69934053365236</v>
      </c>
      <c r="G55" s="52">
        <f>SUM(G47:G49)</f>
        <v>303768.24189286126</v>
      </c>
    </row>
    <row r="59" spans="1:7" ht="15.75" x14ac:dyDescent="0.25">
      <c r="A59" s="120" t="s">
        <v>2243</v>
      </c>
      <c r="B59" s="120"/>
    </row>
    <row r="60" spans="1:7" ht="15.75" x14ac:dyDescent="0.25">
      <c r="A60" s="120"/>
      <c r="B60" s="120"/>
    </row>
    <row r="61" spans="1:7" x14ac:dyDescent="0.25">
      <c r="B61" s="33" t="s">
        <v>2227</v>
      </c>
    </row>
    <row r="62" spans="1:7" x14ac:dyDescent="0.25">
      <c r="D62" s="283" t="s">
        <v>2244</v>
      </c>
      <c r="E62" s="283"/>
      <c r="F62" s="283"/>
      <c r="G62" s="283"/>
    </row>
    <row r="63" spans="1:7" x14ac:dyDescent="0.25">
      <c r="D63" s="283"/>
      <c r="E63" s="283"/>
      <c r="F63" s="283"/>
      <c r="G63" s="283"/>
    </row>
    <row r="64" spans="1:7" x14ac:dyDescent="0.25">
      <c r="D64" s="283"/>
      <c r="E64" s="283"/>
      <c r="F64" s="283"/>
      <c r="G64" s="283"/>
    </row>
    <row r="65" spans="1:11" ht="26.25" x14ac:dyDescent="0.25">
      <c r="D65" s="178" t="s">
        <v>2230</v>
      </c>
      <c r="E65" s="179" t="s">
        <v>2231</v>
      </c>
      <c r="G65" t="s">
        <v>1490</v>
      </c>
    </row>
    <row r="66" spans="1:11" x14ac:dyDescent="0.25">
      <c r="C66" s="156" t="s">
        <v>43</v>
      </c>
      <c r="D66" s="180">
        <v>29999</v>
      </c>
      <c r="E66" s="181">
        <v>25.11039024831156</v>
      </c>
      <c r="G66" s="52">
        <f>D66*(100/E66)</f>
        <v>119468.4738203826</v>
      </c>
    </row>
    <row r="67" spans="1:11" x14ac:dyDescent="0.25">
      <c r="C67" s="156" t="s">
        <v>44</v>
      </c>
      <c r="D67" s="180">
        <v>34333.649274906791</v>
      </c>
      <c r="E67" s="181">
        <v>25.206128999975217</v>
      </c>
      <c r="G67" s="52">
        <f>D67*(100/E67)</f>
        <v>136211.51139447294</v>
      </c>
    </row>
    <row r="68" spans="1:11" x14ac:dyDescent="0.25">
      <c r="C68" s="156" t="s">
        <v>45</v>
      </c>
      <c r="D68" s="180">
        <v>19254.350725093209</v>
      </c>
      <c r="E68" s="181">
        <v>25.373372959020042</v>
      </c>
      <c r="G68" s="52">
        <f>D68*(100/E68)</f>
        <v>75884.080355380705</v>
      </c>
    </row>
    <row r="70" spans="1:11" x14ac:dyDescent="0.25">
      <c r="C70" s="182" t="s">
        <v>2233</v>
      </c>
      <c r="D70" s="183">
        <v>6250600</v>
      </c>
      <c r="E70" s="184">
        <v>31.678903854988</v>
      </c>
    </row>
    <row r="71" spans="1:11" x14ac:dyDescent="0.25">
      <c r="C71" s="182" t="s">
        <v>741</v>
      </c>
      <c r="D71" s="183">
        <v>1520045</v>
      </c>
      <c r="E71" s="184">
        <v>29.907829874643785</v>
      </c>
    </row>
    <row r="72" spans="1:11" x14ac:dyDescent="0.25">
      <c r="C72" s="185" t="s">
        <v>30</v>
      </c>
      <c r="D72" s="186">
        <v>1058502</v>
      </c>
      <c r="E72" s="187">
        <v>27.655609963339845</v>
      </c>
    </row>
    <row r="73" spans="1:11" ht="15.75" thickBot="1" x14ac:dyDescent="0.3"/>
    <row r="74" spans="1:11" ht="15.75" thickBot="1" x14ac:dyDescent="0.3">
      <c r="C74" t="s">
        <v>29</v>
      </c>
      <c r="D74" s="90">
        <f>SUM(D66:D68)</f>
        <v>83587</v>
      </c>
      <c r="E74" s="188">
        <f>(D74/G74)</f>
        <v>0.25209909239182465</v>
      </c>
      <c r="G74" s="52">
        <f>SUM(G66:G68)</f>
        <v>331564.06557023624</v>
      </c>
    </row>
    <row r="77" spans="1:11" ht="15" customHeight="1" x14ac:dyDescent="0.25">
      <c r="H77" s="177"/>
      <c r="I77" s="177"/>
      <c r="J77" s="18"/>
      <c r="K77" s="18"/>
    </row>
    <row r="78" spans="1:11" ht="15.75" x14ac:dyDescent="0.25">
      <c r="A78" s="120" t="s">
        <v>2245</v>
      </c>
      <c r="B78" s="120"/>
      <c r="H78" s="18"/>
      <c r="I78" s="18"/>
      <c r="J78" s="18"/>
      <c r="K78" s="18"/>
    </row>
    <row r="79" spans="1:11" ht="15.75" x14ac:dyDescent="0.25">
      <c r="A79" s="120"/>
      <c r="B79" s="120"/>
      <c r="H79" s="18"/>
      <c r="I79" s="18"/>
      <c r="J79" s="18"/>
      <c r="K79" s="18"/>
    </row>
    <row r="80" spans="1:11" x14ac:dyDescent="0.25">
      <c r="B80" s="33" t="s">
        <v>2227</v>
      </c>
    </row>
    <row r="81" spans="3:7" x14ac:dyDescent="0.25">
      <c r="D81" s="283" t="s">
        <v>2246</v>
      </c>
      <c r="E81" s="283"/>
      <c r="F81" s="283"/>
      <c r="G81" s="283"/>
    </row>
    <row r="82" spans="3:7" x14ac:dyDescent="0.25">
      <c r="D82" s="283"/>
      <c r="E82" s="283"/>
      <c r="F82" s="283"/>
      <c r="G82" s="283"/>
    </row>
    <row r="83" spans="3:7" x14ac:dyDescent="0.25">
      <c r="D83" s="283"/>
      <c r="E83" s="283"/>
      <c r="F83" s="283"/>
      <c r="G83" s="283"/>
    </row>
    <row r="84" spans="3:7" ht="26.25" x14ac:dyDescent="0.25">
      <c r="D84" s="178" t="s">
        <v>2230</v>
      </c>
      <c r="E84" s="179" t="s">
        <v>2231</v>
      </c>
      <c r="G84" t="s">
        <v>1490</v>
      </c>
    </row>
    <row r="85" spans="3:7" x14ac:dyDescent="0.25">
      <c r="C85" s="156" t="s">
        <v>43</v>
      </c>
      <c r="D85" s="180">
        <v>1269</v>
      </c>
      <c r="E85" s="181">
        <v>5.3795710426325751</v>
      </c>
      <c r="G85" s="52">
        <f>D85*(100/E85)</f>
        <v>23589.2414087164</v>
      </c>
    </row>
    <row r="86" spans="3:7" x14ac:dyDescent="0.25">
      <c r="C86" s="156" t="s">
        <v>44</v>
      </c>
      <c r="D86" s="180">
        <v>1443.3630095003455</v>
      </c>
      <c r="E86" s="181">
        <v>5.3208701943115821</v>
      </c>
      <c r="G86" s="52">
        <f>D86*(100/E86)</f>
        <v>27126.446554614529</v>
      </c>
    </row>
    <row r="87" spans="3:7" x14ac:dyDescent="0.25">
      <c r="C87" s="156" t="s">
        <v>45</v>
      </c>
      <c r="D87" s="180">
        <v>476.63699049965447</v>
      </c>
      <c r="E87" s="181">
        <v>5.10951632207437</v>
      </c>
      <c r="G87" s="52">
        <f>D87*(100/E87)</f>
        <v>9328.4170253153934</v>
      </c>
    </row>
    <row r="89" spans="3:7" x14ac:dyDescent="0.25">
      <c r="C89" s="182" t="s">
        <v>2233</v>
      </c>
      <c r="D89" s="183">
        <v>406500</v>
      </c>
      <c r="E89" s="184">
        <v>7.9228198456014907</v>
      </c>
    </row>
    <row r="90" spans="3:7" x14ac:dyDescent="0.25">
      <c r="C90" s="182" t="s">
        <v>741</v>
      </c>
      <c r="D90" s="183">
        <v>92387</v>
      </c>
      <c r="E90" s="184">
        <v>7.0721994237504111</v>
      </c>
    </row>
    <row r="91" spans="3:7" x14ac:dyDescent="0.25">
      <c r="C91" s="185" t="s">
        <v>30</v>
      </c>
      <c r="D91" s="186">
        <v>64956</v>
      </c>
      <c r="E91" s="187">
        <v>6.5388691859145709</v>
      </c>
    </row>
    <row r="92" spans="3:7" ht="15.75" thickBot="1" x14ac:dyDescent="0.3"/>
    <row r="93" spans="3:7" ht="15.75" thickBot="1" x14ac:dyDescent="0.3">
      <c r="C93" t="s">
        <v>29</v>
      </c>
      <c r="D93" s="90">
        <f>SUM(D85:D87)</f>
        <v>3189</v>
      </c>
      <c r="E93" s="188">
        <f>(D93/G93)</f>
        <v>5.3110959029250324E-2</v>
      </c>
      <c r="G93" s="52">
        <f>SUM(G85:G87)</f>
        <v>60044.104988646322</v>
      </c>
    </row>
    <row r="97" spans="1:7" ht="15.75" x14ac:dyDescent="0.25">
      <c r="A97" s="120" t="s">
        <v>2247</v>
      </c>
      <c r="B97" s="120"/>
    </row>
    <row r="98" spans="1:7" ht="15.75" x14ac:dyDescent="0.25">
      <c r="A98" s="120"/>
      <c r="B98" s="120"/>
    </row>
    <row r="99" spans="1:7" x14ac:dyDescent="0.25">
      <c r="B99" s="33" t="s">
        <v>2227</v>
      </c>
    </row>
    <row r="100" spans="1:7" x14ac:dyDescent="0.25">
      <c r="D100" s="283" t="s">
        <v>2248</v>
      </c>
      <c r="E100" s="283"/>
      <c r="F100" s="283"/>
      <c r="G100" s="283"/>
    </row>
    <row r="101" spans="1:7" x14ac:dyDescent="0.25">
      <c r="D101" s="283"/>
      <c r="E101" s="283"/>
      <c r="F101" s="283"/>
      <c r="G101" s="283"/>
    </row>
    <row r="102" spans="1:7" x14ac:dyDescent="0.25">
      <c r="D102" s="283"/>
      <c r="E102" s="283"/>
      <c r="F102" s="283"/>
      <c r="G102" s="283"/>
    </row>
    <row r="103" spans="1:7" ht="26.25" x14ac:dyDescent="0.25">
      <c r="D103" s="178" t="s">
        <v>2230</v>
      </c>
      <c r="E103" s="179" t="s">
        <v>2231</v>
      </c>
      <c r="G103" t="s">
        <v>1490</v>
      </c>
    </row>
    <row r="104" spans="1:7" x14ac:dyDescent="0.25">
      <c r="C104" s="156" t="s">
        <v>43</v>
      </c>
      <c r="D104" s="180">
        <v>94700</v>
      </c>
      <c r="E104" s="181">
        <v>74.728714666210237</v>
      </c>
      <c r="G104" s="52">
        <f>D104*(100/E104)</f>
        <v>126725.04862822175</v>
      </c>
    </row>
    <row r="105" spans="1:7" x14ac:dyDescent="0.25">
      <c r="C105" s="156" t="s">
        <v>44</v>
      </c>
      <c r="D105" s="180">
        <v>110394.94314144901</v>
      </c>
      <c r="E105" s="181">
        <v>75.416560747446908</v>
      </c>
      <c r="G105" s="52">
        <f>D105*(100/E105)</f>
        <v>146380.24068896065</v>
      </c>
    </row>
    <row r="106" spans="1:7" x14ac:dyDescent="0.25">
      <c r="C106" s="156" t="s">
        <v>45</v>
      </c>
      <c r="D106" s="180">
        <v>55238.056858550997</v>
      </c>
      <c r="E106" s="181">
        <v>68.582443976310913</v>
      </c>
      <c r="G106" s="52">
        <f>D106*(100/E106)</f>
        <v>80542.561121955339</v>
      </c>
    </row>
    <row r="108" spans="1:7" x14ac:dyDescent="0.25">
      <c r="C108" s="182" t="s">
        <v>2233</v>
      </c>
      <c r="D108" s="183">
        <v>15949000</v>
      </c>
      <c r="E108" s="184">
        <v>76.866310550111976</v>
      </c>
    </row>
    <row r="109" spans="1:7" x14ac:dyDescent="0.25">
      <c r="C109" s="182" t="s">
        <v>741</v>
      </c>
      <c r="D109" s="183">
        <v>4110740</v>
      </c>
      <c r="E109" s="184">
        <v>76.57669336137306</v>
      </c>
    </row>
    <row r="110" spans="1:7" x14ac:dyDescent="0.25">
      <c r="C110" s="185" t="s">
        <v>30</v>
      </c>
      <c r="D110" s="186">
        <v>3099476</v>
      </c>
      <c r="E110" s="187">
        <v>75.844839053067119</v>
      </c>
    </row>
    <row r="111" spans="1:7" ht="15.75" thickBot="1" x14ac:dyDescent="0.3"/>
    <row r="112" spans="1:7" ht="15.75" thickBot="1" x14ac:dyDescent="0.3">
      <c r="C112" t="s">
        <v>29</v>
      </c>
      <c r="D112" s="90">
        <f>SUM(D104:D106)</f>
        <v>260333</v>
      </c>
      <c r="E112" s="188">
        <f>D112/G112</f>
        <v>0.73613624309248538</v>
      </c>
      <c r="G112" s="52">
        <f>SUM(G104:G106)</f>
        <v>353647.85043913772</v>
      </c>
    </row>
    <row r="116" spans="1:11" ht="15.75" x14ac:dyDescent="0.25">
      <c r="A116" s="120" t="s">
        <v>2249</v>
      </c>
      <c r="B116" s="120"/>
    </row>
    <row r="117" spans="1:11" ht="15.75" x14ac:dyDescent="0.25">
      <c r="A117" s="120"/>
      <c r="B117" s="120"/>
    </row>
    <row r="118" spans="1:11" x14ac:dyDescent="0.25">
      <c r="B118" s="33" t="s">
        <v>2227</v>
      </c>
    </row>
    <row r="119" spans="1:11" ht="15" customHeight="1" x14ac:dyDescent="0.25">
      <c r="D119" s="283" t="s">
        <v>2250</v>
      </c>
      <c r="E119" s="283"/>
      <c r="F119" s="283"/>
      <c r="G119" s="283"/>
      <c r="H119" s="177"/>
      <c r="I119" s="177"/>
      <c r="J119" s="18"/>
      <c r="K119" s="18"/>
    </row>
    <row r="120" spans="1:11" x14ac:dyDescent="0.25">
      <c r="D120" s="283"/>
      <c r="E120" s="283"/>
      <c r="F120" s="283"/>
      <c r="G120" s="283"/>
      <c r="H120" s="18"/>
      <c r="I120" s="18"/>
      <c r="J120" s="18"/>
      <c r="K120" s="18"/>
    </row>
    <row r="121" spans="1:11" ht="25.5" customHeight="1" x14ac:dyDescent="0.25">
      <c r="D121" s="283"/>
      <c r="E121" s="283"/>
      <c r="F121" s="283"/>
      <c r="G121" s="283"/>
      <c r="H121" s="18"/>
      <c r="I121" s="18"/>
      <c r="J121" s="18"/>
      <c r="K121" s="18"/>
    </row>
    <row r="122" spans="1:11" ht="26.25" x14ac:dyDescent="0.25">
      <c r="D122" s="178" t="s">
        <v>2230</v>
      </c>
      <c r="E122" s="179" t="s">
        <v>2231</v>
      </c>
      <c r="G122" t="s">
        <v>1490</v>
      </c>
    </row>
    <row r="123" spans="1:11" x14ac:dyDescent="0.25">
      <c r="C123" s="156" t="s">
        <v>43</v>
      </c>
      <c r="D123" s="180">
        <v>17767</v>
      </c>
      <c r="E123" s="181">
        <v>14.448641100152619</v>
      </c>
      <c r="G123" s="52">
        <f>D123*(100/E123)</f>
        <v>122966.58126425695</v>
      </c>
    </row>
    <row r="124" spans="1:11" x14ac:dyDescent="0.25">
      <c r="C124" s="156" t="s">
        <v>44</v>
      </c>
      <c r="D124" s="180">
        <v>21625.021650949875</v>
      </c>
      <c r="E124" s="181">
        <v>14.976986352019107</v>
      </c>
      <c r="G124" s="52">
        <f>D124*(100/E124)</f>
        <v>144388.33783162606</v>
      </c>
    </row>
    <row r="125" spans="1:11" x14ac:dyDescent="0.25">
      <c r="C125" s="156" t="s">
        <v>45</v>
      </c>
      <c r="D125" s="180">
        <v>12442.978349050125</v>
      </c>
      <c r="E125" s="181">
        <v>15.215188327461791</v>
      </c>
      <c r="G125" s="52">
        <f>D125*(100/E125)</f>
        <v>81779.982483633663</v>
      </c>
    </row>
    <row r="127" spans="1:11" x14ac:dyDescent="0.25">
      <c r="C127" s="182" t="s">
        <v>2233</v>
      </c>
      <c r="D127" s="183">
        <v>2698100.0000000005</v>
      </c>
      <c r="E127" s="184">
        <v>13.674343341622105</v>
      </c>
    </row>
    <row r="128" spans="1:11" x14ac:dyDescent="0.25">
      <c r="C128" s="182" t="s">
        <v>741</v>
      </c>
      <c r="D128" s="183">
        <v>681948</v>
      </c>
      <c r="E128" s="184">
        <v>13.340583383785471</v>
      </c>
    </row>
    <row r="129" spans="3:11" x14ac:dyDescent="0.25">
      <c r="C129" s="185" t="s">
        <v>30</v>
      </c>
      <c r="D129" s="186">
        <v>498730</v>
      </c>
      <c r="E129" s="187">
        <v>12.719271008123656</v>
      </c>
    </row>
    <row r="130" spans="3:11" ht="15.75" thickBot="1" x14ac:dyDescent="0.3"/>
    <row r="131" spans="3:11" ht="15.75" thickBot="1" x14ac:dyDescent="0.3">
      <c r="C131" t="s">
        <v>29</v>
      </c>
      <c r="D131" s="90">
        <f>SUM(D123:D125)</f>
        <v>51835</v>
      </c>
      <c r="E131" s="188">
        <f>(D131/G131)</f>
        <v>0.14846696725390085</v>
      </c>
      <c r="G131" s="52">
        <f>SUM(G123:G125)</f>
        <v>349134.90157951671</v>
      </c>
    </row>
    <row r="140" spans="3:11" ht="15" customHeight="1" x14ac:dyDescent="0.25">
      <c r="H140" s="177"/>
      <c r="I140" s="177"/>
      <c r="J140" s="18"/>
      <c r="K140" s="18"/>
    </row>
    <row r="141" spans="3:11" x14ac:dyDescent="0.25">
      <c r="H141" s="18"/>
      <c r="I141" s="18"/>
      <c r="J141" s="18"/>
      <c r="K141" s="18"/>
    </row>
    <row r="142" spans="3:11" x14ac:dyDescent="0.25">
      <c r="H142" s="18"/>
      <c r="I142" s="18"/>
      <c r="J142" s="18"/>
      <c r="K142" s="18"/>
    </row>
    <row r="158" spans="8:11" ht="15" customHeight="1" x14ac:dyDescent="0.25">
      <c r="H158" s="177"/>
      <c r="I158" s="177"/>
      <c r="J158" s="18"/>
      <c r="K158" s="18"/>
    </row>
    <row r="159" spans="8:11" x14ac:dyDescent="0.25">
      <c r="H159" s="18"/>
      <c r="I159" s="18"/>
      <c r="J159" s="18"/>
      <c r="K159" s="18"/>
    </row>
    <row r="160" spans="8:11" x14ac:dyDescent="0.25">
      <c r="H160" s="18"/>
      <c r="I160" s="18"/>
      <c r="J160" s="18"/>
      <c r="K160" s="18"/>
    </row>
    <row r="187" spans="8:8" x14ac:dyDescent="0.25">
      <c r="H187" s="83" t="s">
        <v>2232</v>
      </c>
    </row>
  </sheetData>
  <mergeCells count="10">
    <mergeCell ref="D62:G64"/>
    <mergeCell ref="D81:G83"/>
    <mergeCell ref="D100:G102"/>
    <mergeCell ref="D119:G121"/>
    <mergeCell ref="D4:G6"/>
    <mergeCell ref="M4:P6"/>
    <mergeCell ref="H7:J7"/>
    <mergeCell ref="D24:F26"/>
    <mergeCell ref="J24:L26"/>
    <mergeCell ref="D43:G45"/>
  </mergeCells>
  <conditionalFormatting sqref="C8:E10">
    <cfRule type="expression" dxfId="21" priority="17" stopIfTrue="1">
      <formula>MOD(ROW(),2)=1</formula>
    </cfRule>
  </conditionalFormatting>
  <conditionalFormatting sqref="C12:E14">
    <cfRule type="expression" dxfId="20" priority="18" stopIfTrue="1">
      <formula>MOD(ROW(),2)=1</formula>
    </cfRule>
  </conditionalFormatting>
  <conditionalFormatting sqref="C47:E49">
    <cfRule type="expression" dxfId="19" priority="9" stopIfTrue="1">
      <formula>MOD(ROW(),2)=1</formula>
    </cfRule>
  </conditionalFormatting>
  <conditionalFormatting sqref="C51:E53">
    <cfRule type="expression" dxfId="18" priority="10" stopIfTrue="1">
      <formula>MOD(ROW(),2)=1</formula>
    </cfRule>
  </conditionalFormatting>
  <conditionalFormatting sqref="C66:E68">
    <cfRule type="expression" dxfId="17" priority="6" stopIfTrue="1">
      <formula>MOD(ROW(),2)=1</formula>
    </cfRule>
  </conditionalFormatting>
  <conditionalFormatting sqref="C70:E72">
    <cfRule type="expression" dxfId="16" priority="5" stopIfTrue="1">
      <formula>MOD(ROW(),2)=1</formula>
    </cfRule>
  </conditionalFormatting>
  <conditionalFormatting sqref="C85:E87">
    <cfRule type="expression" dxfId="15" priority="4" stopIfTrue="1">
      <formula>MOD(ROW(),2)=1</formula>
    </cfRule>
  </conditionalFormatting>
  <conditionalFormatting sqref="C89:E91">
    <cfRule type="expression" dxfId="14" priority="3" stopIfTrue="1">
      <formula>MOD(ROW(),2)=1</formula>
    </cfRule>
  </conditionalFormatting>
  <conditionalFormatting sqref="C104:E106">
    <cfRule type="expression" dxfId="13" priority="14" stopIfTrue="1">
      <formula>MOD(ROW(),2)=1</formula>
    </cfRule>
  </conditionalFormatting>
  <conditionalFormatting sqref="C108:E110">
    <cfRule type="expression" dxfId="12" priority="11" stopIfTrue="1">
      <formula>MOD(ROW(),2)=1</formula>
    </cfRule>
  </conditionalFormatting>
  <conditionalFormatting sqref="C123:E125">
    <cfRule type="expression" dxfId="11" priority="8" stopIfTrue="1">
      <formula>MOD(ROW(),2)=1</formula>
    </cfRule>
  </conditionalFormatting>
  <conditionalFormatting sqref="C127:E129">
    <cfRule type="expression" dxfId="10" priority="7" stopIfTrue="1">
      <formula>MOD(ROW(),2)=1</formula>
    </cfRule>
  </conditionalFormatting>
  <conditionalFormatting sqref="C28:F30">
    <cfRule type="expression" dxfId="9" priority="13" stopIfTrue="1">
      <formula>MOD(ROW(),2)=1</formula>
    </cfRule>
  </conditionalFormatting>
  <conditionalFormatting sqref="C32:F34">
    <cfRule type="expression" dxfId="8" priority="12" stopIfTrue="1">
      <formula>MOD(ROW(),2)=1</formula>
    </cfRule>
  </conditionalFormatting>
  <conditionalFormatting sqref="J28:L30">
    <cfRule type="expression" dxfId="7" priority="2" stopIfTrue="1">
      <formula>MOD(ROW(),2)=1</formula>
    </cfRule>
  </conditionalFormatting>
  <conditionalFormatting sqref="J32:L34">
    <cfRule type="expression" dxfId="6" priority="1" stopIfTrue="1">
      <formula>MOD(ROW(),2)=1</formula>
    </cfRule>
  </conditionalFormatting>
  <conditionalFormatting sqref="L8:N10">
    <cfRule type="expression" dxfId="5" priority="16" stopIfTrue="1">
      <formula>MOD(ROW(),2)=1</formula>
    </cfRule>
  </conditionalFormatting>
  <conditionalFormatting sqref="L12:N14">
    <cfRule type="expression" dxfId="4" priority="15" stopIfTrue="1">
      <formula>MOD(ROW(),2)=1</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B62D1-FACC-47D3-9F91-949B767F73B4}">
  <dimension ref="B1:H59"/>
  <sheetViews>
    <sheetView workbookViewId="0">
      <selection activeCell="H46" sqref="H46"/>
    </sheetView>
  </sheetViews>
  <sheetFormatPr defaultRowHeight="15" x14ac:dyDescent="0.25"/>
  <cols>
    <col min="2" max="2" width="33.42578125" customWidth="1"/>
  </cols>
  <sheetData>
    <row r="1" spans="2:8" x14ac:dyDescent="0.25">
      <c r="B1" t="s">
        <v>195</v>
      </c>
    </row>
    <row r="3" spans="2:8" x14ac:dyDescent="0.25">
      <c r="B3" t="s">
        <v>2252</v>
      </c>
    </row>
    <row r="4" spans="2:8" x14ac:dyDescent="0.25">
      <c r="B4" t="s">
        <v>2253</v>
      </c>
    </row>
    <row r="5" spans="2:8" x14ac:dyDescent="0.25">
      <c r="B5" t="s">
        <v>191</v>
      </c>
    </row>
    <row r="7" spans="2:8" x14ac:dyDescent="0.25">
      <c r="B7" t="s">
        <v>190</v>
      </c>
    </row>
    <row r="8" spans="2:8" x14ac:dyDescent="0.25">
      <c r="B8" t="s">
        <v>189</v>
      </c>
      <c r="C8" t="s">
        <v>188</v>
      </c>
    </row>
    <row r="10" spans="2:8" x14ac:dyDescent="0.25">
      <c r="B10" t="s">
        <v>187</v>
      </c>
      <c r="C10" t="s">
        <v>26</v>
      </c>
      <c r="D10" t="s">
        <v>186</v>
      </c>
      <c r="E10" t="s">
        <v>28</v>
      </c>
      <c r="F10" t="s">
        <v>63</v>
      </c>
    </row>
    <row r="11" spans="2:8" x14ac:dyDescent="0.25">
      <c r="B11" t="s">
        <v>2254</v>
      </c>
    </row>
    <row r="12" spans="2:8" x14ac:dyDescent="0.25">
      <c r="B12" t="s">
        <v>2255</v>
      </c>
      <c r="C12">
        <v>5965</v>
      </c>
      <c r="D12">
        <v>8065</v>
      </c>
      <c r="E12">
        <v>4746</v>
      </c>
      <c r="F12">
        <v>18780</v>
      </c>
      <c r="H12" s="17">
        <f>F12/SUM($F$12:$F$15)</f>
        <v>0.16584245849523135</v>
      </c>
    </row>
    <row r="13" spans="2:8" x14ac:dyDescent="0.25">
      <c r="B13" t="s">
        <v>2256</v>
      </c>
      <c r="C13">
        <v>31275</v>
      </c>
      <c r="D13">
        <v>35077</v>
      </c>
      <c r="E13">
        <v>13518</v>
      </c>
      <c r="F13">
        <v>79876</v>
      </c>
      <c r="H13" s="17">
        <f>F13/SUM($F$12:$F$15)</f>
        <v>0.70536912751677849</v>
      </c>
    </row>
    <row r="14" spans="2:8" x14ac:dyDescent="0.25">
      <c r="B14" t="s">
        <v>2257</v>
      </c>
      <c r="C14">
        <v>3262</v>
      </c>
      <c r="D14">
        <v>4413</v>
      </c>
      <c r="E14">
        <v>5964</v>
      </c>
      <c r="F14">
        <v>13638</v>
      </c>
      <c r="H14" s="17">
        <f>F14/SUM($F$12:$F$15)</f>
        <v>0.12043447545037089</v>
      </c>
    </row>
    <row r="15" spans="2:8" x14ac:dyDescent="0.25">
      <c r="B15" t="s">
        <v>2258</v>
      </c>
      <c r="C15">
        <v>313</v>
      </c>
      <c r="D15">
        <v>382</v>
      </c>
      <c r="E15">
        <v>251</v>
      </c>
      <c r="F15">
        <v>946</v>
      </c>
      <c r="H15" s="17">
        <f>F15/SUM($F$12:$F$15)</f>
        <v>8.3539385376192165E-3</v>
      </c>
    </row>
    <row r="16" spans="2:8" x14ac:dyDescent="0.25">
      <c r="B16" t="s">
        <v>2259</v>
      </c>
      <c r="C16">
        <v>37980</v>
      </c>
      <c r="D16">
        <v>44760</v>
      </c>
      <c r="E16">
        <v>32514</v>
      </c>
      <c r="F16">
        <v>115250</v>
      </c>
      <c r="H16" s="17"/>
    </row>
    <row r="17" spans="2:8" x14ac:dyDescent="0.25">
      <c r="B17" t="s">
        <v>2260</v>
      </c>
      <c r="C17">
        <v>287</v>
      </c>
      <c r="D17">
        <v>363</v>
      </c>
      <c r="E17">
        <v>179</v>
      </c>
      <c r="F17">
        <v>834</v>
      </c>
      <c r="H17" s="17"/>
    </row>
    <row r="18" spans="2:8" x14ac:dyDescent="0.25">
      <c r="B18" t="s">
        <v>64</v>
      </c>
      <c r="C18">
        <v>69490</v>
      </c>
      <c r="D18">
        <v>78300</v>
      </c>
      <c r="E18">
        <v>32938</v>
      </c>
      <c r="F18">
        <v>180732</v>
      </c>
    </row>
    <row r="19" spans="2:8" x14ac:dyDescent="0.25">
      <c r="B19" t="s">
        <v>63</v>
      </c>
      <c r="C19">
        <v>148570</v>
      </c>
      <c r="D19">
        <v>171357</v>
      </c>
      <c r="E19">
        <v>90114</v>
      </c>
      <c r="F19">
        <v>410044</v>
      </c>
    </row>
    <row r="21" spans="2:8" x14ac:dyDescent="0.25">
      <c r="B21" t="s">
        <v>62</v>
      </c>
    </row>
    <row r="23" spans="2:8" x14ac:dyDescent="0.25">
      <c r="B23" t="s">
        <v>61</v>
      </c>
      <c r="C23" t="s">
        <v>60</v>
      </c>
    </row>
    <row r="26" spans="2:8" x14ac:dyDescent="0.25">
      <c r="B26" t="s">
        <v>59</v>
      </c>
    </row>
    <row r="27" spans="2:8" x14ac:dyDescent="0.25">
      <c r="B27" t="s">
        <v>58</v>
      </c>
    </row>
    <row r="33" spans="2:8" x14ac:dyDescent="0.25">
      <c r="B33" t="s">
        <v>195</v>
      </c>
    </row>
    <row r="35" spans="2:8" x14ac:dyDescent="0.25">
      <c r="B35" t="s">
        <v>2252</v>
      </c>
    </row>
    <row r="36" spans="2:8" x14ac:dyDescent="0.25">
      <c r="B36" t="s">
        <v>2254</v>
      </c>
    </row>
    <row r="37" spans="2:8" x14ac:dyDescent="0.25">
      <c r="B37" t="s">
        <v>191</v>
      </c>
    </row>
    <row r="39" spans="2:8" x14ac:dyDescent="0.25">
      <c r="B39" t="s">
        <v>190</v>
      </c>
    </row>
    <row r="40" spans="2:8" x14ac:dyDescent="0.25">
      <c r="B40" t="s">
        <v>189</v>
      </c>
      <c r="C40" t="s">
        <v>188</v>
      </c>
    </row>
    <row r="43" spans="2:8" x14ac:dyDescent="0.25">
      <c r="B43" t="s">
        <v>2254</v>
      </c>
    </row>
    <row r="44" spans="2:8" x14ac:dyDescent="0.25">
      <c r="B44" t="s">
        <v>2255</v>
      </c>
      <c r="C44">
        <v>585769</v>
      </c>
      <c r="H44" s="17">
        <f>C44/SUM($C$44:$C$47)</f>
        <v>7.2842915477476511E-2</v>
      </c>
    </row>
    <row r="45" spans="2:8" x14ac:dyDescent="0.25">
      <c r="B45" t="s">
        <v>2256</v>
      </c>
      <c r="C45">
        <v>6995960</v>
      </c>
      <c r="H45" s="17">
        <f>C45/SUM($C$44:$C$47)</f>
        <v>0.86997796565507313</v>
      </c>
    </row>
    <row r="46" spans="2:8" x14ac:dyDescent="0.25">
      <c r="B46" t="s">
        <v>2257</v>
      </c>
      <c r="C46">
        <v>385498</v>
      </c>
      <c r="H46" s="17">
        <f>C46/SUM($C$44:$C$47)</f>
        <v>4.7938348104348709E-2</v>
      </c>
    </row>
    <row r="47" spans="2:8" x14ac:dyDescent="0.25">
      <c r="B47" t="s">
        <v>2258</v>
      </c>
      <c r="C47">
        <v>74310</v>
      </c>
      <c r="H47" s="17">
        <f>C47/SUM($C$44:$C$47)</f>
        <v>9.2407707631016311E-3</v>
      </c>
    </row>
    <row r="48" spans="2:8" x14ac:dyDescent="0.25">
      <c r="B48" t="s">
        <v>2259</v>
      </c>
      <c r="C48">
        <v>3948706</v>
      </c>
    </row>
    <row r="49" spans="2:3" x14ac:dyDescent="0.25">
      <c r="B49" t="s">
        <v>2260</v>
      </c>
      <c r="C49">
        <v>59167</v>
      </c>
    </row>
    <row r="50" spans="2:3" x14ac:dyDescent="0.25">
      <c r="B50" t="s">
        <v>64</v>
      </c>
      <c r="C50">
        <v>13373380</v>
      </c>
    </row>
    <row r="51" spans="2:3" x14ac:dyDescent="0.25">
      <c r="B51" t="s">
        <v>63</v>
      </c>
      <c r="C51">
        <v>25422788</v>
      </c>
    </row>
    <row r="53" spans="2:3" x14ac:dyDescent="0.25">
      <c r="B53" t="s">
        <v>62</v>
      </c>
    </row>
    <row r="55" spans="2:3" x14ac:dyDescent="0.25">
      <c r="B55" t="s">
        <v>61</v>
      </c>
      <c r="C55" t="s">
        <v>60</v>
      </c>
    </row>
    <row r="58" spans="2:3" x14ac:dyDescent="0.25">
      <c r="B58" t="s">
        <v>59</v>
      </c>
    </row>
    <row r="59" spans="2:3" x14ac:dyDescent="0.25">
      <c r="B59" t="s">
        <v>58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AF1E-29D0-4715-8DFA-2A76784DC5BF}">
  <dimension ref="A1"/>
  <sheetViews>
    <sheetView workbookViewId="0">
      <selection activeCell="P6" sqref="P6"/>
    </sheetView>
  </sheetViews>
  <sheetFormatPr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52C38-CAD0-4F61-8AC2-CF69D75933ED}">
  <dimension ref="B6:R17"/>
  <sheetViews>
    <sheetView workbookViewId="0">
      <selection activeCell="K26" sqref="K26"/>
    </sheetView>
  </sheetViews>
  <sheetFormatPr defaultRowHeight="15" x14ac:dyDescent="0.25"/>
  <sheetData>
    <row r="6" spans="2:18" x14ac:dyDescent="0.25">
      <c r="B6" s="290" t="s">
        <v>852</v>
      </c>
      <c r="C6" s="291" t="s">
        <v>2290</v>
      </c>
      <c r="D6" s="287" t="s">
        <v>2291</v>
      </c>
      <c r="E6" s="287"/>
      <c r="F6" s="287"/>
      <c r="G6" s="287"/>
      <c r="H6" s="201"/>
      <c r="I6" s="287" t="s">
        <v>2292</v>
      </c>
      <c r="J6" s="287"/>
      <c r="K6" s="287"/>
      <c r="L6" s="287"/>
      <c r="M6" s="287"/>
      <c r="N6" s="287"/>
      <c r="O6" s="287"/>
      <c r="P6" s="287"/>
    </row>
    <row r="7" spans="2:18" x14ac:dyDescent="0.25">
      <c r="B7" s="290"/>
      <c r="C7" s="291"/>
      <c r="D7" s="201">
        <v>2009</v>
      </c>
      <c r="E7" s="201">
        <v>2012</v>
      </c>
      <c r="F7" s="201">
        <v>2015</v>
      </c>
      <c r="G7" s="201">
        <v>2018</v>
      </c>
      <c r="H7" s="201">
        <v>2021</v>
      </c>
      <c r="I7" s="287">
        <v>2009</v>
      </c>
      <c r="J7" s="287"/>
      <c r="K7" s="287">
        <v>2012</v>
      </c>
      <c r="L7" s="287"/>
      <c r="M7" s="287">
        <v>2015</v>
      </c>
      <c r="N7" s="287"/>
      <c r="O7" s="287">
        <v>2018</v>
      </c>
      <c r="P7" s="287"/>
      <c r="Q7" s="287">
        <v>2021</v>
      </c>
      <c r="R7" s="287"/>
    </row>
    <row r="9" spans="2:18" ht="23.25" x14ac:dyDescent="0.25">
      <c r="B9" s="202">
        <v>21890</v>
      </c>
      <c r="C9" s="203" t="s">
        <v>43</v>
      </c>
      <c r="D9" s="204">
        <v>1355</v>
      </c>
      <c r="E9" s="204">
        <v>1514</v>
      </c>
      <c r="F9" s="204">
        <v>1568</v>
      </c>
      <c r="G9" s="204">
        <v>1554</v>
      </c>
      <c r="H9" s="205">
        <v>1199</v>
      </c>
      <c r="I9" s="204">
        <v>273</v>
      </c>
      <c r="J9" s="206">
        <v>20.147601476014799</v>
      </c>
      <c r="K9" s="204">
        <v>233</v>
      </c>
      <c r="L9" s="206">
        <v>15.3896961690885</v>
      </c>
      <c r="M9" s="204">
        <v>250</v>
      </c>
      <c r="N9" s="206">
        <v>15.9438775510204</v>
      </c>
      <c r="O9" s="204">
        <v>270</v>
      </c>
      <c r="P9" s="206">
        <v>17.374517374517399</v>
      </c>
      <c r="Q9" s="34">
        <v>189</v>
      </c>
      <c r="R9" s="34">
        <v>15.763135946622199</v>
      </c>
    </row>
    <row r="10" spans="2:18" ht="23.25" x14ac:dyDescent="0.25">
      <c r="B10" s="202">
        <v>25250</v>
      </c>
      <c r="C10" s="203" t="s">
        <v>44</v>
      </c>
      <c r="D10" s="204">
        <v>1336</v>
      </c>
      <c r="E10" s="204">
        <v>1535</v>
      </c>
      <c r="F10" s="204">
        <v>1605</v>
      </c>
      <c r="G10" s="204">
        <v>1720</v>
      </c>
      <c r="H10" s="205">
        <v>1487</v>
      </c>
      <c r="I10" s="204">
        <v>279</v>
      </c>
      <c r="J10" s="206">
        <v>20.883233532934099</v>
      </c>
      <c r="K10" s="204">
        <v>266</v>
      </c>
      <c r="L10" s="206">
        <v>17.328990228013001</v>
      </c>
      <c r="M10" s="204">
        <v>332</v>
      </c>
      <c r="N10" s="206">
        <v>20.6853582554517</v>
      </c>
      <c r="O10" s="204">
        <v>344</v>
      </c>
      <c r="P10" s="206">
        <v>20</v>
      </c>
      <c r="Q10" s="34">
        <v>296</v>
      </c>
      <c r="R10" s="34">
        <v>19.905850706119701</v>
      </c>
    </row>
    <row r="11" spans="2:18" x14ac:dyDescent="0.25">
      <c r="B11" s="202">
        <v>27350</v>
      </c>
      <c r="C11" s="203" t="s">
        <v>45</v>
      </c>
      <c r="D11" s="204">
        <v>535</v>
      </c>
      <c r="E11" s="204">
        <v>564</v>
      </c>
      <c r="F11" s="204">
        <v>619</v>
      </c>
      <c r="G11" s="204">
        <v>596</v>
      </c>
      <c r="H11" s="205">
        <v>524</v>
      </c>
      <c r="I11" s="204">
        <v>120</v>
      </c>
      <c r="J11" s="206">
        <v>22.429906542056099</v>
      </c>
      <c r="K11" s="204">
        <v>102</v>
      </c>
      <c r="L11" s="206">
        <v>18.085106382978701</v>
      </c>
      <c r="M11" s="204">
        <v>160</v>
      </c>
      <c r="N11" s="206">
        <v>25.848142164781901</v>
      </c>
      <c r="O11" s="204">
        <v>115</v>
      </c>
      <c r="P11" s="206">
        <v>19.295302013422798</v>
      </c>
      <c r="Q11" s="34">
        <v>97</v>
      </c>
      <c r="R11" s="34">
        <v>18.511450381679399</v>
      </c>
    </row>
    <row r="14" spans="2:18" x14ac:dyDescent="0.25">
      <c r="B14" s="288" t="s">
        <v>741</v>
      </c>
      <c r="C14" s="289"/>
      <c r="D14" s="207">
        <v>58309</v>
      </c>
      <c r="E14" s="207">
        <v>63584</v>
      </c>
      <c r="F14" s="207">
        <v>67670</v>
      </c>
      <c r="G14" s="207">
        <v>71671</v>
      </c>
      <c r="H14" s="207"/>
      <c r="I14" s="207">
        <v>11832</v>
      </c>
      <c r="J14" s="208">
        <v>20.291893189730601</v>
      </c>
      <c r="K14" s="207">
        <v>12407</v>
      </c>
      <c r="L14" s="208">
        <v>19.512770508304001</v>
      </c>
      <c r="M14" s="207">
        <v>13465</v>
      </c>
      <c r="N14" s="208">
        <v>19.898034579577399</v>
      </c>
      <c r="O14" s="207">
        <v>14232</v>
      </c>
      <c r="P14" s="208">
        <v>19.8574039709227</v>
      </c>
    </row>
    <row r="16" spans="2:18" ht="15.75" thickBot="1" x14ac:dyDescent="0.3"/>
    <row r="17" spans="3:18" ht="24" thickBot="1" x14ac:dyDescent="0.3">
      <c r="C17" s="209" t="s">
        <v>29</v>
      </c>
      <c r="D17" s="90">
        <f t="shared" ref="D17:I17" si="0">SUM(D9:D11)</f>
        <v>3226</v>
      </c>
      <c r="E17" s="90">
        <f t="shared" si="0"/>
        <v>3613</v>
      </c>
      <c r="F17" s="90">
        <f t="shared" si="0"/>
        <v>3792</v>
      </c>
      <c r="G17" s="90">
        <f t="shared" si="0"/>
        <v>3870</v>
      </c>
      <c r="H17" s="90">
        <f t="shared" si="0"/>
        <v>3210</v>
      </c>
      <c r="I17" s="90">
        <f t="shared" si="0"/>
        <v>672</v>
      </c>
      <c r="J17" s="17">
        <f>I17/D17</f>
        <v>0.20830750154990701</v>
      </c>
      <c r="K17" s="90">
        <f>SUM(K9:K11)</f>
        <v>601</v>
      </c>
      <c r="L17" s="17">
        <f>K17/E17</f>
        <v>0.16634375864932188</v>
      </c>
      <c r="M17" s="90">
        <f>SUM(M9:M11)</f>
        <v>742</v>
      </c>
      <c r="N17" s="17">
        <f>M17/F17</f>
        <v>0.19567510548523206</v>
      </c>
      <c r="O17" s="90">
        <f>SUM(O9:O11)</f>
        <v>729</v>
      </c>
      <c r="P17" s="188">
        <f>O17/G17</f>
        <v>0.1883720930232558</v>
      </c>
      <c r="Q17" s="90">
        <f>SUM(Q9:Q11)</f>
        <v>582</v>
      </c>
      <c r="R17" s="188">
        <f>Q17/H17</f>
        <v>0.18130841121495328</v>
      </c>
    </row>
  </sheetData>
  <mergeCells count="10">
    <mergeCell ref="Q7:R7"/>
    <mergeCell ref="B14:C14"/>
    <mergeCell ref="B6:B7"/>
    <mergeCell ref="C6:C7"/>
    <mergeCell ref="D6:G6"/>
    <mergeCell ref="I6:P6"/>
    <mergeCell ref="I7:J7"/>
    <mergeCell ref="K7:L7"/>
    <mergeCell ref="M7:N7"/>
    <mergeCell ref="O7:P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BE1A0-A9F6-4845-B0EC-825C7D259C25}">
  <dimension ref="B6:K44"/>
  <sheetViews>
    <sheetView workbookViewId="0">
      <selection activeCell="G27" sqref="G27:G28"/>
    </sheetView>
  </sheetViews>
  <sheetFormatPr defaultRowHeight="15" x14ac:dyDescent="0.25"/>
  <sheetData>
    <row r="6" spans="2:7" x14ac:dyDescent="0.25">
      <c r="B6" t="s">
        <v>195</v>
      </c>
    </row>
    <row r="8" spans="2:7" x14ac:dyDescent="0.25">
      <c r="B8" t="s">
        <v>2293</v>
      </c>
    </row>
    <row r="9" spans="2:7" x14ac:dyDescent="0.25">
      <c r="B9" t="s">
        <v>2294</v>
      </c>
    </row>
    <row r="10" spans="2:7" x14ac:dyDescent="0.25">
      <c r="B10" t="s">
        <v>191</v>
      </c>
    </row>
    <row r="12" spans="2:7" x14ac:dyDescent="0.25">
      <c r="B12" t="s">
        <v>190</v>
      </c>
    </row>
    <row r="13" spans="2:7" x14ac:dyDescent="0.25">
      <c r="B13" t="s">
        <v>189</v>
      </c>
      <c r="C13" t="s">
        <v>188</v>
      </c>
    </row>
    <row r="15" spans="2:7" x14ac:dyDescent="0.25">
      <c r="C15" t="s">
        <v>754</v>
      </c>
      <c r="D15" t="s">
        <v>26</v>
      </c>
      <c r="E15" t="s">
        <v>186</v>
      </c>
      <c r="F15" t="s">
        <v>28</v>
      </c>
      <c r="G15" t="s">
        <v>63</v>
      </c>
    </row>
    <row r="16" spans="2:7" x14ac:dyDescent="0.25">
      <c r="B16" t="s">
        <v>2295</v>
      </c>
      <c r="C16" t="s">
        <v>2296</v>
      </c>
    </row>
    <row r="17" spans="2:11" x14ac:dyDescent="0.25">
      <c r="B17" t="s">
        <v>2297</v>
      </c>
      <c r="C17" t="s">
        <v>2298</v>
      </c>
      <c r="D17">
        <v>40715</v>
      </c>
      <c r="E17">
        <v>47986</v>
      </c>
      <c r="F17">
        <v>30573</v>
      </c>
      <c r="G17">
        <v>119280</v>
      </c>
      <c r="I17" s="53">
        <f>J17/K17</f>
        <v>0.75502337656021057</v>
      </c>
      <c r="J17">
        <f>SUM(G17:G18)</f>
        <v>248374</v>
      </c>
      <c r="K17">
        <f>SUM(G17:G28)</f>
        <v>328962</v>
      </c>
    </row>
    <row r="18" spans="2:11" x14ac:dyDescent="0.25">
      <c r="C18" t="s">
        <v>2299</v>
      </c>
      <c r="D18">
        <v>44742</v>
      </c>
      <c r="E18">
        <v>52114</v>
      </c>
      <c r="F18">
        <v>32236</v>
      </c>
      <c r="G18">
        <v>129094</v>
      </c>
    </row>
    <row r="19" spans="2:11" x14ac:dyDescent="0.25">
      <c r="B19" t="s">
        <v>2300</v>
      </c>
      <c r="C19" t="s">
        <v>2298</v>
      </c>
      <c r="D19">
        <v>4792</v>
      </c>
      <c r="E19">
        <v>5369</v>
      </c>
      <c r="F19">
        <v>2088</v>
      </c>
      <c r="G19">
        <v>12255</v>
      </c>
    </row>
    <row r="20" spans="2:11" x14ac:dyDescent="0.25">
      <c r="C20" t="s">
        <v>2299</v>
      </c>
      <c r="D20">
        <v>4227</v>
      </c>
      <c r="E20">
        <v>4642</v>
      </c>
      <c r="F20">
        <v>1889</v>
      </c>
      <c r="G20">
        <v>10752</v>
      </c>
    </row>
    <row r="21" spans="2:11" x14ac:dyDescent="0.25">
      <c r="B21" t="s">
        <v>2301</v>
      </c>
      <c r="C21" t="s">
        <v>2298</v>
      </c>
      <c r="D21">
        <v>4886</v>
      </c>
      <c r="E21">
        <v>5499</v>
      </c>
      <c r="F21">
        <v>1841</v>
      </c>
      <c r="G21">
        <v>12227</v>
      </c>
    </row>
    <row r="22" spans="2:11" x14ac:dyDescent="0.25">
      <c r="C22" t="s">
        <v>2299</v>
      </c>
      <c r="D22">
        <v>4267</v>
      </c>
      <c r="E22">
        <v>4747</v>
      </c>
      <c r="F22">
        <v>1656</v>
      </c>
      <c r="G22">
        <v>10669</v>
      </c>
    </row>
    <row r="23" spans="2:11" x14ac:dyDescent="0.25">
      <c r="B23" t="s">
        <v>2302</v>
      </c>
      <c r="C23" t="s">
        <v>2298</v>
      </c>
      <c r="D23">
        <v>2215</v>
      </c>
      <c r="E23">
        <v>2394</v>
      </c>
      <c r="F23">
        <v>695</v>
      </c>
      <c r="G23">
        <v>5304</v>
      </c>
    </row>
    <row r="24" spans="2:11" x14ac:dyDescent="0.25">
      <c r="C24" t="s">
        <v>2299</v>
      </c>
      <c r="D24">
        <v>2254</v>
      </c>
      <c r="E24">
        <v>2380</v>
      </c>
      <c r="F24">
        <v>744</v>
      </c>
      <c r="G24">
        <v>5390</v>
      </c>
    </row>
    <row r="25" spans="2:11" x14ac:dyDescent="0.25">
      <c r="B25" t="s">
        <v>2303</v>
      </c>
      <c r="C25" t="s">
        <v>2298</v>
      </c>
      <c r="D25">
        <v>3375</v>
      </c>
      <c r="E25">
        <v>3360</v>
      </c>
      <c r="F25">
        <v>787</v>
      </c>
      <c r="G25">
        <v>7525</v>
      </c>
    </row>
    <row r="26" spans="2:11" x14ac:dyDescent="0.25">
      <c r="C26" t="s">
        <v>2299</v>
      </c>
      <c r="D26">
        <v>4623</v>
      </c>
      <c r="E26">
        <v>4905</v>
      </c>
      <c r="F26">
        <v>1282</v>
      </c>
      <c r="G26">
        <v>10816</v>
      </c>
    </row>
    <row r="27" spans="2:11" x14ac:dyDescent="0.25">
      <c r="B27" t="s">
        <v>2304</v>
      </c>
      <c r="C27" t="s">
        <v>2298</v>
      </c>
      <c r="D27">
        <v>938</v>
      </c>
      <c r="E27">
        <v>970</v>
      </c>
      <c r="F27">
        <v>284</v>
      </c>
      <c r="G27">
        <v>2191</v>
      </c>
    </row>
    <row r="28" spans="2:11" x14ac:dyDescent="0.25">
      <c r="C28" t="s">
        <v>2299</v>
      </c>
      <c r="D28">
        <v>1398</v>
      </c>
      <c r="E28">
        <v>1512</v>
      </c>
      <c r="F28">
        <v>553</v>
      </c>
      <c r="G28">
        <v>3459</v>
      </c>
      <c r="I28" s="53">
        <f>G28/(G28+G27)</f>
        <v>0.61221238938053102</v>
      </c>
      <c r="J28">
        <f>SUM(G27:G28)</f>
        <v>5650</v>
      </c>
    </row>
    <row r="29" spans="2:11" x14ac:dyDescent="0.25">
      <c r="B29" t="s">
        <v>65</v>
      </c>
      <c r="C29" t="s">
        <v>2298</v>
      </c>
      <c r="D29">
        <v>3305</v>
      </c>
      <c r="E29">
        <v>3803</v>
      </c>
      <c r="F29">
        <v>2569</v>
      </c>
      <c r="G29">
        <v>9675</v>
      </c>
    </row>
    <row r="30" spans="2:11" x14ac:dyDescent="0.25">
      <c r="C30" t="s">
        <v>2299</v>
      </c>
      <c r="D30">
        <v>3288</v>
      </c>
      <c r="E30">
        <v>3672</v>
      </c>
      <c r="F30">
        <v>2453</v>
      </c>
      <c r="G30">
        <v>9410</v>
      </c>
    </row>
    <row r="31" spans="2:11" x14ac:dyDescent="0.25">
      <c r="B31" t="s">
        <v>64</v>
      </c>
      <c r="C31" t="s">
        <v>2298</v>
      </c>
      <c r="D31">
        <v>11359</v>
      </c>
      <c r="E31">
        <v>13435</v>
      </c>
      <c r="F31">
        <v>4668</v>
      </c>
      <c r="G31">
        <v>29459</v>
      </c>
    </row>
    <row r="32" spans="2:11" x14ac:dyDescent="0.25">
      <c r="C32" t="s">
        <v>2299</v>
      </c>
      <c r="D32">
        <v>10776</v>
      </c>
      <c r="E32">
        <v>12921</v>
      </c>
      <c r="F32">
        <v>4749</v>
      </c>
      <c r="G32">
        <v>28442</v>
      </c>
    </row>
    <row r="33" spans="2:7" x14ac:dyDescent="0.25">
      <c r="B33" t="s">
        <v>2305</v>
      </c>
      <c r="C33" t="s">
        <v>2298</v>
      </c>
      <c r="D33">
        <v>105</v>
      </c>
      <c r="E33">
        <v>147</v>
      </c>
      <c r="F33">
        <v>107</v>
      </c>
      <c r="G33">
        <v>358</v>
      </c>
    </row>
    <row r="34" spans="2:7" x14ac:dyDescent="0.25">
      <c r="C34" t="s">
        <v>2299</v>
      </c>
      <c r="D34">
        <v>123</v>
      </c>
      <c r="E34">
        <v>151</v>
      </c>
      <c r="F34">
        <v>95</v>
      </c>
      <c r="G34">
        <v>366</v>
      </c>
    </row>
    <row r="35" spans="2:7" x14ac:dyDescent="0.25">
      <c r="B35" t="s">
        <v>63</v>
      </c>
      <c r="C35" t="s">
        <v>2298</v>
      </c>
      <c r="D35">
        <v>71693</v>
      </c>
      <c r="E35">
        <v>82966</v>
      </c>
      <c r="F35">
        <v>43609</v>
      </c>
      <c r="G35">
        <v>198268</v>
      </c>
    </row>
    <row r="36" spans="2:7" x14ac:dyDescent="0.25">
      <c r="C36" t="s">
        <v>2299</v>
      </c>
      <c r="D36">
        <v>75704</v>
      </c>
      <c r="E36">
        <v>87045</v>
      </c>
      <c r="F36">
        <v>45653</v>
      </c>
      <c r="G36">
        <v>208398</v>
      </c>
    </row>
    <row r="38" spans="2:7" x14ac:dyDescent="0.25">
      <c r="B38" t="s">
        <v>62</v>
      </c>
    </row>
    <row r="40" spans="2:7" x14ac:dyDescent="0.25">
      <c r="B40" t="s">
        <v>61</v>
      </c>
      <c r="C40" t="s">
        <v>60</v>
      </c>
    </row>
    <row r="43" spans="2:7" x14ac:dyDescent="0.25">
      <c r="B43" t="s">
        <v>59</v>
      </c>
    </row>
    <row r="44" spans="2:7" x14ac:dyDescent="0.25">
      <c r="B44" t="s">
        <v>58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5D10-D671-417C-BD8B-E6A17D9695CD}">
  <dimension ref="B6:H14"/>
  <sheetViews>
    <sheetView workbookViewId="0">
      <selection activeCell="L9" sqref="L9"/>
    </sheetView>
  </sheetViews>
  <sheetFormatPr defaultRowHeight="15" x14ac:dyDescent="0.25"/>
  <sheetData>
    <row r="6" spans="2:8" ht="67.5" x14ac:dyDescent="0.25">
      <c r="B6" s="172" t="s">
        <v>853</v>
      </c>
      <c r="C6" s="172" t="s">
        <v>38</v>
      </c>
      <c r="D6" s="210" t="s">
        <v>2317</v>
      </c>
      <c r="F6" s="210" t="s">
        <v>2318</v>
      </c>
    </row>
    <row r="7" spans="2:8" x14ac:dyDescent="0.25">
      <c r="B7" s="23" t="s">
        <v>26</v>
      </c>
      <c r="C7" s="175">
        <v>2021</v>
      </c>
      <c r="D7" s="211">
        <v>66.900000000000006</v>
      </c>
      <c r="F7" s="176">
        <v>126214</v>
      </c>
      <c r="H7" s="52">
        <f>F7*(D7/100)</f>
        <v>84437.166000000012</v>
      </c>
    </row>
    <row r="8" spans="2:8" x14ac:dyDescent="0.25">
      <c r="B8" s="23" t="s">
        <v>186</v>
      </c>
      <c r="C8" s="175">
        <v>2021</v>
      </c>
      <c r="D8" s="211">
        <v>68.099999999999994</v>
      </c>
      <c r="F8" s="176">
        <v>144853</v>
      </c>
      <c r="H8" s="52">
        <f>F8*(D8/100)</f>
        <v>98644.892999999996</v>
      </c>
    </row>
    <row r="9" spans="2:8" x14ac:dyDescent="0.25">
      <c r="B9" s="23" t="s">
        <v>28</v>
      </c>
      <c r="C9" s="175">
        <v>2021</v>
      </c>
      <c r="D9" s="211">
        <v>78.5</v>
      </c>
      <c r="F9" s="176">
        <v>80584</v>
      </c>
      <c r="H9" s="52">
        <f>F9*(D9/100)</f>
        <v>63258.44</v>
      </c>
    </row>
    <row r="11" spans="2:8" x14ac:dyDescent="0.25">
      <c r="F11" s="174">
        <f>SUM(F7:F9)</f>
        <v>351651</v>
      </c>
      <c r="G11" s="174">
        <f>SUM(G7:G9)</f>
        <v>0</v>
      </c>
      <c r="H11" s="174">
        <f>SUM(H7:H9)</f>
        <v>246340.49900000001</v>
      </c>
    </row>
    <row r="14" spans="2:8" x14ac:dyDescent="0.25">
      <c r="H14" s="17">
        <f>H11/F11</f>
        <v>0.70052551819844111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4E22-8A2E-40BA-B55F-33AD178283D3}">
  <dimension ref="B4:M13"/>
  <sheetViews>
    <sheetView workbookViewId="0">
      <selection activeCell="D24" sqref="D24"/>
    </sheetView>
  </sheetViews>
  <sheetFormatPr defaultRowHeight="15" x14ac:dyDescent="0.25"/>
  <cols>
    <col min="2" max="2" width="47.5703125" bestFit="1" customWidth="1"/>
    <col min="3" max="3" width="15.7109375" customWidth="1"/>
    <col min="4" max="4" width="14.28515625" customWidth="1"/>
    <col min="5" max="5" width="15.140625" customWidth="1"/>
    <col min="6" max="6" width="14.42578125" customWidth="1"/>
    <col min="9" max="9" width="30.85546875" customWidth="1"/>
    <col min="10" max="10" width="17.5703125" bestFit="1" customWidth="1"/>
    <col min="11" max="11" width="12.5703125" customWidth="1"/>
    <col min="12" max="12" width="18.140625" customWidth="1"/>
    <col min="13" max="13" width="12.85546875" customWidth="1"/>
  </cols>
  <sheetData>
    <row r="4" spans="2:13" ht="58.5" customHeight="1" x14ac:dyDescent="0.25">
      <c r="B4" s="293" t="s">
        <v>2323</v>
      </c>
      <c r="C4" s="293"/>
      <c r="D4" s="293"/>
      <c r="E4" s="293"/>
      <c r="F4" s="293"/>
      <c r="I4" s="293" t="s">
        <v>2324</v>
      </c>
      <c r="J4" s="293"/>
      <c r="K4" s="293"/>
      <c r="L4" s="293"/>
      <c r="M4" s="293"/>
    </row>
    <row r="5" spans="2:13" x14ac:dyDescent="0.25">
      <c r="I5" s="33"/>
      <c r="J5" s="33"/>
      <c r="K5" s="212"/>
      <c r="L5" s="213"/>
      <c r="M5" s="212"/>
    </row>
    <row r="6" spans="2:13" x14ac:dyDescent="0.25">
      <c r="I6" s="33"/>
      <c r="J6" s="33"/>
      <c r="K6" s="212"/>
      <c r="L6" s="213"/>
      <c r="M6" s="212"/>
    </row>
    <row r="7" spans="2:13" x14ac:dyDescent="0.25">
      <c r="C7" s="294" t="s">
        <v>2325</v>
      </c>
      <c r="D7" s="294"/>
      <c r="E7" s="294" t="s">
        <v>741</v>
      </c>
      <c r="F7" s="294"/>
      <c r="I7" s="214"/>
      <c r="J7" s="294" t="s">
        <v>2325</v>
      </c>
      <c r="K7" s="294"/>
      <c r="L7" s="294" t="s">
        <v>741</v>
      </c>
      <c r="M7" s="294"/>
    </row>
    <row r="8" spans="2:13" x14ac:dyDescent="0.25">
      <c r="C8" s="215" t="s">
        <v>2230</v>
      </c>
      <c r="D8" s="215" t="s">
        <v>2326</v>
      </c>
      <c r="E8" s="215" t="s">
        <v>2230</v>
      </c>
      <c r="F8" s="215" t="s">
        <v>2326</v>
      </c>
      <c r="I8" s="216"/>
      <c r="J8" s="217" t="s">
        <v>2230</v>
      </c>
      <c r="K8" s="217" t="s">
        <v>2326</v>
      </c>
      <c r="L8" s="217" t="s">
        <v>2230</v>
      </c>
      <c r="M8" s="215" t="s">
        <v>2326</v>
      </c>
    </row>
    <row r="9" spans="2:13" x14ac:dyDescent="0.25">
      <c r="B9" s="218" t="s">
        <v>2327</v>
      </c>
      <c r="C9" s="218">
        <v>572</v>
      </c>
      <c r="D9" s="219">
        <v>0.72222222222222221</v>
      </c>
      <c r="E9" s="220">
        <v>11951</v>
      </c>
      <c r="F9" s="219">
        <v>0.73963361802203242</v>
      </c>
      <c r="I9" s="221" t="s">
        <v>2328</v>
      </c>
      <c r="J9" s="222">
        <v>792</v>
      </c>
      <c r="K9" s="223">
        <v>0.29299999999999998</v>
      </c>
      <c r="L9" s="224">
        <v>16158</v>
      </c>
      <c r="M9" s="225">
        <v>0.28000000000000003</v>
      </c>
    </row>
    <row r="10" spans="2:13" x14ac:dyDescent="0.25">
      <c r="B10" s="218" t="s">
        <v>2329</v>
      </c>
      <c r="C10" s="218">
        <v>220</v>
      </c>
      <c r="D10" s="219">
        <v>0.27777777777777779</v>
      </c>
      <c r="E10" s="220">
        <v>4207</v>
      </c>
      <c r="F10" s="219">
        <v>0.26036638197796758</v>
      </c>
    </row>
    <row r="11" spans="2:13" x14ac:dyDescent="0.25">
      <c r="B11" s="221" t="s">
        <v>2330</v>
      </c>
      <c r="C11" s="222">
        <v>792</v>
      </c>
      <c r="D11" s="223">
        <v>1</v>
      </c>
      <c r="E11" s="224">
        <v>16158</v>
      </c>
      <c r="F11" s="223">
        <v>1</v>
      </c>
    </row>
    <row r="12" spans="2:13" x14ac:dyDescent="0.25">
      <c r="B12" s="226"/>
      <c r="C12" s="33"/>
      <c r="D12" s="212"/>
      <c r="E12" s="213"/>
      <c r="F12" s="212"/>
    </row>
    <row r="13" spans="2:13" ht="80.25" customHeight="1" x14ac:dyDescent="0.25">
      <c r="B13" s="292" t="s">
        <v>2331</v>
      </c>
      <c r="C13" s="292"/>
      <c r="D13" s="292"/>
      <c r="E13" s="292"/>
      <c r="F13" s="292"/>
    </row>
  </sheetData>
  <mergeCells count="7">
    <mergeCell ref="B13:F13"/>
    <mergeCell ref="B4:F4"/>
    <mergeCell ref="I4:M4"/>
    <mergeCell ref="C7:D7"/>
    <mergeCell ref="E7:F7"/>
    <mergeCell ref="J7:K7"/>
    <mergeCell ref="L7:M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B0225-C8BE-4EB6-B2CE-05CA0980887A}">
  <dimension ref="B6:H13"/>
  <sheetViews>
    <sheetView workbookViewId="0">
      <selection activeCell="B6" sqref="B6:H13"/>
    </sheetView>
  </sheetViews>
  <sheetFormatPr defaultRowHeight="15" x14ac:dyDescent="0.25"/>
  <sheetData>
    <row r="6" spans="2:8" ht="33.75" x14ac:dyDescent="0.25">
      <c r="C6" s="20" t="s">
        <v>38</v>
      </c>
      <c r="D6" s="21" t="s">
        <v>39</v>
      </c>
      <c r="E6" s="21" t="s">
        <v>40</v>
      </c>
      <c r="G6" s="22" t="s">
        <v>41</v>
      </c>
      <c r="H6" t="s">
        <v>42</v>
      </c>
    </row>
    <row r="7" spans="2:8" x14ac:dyDescent="0.25">
      <c r="B7" s="23" t="s">
        <v>43</v>
      </c>
      <c r="C7">
        <v>2021</v>
      </c>
      <c r="D7" s="24">
        <v>150296</v>
      </c>
      <c r="E7" s="25">
        <v>0.314</v>
      </c>
      <c r="G7">
        <f>D7*E7</f>
        <v>47192.944000000003</v>
      </c>
      <c r="H7">
        <v>46617</v>
      </c>
    </row>
    <row r="8" spans="2:8" x14ac:dyDescent="0.25">
      <c r="B8" s="23" t="s">
        <v>44</v>
      </c>
      <c r="C8">
        <v>2021</v>
      </c>
      <c r="D8" s="24">
        <v>173500</v>
      </c>
      <c r="E8" s="25">
        <v>0.32899999999999996</v>
      </c>
      <c r="G8">
        <f>D8*E8</f>
        <v>57081.499999999993</v>
      </c>
      <c r="H8">
        <v>56351</v>
      </c>
    </row>
    <row r="9" spans="2:8" x14ac:dyDescent="0.25">
      <c r="B9" s="23" t="s">
        <v>45</v>
      </c>
      <c r="C9">
        <v>2021</v>
      </c>
      <c r="D9" s="24">
        <v>91521</v>
      </c>
      <c r="E9" s="25">
        <v>0.28600000000000003</v>
      </c>
      <c r="G9">
        <f>D9*E9</f>
        <v>26175.006000000001</v>
      </c>
      <c r="H9">
        <v>25774</v>
      </c>
    </row>
    <row r="12" spans="2:8" x14ac:dyDescent="0.25">
      <c r="B12" s="23" t="s">
        <v>29</v>
      </c>
      <c r="E12" s="17">
        <f>G12/SUM(D7:D9)</f>
        <v>0.31409610008740307</v>
      </c>
      <c r="G12">
        <f>SUM(G7:G9)</f>
        <v>130449.44999999998</v>
      </c>
      <c r="H12">
        <f>SUM(H7:H9)</f>
        <v>128742</v>
      </c>
    </row>
    <row r="13" spans="2:8" x14ac:dyDescent="0.25">
      <c r="B13" s="23" t="s">
        <v>46</v>
      </c>
      <c r="E13" s="26">
        <v>0.27600000000000002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E10A-9821-4D94-9566-7FDD59E8FB83}">
  <dimension ref="A1:G585"/>
  <sheetViews>
    <sheetView topLeftCell="A568" workbookViewId="0">
      <selection activeCell="G577" sqref="G577"/>
    </sheetView>
  </sheetViews>
  <sheetFormatPr defaultRowHeight="15" x14ac:dyDescent="0.25"/>
  <cols>
    <col min="1" max="1" width="23.5703125" customWidth="1"/>
  </cols>
  <sheetData>
    <row r="1" spans="1:5" x14ac:dyDescent="0.25">
      <c r="A1" t="s">
        <v>195</v>
      </c>
    </row>
    <row r="3" spans="1:5" x14ac:dyDescent="0.25">
      <c r="A3" t="s">
        <v>2344</v>
      </c>
    </row>
    <row r="4" spans="1:5" x14ac:dyDescent="0.25">
      <c r="A4" t="s">
        <v>2345</v>
      </c>
    </row>
    <row r="5" spans="1:5" x14ac:dyDescent="0.25">
      <c r="A5" t="s">
        <v>191</v>
      </c>
    </row>
    <row r="7" spans="1:5" x14ac:dyDescent="0.25">
      <c r="A7" t="s">
        <v>190</v>
      </c>
    </row>
    <row r="8" spans="1:5" x14ac:dyDescent="0.25">
      <c r="A8" t="s">
        <v>189</v>
      </c>
      <c r="B8" t="s">
        <v>188</v>
      </c>
    </row>
    <row r="10" spans="1:5" x14ac:dyDescent="0.25">
      <c r="A10" t="s">
        <v>2346</v>
      </c>
      <c r="B10" t="s">
        <v>26</v>
      </c>
      <c r="C10" t="s">
        <v>186</v>
      </c>
      <c r="D10" t="s">
        <v>28</v>
      </c>
      <c r="E10" t="s">
        <v>63</v>
      </c>
    </row>
    <row r="11" spans="1:5" x14ac:dyDescent="0.25">
      <c r="A11" t="s">
        <v>187</v>
      </c>
    </row>
    <row r="12" spans="1:5" x14ac:dyDescent="0.25">
      <c r="A12" t="s">
        <v>1737</v>
      </c>
      <c r="B12">
        <v>9</v>
      </c>
      <c r="C12">
        <v>3</v>
      </c>
      <c r="D12">
        <v>12</v>
      </c>
      <c r="E12">
        <v>25</v>
      </c>
    </row>
    <row r="13" spans="1:5" x14ac:dyDescent="0.25">
      <c r="A13" t="s">
        <v>1738</v>
      </c>
      <c r="B13">
        <v>0</v>
      </c>
      <c r="C13">
        <v>0</v>
      </c>
      <c r="D13">
        <v>0</v>
      </c>
      <c r="E13">
        <v>0</v>
      </c>
    </row>
    <row r="14" spans="1:5" x14ac:dyDescent="0.25">
      <c r="A14" t="s">
        <v>1739</v>
      </c>
      <c r="B14">
        <v>0</v>
      </c>
      <c r="C14">
        <v>0</v>
      </c>
      <c r="D14">
        <v>7</v>
      </c>
      <c r="E14">
        <v>11</v>
      </c>
    </row>
    <row r="15" spans="1:5" x14ac:dyDescent="0.25">
      <c r="A15" t="s">
        <v>1740</v>
      </c>
      <c r="B15">
        <v>0</v>
      </c>
      <c r="C15">
        <v>0</v>
      </c>
      <c r="D15">
        <v>0</v>
      </c>
      <c r="E15">
        <v>0</v>
      </c>
    </row>
    <row r="16" spans="1:5" x14ac:dyDescent="0.25">
      <c r="A16" t="s">
        <v>1741</v>
      </c>
      <c r="B16">
        <v>0</v>
      </c>
      <c r="C16">
        <v>0</v>
      </c>
      <c r="D16">
        <v>0</v>
      </c>
      <c r="E16">
        <v>0</v>
      </c>
    </row>
    <row r="17" spans="1:5" x14ac:dyDescent="0.25">
      <c r="A17" t="s">
        <v>1742</v>
      </c>
      <c r="B17">
        <v>0</v>
      </c>
      <c r="C17">
        <v>0</v>
      </c>
      <c r="D17">
        <v>32</v>
      </c>
      <c r="E17">
        <v>34</v>
      </c>
    </row>
    <row r="18" spans="1:5" x14ac:dyDescent="0.25">
      <c r="A18" t="s">
        <v>1743</v>
      </c>
      <c r="B18">
        <v>0</v>
      </c>
      <c r="C18">
        <v>0</v>
      </c>
      <c r="D18">
        <v>3</v>
      </c>
      <c r="E18">
        <v>7</v>
      </c>
    </row>
    <row r="19" spans="1:5" x14ac:dyDescent="0.25">
      <c r="A19" t="s">
        <v>1744</v>
      </c>
      <c r="B19">
        <v>0</v>
      </c>
      <c r="C19">
        <v>0</v>
      </c>
      <c r="D19">
        <v>0</v>
      </c>
      <c r="E19">
        <v>0</v>
      </c>
    </row>
    <row r="20" spans="1:5" x14ac:dyDescent="0.25">
      <c r="A20" t="s">
        <v>1745</v>
      </c>
      <c r="B20">
        <v>0</v>
      </c>
      <c r="C20">
        <v>0</v>
      </c>
      <c r="D20">
        <v>5</v>
      </c>
      <c r="E20">
        <v>5</v>
      </c>
    </row>
    <row r="21" spans="1:5" x14ac:dyDescent="0.25">
      <c r="A21" t="s">
        <v>1746</v>
      </c>
      <c r="B21">
        <v>7</v>
      </c>
      <c r="C21">
        <v>6</v>
      </c>
      <c r="D21">
        <v>21</v>
      </c>
      <c r="E21">
        <v>37</v>
      </c>
    </row>
    <row r="22" spans="1:5" x14ac:dyDescent="0.25">
      <c r="A22" t="s">
        <v>1747</v>
      </c>
      <c r="B22">
        <v>0</v>
      </c>
      <c r="C22">
        <v>0</v>
      </c>
      <c r="D22">
        <v>0</v>
      </c>
      <c r="E22">
        <v>0</v>
      </c>
    </row>
    <row r="23" spans="1:5" x14ac:dyDescent="0.25">
      <c r="A23" t="s">
        <v>1748</v>
      </c>
      <c r="B23">
        <v>0</v>
      </c>
      <c r="C23">
        <v>0</v>
      </c>
      <c r="D23">
        <v>0</v>
      </c>
      <c r="E23">
        <v>0</v>
      </c>
    </row>
    <row r="24" spans="1:5" x14ac:dyDescent="0.25">
      <c r="A24" t="s">
        <v>1749</v>
      </c>
      <c r="B24">
        <v>0</v>
      </c>
      <c r="C24">
        <v>0</v>
      </c>
      <c r="D24">
        <v>7</v>
      </c>
      <c r="E24">
        <v>7</v>
      </c>
    </row>
    <row r="25" spans="1:5" x14ac:dyDescent="0.25">
      <c r="A25" t="s">
        <v>1750</v>
      </c>
      <c r="B25">
        <v>0</v>
      </c>
      <c r="C25">
        <v>0</v>
      </c>
      <c r="D25">
        <v>0</v>
      </c>
      <c r="E25">
        <v>0</v>
      </c>
    </row>
    <row r="26" spans="1:5" x14ac:dyDescent="0.25">
      <c r="A26" t="s">
        <v>1751</v>
      </c>
      <c r="B26">
        <v>0</v>
      </c>
      <c r="C26">
        <v>0</v>
      </c>
      <c r="D26">
        <v>0</v>
      </c>
      <c r="E26">
        <v>0</v>
      </c>
    </row>
    <row r="27" spans="1:5" x14ac:dyDescent="0.25">
      <c r="A27" t="s">
        <v>1752</v>
      </c>
      <c r="B27">
        <v>0</v>
      </c>
      <c r="C27">
        <v>0</v>
      </c>
      <c r="D27">
        <v>0</v>
      </c>
      <c r="E27">
        <v>0</v>
      </c>
    </row>
    <row r="28" spans="1:5" x14ac:dyDescent="0.25">
      <c r="A28" t="s">
        <v>1753</v>
      </c>
      <c r="B28">
        <v>0</v>
      </c>
      <c r="C28">
        <v>0</v>
      </c>
      <c r="D28">
        <v>0</v>
      </c>
      <c r="E28">
        <v>0</v>
      </c>
    </row>
    <row r="29" spans="1:5" x14ac:dyDescent="0.25">
      <c r="A29" t="s">
        <v>1254</v>
      </c>
      <c r="B29">
        <v>0</v>
      </c>
      <c r="C29">
        <v>0</v>
      </c>
      <c r="D29">
        <v>8</v>
      </c>
      <c r="E29">
        <v>8</v>
      </c>
    </row>
    <row r="30" spans="1:5" x14ac:dyDescent="0.25">
      <c r="A30" t="s">
        <v>1754</v>
      </c>
      <c r="B30">
        <v>0</v>
      </c>
      <c r="C30">
        <v>0</v>
      </c>
      <c r="D30">
        <v>25</v>
      </c>
      <c r="E30">
        <v>26</v>
      </c>
    </row>
    <row r="31" spans="1:5" x14ac:dyDescent="0.25">
      <c r="A31" t="s">
        <v>1755</v>
      </c>
      <c r="B31">
        <v>0</v>
      </c>
      <c r="C31">
        <v>0</v>
      </c>
      <c r="D31">
        <v>0</v>
      </c>
      <c r="E31">
        <v>0</v>
      </c>
    </row>
    <row r="32" spans="1:5" x14ac:dyDescent="0.25">
      <c r="A32" t="s">
        <v>1756</v>
      </c>
      <c r="B32">
        <v>4</v>
      </c>
      <c r="C32">
        <v>0</v>
      </c>
      <c r="D32">
        <v>16</v>
      </c>
      <c r="E32">
        <v>20</v>
      </c>
    </row>
    <row r="33" spans="1:5" x14ac:dyDescent="0.25">
      <c r="A33" t="s">
        <v>1757</v>
      </c>
      <c r="B33">
        <v>0</v>
      </c>
      <c r="C33">
        <v>3</v>
      </c>
      <c r="D33">
        <v>16</v>
      </c>
      <c r="E33">
        <v>16</v>
      </c>
    </row>
    <row r="34" spans="1:5" x14ac:dyDescent="0.25">
      <c r="A34" t="s">
        <v>1758</v>
      </c>
      <c r="B34">
        <v>6</v>
      </c>
      <c r="C34">
        <v>0</v>
      </c>
      <c r="D34">
        <v>17</v>
      </c>
      <c r="E34">
        <v>28</v>
      </c>
    </row>
    <row r="35" spans="1:5" x14ac:dyDescent="0.25">
      <c r="A35" t="s">
        <v>1759</v>
      </c>
      <c r="B35">
        <v>0</v>
      </c>
      <c r="C35">
        <v>4</v>
      </c>
      <c r="D35">
        <v>21</v>
      </c>
      <c r="E35">
        <v>29</v>
      </c>
    </row>
    <row r="36" spans="1:5" x14ac:dyDescent="0.25">
      <c r="A36" t="s">
        <v>1760</v>
      </c>
      <c r="B36">
        <v>0</v>
      </c>
      <c r="C36">
        <v>0</v>
      </c>
      <c r="D36">
        <v>0</v>
      </c>
      <c r="E36">
        <v>0</v>
      </c>
    </row>
    <row r="37" spans="1:5" x14ac:dyDescent="0.25">
      <c r="A37" t="s">
        <v>1761</v>
      </c>
      <c r="B37">
        <v>3</v>
      </c>
      <c r="C37">
        <v>0</v>
      </c>
      <c r="D37">
        <v>22</v>
      </c>
      <c r="E37">
        <v>27</v>
      </c>
    </row>
    <row r="38" spans="1:5" x14ac:dyDescent="0.25">
      <c r="A38" t="s">
        <v>1762</v>
      </c>
      <c r="B38">
        <v>0</v>
      </c>
      <c r="C38">
        <v>0</v>
      </c>
      <c r="D38">
        <v>0</v>
      </c>
      <c r="E38">
        <v>0</v>
      </c>
    </row>
    <row r="39" spans="1:5" x14ac:dyDescent="0.25">
      <c r="A39" t="s">
        <v>1763</v>
      </c>
      <c r="B39">
        <v>0</v>
      </c>
      <c r="C39">
        <v>0</v>
      </c>
      <c r="D39">
        <v>0</v>
      </c>
      <c r="E39">
        <v>0</v>
      </c>
    </row>
    <row r="40" spans="1:5" x14ac:dyDescent="0.25">
      <c r="A40" t="s">
        <v>1764</v>
      </c>
      <c r="B40">
        <v>0</v>
      </c>
      <c r="C40">
        <v>0</v>
      </c>
      <c r="D40">
        <v>5</v>
      </c>
      <c r="E40">
        <v>5</v>
      </c>
    </row>
    <row r="41" spans="1:5" x14ac:dyDescent="0.25">
      <c r="A41" t="s">
        <v>1765</v>
      </c>
      <c r="B41">
        <v>0</v>
      </c>
      <c r="C41">
        <v>0</v>
      </c>
      <c r="D41">
        <v>0</v>
      </c>
      <c r="E41">
        <v>0</v>
      </c>
    </row>
    <row r="42" spans="1:5" x14ac:dyDescent="0.25">
      <c r="A42" t="s">
        <v>1766</v>
      </c>
      <c r="B42">
        <v>0</v>
      </c>
      <c r="C42">
        <v>0</v>
      </c>
      <c r="D42">
        <v>5</v>
      </c>
      <c r="E42">
        <v>11</v>
      </c>
    </row>
    <row r="43" spans="1:5" x14ac:dyDescent="0.25">
      <c r="A43" t="s">
        <v>1767</v>
      </c>
      <c r="B43">
        <v>0</v>
      </c>
      <c r="C43">
        <v>0</v>
      </c>
      <c r="D43">
        <v>0</v>
      </c>
      <c r="E43">
        <v>0</v>
      </c>
    </row>
    <row r="44" spans="1:5" x14ac:dyDescent="0.25">
      <c r="A44" t="s">
        <v>1768</v>
      </c>
      <c r="B44">
        <v>0</v>
      </c>
      <c r="C44">
        <v>0</v>
      </c>
      <c r="D44">
        <v>0</v>
      </c>
      <c r="E44">
        <v>0</v>
      </c>
    </row>
    <row r="45" spans="1:5" x14ac:dyDescent="0.25">
      <c r="A45" t="s">
        <v>1769</v>
      </c>
      <c r="B45">
        <v>0</v>
      </c>
      <c r="C45">
        <v>0</v>
      </c>
      <c r="D45">
        <v>0</v>
      </c>
      <c r="E45">
        <v>0</v>
      </c>
    </row>
    <row r="46" spans="1:5" x14ac:dyDescent="0.25">
      <c r="A46" t="s">
        <v>1770</v>
      </c>
      <c r="B46">
        <v>0</v>
      </c>
      <c r="C46">
        <v>0</v>
      </c>
      <c r="D46">
        <v>0</v>
      </c>
      <c r="E46">
        <v>0</v>
      </c>
    </row>
    <row r="47" spans="1:5" x14ac:dyDescent="0.25">
      <c r="A47" t="s">
        <v>1771</v>
      </c>
      <c r="B47">
        <v>9</v>
      </c>
      <c r="C47">
        <v>0</v>
      </c>
      <c r="D47">
        <v>10</v>
      </c>
      <c r="E47">
        <v>19</v>
      </c>
    </row>
    <row r="48" spans="1:5" x14ac:dyDescent="0.25">
      <c r="A48" t="s">
        <v>1772</v>
      </c>
      <c r="B48">
        <v>0</v>
      </c>
      <c r="C48">
        <v>0</v>
      </c>
      <c r="D48">
        <v>4</v>
      </c>
      <c r="E48">
        <v>4</v>
      </c>
    </row>
    <row r="49" spans="1:5" x14ac:dyDescent="0.25">
      <c r="A49" t="s">
        <v>1773</v>
      </c>
      <c r="B49">
        <v>0</v>
      </c>
      <c r="C49">
        <v>0</v>
      </c>
      <c r="D49">
        <v>0</v>
      </c>
      <c r="E49">
        <v>0</v>
      </c>
    </row>
    <row r="50" spans="1:5" x14ac:dyDescent="0.25">
      <c r="A50" t="s">
        <v>1774</v>
      </c>
      <c r="B50">
        <v>0</v>
      </c>
      <c r="C50">
        <v>0</v>
      </c>
      <c r="D50">
        <v>0</v>
      </c>
      <c r="E50">
        <v>0</v>
      </c>
    </row>
    <row r="51" spans="1:5" x14ac:dyDescent="0.25">
      <c r="A51" t="s">
        <v>1775</v>
      </c>
      <c r="B51">
        <v>0</v>
      </c>
      <c r="C51">
        <v>0</v>
      </c>
      <c r="D51">
        <v>0</v>
      </c>
      <c r="E51">
        <v>0</v>
      </c>
    </row>
    <row r="52" spans="1:5" x14ac:dyDescent="0.25">
      <c r="A52" t="s">
        <v>453</v>
      </c>
      <c r="B52">
        <v>3</v>
      </c>
      <c r="C52">
        <v>0</v>
      </c>
      <c r="D52">
        <v>6</v>
      </c>
      <c r="E52">
        <v>12</v>
      </c>
    </row>
    <row r="53" spans="1:5" x14ac:dyDescent="0.25">
      <c r="A53" t="s">
        <v>1776</v>
      </c>
      <c r="B53">
        <v>0</v>
      </c>
      <c r="C53">
        <v>0</v>
      </c>
      <c r="D53">
        <v>0</v>
      </c>
      <c r="E53">
        <v>0</v>
      </c>
    </row>
    <row r="54" spans="1:5" x14ac:dyDescent="0.25">
      <c r="A54" t="s">
        <v>1777</v>
      </c>
      <c r="B54">
        <v>0</v>
      </c>
      <c r="C54">
        <v>0</v>
      </c>
      <c r="D54">
        <v>0</v>
      </c>
      <c r="E54">
        <v>0</v>
      </c>
    </row>
    <row r="55" spans="1:5" x14ac:dyDescent="0.25">
      <c r="A55" t="s">
        <v>1778</v>
      </c>
      <c r="B55">
        <v>8</v>
      </c>
      <c r="C55">
        <v>0</v>
      </c>
      <c r="D55">
        <v>15</v>
      </c>
      <c r="E55">
        <v>21</v>
      </c>
    </row>
    <row r="56" spans="1:5" x14ac:dyDescent="0.25">
      <c r="A56" t="s">
        <v>1779</v>
      </c>
      <c r="B56">
        <v>0</v>
      </c>
      <c r="C56">
        <v>0</v>
      </c>
      <c r="D56">
        <v>0</v>
      </c>
      <c r="E56">
        <v>0</v>
      </c>
    </row>
    <row r="57" spans="1:5" x14ac:dyDescent="0.25">
      <c r="A57" t="s">
        <v>1780</v>
      </c>
      <c r="B57">
        <v>0</v>
      </c>
      <c r="C57">
        <v>0</v>
      </c>
      <c r="D57">
        <v>0</v>
      </c>
      <c r="E57">
        <v>0</v>
      </c>
    </row>
    <row r="58" spans="1:5" x14ac:dyDescent="0.25">
      <c r="A58" t="s">
        <v>1781</v>
      </c>
      <c r="B58">
        <v>0</v>
      </c>
      <c r="C58">
        <v>0</v>
      </c>
      <c r="D58">
        <v>0</v>
      </c>
      <c r="E58">
        <v>0</v>
      </c>
    </row>
    <row r="59" spans="1:5" x14ac:dyDescent="0.25">
      <c r="A59" t="s">
        <v>1782</v>
      </c>
      <c r="B59">
        <v>0</v>
      </c>
      <c r="C59">
        <v>0</v>
      </c>
      <c r="D59">
        <v>0</v>
      </c>
      <c r="E59">
        <v>0</v>
      </c>
    </row>
    <row r="60" spans="1:5" x14ac:dyDescent="0.25">
      <c r="A60" t="s">
        <v>1783</v>
      </c>
      <c r="B60">
        <v>0</v>
      </c>
      <c r="C60">
        <v>0</v>
      </c>
      <c r="D60">
        <v>0</v>
      </c>
      <c r="E60">
        <v>4</v>
      </c>
    </row>
    <row r="61" spans="1:5" x14ac:dyDescent="0.25">
      <c r="A61" t="s">
        <v>1784</v>
      </c>
      <c r="B61">
        <v>0</v>
      </c>
      <c r="C61">
        <v>0</v>
      </c>
      <c r="D61">
        <v>0</v>
      </c>
      <c r="E61">
        <v>0</v>
      </c>
    </row>
    <row r="62" spans="1:5" x14ac:dyDescent="0.25">
      <c r="A62" t="s">
        <v>1785</v>
      </c>
      <c r="B62">
        <v>0</v>
      </c>
      <c r="C62">
        <v>0</v>
      </c>
      <c r="D62">
        <v>0</v>
      </c>
      <c r="E62">
        <v>0</v>
      </c>
    </row>
    <row r="63" spans="1:5" x14ac:dyDescent="0.25">
      <c r="A63" t="s">
        <v>1786</v>
      </c>
      <c r="B63">
        <v>0</v>
      </c>
      <c r="C63">
        <v>0</v>
      </c>
      <c r="D63">
        <v>3</v>
      </c>
      <c r="E63">
        <v>3</v>
      </c>
    </row>
    <row r="64" spans="1:5" x14ac:dyDescent="0.25">
      <c r="A64" t="s">
        <v>1787</v>
      </c>
      <c r="B64">
        <v>0</v>
      </c>
      <c r="C64">
        <v>0</v>
      </c>
      <c r="D64">
        <v>0</v>
      </c>
      <c r="E64">
        <v>0</v>
      </c>
    </row>
    <row r="65" spans="1:5" x14ac:dyDescent="0.25">
      <c r="A65" t="s">
        <v>1788</v>
      </c>
      <c r="B65">
        <v>0</v>
      </c>
      <c r="C65">
        <v>0</v>
      </c>
      <c r="D65">
        <v>0</v>
      </c>
      <c r="E65">
        <v>0</v>
      </c>
    </row>
    <row r="66" spans="1:5" x14ac:dyDescent="0.25">
      <c r="A66" t="s">
        <v>1789</v>
      </c>
      <c r="B66">
        <v>7</v>
      </c>
      <c r="C66">
        <v>5</v>
      </c>
      <c r="D66">
        <v>16</v>
      </c>
      <c r="E66">
        <v>20</v>
      </c>
    </row>
    <row r="67" spans="1:5" x14ac:dyDescent="0.25">
      <c r="A67" t="s">
        <v>1790</v>
      </c>
      <c r="B67">
        <v>0</v>
      </c>
      <c r="C67">
        <v>0</v>
      </c>
      <c r="D67">
        <v>0</v>
      </c>
      <c r="E67">
        <v>0</v>
      </c>
    </row>
    <row r="68" spans="1:5" x14ac:dyDescent="0.25">
      <c r="A68" t="s">
        <v>1791</v>
      </c>
      <c r="B68">
        <v>3</v>
      </c>
      <c r="C68">
        <v>0</v>
      </c>
      <c r="D68">
        <v>40</v>
      </c>
      <c r="E68">
        <v>45</v>
      </c>
    </row>
    <row r="69" spans="1:5" x14ac:dyDescent="0.25">
      <c r="A69" t="s">
        <v>1792</v>
      </c>
      <c r="B69">
        <v>0</v>
      </c>
      <c r="C69">
        <v>0</v>
      </c>
      <c r="D69">
        <v>0</v>
      </c>
      <c r="E69">
        <v>0</v>
      </c>
    </row>
    <row r="70" spans="1:5" x14ac:dyDescent="0.25">
      <c r="A70" t="s">
        <v>1793</v>
      </c>
      <c r="B70">
        <v>0</v>
      </c>
      <c r="C70">
        <v>0</v>
      </c>
      <c r="D70">
        <v>0</v>
      </c>
      <c r="E70">
        <v>0</v>
      </c>
    </row>
    <row r="71" spans="1:5" x14ac:dyDescent="0.25">
      <c r="A71" t="s">
        <v>1794</v>
      </c>
      <c r="B71">
        <v>0</v>
      </c>
      <c r="C71">
        <v>0</v>
      </c>
      <c r="D71">
        <v>3</v>
      </c>
      <c r="E71">
        <v>3</v>
      </c>
    </row>
    <row r="72" spans="1:5" x14ac:dyDescent="0.25">
      <c r="A72" t="s">
        <v>1795</v>
      </c>
      <c r="B72">
        <v>5</v>
      </c>
      <c r="C72">
        <v>0</v>
      </c>
      <c r="D72">
        <v>0</v>
      </c>
      <c r="E72">
        <v>7</v>
      </c>
    </row>
    <row r="73" spans="1:5" x14ac:dyDescent="0.25">
      <c r="A73" t="s">
        <v>1796</v>
      </c>
      <c r="B73">
        <v>5</v>
      </c>
      <c r="C73">
        <v>0</v>
      </c>
      <c r="D73">
        <v>16</v>
      </c>
      <c r="E73">
        <v>19</v>
      </c>
    </row>
    <row r="74" spans="1:5" x14ac:dyDescent="0.25">
      <c r="A74" t="s">
        <v>1797</v>
      </c>
      <c r="B74">
        <v>0</v>
      </c>
      <c r="C74">
        <v>0</v>
      </c>
      <c r="D74">
        <v>0</v>
      </c>
      <c r="E74">
        <v>0</v>
      </c>
    </row>
    <row r="75" spans="1:5" x14ac:dyDescent="0.25">
      <c r="A75" t="s">
        <v>1798</v>
      </c>
      <c r="B75">
        <v>0</v>
      </c>
      <c r="C75">
        <v>0</v>
      </c>
      <c r="D75">
        <v>0</v>
      </c>
      <c r="E75">
        <v>0</v>
      </c>
    </row>
    <row r="76" spans="1:5" x14ac:dyDescent="0.25">
      <c r="A76" t="s">
        <v>1799</v>
      </c>
      <c r="B76">
        <v>0</v>
      </c>
      <c r="C76">
        <v>0</v>
      </c>
      <c r="D76">
        <v>22</v>
      </c>
      <c r="E76">
        <v>19</v>
      </c>
    </row>
    <row r="77" spans="1:5" x14ac:dyDescent="0.25">
      <c r="A77" t="s">
        <v>1800</v>
      </c>
      <c r="B77">
        <v>0</v>
      </c>
      <c r="C77">
        <v>0</v>
      </c>
      <c r="D77">
        <v>8</v>
      </c>
      <c r="E77">
        <v>11</v>
      </c>
    </row>
    <row r="78" spans="1:5" x14ac:dyDescent="0.25">
      <c r="A78" t="s">
        <v>1801</v>
      </c>
      <c r="B78">
        <v>0</v>
      </c>
      <c r="C78">
        <v>0</v>
      </c>
      <c r="D78">
        <v>0</v>
      </c>
      <c r="E78">
        <v>0</v>
      </c>
    </row>
    <row r="79" spans="1:5" x14ac:dyDescent="0.25">
      <c r="A79" t="s">
        <v>1802</v>
      </c>
      <c r="B79">
        <v>0</v>
      </c>
      <c r="C79">
        <v>0</v>
      </c>
      <c r="D79">
        <v>0</v>
      </c>
      <c r="E79">
        <v>0</v>
      </c>
    </row>
    <row r="80" spans="1:5" x14ac:dyDescent="0.25">
      <c r="A80" t="s">
        <v>1803</v>
      </c>
      <c r="B80">
        <v>0</v>
      </c>
      <c r="C80">
        <v>0</v>
      </c>
      <c r="D80">
        <v>0</v>
      </c>
      <c r="E80">
        <v>0</v>
      </c>
    </row>
    <row r="81" spans="1:5" x14ac:dyDescent="0.25">
      <c r="A81" t="s">
        <v>1804</v>
      </c>
      <c r="B81">
        <v>3</v>
      </c>
      <c r="C81">
        <v>3</v>
      </c>
      <c r="D81">
        <v>12</v>
      </c>
      <c r="E81">
        <v>22</v>
      </c>
    </row>
    <row r="82" spans="1:5" x14ac:dyDescent="0.25">
      <c r="A82" t="s">
        <v>1805</v>
      </c>
      <c r="B82">
        <v>0</v>
      </c>
      <c r="C82">
        <v>0</v>
      </c>
      <c r="D82">
        <v>0</v>
      </c>
      <c r="E82">
        <v>0</v>
      </c>
    </row>
    <row r="83" spans="1:5" x14ac:dyDescent="0.25">
      <c r="A83" t="s">
        <v>1806</v>
      </c>
      <c r="B83">
        <v>0</v>
      </c>
      <c r="C83">
        <v>0</v>
      </c>
      <c r="D83">
        <v>0</v>
      </c>
      <c r="E83">
        <v>0</v>
      </c>
    </row>
    <row r="84" spans="1:5" x14ac:dyDescent="0.25">
      <c r="A84" t="s">
        <v>1807</v>
      </c>
      <c r="B84">
        <v>0</v>
      </c>
      <c r="C84">
        <v>0</v>
      </c>
      <c r="D84">
        <v>4</v>
      </c>
      <c r="E84">
        <v>3</v>
      </c>
    </row>
    <row r="85" spans="1:5" x14ac:dyDescent="0.25">
      <c r="A85" t="s">
        <v>1808</v>
      </c>
      <c r="B85">
        <v>4</v>
      </c>
      <c r="C85">
        <v>0</v>
      </c>
      <c r="D85">
        <v>0</v>
      </c>
      <c r="E85">
        <v>3</v>
      </c>
    </row>
    <row r="86" spans="1:5" x14ac:dyDescent="0.25">
      <c r="A86" t="s">
        <v>1809</v>
      </c>
      <c r="B86">
        <v>0</v>
      </c>
      <c r="C86">
        <v>0</v>
      </c>
      <c r="D86">
        <v>0</v>
      </c>
      <c r="E86">
        <v>0</v>
      </c>
    </row>
    <row r="87" spans="1:5" x14ac:dyDescent="0.25">
      <c r="A87" t="s">
        <v>1810</v>
      </c>
      <c r="B87">
        <v>0</v>
      </c>
      <c r="C87">
        <v>0</v>
      </c>
      <c r="D87">
        <v>0</v>
      </c>
      <c r="E87">
        <v>0</v>
      </c>
    </row>
    <row r="88" spans="1:5" x14ac:dyDescent="0.25">
      <c r="A88" t="s">
        <v>1811</v>
      </c>
      <c r="B88">
        <v>0</v>
      </c>
      <c r="C88">
        <v>0</v>
      </c>
      <c r="D88">
        <v>7</v>
      </c>
      <c r="E88">
        <v>9</v>
      </c>
    </row>
    <row r="89" spans="1:5" x14ac:dyDescent="0.25">
      <c r="A89" t="s">
        <v>1812</v>
      </c>
      <c r="B89">
        <v>4</v>
      </c>
      <c r="C89">
        <v>0</v>
      </c>
      <c r="D89">
        <v>4</v>
      </c>
      <c r="E89">
        <v>5</v>
      </c>
    </row>
    <row r="90" spans="1:5" x14ac:dyDescent="0.25">
      <c r="A90" t="s">
        <v>1813</v>
      </c>
      <c r="B90">
        <v>0</v>
      </c>
      <c r="C90">
        <v>0</v>
      </c>
      <c r="D90">
        <v>0</v>
      </c>
      <c r="E90">
        <v>0</v>
      </c>
    </row>
    <row r="91" spans="1:5" x14ac:dyDescent="0.25">
      <c r="A91" t="s">
        <v>1814</v>
      </c>
      <c r="B91">
        <v>0</v>
      </c>
      <c r="C91">
        <v>0</v>
      </c>
      <c r="D91">
        <v>0</v>
      </c>
      <c r="E91">
        <v>0</v>
      </c>
    </row>
    <row r="92" spans="1:5" x14ac:dyDescent="0.25">
      <c r="A92" t="s">
        <v>1815</v>
      </c>
      <c r="B92">
        <v>0</v>
      </c>
      <c r="C92">
        <v>0</v>
      </c>
      <c r="D92">
        <v>0</v>
      </c>
      <c r="E92">
        <v>0</v>
      </c>
    </row>
    <row r="93" spans="1:5" x14ac:dyDescent="0.25">
      <c r="A93" t="s">
        <v>1816</v>
      </c>
      <c r="B93">
        <v>0</v>
      </c>
      <c r="C93">
        <v>0</v>
      </c>
      <c r="D93">
        <v>0</v>
      </c>
      <c r="E93">
        <v>0</v>
      </c>
    </row>
    <row r="94" spans="1:5" x14ac:dyDescent="0.25">
      <c r="A94" t="s">
        <v>1817</v>
      </c>
      <c r="B94">
        <v>0</v>
      </c>
      <c r="C94">
        <v>0</v>
      </c>
      <c r="D94">
        <v>4</v>
      </c>
      <c r="E94">
        <v>4</v>
      </c>
    </row>
    <row r="95" spans="1:5" x14ac:dyDescent="0.25">
      <c r="A95" t="s">
        <v>1818</v>
      </c>
      <c r="B95">
        <v>0</v>
      </c>
      <c r="C95">
        <v>0</v>
      </c>
      <c r="D95">
        <v>0</v>
      </c>
      <c r="E95">
        <v>0</v>
      </c>
    </row>
    <row r="96" spans="1:5" x14ac:dyDescent="0.25">
      <c r="A96" t="s">
        <v>1819</v>
      </c>
      <c r="B96">
        <v>4</v>
      </c>
      <c r="C96">
        <v>0</v>
      </c>
      <c r="D96">
        <v>25</v>
      </c>
      <c r="E96">
        <v>33</v>
      </c>
    </row>
    <row r="97" spans="1:5" x14ac:dyDescent="0.25">
      <c r="A97" t="s">
        <v>1820</v>
      </c>
      <c r="B97">
        <v>0</v>
      </c>
      <c r="C97">
        <v>0</v>
      </c>
      <c r="D97">
        <v>23</v>
      </c>
      <c r="E97">
        <v>29</v>
      </c>
    </row>
    <row r="98" spans="1:5" x14ac:dyDescent="0.25">
      <c r="A98" t="s">
        <v>1821</v>
      </c>
      <c r="B98">
        <v>3</v>
      </c>
      <c r="C98">
        <v>4</v>
      </c>
      <c r="D98">
        <v>48</v>
      </c>
      <c r="E98">
        <v>53</v>
      </c>
    </row>
    <row r="99" spans="1:5" x14ac:dyDescent="0.25">
      <c r="A99" t="s">
        <v>1822</v>
      </c>
      <c r="B99">
        <v>0</v>
      </c>
      <c r="C99">
        <v>0</v>
      </c>
      <c r="D99">
        <v>0</v>
      </c>
      <c r="E99">
        <v>0</v>
      </c>
    </row>
    <row r="100" spans="1:5" x14ac:dyDescent="0.25">
      <c r="A100" t="s">
        <v>1823</v>
      </c>
      <c r="B100">
        <v>0</v>
      </c>
      <c r="C100">
        <v>0</v>
      </c>
      <c r="D100">
        <v>0</v>
      </c>
      <c r="E100">
        <v>0</v>
      </c>
    </row>
    <row r="101" spans="1:5" x14ac:dyDescent="0.25">
      <c r="A101" t="s">
        <v>1824</v>
      </c>
      <c r="B101">
        <v>0</v>
      </c>
      <c r="C101">
        <v>0</v>
      </c>
      <c r="D101">
        <v>0</v>
      </c>
      <c r="E101">
        <v>0</v>
      </c>
    </row>
    <row r="102" spans="1:5" x14ac:dyDescent="0.25">
      <c r="A102" t="s">
        <v>1825</v>
      </c>
      <c r="B102">
        <v>4</v>
      </c>
      <c r="C102">
        <v>0</v>
      </c>
      <c r="D102">
        <v>30</v>
      </c>
      <c r="E102">
        <v>36</v>
      </c>
    </row>
    <row r="103" spans="1:5" x14ac:dyDescent="0.25">
      <c r="A103" t="s">
        <v>1826</v>
      </c>
      <c r="B103">
        <v>3</v>
      </c>
      <c r="C103">
        <v>0</v>
      </c>
      <c r="D103">
        <v>7</v>
      </c>
      <c r="E103">
        <v>15</v>
      </c>
    </row>
    <row r="104" spans="1:5" x14ac:dyDescent="0.25">
      <c r="A104" t="s">
        <v>1827</v>
      </c>
      <c r="B104">
        <v>0</v>
      </c>
      <c r="C104">
        <v>0</v>
      </c>
      <c r="D104">
        <v>0</v>
      </c>
      <c r="E104">
        <v>0</v>
      </c>
    </row>
    <row r="105" spans="1:5" x14ac:dyDescent="0.25">
      <c r="A105" t="s">
        <v>1828</v>
      </c>
      <c r="B105">
        <v>0</v>
      </c>
      <c r="C105">
        <v>0</v>
      </c>
      <c r="D105">
        <v>5</v>
      </c>
      <c r="E105">
        <v>8</v>
      </c>
    </row>
    <row r="106" spans="1:5" x14ac:dyDescent="0.25">
      <c r="A106" t="s">
        <v>1829</v>
      </c>
      <c r="B106">
        <v>5</v>
      </c>
      <c r="C106">
        <v>0</v>
      </c>
      <c r="D106">
        <v>4</v>
      </c>
      <c r="E106">
        <v>7</v>
      </c>
    </row>
    <row r="107" spans="1:5" x14ac:dyDescent="0.25">
      <c r="A107" t="s">
        <v>1830</v>
      </c>
      <c r="B107">
        <v>4</v>
      </c>
      <c r="C107">
        <v>0</v>
      </c>
      <c r="D107">
        <v>21</v>
      </c>
      <c r="E107">
        <v>31</v>
      </c>
    </row>
    <row r="108" spans="1:5" x14ac:dyDescent="0.25">
      <c r="A108" t="s">
        <v>1831</v>
      </c>
      <c r="B108">
        <v>0</v>
      </c>
      <c r="C108">
        <v>0</v>
      </c>
      <c r="D108">
        <v>0</v>
      </c>
      <c r="E108">
        <v>0</v>
      </c>
    </row>
    <row r="109" spans="1:5" x14ac:dyDescent="0.25">
      <c r="A109" t="s">
        <v>1832</v>
      </c>
      <c r="B109">
        <v>4</v>
      </c>
      <c r="C109">
        <v>0</v>
      </c>
      <c r="D109">
        <v>23</v>
      </c>
      <c r="E109">
        <v>27</v>
      </c>
    </row>
    <row r="110" spans="1:5" x14ac:dyDescent="0.25">
      <c r="A110" t="s">
        <v>1833</v>
      </c>
      <c r="B110">
        <v>3</v>
      </c>
      <c r="C110">
        <v>0</v>
      </c>
      <c r="D110">
        <v>4</v>
      </c>
      <c r="E110">
        <v>15</v>
      </c>
    </row>
    <row r="111" spans="1:5" x14ac:dyDescent="0.25">
      <c r="A111" t="s">
        <v>1834</v>
      </c>
      <c r="B111">
        <v>0</v>
      </c>
      <c r="C111">
        <v>0</v>
      </c>
      <c r="D111">
        <v>0</v>
      </c>
      <c r="E111">
        <v>0</v>
      </c>
    </row>
    <row r="112" spans="1:5" x14ac:dyDescent="0.25">
      <c r="A112" t="s">
        <v>1835</v>
      </c>
      <c r="B112">
        <v>0</v>
      </c>
      <c r="C112">
        <v>0</v>
      </c>
      <c r="D112">
        <v>0</v>
      </c>
      <c r="E112">
        <v>0</v>
      </c>
    </row>
    <row r="113" spans="1:5" x14ac:dyDescent="0.25">
      <c r="A113" t="s">
        <v>1836</v>
      </c>
      <c r="B113">
        <v>0</v>
      </c>
      <c r="C113">
        <v>0</v>
      </c>
      <c r="D113">
        <v>0</v>
      </c>
      <c r="E113">
        <v>0</v>
      </c>
    </row>
    <row r="114" spans="1:5" x14ac:dyDescent="0.25">
      <c r="A114" t="s">
        <v>1837</v>
      </c>
      <c r="B114">
        <v>0</v>
      </c>
      <c r="C114">
        <v>0</v>
      </c>
      <c r="D114">
        <v>0</v>
      </c>
      <c r="E114">
        <v>0</v>
      </c>
    </row>
    <row r="115" spans="1:5" x14ac:dyDescent="0.25">
      <c r="A115" t="s">
        <v>1838</v>
      </c>
      <c r="B115">
        <v>0</v>
      </c>
      <c r="C115">
        <v>0</v>
      </c>
      <c r="D115">
        <v>3</v>
      </c>
      <c r="E115">
        <v>7</v>
      </c>
    </row>
    <row r="116" spans="1:5" x14ac:dyDescent="0.25">
      <c r="A116" t="s">
        <v>1839</v>
      </c>
      <c r="B116">
        <v>0</v>
      </c>
      <c r="C116">
        <v>3</v>
      </c>
      <c r="D116">
        <v>32</v>
      </c>
      <c r="E116">
        <v>36</v>
      </c>
    </row>
    <row r="117" spans="1:5" x14ac:dyDescent="0.25">
      <c r="A117" t="s">
        <v>1840</v>
      </c>
      <c r="B117">
        <v>10</v>
      </c>
      <c r="C117">
        <v>0</v>
      </c>
      <c r="D117">
        <v>86</v>
      </c>
      <c r="E117">
        <v>101</v>
      </c>
    </row>
    <row r="118" spans="1:5" x14ac:dyDescent="0.25">
      <c r="A118" t="s">
        <v>1841</v>
      </c>
      <c r="B118">
        <v>0</v>
      </c>
      <c r="C118">
        <v>0</v>
      </c>
      <c r="D118">
        <v>3</v>
      </c>
      <c r="E118">
        <v>3</v>
      </c>
    </row>
    <row r="119" spans="1:5" x14ac:dyDescent="0.25">
      <c r="A119" t="s">
        <v>1842</v>
      </c>
      <c r="B119">
        <v>0</v>
      </c>
      <c r="C119">
        <v>0</v>
      </c>
      <c r="D119">
        <v>0</v>
      </c>
      <c r="E119">
        <v>0</v>
      </c>
    </row>
    <row r="120" spans="1:5" x14ac:dyDescent="0.25">
      <c r="A120" t="s">
        <v>1843</v>
      </c>
      <c r="B120">
        <v>0</v>
      </c>
      <c r="C120">
        <v>0</v>
      </c>
      <c r="D120">
        <v>0</v>
      </c>
      <c r="E120">
        <v>0</v>
      </c>
    </row>
    <row r="121" spans="1:5" x14ac:dyDescent="0.25">
      <c r="A121" t="s">
        <v>1844</v>
      </c>
      <c r="B121">
        <v>3</v>
      </c>
      <c r="C121">
        <v>5</v>
      </c>
      <c r="D121">
        <v>23</v>
      </c>
      <c r="E121">
        <v>28</v>
      </c>
    </row>
    <row r="122" spans="1:5" x14ac:dyDescent="0.25">
      <c r="A122" t="s">
        <v>1845</v>
      </c>
      <c r="B122">
        <v>0</v>
      </c>
      <c r="C122">
        <v>0</v>
      </c>
      <c r="D122">
        <v>10</v>
      </c>
      <c r="E122">
        <v>16</v>
      </c>
    </row>
    <row r="123" spans="1:5" x14ac:dyDescent="0.25">
      <c r="A123" t="s">
        <v>1846</v>
      </c>
      <c r="B123">
        <v>0</v>
      </c>
      <c r="C123">
        <v>0</v>
      </c>
      <c r="D123">
        <v>0</v>
      </c>
      <c r="E123">
        <v>0</v>
      </c>
    </row>
    <row r="124" spans="1:5" x14ac:dyDescent="0.25">
      <c r="A124" t="s">
        <v>1847</v>
      </c>
      <c r="B124">
        <v>0</v>
      </c>
      <c r="C124">
        <v>0</v>
      </c>
      <c r="D124">
        <v>0</v>
      </c>
      <c r="E124">
        <v>0</v>
      </c>
    </row>
    <row r="125" spans="1:5" x14ac:dyDescent="0.25">
      <c r="A125" t="s">
        <v>1848</v>
      </c>
      <c r="B125">
        <v>0</v>
      </c>
      <c r="C125">
        <v>0</v>
      </c>
      <c r="D125">
        <v>0</v>
      </c>
      <c r="E125">
        <v>0</v>
      </c>
    </row>
    <row r="126" spans="1:5" x14ac:dyDescent="0.25">
      <c r="A126" t="s">
        <v>1849</v>
      </c>
      <c r="B126">
        <v>0</v>
      </c>
      <c r="C126">
        <v>0</v>
      </c>
      <c r="D126">
        <v>3</v>
      </c>
      <c r="E126">
        <v>5</v>
      </c>
    </row>
    <row r="127" spans="1:5" x14ac:dyDescent="0.25">
      <c r="A127" t="s">
        <v>1850</v>
      </c>
      <c r="B127">
        <v>0</v>
      </c>
      <c r="C127">
        <v>0</v>
      </c>
      <c r="D127">
        <v>0</v>
      </c>
      <c r="E127">
        <v>0</v>
      </c>
    </row>
    <row r="128" spans="1:5" x14ac:dyDescent="0.25">
      <c r="A128" t="s">
        <v>1851</v>
      </c>
      <c r="B128">
        <v>0</v>
      </c>
      <c r="C128">
        <v>0</v>
      </c>
      <c r="D128">
        <v>0</v>
      </c>
      <c r="E128">
        <v>0</v>
      </c>
    </row>
    <row r="129" spans="1:5" x14ac:dyDescent="0.25">
      <c r="A129" t="s">
        <v>1852</v>
      </c>
      <c r="B129">
        <v>0</v>
      </c>
      <c r="C129">
        <v>0</v>
      </c>
      <c r="D129">
        <v>0</v>
      </c>
      <c r="E129">
        <v>0</v>
      </c>
    </row>
    <row r="130" spans="1:5" x14ac:dyDescent="0.25">
      <c r="A130" t="s">
        <v>1853</v>
      </c>
      <c r="B130">
        <v>0</v>
      </c>
      <c r="C130">
        <v>0</v>
      </c>
      <c r="D130">
        <v>0</v>
      </c>
      <c r="E130">
        <v>0</v>
      </c>
    </row>
    <row r="131" spans="1:5" x14ac:dyDescent="0.25">
      <c r="A131" t="s">
        <v>1854</v>
      </c>
      <c r="B131">
        <v>0</v>
      </c>
      <c r="C131">
        <v>4</v>
      </c>
      <c r="D131">
        <v>50</v>
      </c>
      <c r="E131">
        <v>53</v>
      </c>
    </row>
    <row r="132" spans="1:5" x14ac:dyDescent="0.25">
      <c r="A132" t="s">
        <v>1855</v>
      </c>
      <c r="B132">
        <v>0</v>
      </c>
      <c r="C132">
        <v>0</v>
      </c>
      <c r="D132">
        <v>0</v>
      </c>
      <c r="E132">
        <v>0</v>
      </c>
    </row>
    <row r="133" spans="1:5" x14ac:dyDescent="0.25">
      <c r="A133" t="s">
        <v>1856</v>
      </c>
      <c r="B133">
        <v>0</v>
      </c>
      <c r="C133">
        <v>0</v>
      </c>
      <c r="D133">
        <v>4</v>
      </c>
      <c r="E133">
        <v>0</v>
      </c>
    </row>
    <row r="134" spans="1:5" x14ac:dyDescent="0.25">
      <c r="A134" t="s">
        <v>1857</v>
      </c>
      <c r="B134">
        <v>0</v>
      </c>
      <c r="C134">
        <v>0</v>
      </c>
      <c r="D134">
        <v>17</v>
      </c>
      <c r="E134">
        <v>21</v>
      </c>
    </row>
    <row r="135" spans="1:5" x14ac:dyDescent="0.25">
      <c r="A135" t="s">
        <v>1858</v>
      </c>
      <c r="B135">
        <v>0</v>
      </c>
      <c r="C135">
        <v>0</v>
      </c>
      <c r="D135">
        <v>0</v>
      </c>
      <c r="E135">
        <v>4</v>
      </c>
    </row>
    <row r="136" spans="1:5" x14ac:dyDescent="0.25">
      <c r="A136" t="s">
        <v>1859</v>
      </c>
      <c r="B136">
        <v>6</v>
      </c>
      <c r="C136">
        <v>0</v>
      </c>
      <c r="D136">
        <v>3</v>
      </c>
      <c r="E136">
        <v>5</v>
      </c>
    </row>
    <row r="137" spans="1:5" x14ac:dyDescent="0.25">
      <c r="A137" t="s">
        <v>1860</v>
      </c>
      <c r="B137">
        <v>3</v>
      </c>
      <c r="C137">
        <v>0</v>
      </c>
      <c r="D137">
        <v>26</v>
      </c>
      <c r="E137">
        <v>29</v>
      </c>
    </row>
    <row r="138" spans="1:5" x14ac:dyDescent="0.25">
      <c r="A138" t="s">
        <v>1861</v>
      </c>
      <c r="B138">
        <v>5</v>
      </c>
      <c r="C138">
        <v>0</v>
      </c>
      <c r="D138">
        <v>15</v>
      </c>
      <c r="E138">
        <v>22</v>
      </c>
    </row>
    <row r="139" spans="1:5" x14ac:dyDescent="0.25">
      <c r="A139" t="s">
        <v>1862</v>
      </c>
      <c r="B139">
        <v>0</v>
      </c>
      <c r="C139">
        <v>0</v>
      </c>
      <c r="D139">
        <v>6</v>
      </c>
      <c r="E139">
        <v>6</v>
      </c>
    </row>
    <row r="140" spans="1:5" x14ac:dyDescent="0.25">
      <c r="A140" t="s">
        <v>1863</v>
      </c>
      <c r="B140">
        <v>0</v>
      </c>
      <c r="C140">
        <v>0</v>
      </c>
      <c r="D140">
        <v>0</v>
      </c>
      <c r="E140">
        <v>0</v>
      </c>
    </row>
    <row r="141" spans="1:5" x14ac:dyDescent="0.25">
      <c r="A141" t="s">
        <v>2347</v>
      </c>
      <c r="B141">
        <v>0</v>
      </c>
      <c r="C141">
        <v>0</v>
      </c>
      <c r="D141">
        <v>0</v>
      </c>
      <c r="E141">
        <v>0</v>
      </c>
    </row>
    <row r="142" spans="1:5" x14ac:dyDescent="0.25">
      <c r="A142" t="s">
        <v>2348</v>
      </c>
      <c r="B142">
        <v>0</v>
      </c>
      <c r="C142">
        <v>0</v>
      </c>
      <c r="D142">
        <v>0</v>
      </c>
      <c r="E142">
        <v>0</v>
      </c>
    </row>
    <row r="143" spans="1:5" x14ac:dyDescent="0.25">
      <c r="A143" t="s">
        <v>1656</v>
      </c>
      <c r="B143">
        <v>6</v>
      </c>
      <c r="C143">
        <v>4</v>
      </c>
      <c r="D143">
        <v>11</v>
      </c>
      <c r="E143">
        <v>21</v>
      </c>
    </row>
    <row r="144" spans="1:5" x14ac:dyDescent="0.25">
      <c r="A144" t="s">
        <v>1020</v>
      </c>
      <c r="B144">
        <v>0</v>
      </c>
      <c r="C144">
        <v>4</v>
      </c>
      <c r="D144">
        <v>9</v>
      </c>
      <c r="E144">
        <v>16</v>
      </c>
    </row>
    <row r="145" spans="1:5" x14ac:dyDescent="0.25">
      <c r="A145" t="s">
        <v>998</v>
      </c>
      <c r="B145">
        <v>35</v>
      </c>
      <c r="C145">
        <v>38</v>
      </c>
      <c r="D145">
        <v>142</v>
      </c>
      <c r="E145">
        <v>216</v>
      </c>
    </row>
    <row r="146" spans="1:5" x14ac:dyDescent="0.25">
      <c r="A146" t="s">
        <v>795</v>
      </c>
      <c r="B146">
        <v>4648</v>
      </c>
      <c r="C146">
        <v>1199</v>
      </c>
      <c r="D146">
        <v>3039</v>
      </c>
      <c r="E146">
        <v>8879</v>
      </c>
    </row>
    <row r="147" spans="1:5" x14ac:dyDescent="0.25">
      <c r="A147" t="s">
        <v>1657</v>
      </c>
      <c r="B147">
        <v>26</v>
      </c>
      <c r="C147">
        <v>18</v>
      </c>
      <c r="D147">
        <v>70</v>
      </c>
      <c r="E147">
        <v>108</v>
      </c>
    </row>
    <row r="148" spans="1:5" x14ac:dyDescent="0.25">
      <c r="A148" t="s">
        <v>1658</v>
      </c>
      <c r="B148">
        <v>17</v>
      </c>
      <c r="C148">
        <v>8</v>
      </c>
      <c r="D148">
        <v>96</v>
      </c>
      <c r="E148">
        <v>121</v>
      </c>
    </row>
    <row r="149" spans="1:5" x14ac:dyDescent="0.25">
      <c r="A149" t="s">
        <v>1864</v>
      </c>
      <c r="B149">
        <v>123</v>
      </c>
      <c r="C149">
        <v>114</v>
      </c>
      <c r="D149">
        <v>1572</v>
      </c>
      <c r="E149">
        <v>1802</v>
      </c>
    </row>
    <row r="150" spans="1:5" x14ac:dyDescent="0.25">
      <c r="A150" t="s">
        <v>1067</v>
      </c>
      <c r="B150">
        <v>5</v>
      </c>
      <c r="C150">
        <v>0</v>
      </c>
      <c r="D150">
        <v>4</v>
      </c>
      <c r="E150">
        <v>10</v>
      </c>
    </row>
    <row r="151" spans="1:5" x14ac:dyDescent="0.25">
      <c r="A151" t="s">
        <v>797</v>
      </c>
      <c r="B151">
        <v>1260</v>
      </c>
      <c r="C151">
        <v>595</v>
      </c>
      <c r="D151">
        <v>6000</v>
      </c>
      <c r="E151">
        <v>7854</v>
      </c>
    </row>
    <row r="152" spans="1:5" x14ac:dyDescent="0.25">
      <c r="A152" t="s">
        <v>798</v>
      </c>
      <c r="B152">
        <v>1114</v>
      </c>
      <c r="C152">
        <v>1466</v>
      </c>
      <c r="D152">
        <v>1852</v>
      </c>
      <c r="E152">
        <v>4431</v>
      </c>
    </row>
    <row r="153" spans="1:5" x14ac:dyDescent="0.25">
      <c r="A153" t="s">
        <v>1110</v>
      </c>
      <c r="B153">
        <v>0</v>
      </c>
      <c r="C153">
        <v>0</v>
      </c>
      <c r="D153">
        <v>0</v>
      </c>
      <c r="E153">
        <v>0</v>
      </c>
    </row>
    <row r="154" spans="1:5" x14ac:dyDescent="0.25">
      <c r="A154" t="s">
        <v>1659</v>
      </c>
      <c r="B154">
        <v>4</v>
      </c>
      <c r="C154">
        <v>10</v>
      </c>
      <c r="D154">
        <v>7</v>
      </c>
      <c r="E154">
        <v>20</v>
      </c>
    </row>
    <row r="155" spans="1:5" x14ac:dyDescent="0.25">
      <c r="A155" t="s">
        <v>799</v>
      </c>
      <c r="B155">
        <v>75</v>
      </c>
      <c r="C155">
        <v>46</v>
      </c>
      <c r="D155">
        <v>520</v>
      </c>
      <c r="E155">
        <v>639</v>
      </c>
    </row>
    <row r="156" spans="1:5" x14ac:dyDescent="0.25">
      <c r="A156" t="s">
        <v>800</v>
      </c>
      <c r="B156">
        <v>297</v>
      </c>
      <c r="C156">
        <v>230</v>
      </c>
      <c r="D156">
        <v>1859</v>
      </c>
      <c r="E156">
        <v>2387</v>
      </c>
    </row>
    <row r="157" spans="1:5" x14ac:dyDescent="0.25">
      <c r="A157" t="s">
        <v>1660</v>
      </c>
      <c r="B157">
        <v>6</v>
      </c>
      <c r="C157">
        <v>7</v>
      </c>
      <c r="D157">
        <v>7</v>
      </c>
      <c r="E157">
        <v>14</v>
      </c>
    </row>
    <row r="158" spans="1:5" x14ac:dyDescent="0.25">
      <c r="A158" t="s">
        <v>1865</v>
      </c>
      <c r="B158">
        <v>0</v>
      </c>
      <c r="C158">
        <v>5</v>
      </c>
      <c r="D158">
        <v>20</v>
      </c>
      <c r="E158">
        <v>29</v>
      </c>
    </row>
    <row r="159" spans="1:5" x14ac:dyDescent="0.25">
      <c r="A159" t="s">
        <v>1662</v>
      </c>
      <c r="B159">
        <v>0</v>
      </c>
      <c r="C159">
        <v>0</v>
      </c>
      <c r="D159">
        <v>5</v>
      </c>
      <c r="E159">
        <v>8</v>
      </c>
    </row>
    <row r="160" spans="1:5" x14ac:dyDescent="0.25">
      <c r="A160" t="s">
        <v>26</v>
      </c>
      <c r="B160">
        <v>17485</v>
      </c>
      <c r="C160">
        <v>3378</v>
      </c>
      <c r="D160">
        <v>7068</v>
      </c>
      <c r="E160" s="34">
        <v>27931</v>
      </c>
    </row>
    <row r="161" spans="1:5" x14ac:dyDescent="0.25">
      <c r="A161" t="s">
        <v>1663</v>
      </c>
      <c r="B161">
        <v>6</v>
      </c>
      <c r="C161">
        <v>0</v>
      </c>
      <c r="D161">
        <v>20</v>
      </c>
      <c r="E161">
        <v>28</v>
      </c>
    </row>
    <row r="162" spans="1:5" x14ac:dyDescent="0.25">
      <c r="A162" t="s">
        <v>801</v>
      </c>
      <c r="B162">
        <v>144</v>
      </c>
      <c r="C162">
        <v>79</v>
      </c>
      <c r="D162">
        <v>699</v>
      </c>
      <c r="E162">
        <v>919</v>
      </c>
    </row>
    <row r="163" spans="1:5" x14ac:dyDescent="0.25">
      <c r="A163" t="s">
        <v>1242</v>
      </c>
      <c r="B163">
        <v>0</v>
      </c>
      <c r="C163">
        <v>0</v>
      </c>
      <c r="D163">
        <v>3</v>
      </c>
      <c r="E163">
        <v>3</v>
      </c>
    </row>
    <row r="164" spans="1:5" x14ac:dyDescent="0.25">
      <c r="A164" t="s">
        <v>802</v>
      </c>
      <c r="B164">
        <v>316</v>
      </c>
      <c r="C164">
        <v>214</v>
      </c>
      <c r="D164">
        <v>2890</v>
      </c>
      <c r="E164">
        <v>3421</v>
      </c>
    </row>
    <row r="165" spans="1:5" x14ac:dyDescent="0.25">
      <c r="A165" t="s">
        <v>1664</v>
      </c>
      <c r="B165">
        <v>0</v>
      </c>
      <c r="C165">
        <v>0</v>
      </c>
      <c r="D165">
        <v>3</v>
      </c>
      <c r="E165">
        <v>9</v>
      </c>
    </row>
    <row r="166" spans="1:5" x14ac:dyDescent="0.25">
      <c r="A166" t="s">
        <v>1665</v>
      </c>
      <c r="B166">
        <v>5</v>
      </c>
      <c r="C166">
        <v>8</v>
      </c>
      <c r="D166">
        <v>27</v>
      </c>
      <c r="E166">
        <v>41</v>
      </c>
    </row>
    <row r="167" spans="1:5" x14ac:dyDescent="0.25">
      <c r="A167" t="s">
        <v>1666</v>
      </c>
      <c r="B167">
        <v>40</v>
      </c>
      <c r="C167">
        <v>29</v>
      </c>
      <c r="D167">
        <v>77</v>
      </c>
      <c r="E167">
        <v>149</v>
      </c>
    </row>
    <row r="168" spans="1:5" x14ac:dyDescent="0.25">
      <c r="A168" t="s">
        <v>803</v>
      </c>
      <c r="B168">
        <v>181</v>
      </c>
      <c r="C168">
        <v>125</v>
      </c>
      <c r="D168">
        <v>857</v>
      </c>
      <c r="E168">
        <v>1170</v>
      </c>
    </row>
    <row r="169" spans="1:5" x14ac:dyDescent="0.25">
      <c r="A169" t="s">
        <v>1667</v>
      </c>
      <c r="B169">
        <v>161</v>
      </c>
      <c r="C169">
        <v>147</v>
      </c>
      <c r="D169">
        <v>748</v>
      </c>
      <c r="E169">
        <v>1053</v>
      </c>
    </row>
    <row r="170" spans="1:5" x14ac:dyDescent="0.25">
      <c r="A170" t="s">
        <v>1668</v>
      </c>
      <c r="B170">
        <v>16</v>
      </c>
      <c r="C170">
        <v>9</v>
      </c>
      <c r="D170">
        <v>18</v>
      </c>
      <c r="E170">
        <v>41</v>
      </c>
    </row>
    <row r="171" spans="1:5" x14ac:dyDescent="0.25">
      <c r="A171" t="s">
        <v>1669</v>
      </c>
      <c r="B171">
        <v>23</v>
      </c>
      <c r="C171">
        <v>6</v>
      </c>
      <c r="D171">
        <v>56</v>
      </c>
      <c r="E171">
        <v>86</v>
      </c>
    </row>
    <row r="172" spans="1:5" x14ac:dyDescent="0.25">
      <c r="A172" t="s">
        <v>1670</v>
      </c>
      <c r="B172">
        <v>0</v>
      </c>
      <c r="C172">
        <v>0</v>
      </c>
      <c r="D172">
        <v>0</v>
      </c>
      <c r="E172">
        <v>0</v>
      </c>
    </row>
    <row r="173" spans="1:5" x14ac:dyDescent="0.25">
      <c r="A173" t="s">
        <v>804</v>
      </c>
      <c r="B173">
        <v>273</v>
      </c>
      <c r="C173">
        <v>364</v>
      </c>
      <c r="D173">
        <v>1288</v>
      </c>
      <c r="E173">
        <v>1924</v>
      </c>
    </row>
    <row r="174" spans="1:5" x14ac:dyDescent="0.25">
      <c r="A174" t="s">
        <v>1275</v>
      </c>
      <c r="B174">
        <v>0</v>
      </c>
      <c r="C174">
        <v>0</v>
      </c>
      <c r="D174">
        <v>5</v>
      </c>
      <c r="E174">
        <v>5</v>
      </c>
    </row>
    <row r="175" spans="1:5" x14ac:dyDescent="0.25">
      <c r="A175" t="s">
        <v>805</v>
      </c>
      <c r="B175">
        <v>2779</v>
      </c>
      <c r="C175">
        <v>4609</v>
      </c>
      <c r="D175">
        <v>1942</v>
      </c>
      <c r="E175">
        <v>9328</v>
      </c>
    </row>
    <row r="176" spans="1:5" x14ac:dyDescent="0.25">
      <c r="A176" t="s">
        <v>1671</v>
      </c>
      <c r="B176">
        <v>3</v>
      </c>
      <c r="C176">
        <v>8</v>
      </c>
      <c r="D176">
        <v>6</v>
      </c>
      <c r="E176">
        <v>14</v>
      </c>
    </row>
    <row r="177" spans="1:5" x14ac:dyDescent="0.25">
      <c r="A177" t="s">
        <v>1866</v>
      </c>
      <c r="B177">
        <v>223</v>
      </c>
      <c r="C177">
        <v>146</v>
      </c>
      <c r="D177">
        <v>1693</v>
      </c>
      <c r="E177">
        <v>2062</v>
      </c>
    </row>
    <row r="178" spans="1:5" x14ac:dyDescent="0.25">
      <c r="A178" t="s">
        <v>807</v>
      </c>
      <c r="B178">
        <v>404</v>
      </c>
      <c r="C178">
        <v>153</v>
      </c>
      <c r="D178">
        <v>1517</v>
      </c>
      <c r="E178">
        <v>2079</v>
      </c>
    </row>
    <row r="179" spans="1:5" x14ac:dyDescent="0.25">
      <c r="A179" t="s">
        <v>1867</v>
      </c>
      <c r="B179">
        <v>12</v>
      </c>
      <c r="C179">
        <v>4</v>
      </c>
      <c r="D179">
        <v>49</v>
      </c>
      <c r="E179">
        <v>67</v>
      </c>
    </row>
    <row r="180" spans="1:5" x14ac:dyDescent="0.25">
      <c r="A180" t="s">
        <v>1065</v>
      </c>
      <c r="B180">
        <v>0</v>
      </c>
      <c r="C180">
        <v>0</v>
      </c>
      <c r="D180">
        <v>3</v>
      </c>
      <c r="E180">
        <v>11</v>
      </c>
    </row>
    <row r="181" spans="1:5" x14ac:dyDescent="0.25">
      <c r="A181" t="s">
        <v>1673</v>
      </c>
      <c r="B181">
        <v>190</v>
      </c>
      <c r="C181">
        <v>219</v>
      </c>
      <c r="D181">
        <v>338</v>
      </c>
      <c r="E181">
        <v>752</v>
      </c>
    </row>
    <row r="182" spans="1:5" x14ac:dyDescent="0.25">
      <c r="A182" t="s">
        <v>1674</v>
      </c>
      <c r="B182">
        <v>1438</v>
      </c>
      <c r="C182">
        <v>650</v>
      </c>
      <c r="D182">
        <v>2256</v>
      </c>
      <c r="E182">
        <v>4340</v>
      </c>
    </row>
    <row r="183" spans="1:5" x14ac:dyDescent="0.25">
      <c r="A183" t="s">
        <v>1675</v>
      </c>
      <c r="B183">
        <v>9</v>
      </c>
      <c r="C183">
        <v>0</v>
      </c>
      <c r="D183">
        <v>19</v>
      </c>
      <c r="E183">
        <v>31</v>
      </c>
    </row>
    <row r="184" spans="1:5" x14ac:dyDescent="0.25">
      <c r="A184" t="s">
        <v>809</v>
      </c>
      <c r="B184">
        <v>509</v>
      </c>
      <c r="C184">
        <v>703</v>
      </c>
      <c r="D184">
        <v>2120</v>
      </c>
      <c r="E184">
        <v>3324</v>
      </c>
    </row>
    <row r="185" spans="1:5" x14ac:dyDescent="0.25">
      <c r="A185" t="s">
        <v>810</v>
      </c>
      <c r="B185">
        <v>438</v>
      </c>
      <c r="C185">
        <v>183</v>
      </c>
      <c r="D185">
        <v>1398</v>
      </c>
      <c r="E185">
        <v>2018</v>
      </c>
    </row>
    <row r="186" spans="1:5" x14ac:dyDescent="0.25">
      <c r="A186" t="s">
        <v>811</v>
      </c>
      <c r="B186">
        <v>995</v>
      </c>
      <c r="C186">
        <v>1359</v>
      </c>
      <c r="D186">
        <v>5964</v>
      </c>
      <c r="E186">
        <v>8313</v>
      </c>
    </row>
    <row r="187" spans="1:5" x14ac:dyDescent="0.25">
      <c r="A187" t="s">
        <v>812</v>
      </c>
      <c r="B187">
        <v>794</v>
      </c>
      <c r="C187">
        <v>936</v>
      </c>
      <c r="D187">
        <v>1364</v>
      </c>
      <c r="E187">
        <v>3094</v>
      </c>
    </row>
    <row r="188" spans="1:5" x14ac:dyDescent="0.25">
      <c r="A188" t="s">
        <v>1676</v>
      </c>
      <c r="B188">
        <v>8</v>
      </c>
      <c r="C188">
        <v>3</v>
      </c>
      <c r="D188">
        <v>12</v>
      </c>
      <c r="E188">
        <v>20</v>
      </c>
    </row>
    <row r="189" spans="1:5" x14ac:dyDescent="0.25">
      <c r="A189" t="s">
        <v>1677</v>
      </c>
      <c r="B189">
        <v>490</v>
      </c>
      <c r="C189">
        <v>395</v>
      </c>
      <c r="D189">
        <v>205</v>
      </c>
      <c r="E189">
        <v>1088</v>
      </c>
    </row>
    <row r="190" spans="1:5" x14ac:dyDescent="0.25">
      <c r="A190" t="s">
        <v>1333</v>
      </c>
      <c r="B190">
        <v>11</v>
      </c>
      <c r="C190">
        <v>0</v>
      </c>
      <c r="D190">
        <v>9</v>
      </c>
      <c r="E190">
        <v>19</v>
      </c>
    </row>
    <row r="191" spans="1:5" x14ac:dyDescent="0.25">
      <c r="A191" t="s">
        <v>813</v>
      </c>
      <c r="B191">
        <v>427</v>
      </c>
      <c r="C191">
        <v>247</v>
      </c>
      <c r="D191">
        <v>2407</v>
      </c>
      <c r="E191">
        <v>3081</v>
      </c>
    </row>
    <row r="192" spans="1:5" x14ac:dyDescent="0.25">
      <c r="A192" t="s">
        <v>814</v>
      </c>
      <c r="B192">
        <v>1062</v>
      </c>
      <c r="C192">
        <v>2276</v>
      </c>
      <c r="D192">
        <v>2337</v>
      </c>
      <c r="E192">
        <v>5673</v>
      </c>
    </row>
    <row r="193" spans="1:5" x14ac:dyDescent="0.25">
      <c r="A193" t="s">
        <v>1678</v>
      </c>
      <c r="B193">
        <v>79</v>
      </c>
      <c r="C193">
        <v>73</v>
      </c>
      <c r="D193">
        <v>151</v>
      </c>
      <c r="E193">
        <v>304</v>
      </c>
    </row>
    <row r="194" spans="1:5" x14ac:dyDescent="0.25">
      <c r="A194" t="s">
        <v>186</v>
      </c>
      <c r="B194">
        <v>3927</v>
      </c>
      <c r="C194">
        <v>17658</v>
      </c>
      <c r="D194">
        <v>5821</v>
      </c>
      <c r="E194" s="34">
        <v>27406</v>
      </c>
    </row>
    <row r="195" spans="1:5" x14ac:dyDescent="0.25">
      <c r="A195" t="s">
        <v>815</v>
      </c>
      <c r="B195">
        <v>156</v>
      </c>
      <c r="C195">
        <v>76</v>
      </c>
      <c r="D195">
        <v>705</v>
      </c>
      <c r="E195">
        <v>929</v>
      </c>
    </row>
    <row r="196" spans="1:5" x14ac:dyDescent="0.25">
      <c r="A196" t="s">
        <v>1680</v>
      </c>
      <c r="B196">
        <v>31</v>
      </c>
      <c r="C196">
        <v>33</v>
      </c>
      <c r="D196">
        <v>83</v>
      </c>
      <c r="E196">
        <v>153</v>
      </c>
    </row>
    <row r="197" spans="1:5" x14ac:dyDescent="0.25">
      <c r="A197" t="s">
        <v>1681</v>
      </c>
      <c r="B197">
        <v>0</v>
      </c>
      <c r="C197">
        <v>0</v>
      </c>
      <c r="D197">
        <v>3</v>
      </c>
      <c r="E197">
        <v>11</v>
      </c>
    </row>
    <row r="198" spans="1:5" x14ac:dyDescent="0.25">
      <c r="A198" t="s">
        <v>1682</v>
      </c>
      <c r="B198">
        <v>59</v>
      </c>
      <c r="C198">
        <v>19</v>
      </c>
      <c r="D198">
        <v>53</v>
      </c>
      <c r="E198">
        <v>132</v>
      </c>
    </row>
    <row r="199" spans="1:5" x14ac:dyDescent="0.25">
      <c r="A199" t="s">
        <v>1683</v>
      </c>
      <c r="B199">
        <v>1376</v>
      </c>
      <c r="C199">
        <v>400</v>
      </c>
      <c r="D199">
        <v>1052</v>
      </c>
      <c r="E199">
        <v>2832</v>
      </c>
    </row>
    <row r="200" spans="1:5" x14ac:dyDescent="0.25">
      <c r="A200" t="s">
        <v>1684</v>
      </c>
      <c r="B200">
        <v>0</v>
      </c>
      <c r="C200">
        <v>0</v>
      </c>
      <c r="D200">
        <v>7</v>
      </c>
      <c r="E200">
        <v>12</v>
      </c>
    </row>
    <row r="201" spans="1:5" x14ac:dyDescent="0.25">
      <c r="A201" t="s">
        <v>817</v>
      </c>
      <c r="B201">
        <v>405</v>
      </c>
      <c r="C201">
        <v>401</v>
      </c>
      <c r="D201">
        <v>3166</v>
      </c>
      <c r="E201">
        <v>3977</v>
      </c>
    </row>
    <row r="202" spans="1:5" x14ac:dyDescent="0.25">
      <c r="A202" t="s">
        <v>1685</v>
      </c>
      <c r="B202">
        <v>5</v>
      </c>
      <c r="C202">
        <v>0</v>
      </c>
      <c r="D202">
        <v>5</v>
      </c>
      <c r="E202">
        <v>7</v>
      </c>
    </row>
    <row r="203" spans="1:5" x14ac:dyDescent="0.25">
      <c r="A203" t="s">
        <v>1686</v>
      </c>
      <c r="B203">
        <v>5</v>
      </c>
      <c r="C203">
        <v>0</v>
      </c>
      <c r="D203">
        <v>13</v>
      </c>
      <c r="E203">
        <v>20</v>
      </c>
    </row>
    <row r="204" spans="1:5" x14ac:dyDescent="0.25">
      <c r="A204" t="s">
        <v>1687</v>
      </c>
      <c r="B204">
        <v>14</v>
      </c>
      <c r="C204">
        <v>3</v>
      </c>
      <c r="D204">
        <v>38</v>
      </c>
      <c r="E204">
        <v>59</v>
      </c>
    </row>
    <row r="205" spans="1:5" x14ac:dyDescent="0.25">
      <c r="A205" t="s">
        <v>1420</v>
      </c>
      <c r="B205">
        <v>4</v>
      </c>
      <c r="C205">
        <v>0</v>
      </c>
      <c r="D205">
        <v>3</v>
      </c>
      <c r="E205">
        <v>6</v>
      </c>
    </row>
    <row r="206" spans="1:5" x14ac:dyDescent="0.25">
      <c r="A206" t="s">
        <v>818</v>
      </c>
      <c r="B206">
        <v>399</v>
      </c>
      <c r="C206">
        <v>258</v>
      </c>
      <c r="D206">
        <v>4170</v>
      </c>
      <c r="E206">
        <v>4824</v>
      </c>
    </row>
    <row r="207" spans="1:5" x14ac:dyDescent="0.25">
      <c r="A207" t="s">
        <v>1688</v>
      </c>
      <c r="B207">
        <v>0</v>
      </c>
      <c r="C207">
        <v>5</v>
      </c>
      <c r="D207">
        <v>27</v>
      </c>
      <c r="E207">
        <v>31</v>
      </c>
    </row>
    <row r="208" spans="1:5" x14ac:dyDescent="0.25">
      <c r="A208" t="s">
        <v>1689</v>
      </c>
      <c r="B208">
        <v>44</v>
      </c>
      <c r="C208">
        <v>32</v>
      </c>
      <c r="D208">
        <v>187</v>
      </c>
      <c r="E208">
        <v>262</v>
      </c>
    </row>
    <row r="209" spans="1:5" x14ac:dyDescent="0.25">
      <c r="A209" t="s">
        <v>1432</v>
      </c>
      <c r="B209">
        <v>4</v>
      </c>
      <c r="C209">
        <v>0</v>
      </c>
      <c r="D209">
        <v>6</v>
      </c>
      <c r="E209">
        <v>11</v>
      </c>
    </row>
    <row r="210" spans="1:5" x14ac:dyDescent="0.25">
      <c r="A210" t="s">
        <v>1132</v>
      </c>
      <c r="B210">
        <v>0</v>
      </c>
      <c r="C210">
        <v>0</v>
      </c>
      <c r="D210">
        <v>7</v>
      </c>
      <c r="E210">
        <v>6</v>
      </c>
    </row>
    <row r="211" spans="1:5" x14ac:dyDescent="0.25">
      <c r="A211" t="s">
        <v>1123</v>
      </c>
      <c r="B211">
        <v>8</v>
      </c>
      <c r="C211">
        <v>3</v>
      </c>
      <c r="D211">
        <v>16</v>
      </c>
      <c r="E211">
        <v>21</v>
      </c>
    </row>
    <row r="212" spans="1:5" x14ac:dyDescent="0.25">
      <c r="A212" t="s">
        <v>1690</v>
      </c>
      <c r="B212">
        <v>0</v>
      </c>
      <c r="C212">
        <v>0</v>
      </c>
      <c r="D212">
        <v>15</v>
      </c>
      <c r="E212">
        <v>19</v>
      </c>
    </row>
    <row r="213" spans="1:5" x14ac:dyDescent="0.25">
      <c r="A213" t="s">
        <v>1691</v>
      </c>
      <c r="B213">
        <v>9</v>
      </c>
      <c r="C213">
        <v>4</v>
      </c>
      <c r="D213">
        <v>25</v>
      </c>
      <c r="E213">
        <v>34</v>
      </c>
    </row>
    <row r="214" spans="1:5" x14ac:dyDescent="0.25">
      <c r="A214" t="s">
        <v>1451</v>
      </c>
      <c r="B214">
        <v>0</v>
      </c>
      <c r="C214">
        <v>0</v>
      </c>
      <c r="D214">
        <v>0</v>
      </c>
      <c r="E214">
        <v>0</v>
      </c>
    </row>
    <row r="215" spans="1:5" x14ac:dyDescent="0.25">
      <c r="A215" t="s">
        <v>819</v>
      </c>
      <c r="B215">
        <v>823</v>
      </c>
      <c r="C215">
        <v>390</v>
      </c>
      <c r="D215">
        <v>2973</v>
      </c>
      <c r="E215">
        <v>4184</v>
      </c>
    </row>
    <row r="216" spans="1:5" x14ac:dyDescent="0.25">
      <c r="A216" t="s">
        <v>820</v>
      </c>
      <c r="B216">
        <v>7806</v>
      </c>
      <c r="C216">
        <v>2760</v>
      </c>
      <c r="D216">
        <v>3105</v>
      </c>
      <c r="E216">
        <v>13668</v>
      </c>
    </row>
    <row r="217" spans="1:5" x14ac:dyDescent="0.25">
      <c r="A217" t="s">
        <v>1135</v>
      </c>
      <c r="B217">
        <v>0</v>
      </c>
      <c r="C217">
        <v>9</v>
      </c>
      <c r="D217">
        <v>4</v>
      </c>
      <c r="E217">
        <v>12</v>
      </c>
    </row>
    <row r="218" spans="1:5" x14ac:dyDescent="0.25">
      <c r="A218" t="s">
        <v>821</v>
      </c>
      <c r="B218">
        <v>743</v>
      </c>
      <c r="C218">
        <v>770</v>
      </c>
      <c r="D218">
        <v>2589</v>
      </c>
      <c r="E218">
        <v>4104</v>
      </c>
    </row>
    <row r="219" spans="1:5" x14ac:dyDescent="0.25">
      <c r="A219" t="s">
        <v>28</v>
      </c>
      <c r="B219">
        <v>1311</v>
      </c>
      <c r="C219">
        <v>986</v>
      </c>
      <c r="D219">
        <v>14720</v>
      </c>
      <c r="E219" s="34">
        <v>17020</v>
      </c>
    </row>
    <row r="220" spans="1:5" x14ac:dyDescent="0.25">
      <c r="A220" t="s">
        <v>822</v>
      </c>
      <c r="B220">
        <v>351</v>
      </c>
      <c r="C220">
        <v>164</v>
      </c>
      <c r="D220">
        <v>1091</v>
      </c>
      <c r="E220">
        <v>1600</v>
      </c>
    </row>
    <row r="221" spans="1:5" x14ac:dyDescent="0.25">
      <c r="A221" t="s">
        <v>1457</v>
      </c>
      <c r="B221">
        <v>4</v>
      </c>
      <c r="C221">
        <v>0</v>
      </c>
      <c r="D221">
        <v>0</v>
      </c>
      <c r="E221">
        <v>4</v>
      </c>
    </row>
    <row r="222" spans="1:5" x14ac:dyDescent="0.25">
      <c r="A222" t="s">
        <v>1868</v>
      </c>
      <c r="B222">
        <v>0</v>
      </c>
      <c r="C222">
        <v>0</v>
      </c>
      <c r="D222">
        <v>6</v>
      </c>
      <c r="E222">
        <v>6</v>
      </c>
    </row>
    <row r="223" spans="1:5" x14ac:dyDescent="0.25">
      <c r="A223" t="s">
        <v>2349</v>
      </c>
      <c r="B223">
        <v>19</v>
      </c>
      <c r="C223">
        <v>18</v>
      </c>
      <c r="D223">
        <v>42</v>
      </c>
      <c r="E223">
        <v>80</v>
      </c>
    </row>
    <row r="224" spans="1:5" x14ac:dyDescent="0.25">
      <c r="A224" t="s">
        <v>2350</v>
      </c>
      <c r="B224">
        <v>0</v>
      </c>
      <c r="C224">
        <v>0</v>
      </c>
      <c r="D224">
        <v>0</v>
      </c>
      <c r="E224">
        <v>0</v>
      </c>
    </row>
    <row r="225" spans="1:5" x14ac:dyDescent="0.25">
      <c r="A225" t="s">
        <v>1869</v>
      </c>
      <c r="B225">
        <v>0</v>
      </c>
      <c r="C225">
        <v>0</v>
      </c>
      <c r="D225">
        <v>0</v>
      </c>
      <c r="E225">
        <v>0</v>
      </c>
    </row>
    <row r="226" spans="1:5" x14ac:dyDescent="0.25">
      <c r="A226" t="s">
        <v>1870</v>
      </c>
      <c r="B226">
        <v>0</v>
      </c>
      <c r="C226">
        <v>0</v>
      </c>
      <c r="D226">
        <v>0</v>
      </c>
      <c r="E226">
        <v>0</v>
      </c>
    </row>
    <row r="227" spans="1:5" x14ac:dyDescent="0.25">
      <c r="A227" t="s">
        <v>1871</v>
      </c>
      <c r="B227">
        <v>0</v>
      </c>
      <c r="C227">
        <v>0</v>
      </c>
      <c r="D227">
        <v>0</v>
      </c>
      <c r="E227">
        <v>0</v>
      </c>
    </row>
    <row r="228" spans="1:5" x14ac:dyDescent="0.25">
      <c r="A228" t="s">
        <v>1872</v>
      </c>
      <c r="B228">
        <v>0</v>
      </c>
      <c r="C228">
        <v>0</v>
      </c>
      <c r="D228">
        <v>0</v>
      </c>
      <c r="E228">
        <v>0</v>
      </c>
    </row>
    <row r="229" spans="1:5" x14ac:dyDescent="0.25">
      <c r="A229" t="s">
        <v>1873</v>
      </c>
      <c r="B229">
        <v>0</v>
      </c>
      <c r="C229">
        <v>0</v>
      </c>
      <c r="D229">
        <v>0</v>
      </c>
      <c r="E229">
        <v>0</v>
      </c>
    </row>
    <row r="230" spans="1:5" x14ac:dyDescent="0.25">
      <c r="A230" t="s">
        <v>1874</v>
      </c>
      <c r="B230">
        <v>0</v>
      </c>
      <c r="C230">
        <v>0</v>
      </c>
      <c r="D230">
        <v>0</v>
      </c>
      <c r="E230">
        <v>0</v>
      </c>
    </row>
    <row r="231" spans="1:5" x14ac:dyDescent="0.25">
      <c r="A231" t="s">
        <v>1875</v>
      </c>
      <c r="B231">
        <v>0</v>
      </c>
      <c r="C231">
        <v>0</v>
      </c>
      <c r="D231">
        <v>0</v>
      </c>
      <c r="E231">
        <v>0</v>
      </c>
    </row>
    <row r="232" spans="1:5" x14ac:dyDescent="0.25">
      <c r="A232" t="s">
        <v>1876</v>
      </c>
      <c r="B232">
        <v>21</v>
      </c>
      <c r="C232">
        <v>13</v>
      </c>
      <c r="D232">
        <v>201</v>
      </c>
      <c r="E232">
        <v>236</v>
      </c>
    </row>
    <row r="233" spans="1:5" x14ac:dyDescent="0.25">
      <c r="A233" t="s">
        <v>1877</v>
      </c>
      <c r="B233">
        <v>0</v>
      </c>
      <c r="C233">
        <v>0</v>
      </c>
      <c r="D233">
        <v>0</v>
      </c>
      <c r="E233">
        <v>0</v>
      </c>
    </row>
    <row r="234" spans="1:5" x14ac:dyDescent="0.25">
      <c r="A234" t="s">
        <v>1878</v>
      </c>
      <c r="B234">
        <v>0</v>
      </c>
      <c r="C234">
        <v>0</v>
      </c>
      <c r="D234">
        <v>0</v>
      </c>
      <c r="E234">
        <v>0</v>
      </c>
    </row>
    <row r="235" spans="1:5" x14ac:dyDescent="0.25">
      <c r="A235" t="s">
        <v>1879</v>
      </c>
      <c r="B235">
        <v>0</v>
      </c>
      <c r="C235">
        <v>0</v>
      </c>
      <c r="D235">
        <v>0</v>
      </c>
      <c r="E235">
        <v>0</v>
      </c>
    </row>
    <row r="236" spans="1:5" x14ac:dyDescent="0.25">
      <c r="A236" t="s">
        <v>1880</v>
      </c>
      <c r="B236">
        <v>0</v>
      </c>
      <c r="C236">
        <v>0</v>
      </c>
      <c r="D236">
        <v>0</v>
      </c>
      <c r="E236">
        <v>0</v>
      </c>
    </row>
    <row r="237" spans="1:5" x14ac:dyDescent="0.25">
      <c r="A237" t="s">
        <v>1881</v>
      </c>
      <c r="B237">
        <v>6</v>
      </c>
      <c r="C237">
        <v>0</v>
      </c>
      <c r="D237">
        <v>24</v>
      </c>
      <c r="E237">
        <v>31</v>
      </c>
    </row>
    <row r="238" spans="1:5" x14ac:dyDescent="0.25">
      <c r="A238" t="s">
        <v>1882</v>
      </c>
      <c r="B238">
        <v>0</v>
      </c>
      <c r="C238">
        <v>0</v>
      </c>
      <c r="D238">
        <v>0</v>
      </c>
      <c r="E238">
        <v>0</v>
      </c>
    </row>
    <row r="239" spans="1:5" x14ac:dyDescent="0.25">
      <c r="A239" t="s">
        <v>1883</v>
      </c>
      <c r="B239">
        <v>0</v>
      </c>
      <c r="C239">
        <v>4</v>
      </c>
      <c r="D239">
        <v>0</v>
      </c>
      <c r="E239">
        <v>4</v>
      </c>
    </row>
    <row r="240" spans="1:5" x14ac:dyDescent="0.25">
      <c r="A240" t="s">
        <v>1884</v>
      </c>
      <c r="B240">
        <v>0</v>
      </c>
      <c r="C240">
        <v>0</v>
      </c>
      <c r="D240">
        <v>0</v>
      </c>
      <c r="E240">
        <v>0</v>
      </c>
    </row>
    <row r="241" spans="1:5" x14ac:dyDescent="0.25">
      <c r="A241" t="s">
        <v>1885</v>
      </c>
      <c r="B241">
        <v>0</v>
      </c>
      <c r="C241">
        <v>0</v>
      </c>
      <c r="D241">
        <v>0</v>
      </c>
      <c r="E241">
        <v>0</v>
      </c>
    </row>
    <row r="242" spans="1:5" x14ac:dyDescent="0.25">
      <c r="A242" t="s">
        <v>1886</v>
      </c>
      <c r="B242">
        <v>0</v>
      </c>
      <c r="C242">
        <v>0</v>
      </c>
      <c r="D242">
        <v>0</v>
      </c>
      <c r="E242">
        <v>0</v>
      </c>
    </row>
    <row r="243" spans="1:5" x14ac:dyDescent="0.25">
      <c r="A243" t="s">
        <v>1887</v>
      </c>
      <c r="B243">
        <v>0</v>
      </c>
      <c r="C243">
        <v>0</v>
      </c>
      <c r="D243">
        <v>0</v>
      </c>
      <c r="E243">
        <v>0</v>
      </c>
    </row>
    <row r="244" spans="1:5" x14ac:dyDescent="0.25">
      <c r="A244" t="s">
        <v>1888</v>
      </c>
      <c r="B244">
        <v>0</v>
      </c>
      <c r="C244">
        <v>0</v>
      </c>
      <c r="D244">
        <v>0</v>
      </c>
      <c r="E244">
        <v>0</v>
      </c>
    </row>
    <row r="245" spans="1:5" x14ac:dyDescent="0.25">
      <c r="A245" t="s">
        <v>1889</v>
      </c>
      <c r="B245">
        <v>0</v>
      </c>
      <c r="C245">
        <v>0</v>
      </c>
      <c r="D245">
        <v>0</v>
      </c>
      <c r="E245">
        <v>0</v>
      </c>
    </row>
    <row r="246" spans="1:5" x14ac:dyDescent="0.25">
      <c r="A246" t="s">
        <v>1890</v>
      </c>
      <c r="B246">
        <v>0</v>
      </c>
      <c r="C246">
        <v>0</v>
      </c>
      <c r="D246">
        <v>0</v>
      </c>
      <c r="E246">
        <v>0</v>
      </c>
    </row>
    <row r="247" spans="1:5" x14ac:dyDescent="0.25">
      <c r="A247" t="s">
        <v>1891</v>
      </c>
      <c r="B247">
        <v>0</v>
      </c>
      <c r="C247">
        <v>0</v>
      </c>
      <c r="D247">
        <v>0</v>
      </c>
      <c r="E247">
        <v>0</v>
      </c>
    </row>
    <row r="248" spans="1:5" x14ac:dyDescent="0.25">
      <c r="A248" t="s">
        <v>1892</v>
      </c>
      <c r="B248">
        <v>0</v>
      </c>
      <c r="C248">
        <v>0</v>
      </c>
      <c r="D248">
        <v>0</v>
      </c>
      <c r="E248">
        <v>0</v>
      </c>
    </row>
    <row r="249" spans="1:5" x14ac:dyDescent="0.25">
      <c r="A249" t="s">
        <v>1893</v>
      </c>
      <c r="B249">
        <v>0</v>
      </c>
      <c r="C249">
        <v>0</v>
      </c>
      <c r="D249">
        <v>0</v>
      </c>
      <c r="E249">
        <v>0</v>
      </c>
    </row>
    <row r="250" spans="1:5" x14ac:dyDescent="0.25">
      <c r="A250" t="s">
        <v>1894</v>
      </c>
      <c r="B250">
        <v>0</v>
      </c>
      <c r="C250">
        <v>0</v>
      </c>
      <c r="D250">
        <v>0</v>
      </c>
      <c r="E250">
        <v>0</v>
      </c>
    </row>
    <row r="251" spans="1:5" x14ac:dyDescent="0.25">
      <c r="A251" t="s">
        <v>1895</v>
      </c>
      <c r="B251">
        <v>5</v>
      </c>
      <c r="C251">
        <v>3</v>
      </c>
      <c r="D251">
        <v>0</v>
      </c>
      <c r="E251">
        <v>5</v>
      </c>
    </row>
    <row r="252" spans="1:5" x14ac:dyDescent="0.25">
      <c r="A252" t="s">
        <v>1896</v>
      </c>
      <c r="B252">
        <v>0</v>
      </c>
      <c r="C252">
        <v>0</v>
      </c>
      <c r="D252">
        <v>0</v>
      </c>
      <c r="E252">
        <v>0</v>
      </c>
    </row>
    <row r="253" spans="1:5" x14ac:dyDescent="0.25">
      <c r="A253" t="s">
        <v>1897</v>
      </c>
      <c r="B253">
        <v>19</v>
      </c>
      <c r="C253">
        <v>21</v>
      </c>
      <c r="D253">
        <v>104</v>
      </c>
      <c r="E253">
        <v>148</v>
      </c>
    </row>
    <row r="254" spans="1:5" x14ac:dyDescent="0.25">
      <c r="A254" t="s">
        <v>1898</v>
      </c>
      <c r="B254">
        <v>0</v>
      </c>
      <c r="C254">
        <v>0</v>
      </c>
      <c r="D254">
        <v>0</v>
      </c>
      <c r="E254">
        <v>0</v>
      </c>
    </row>
    <row r="255" spans="1:5" x14ac:dyDescent="0.25">
      <c r="A255" t="s">
        <v>1899</v>
      </c>
      <c r="B255">
        <v>0</v>
      </c>
      <c r="C255">
        <v>0</v>
      </c>
      <c r="D255">
        <v>3</v>
      </c>
      <c r="E255">
        <v>3</v>
      </c>
    </row>
    <row r="256" spans="1:5" x14ac:dyDescent="0.25">
      <c r="A256" t="s">
        <v>1900</v>
      </c>
      <c r="B256">
        <v>0</v>
      </c>
      <c r="C256">
        <v>0</v>
      </c>
      <c r="D256">
        <v>0</v>
      </c>
      <c r="E256">
        <v>0</v>
      </c>
    </row>
    <row r="257" spans="1:5" x14ac:dyDescent="0.25">
      <c r="A257" t="s">
        <v>1901</v>
      </c>
      <c r="B257">
        <v>0</v>
      </c>
      <c r="C257">
        <v>0</v>
      </c>
      <c r="D257">
        <v>0</v>
      </c>
      <c r="E257">
        <v>0</v>
      </c>
    </row>
    <row r="258" spans="1:5" x14ac:dyDescent="0.25">
      <c r="A258" t="s">
        <v>1902</v>
      </c>
      <c r="B258">
        <v>5</v>
      </c>
      <c r="C258">
        <v>4</v>
      </c>
      <c r="D258">
        <v>10</v>
      </c>
      <c r="E258">
        <v>13</v>
      </c>
    </row>
    <row r="259" spans="1:5" x14ac:dyDescent="0.25">
      <c r="A259" t="s">
        <v>1903</v>
      </c>
      <c r="B259">
        <v>0</v>
      </c>
      <c r="C259">
        <v>0</v>
      </c>
      <c r="D259">
        <v>0</v>
      </c>
      <c r="E259">
        <v>0</v>
      </c>
    </row>
    <row r="260" spans="1:5" x14ac:dyDescent="0.25">
      <c r="A260" t="s">
        <v>1904</v>
      </c>
      <c r="B260">
        <v>0</v>
      </c>
      <c r="C260">
        <v>0</v>
      </c>
      <c r="D260">
        <v>0</v>
      </c>
      <c r="E260">
        <v>0</v>
      </c>
    </row>
    <row r="261" spans="1:5" x14ac:dyDescent="0.25">
      <c r="A261" t="s">
        <v>1905</v>
      </c>
      <c r="B261">
        <v>0</v>
      </c>
      <c r="C261">
        <v>0</v>
      </c>
      <c r="D261">
        <v>5</v>
      </c>
      <c r="E261">
        <v>5</v>
      </c>
    </row>
    <row r="262" spans="1:5" x14ac:dyDescent="0.25">
      <c r="A262" t="s">
        <v>1906</v>
      </c>
      <c r="B262">
        <v>0</v>
      </c>
      <c r="C262">
        <v>0</v>
      </c>
      <c r="D262">
        <v>0</v>
      </c>
      <c r="E262">
        <v>0</v>
      </c>
    </row>
    <row r="263" spans="1:5" x14ac:dyDescent="0.25">
      <c r="A263" t="s">
        <v>1907</v>
      </c>
      <c r="B263">
        <v>0</v>
      </c>
      <c r="C263">
        <v>0</v>
      </c>
      <c r="D263">
        <v>0</v>
      </c>
      <c r="E263">
        <v>0</v>
      </c>
    </row>
    <row r="264" spans="1:5" x14ac:dyDescent="0.25">
      <c r="A264" t="s">
        <v>1908</v>
      </c>
      <c r="B264">
        <v>0</v>
      </c>
      <c r="C264">
        <v>4</v>
      </c>
      <c r="D264">
        <v>19</v>
      </c>
      <c r="E264">
        <v>25</v>
      </c>
    </row>
    <row r="265" spans="1:5" x14ac:dyDescent="0.25">
      <c r="A265" t="s">
        <v>1909</v>
      </c>
      <c r="B265">
        <v>0</v>
      </c>
      <c r="C265">
        <v>0</v>
      </c>
      <c r="D265">
        <v>0</v>
      </c>
      <c r="E265">
        <v>0</v>
      </c>
    </row>
    <row r="266" spans="1:5" x14ac:dyDescent="0.25">
      <c r="A266" t="s">
        <v>1910</v>
      </c>
      <c r="B266">
        <v>7</v>
      </c>
      <c r="C266">
        <v>0</v>
      </c>
      <c r="D266">
        <v>5</v>
      </c>
      <c r="E266">
        <v>9</v>
      </c>
    </row>
    <row r="267" spans="1:5" x14ac:dyDescent="0.25">
      <c r="A267" t="s">
        <v>1911</v>
      </c>
      <c r="B267">
        <v>0</v>
      </c>
      <c r="C267">
        <v>0</v>
      </c>
      <c r="D267">
        <v>0</v>
      </c>
      <c r="E267">
        <v>0</v>
      </c>
    </row>
    <row r="268" spans="1:5" x14ac:dyDescent="0.25">
      <c r="A268" t="s">
        <v>1912</v>
      </c>
      <c r="B268">
        <v>0</v>
      </c>
      <c r="C268">
        <v>0</v>
      </c>
      <c r="D268">
        <v>0</v>
      </c>
      <c r="E268">
        <v>0</v>
      </c>
    </row>
    <row r="269" spans="1:5" x14ac:dyDescent="0.25">
      <c r="A269" t="s">
        <v>1913</v>
      </c>
      <c r="B269">
        <v>0</v>
      </c>
      <c r="C269">
        <v>0</v>
      </c>
      <c r="D269">
        <v>0</v>
      </c>
      <c r="E269">
        <v>0</v>
      </c>
    </row>
    <row r="270" spans="1:5" x14ac:dyDescent="0.25">
      <c r="A270" t="s">
        <v>1914</v>
      </c>
      <c r="B270">
        <v>0</v>
      </c>
      <c r="C270">
        <v>0</v>
      </c>
      <c r="D270">
        <v>0</v>
      </c>
      <c r="E270">
        <v>0</v>
      </c>
    </row>
    <row r="271" spans="1:5" x14ac:dyDescent="0.25">
      <c r="A271" t="s">
        <v>1915</v>
      </c>
      <c r="B271">
        <v>5</v>
      </c>
      <c r="C271">
        <v>4</v>
      </c>
      <c r="D271">
        <v>42</v>
      </c>
      <c r="E271">
        <v>52</v>
      </c>
    </row>
    <row r="272" spans="1:5" x14ac:dyDescent="0.25">
      <c r="A272" t="s">
        <v>1458</v>
      </c>
      <c r="B272">
        <v>0</v>
      </c>
      <c r="C272">
        <v>0</v>
      </c>
      <c r="D272">
        <v>0</v>
      </c>
      <c r="E272">
        <v>0</v>
      </c>
    </row>
    <row r="273" spans="1:5" x14ac:dyDescent="0.25">
      <c r="A273" t="s">
        <v>1916</v>
      </c>
      <c r="B273">
        <v>0</v>
      </c>
      <c r="C273">
        <v>0</v>
      </c>
      <c r="D273">
        <v>0</v>
      </c>
      <c r="E273">
        <v>0</v>
      </c>
    </row>
    <row r="274" spans="1:5" x14ac:dyDescent="0.25">
      <c r="A274" t="s">
        <v>1917</v>
      </c>
      <c r="B274">
        <v>0</v>
      </c>
      <c r="C274">
        <v>0</v>
      </c>
      <c r="D274">
        <v>0</v>
      </c>
      <c r="E274">
        <v>0</v>
      </c>
    </row>
    <row r="275" spans="1:5" x14ac:dyDescent="0.25">
      <c r="A275" t="s">
        <v>1918</v>
      </c>
      <c r="B275">
        <v>0</v>
      </c>
      <c r="C275">
        <v>0</v>
      </c>
      <c r="D275">
        <v>0</v>
      </c>
      <c r="E275">
        <v>0</v>
      </c>
    </row>
    <row r="276" spans="1:5" x14ac:dyDescent="0.25">
      <c r="A276" t="s">
        <v>1919</v>
      </c>
      <c r="B276">
        <v>5</v>
      </c>
      <c r="C276">
        <v>5</v>
      </c>
      <c r="D276">
        <v>13</v>
      </c>
      <c r="E276">
        <v>15</v>
      </c>
    </row>
    <row r="277" spans="1:5" x14ac:dyDescent="0.25">
      <c r="A277" t="s">
        <v>1920</v>
      </c>
      <c r="B277">
        <v>0</v>
      </c>
      <c r="C277">
        <v>0</v>
      </c>
      <c r="D277">
        <v>0</v>
      </c>
      <c r="E277">
        <v>0</v>
      </c>
    </row>
    <row r="278" spans="1:5" x14ac:dyDescent="0.25">
      <c r="A278" t="s">
        <v>1921</v>
      </c>
      <c r="B278">
        <v>0</v>
      </c>
      <c r="C278">
        <v>0</v>
      </c>
      <c r="D278">
        <v>0</v>
      </c>
      <c r="E278">
        <v>0</v>
      </c>
    </row>
    <row r="279" spans="1:5" x14ac:dyDescent="0.25">
      <c r="A279" t="s">
        <v>1922</v>
      </c>
      <c r="B279">
        <v>0</v>
      </c>
      <c r="C279">
        <v>0</v>
      </c>
      <c r="D279">
        <v>0</v>
      </c>
      <c r="E279">
        <v>0</v>
      </c>
    </row>
    <row r="280" spans="1:5" x14ac:dyDescent="0.25">
      <c r="A280" t="s">
        <v>1923</v>
      </c>
      <c r="B280">
        <v>0</v>
      </c>
      <c r="C280">
        <v>0</v>
      </c>
      <c r="D280">
        <v>0</v>
      </c>
      <c r="E280">
        <v>0</v>
      </c>
    </row>
    <row r="281" spans="1:5" x14ac:dyDescent="0.25">
      <c r="A281" t="s">
        <v>1924</v>
      </c>
      <c r="B281">
        <v>0</v>
      </c>
      <c r="C281">
        <v>0</v>
      </c>
      <c r="D281">
        <v>0</v>
      </c>
      <c r="E281">
        <v>0</v>
      </c>
    </row>
    <row r="282" spans="1:5" x14ac:dyDescent="0.25">
      <c r="A282" t="s">
        <v>1925</v>
      </c>
      <c r="B282">
        <v>0</v>
      </c>
      <c r="C282">
        <v>0</v>
      </c>
      <c r="D282">
        <v>0</v>
      </c>
      <c r="E282">
        <v>0</v>
      </c>
    </row>
    <row r="283" spans="1:5" x14ac:dyDescent="0.25">
      <c r="A283" t="s">
        <v>1926</v>
      </c>
      <c r="B283">
        <v>0</v>
      </c>
      <c r="C283">
        <v>0</v>
      </c>
      <c r="D283">
        <v>15</v>
      </c>
      <c r="E283">
        <v>18</v>
      </c>
    </row>
    <row r="284" spans="1:5" x14ac:dyDescent="0.25">
      <c r="A284" t="s">
        <v>546</v>
      </c>
      <c r="B284">
        <v>0</v>
      </c>
      <c r="C284">
        <v>0</v>
      </c>
      <c r="D284">
        <v>0</v>
      </c>
      <c r="E284">
        <v>0</v>
      </c>
    </row>
    <row r="285" spans="1:5" x14ac:dyDescent="0.25">
      <c r="A285" t="s">
        <v>1927</v>
      </c>
      <c r="B285">
        <v>0</v>
      </c>
      <c r="C285">
        <v>0</v>
      </c>
      <c r="D285">
        <v>0</v>
      </c>
      <c r="E285">
        <v>0</v>
      </c>
    </row>
    <row r="286" spans="1:5" x14ac:dyDescent="0.25">
      <c r="A286" t="s">
        <v>1928</v>
      </c>
      <c r="B286">
        <v>0</v>
      </c>
      <c r="C286">
        <v>0</v>
      </c>
      <c r="D286">
        <v>8</v>
      </c>
      <c r="E286">
        <v>8</v>
      </c>
    </row>
    <row r="287" spans="1:5" x14ac:dyDescent="0.25">
      <c r="A287" t="s">
        <v>1929</v>
      </c>
      <c r="B287">
        <v>0</v>
      </c>
      <c r="C287">
        <v>0</v>
      </c>
      <c r="D287">
        <v>0</v>
      </c>
      <c r="E287">
        <v>0</v>
      </c>
    </row>
    <row r="288" spans="1:5" x14ac:dyDescent="0.25">
      <c r="A288" t="s">
        <v>1930</v>
      </c>
      <c r="B288">
        <v>0</v>
      </c>
      <c r="C288">
        <v>0</v>
      </c>
      <c r="D288">
        <v>0</v>
      </c>
      <c r="E288">
        <v>0</v>
      </c>
    </row>
    <row r="289" spans="1:5" x14ac:dyDescent="0.25">
      <c r="A289" t="s">
        <v>1931</v>
      </c>
      <c r="B289">
        <v>0</v>
      </c>
      <c r="C289">
        <v>0</v>
      </c>
      <c r="D289">
        <v>0</v>
      </c>
      <c r="E289">
        <v>5</v>
      </c>
    </row>
    <row r="290" spans="1:5" x14ac:dyDescent="0.25">
      <c r="A290" t="s">
        <v>1932</v>
      </c>
      <c r="B290">
        <v>11</v>
      </c>
      <c r="C290">
        <v>3</v>
      </c>
      <c r="D290">
        <v>55</v>
      </c>
      <c r="E290">
        <v>67</v>
      </c>
    </row>
    <row r="291" spans="1:5" x14ac:dyDescent="0.25">
      <c r="A291" t="s">
        <v>1933</v>
      </c>
      <c r="B291">
        <v>0</v>
      </c>
      <c r="C291">
        <v>0</v>
      </c>
      <c r="D291">
        <v>0</v>
      </c>
      <c r="E291">
        <v>0</v>
      </c>
    </row>
    <row r="292" spans="1:5" x14ac:dyDescent="0.25">
      <c r="A292" t="s">
        <v>1934</v>
      </c>
      <c r="B292">
        <v>0</v>
      </c>
      <c r="C292">
        <v>0</v>
      </c>
      <c r="D292">
        <v>0</v>
      </c>
      <c r="E292">
        <v>3</v>
      </c>
    </row>
    <row r="293" spans="1:5" x14ac:dyDescent="0.25">
      <c r="A293" t="s">
        <v>1935</v>
      </c>
      <c r="B293">
        <v>0</v>
      </c>
      <c r="C293">
        <v>0</v>
      </c>
      <c r="D293">
        <v>0</v>
      </c>
      <c r="E293">
        <v>0</v>
      </c>
    </row>
    <row r="294" spans="1:5" x14ac:dyDescent="0.25">
      <c r="A294" t="s">
        <v>1936</v>
      </c>
      <c r="B294">
        <v>0</v>
      </c>
      <c r="C294">
        <v>0</v>
      </c>
      <c r="D294">
        <v>0</v>
      </c>
      <c r="E294">
        <v>0</v>
      </c>
    </row>
    <row r="295" spans="1:5" x14ac:dyDescent="0.25">
      <c r="A295" t="s">
        <v>1937</v>
      </c>
      <c r="B295">
        <v>5</v>
      </c>
      <c r="C295">
        <v>4</v>
      </c>
      <c r="D295">
        <v>4</v>
      </c>
      <c r="E295">
        <v>15</v>
      </c>
    </row>
    <row r="296" spans="1:5" x14ac:dyDescent="0.25">
      <c r="A296" t="s">
        <v>1938</v>
      </c>
      <c r="B296">
        <v>0</v>
      </c>
      <c r="C296">
        <v>0</v>
      </c>
      <c r="D296">
        <v>0</v>
      </c>
      <c r="E296">
        <v>0</v>
      </c>
    </row>
    <row r="297" spans="1:5" x14ac:dyDescent="0.25">
      <c r="A297" t="s">
        <v>1939</v>
      </c>
      <c r="B297">
        <v>0</v>
      </c>
      <c r="C297">
        <v>0</v>
      </c>
      <c r="D297">
        <v>0</v>
      </c>
      <c r="E297">
        <v>0</v>
      </c>
    </row>
    <row r="298" spans="1:5" x14ac:dyDescent="0.25">
      <c r="A298" t="s">
        <v>1940</v>
      </c>
      <c r="B298">
        <v>0</v>
      </c>
      <c r="C298">
        <v>0</v>
      </c>
      <c r="D298">
        <v>0</v>
      </c>
      <c r="E298">
        <v>0</v>
      </c>
    </row>
    <row r="299" spans="1:5" x14ac:dyDescent="0.25">
      <c r="A299" t="s">
        <v>1941</v>
      </c>
      <c r="B299">
        <v>0</v>
      </c>
      <c r="C299">
        <v>0</v>
      </c>
      <c r="D299">
        <v>0</v>
      </c>
      <c r="E299">
        <v>0</v>
      </c>
    </row>
    <row r="300" spans="1:5" x14ac:dyDescent="0.25">
      <c r="A300" t="s">
        <v>1942</v>
      </c>
      <c r="B300">
        <v>0</v>
      </c>
      <c r="C300">
        <v>0</v>
      </c>
      <c r="D300">
        <v>0</v>
      </c>
      <c r="E300">
        <v>0</v>
      </c>
    </row>
    <row r="301" spans="1:5" x14ac:dyDescent="0.25">
      <c r="A301" t="s">
        <v>1943</v>
      </c>
      <c r="B301">
        <v>0</v>
      </c>
      <c r="C301">
        <v>0</v>
      </c>
      <c r="D301">
        <v>0</v>
      </c>
      <c r="E301">
        <v>0</v>
      </c>
    </row>
    <row r="302" spans="1:5" x14ac:dyDescent="0.25">
      <c r="A302" t="s">
        <v>1944</v>
      </c>
      <c r="B302">
        <v>0</v>
      </c>
      <c r="C302">
        <v>0</v>
      </c>
      <c r="D302">
        <v>0</v>
      </c>
      <c r="E302">
        <v>0</v>
      </c>
    </row>
    <row r="303" spans="1:5" x14ac:dyDescent="0.25">
      <c r="A303" t="s">
        <v>2351</v>
      </c>
      <c r="B303">
        <v>0</v>
      </c>
      <c r="C303">
        <v>0</v>
      </c>
      <c r="D303">
        <v>3</v>
      </c>
      <c r="E303">
        <v>6</v>
      </c>
    </row>
    <row r="304" spans="1:5" x14ac:dyDescent="0.25">
      <c r="A304" t="s">
        <v>2352</v>
      </c>
      <c r="B304">
        <v>0</v>
      </c>
      <c r="C304">
        <v>0</v>
      </c>
      <c r="D304">
        <v>0</v>
      </c>
      <c r="E304">
        <v>0</v>
      </c>
    </row>
    <row r="305" spans="1:5" x14ac:dyDescent="0.25">
      <c r="A305" t="s">
        <v>1945</v>
      </c>
      <c r="B305">
        <v>0</v>
      </c>
      <c r="C305">
        <v>0</v>
      </c>
      <c r="D305">
        <v>7</v>
      </c>
      <c r="E305">
        <v>10</v>
      </c>
    </row>
    <row r="306" spans="1:5" x14ac:dyDescent="0.25">
      <c r="A306" t="s">
        <v>1946</v>
      </c>
      <c r="B306">
        <v>0</v>
      </c>
      <c r="C306">
        <v>0</v>
      </c>
      <c r="D306">
        <v>0</v>
      </c>
      <c r="E306">
        <v>3</v>
      </c>
    </row>
    <row r="307" spans="1:5" x14ac:dyDescent="0.25">
      <c r="A307" t="s">
        <v>1947</v>
      </c>
      <c r="B307">
        <v>0</v>
      </c>
      <c r="C307">
        <v>0</v>
      </c>
      <c r="D307">
        <v>0</v>
      </c>
      <c r="E307">
        <v>0</v>
      </c>
    </row>
    <row r="308" spans="1:5" x14ac:dyDescent="0.25">
      <c r="A308" t="s">
        <v>1948</v>
      </c>
      <c r="B308">
        <v>0</v>
      </c>
      <c r="C308">
        <v>0</v>
      </c>
      <c r="D308">
        <v>0</v>
      </c>
      <c r="E308">
        <v>0</v>
      </c>
    </row>
    <row r="309" spans="1:5" x14ac:dyDescent="0.25">
      <c r="A309" t="s">
        <v>1949</v>
      </c>
      <c r="B309">
        <v>0</v>
      </c>
      <c r="C309">
        <v>0</v>
      </c>
      <c r="D309">
        <v>0</v>
      </c>
      <c r="E309">
        <v>0</v>
      </c>
    </row>
    <row r="310" spans="1:5" x14ac:dyDescent="0.25">
      <c r="A310" t="s">
        <v>1950</v>
      </c>
      <c r="B310">
        <v>0</v>
      </c>
      <c r="C310">
        <v>0</v>
      </c>
      <c r="D310">
        <v>5</v>
      </c>
      <c r="E310">
        <v>5</v>
      </c>
    </row>
    <row r="311" spans="1:5" x14ac:dyDescent="0.25">
      <c r="A311" t="s">
        <v>1951</v>
      </c>
      <c r="B311">
        <v>0</v>
      </c>
      <c r="C311">
        <v>0</v>
      </c>
      <c r="D311">
        <v>0</v>
      </c>
      <c r="E311">
        <v>0</v>
      </c>
    </row>
    <row r="312" spans="1:5" x14ac:dyDescent="0.25">
      <c r="A312" t="s">
        <v>1952</v>
      </c>
      <c r="B312">
        <v>0</v>
      </c>
      <c r="C312">
        <v>0</v>
      </c>
      <c r="D312">
        <v>0</v>
      </c>
      <c r="E312">
        <v>0</v>
      </c>
    </row>
    <row r="313" spans="1:5" x14ac:dyDescent="0.25">
      <c r="A313" t="s">
        <v>1118</v>
      </c>
      <c r="B313">
        <v>0</v>
      </c>
      <c r="C313">
        <v>5</v>
      </c>
      <c r="D313">
        <v>11</v>
      </c>
      <c r="E313">
        <v>14</v>
      </c>
    </row>
    <row r="314" spans="1:5" x14ac:dyDescent="0.25">
      <c r="A314" t="s">
        <v>1953</v>
      </c>
      <c r="B314">
        <v>3</v>
      </c>
      <c r="C314">
        <v>3</v>
      </c>
      <c r="D314">
        <v>10</v>
      </c>
      <c r="E314">
        <v>16</v>
      </c>
    </row>
    <row r="315" spans="1:5" x14ac:dyDescent="0.25">
      <c r="A315" t="s">
        <v>1954</v>
      </c>
      <c r="B315">
        <v>0</v>
      </c>
      <c r="C315">
        <v>0</v>
      </c>
      <c r="D315">
        <v>0</v>
      </c>
      <c r="E315">
        <v>0</v>
      </c>
    </row>
    <row r="316" spans="1:5" x14ac:dyDescent="0.25">
      <c r="A316" t="s">
        <v>1955</v>
      </c>
      <c r="B316">
        <v>4</v>
      </c>
      <c r="C316">
        <v>0</v>
      </c>
      <c r="D316">
        <v>14</v>
      </c>
      <c r="E316">
        <v>25</v>
      </c>
    </row>
    <row r="317" spans="1:5" x14ac:dyDescent="0.25">
      <c r="A317" t="s">
        <v>1956</v>
      </c>
      <c r="B317">
        <v>0</v>
      </c>
      <c r="C317">
        <v>0</v>
      </c>
      <c r="D317">
        <v>0</v>
      </c>
      <c r="E317">
        <v>0</v>
      </c>
    </row>
    <row r="318" spans="1:5" x14ac:dyDescent="0.25">
      <c r="A318" t="s">
        <v>1957</v>
      </c>
      <c r="B318">
        <v>0</v>
      </c>
      <c r="C318">
        <v>0</v>
      </c>
      <c r="D318">
        <v>0</v>
      </c>
      <c r="E318">
        <v>0</v>
      </c>
    </row>
    <row r="319" spans="1:5" x14ac:dyDescent="0.25">
      <c r="A319" t="s">
        <v>1958</v>
      </c>
      <c r="B319">
        <v>0</v>
      </c>
      <c r="C319">
        <v>0</v>
      </c>
      <c r="D319">
        <v>0</v>
      </c>
      <c r="E319">
        <v>0</v>
      </c>
    </row>
    <row r="320" spans="1:5" x14ac:dyDescent="0.25">
      <c r="A320" t="s">
        <v>1959</v>
      </c>
      <c r="B320">
        <v>0</v>
      </c>
      <c r="C320">
        <v>0</v>
      </c>
      <c r="D320">
        <v>0</v>
      </c>
      <c r="E320">
        <v>0</v>
      </c>
    </row>
    <row r="321" spans="1:5" x14ac:dyDescent="0.25">
      <c r="A321" t="s">
        <v>1960</v>
      </c>
      <c r="B321">
        <v>0</v>
      </c>
      <c r="C321">
        <v>0</v>
      </c>
      <c r="D321">
        <v>0</v>
      </c>
      <c r="E321">
        <v>0</v>
      </c>
    </row>
    <row r="322" spans="1:5" x14ac:dyDescent="0.25">
      <c r="A322" t="s">
        <v>1961</v>
      </c>
      <c r="B322">
        <v>0</v>
      </c>
      <c r="C322">
        <v>0</v>
      </c>
      <c r="D322">
        <v>0</v>
      </c>
      <c r="E322">
        <v>0</v>
      </c>
    </row>
    <row r="323" spans="1:5" x14ac:dyDescent="0.25">
      <c r="A323" t="s">
        <v>1962</v>
      </c>
      <c r="B323">
        <v>0</v>
      </c>
      <c r="C323">
        <v>0</v>
      </c>
      <c r="D323">
        <v>0</v>
      </c>
      <c r="E323">
        <v>0</v>
      </c>
    </row>
    <row r="324" spans="1:5" x14ac:dyDescent="0.25">
      <c r="A324" t="s">
        <v>1963</v>
      </c>
      <c r="B324">
        <v>0</v>
      </c>
      <c r="C324">
        <v>0</v>
      </c>
      <c r="D324">
        <v>0</v>
      </c>
      <c r="E324">
        <v>0</v>
      </c>
    </row>
    <row r="325" spans="1:5" x14ac:dyDescent="0.25">
      <c r="A325" t="s">
        <v>1964</v>
      </c>
      <c r="B325">
        <v>0</v>
      </c>
      <c r="C325">
        <v>0</v>
      </c>
      <c r="D325">
        <v>0</v>
      </c>
      <c r="E325">
        <v>0</v>
      </c>
    </row>
    <row r="326" spans="1:5" x14ac:dyDescent="0.25">
      <c r="A326" t="s">
        <v>1965</v>
      </c>
      <c r="B326">
        <v>0</v>
      </c>
      <c r="C326">
        <v>0</v>
      </c>
      <c r="D326">
        <v>0</v>
      </c>
      <c r="E326">
        <v>0</v>
      </c>
    </row>
    <row r="327" spans="1:5" x14ac:dyDescent="0.25">
      <c r="A327" t="s">
        <v>1966</v>
      </c>
      <c r="B327">
        <v>3</v>
      </c>
      <c r="C327">
        <v>0</v>
      </c>
      <c r="D327">
        <v>6</v>
      </c>
      <c r="E327">
        <v>14</v>
      </c>
    </row>
    <row r="328" spans="1:5" x14ac:dyDescent="0.25">
      <c r="A328" t="s">
        <v>1967</v>
      </c>
      <c r="B328">
        <v>0</v>
      </c>
      <c r="C328">
        <v>0</v>
      </c>
      <c r="D328">
        <v>0</v>
      </c>
      <c r="E328">
        <v>0</v>
      </c>
    </row>
    <row r="329" spans="1:5" x14ac:dyDescent="0.25">
      <c r="A329" t="s">
        <v>1968</v>
      </c>
      <c r="B329">
        <v>0</v>
      </c>
      <c r="C329">
        <v>0</v>
      </c>
      <c r="D329">
        <v>0</v>
      </c>
      <c r="E329">
        <v>0</v>
      </c>
    </row>
    <row r="330" spans="1:5" x14ac:dyDescent="0.25">
      <c r="A330" t="s">
        <v>1969</v>
      </c>
      <c r="B330">
        <v>0</v>
      </c>
      <c r="C330">
        <v>0</v>
      </c>
      <c r="D330">
        <v>0</v>
      </c>
      <c r="E330">
        <v>0</v>
      </c>
    </row>
    <row r="331" spans="1:5" x14ac:dyDescent="0.25">
      <c r="A331" t="s">
        <v>1970</v>
      </c>
      <c r="B331">
        <v>0</v>
      </c>
      <c r="C331">
        <v>0</v>
      </c>
      <c r="D331">
        <v>0</v>
      </c>
      <c r="E331">
        <v>0</v>
      </c>
    </row>
    <row r="332" spans="1:5" x14ac:dyDescent="0.25">
      <c r="A332" t="s">
        <v>1971</v>
      </c>
      <c r="B332">
        <v>0</v>
      </c>
      <c r="C332">
        <v>0</v>
      </c>
      <c r="D332">
        <v>0</v>
      </c>
      <c r="E332">
        <v>0</v>
      </c>
    </row>
    <row r="333" spans="1:5" x14ac:dyDescent="0.25">
      <c r="A333" t="s">
        <v>1972</v>
      </c>
      <c r="B333">
        <v>0</v>
      </c>
      <c r="C333">
        <v>0</v>
      </c>
      <c r="D333">
        <v>0</v>
      </c>
      <c r="E333">
        <v>0</v>
      </c>
    </row>
    <row r="334" spans="1:5" x14ac:dyDescent="0.25">
      <c r="A334" t="s">
        <v>1973</v>
      </c>
      <c r="B334">
        <v>0</v>
      </c>
      <c r="C334">
        <v>0</v>
      </c>
      <c r="D334">
        <v>0</v>
      </c>
      <c r="E334">
        <v>0</v>
      </c>
    </row>
    <row r="335" spans="1:5" x14ac:dyDescent="0.25">
      <c r="A335" t="s">
        <v>1974</v>
      </c>
      <c r="B335">
        <v>0</v>
      </c>
      <c r="C335">
        <v>0</v>
      </c>
      <c r="D335">
        <v>0</v>
      </c>
      <c r="E335">
        <v>0</v>
      </c>
    </row>
    <row r="336" spans="1:5" x14ac:dyDescent="0.25">
      <c r="A336" t="s">
        <v>1975</v>
      </c>
      <c r="B336">
        <v>3</v>
      </c>
      <c r="C336">
        <v>0</v>
      </c>
      <c r="D336">
        <v>16</v>
      </c>
      <c r="E336">
        <v>21</v>
      </c>
    </row>
    <row r="337" spans="1:5" x14ac:dyDescent="0.25">
      <c r="A337" t="s">
        <v>1976</v>
      </c>
      <c r="B337">
        <v>0</v>
      </c>
      <c r="C337">
        <v>0</v>
      </c>
      <c r="D337">
        <v>0</v>
      </c>
      <c r="E337">
        <v>0</v>
      </c>
    </row>
    <row r="338" spans="1:5" x14ac:dyDescent="0.25">
      <c r="A338" t="s">
        <v>1977</v>
      </c>
      <c r="B338">
        <v>4</v>
      </c>
      <c r="C338">
        <v>0</v>
      </c>
      <c r="D338">
        <v>15</v>
      </c>
      <c r="E338">
        <v>19</v>
      </c>
    </row>
    <row r="339" spans="1:5" x14ac:dyDescent="0.25">
      <c r="A339" t="s">
        <v>1978</v>
      </c>
      <c r="B339">
        <v>0</v>
      </c>
      <c r="C339">
        <v>0</v>
      </c>
      <c r="D339">
        <v>8</v>
      </c>
      <c r="E339">
        <v>4</v>
      </c>
    </row>
    <row r="340" spans="1:5" x14ac:dyDescent="0.25">
      <c r="A340" t="s">
        <v>1979</v>
      </c>
      <c r="B340">
        <v>0</v>
      </c>
      <c r="C340">
        <v>0</v>
      </c>
      <c r="D340">
        <v>3</v>
      </c>
      <c r="E340">
        <v>3</v>
      </c>
    </row>
    <row r="341" spans="1:5" x14ac:dyDescent="0.25">
      <c r="A341" t="s">
        <v>1980</v>
      </c>
      <c r="B341">
        <v>0</v>
      </c>
      <c r="C341">
        <v>0</v>
      </c>
      <c r="D341">
        <v>0</v>
      </c>
      <c r="E341">
        <v>0</v>
      </c>
    </row>
    <row r="342" spans="1:5" x14ac:dyDescent="0.25">
      <c r="A342" t="s">
        <v>1981</v>
      </c>
      <c r="B342">
        <v>0</v>
      </c>
      <c r="C342">
        <v>0</v>
      </c>
      <c r="D342">
        <v>0</v>
      </c>
      <c r="E342">
        <v>4</v>
      </c>
    </row>
    <row r="343" spans="1:5" x14ac:dyDescent="0.25">
      <c r="A343" t="s">
        <v>1982</v>
      </c>
      <c r="B343">
        <v>0</v>
      </c>
      <c r="C343">
        <v>0</v>
      </c>
      <c r="D343">
        <v>0</v>
      </c>
      <c r="E343">
        <v>0</v>
      </c>
    </row>
    <row r="344" spans="1:5" x14ac:dyDescent="0.25">
      <c r="A344" t="s">
        <v>1983</v>
      </c>
      <c r="B344">
        <v>0</v>
      </c>
      <c r="C344">
        <v>0</v>
      </c>
      <c r="D344">
        <v>0</v>
      </c>
      <c r="E344">
        <v>0</v>
      </c>
    </row>
    <row r="345" spans="1:5" x14ac:dyDescent="0.25">
      <c r="A345" t="s">
        <v>1984</v>
      </c>
      <c r="B345">
        <v>0</v>
      </c>
      <c r="C345">
        <v>3</v>
      </c>
      <c r="D345">
        <v>15</v>
      </c>
      <c r="E345">
        <v>11</v>
      </c>
    </row>
    <row r="346" spans="1:5" x14ac:dyDescent="0.25">
      <c r="A346" t="s">
        <v>1985</v>
      </c>
      <c r="B346">
        <v>3</v>
      </c>
      <c r="C346">
        <v>0</v>
      </c>
      <c r="D346">
        <v>17</v>
      </c>
      <c r="E346">
        <v>25</v>
      </c>
    </row>
    <row r="347" spans="1:5" x14ac:dyDescent="0.25">
      <c r="A347" t="s">
        <v>1986</v>
      </c>
      <c r="B347">
        <v>0</v>
      </c>
      <c r="C347">
        <v>0</v>
      </c>
      <c r="D347">
        <v>0</v>
      </c>
      <c r="E347">
        <v>0</v>
      </c>
    </row>
    <row r="348" spans="1:5" x14ac:dyDescent="0.25">
      <c r="A348" t="s">
        <v>1987</v>
      </c>
      <c r="B348">
        <v>0</v>
      </c>
      <c r="C348">
        <v>0</v>
      </c>
      <c r="D348">
        <v>0</v>
      </c>
      <c r="E348">
        <v>0</v>
      </c>
    </row>
    <row r="349" spans="1:5" x14ac:dyDescent="0.25">
      <c r="A349" t="s">
        <v>1988</v>
      </c>
      <c r="B349">
        <v>0</v>
      </c>
      <c r="C349">
        <v>5</v>
      </c>
      <c r="D349">
        <v>0</v>
      </c>
      <c r="E349">
        <v>7</v>
      </c>
    </row>
    <row r="350" spans="1:5" x14ac:dyDescent="0.25">
      <c r="A350" t="s">
        <v>1989</v>
      </c>
      <c r="B350">
        <v>6</v>
      </c>
      <c r="C350">
        <v>0</v>
      </c>
      <c r="D350">
        <v>11</v>
      </c>
      <c r="E350">
        <v>20</v>
      </c>
    </row>
    <row r="351" spans="1:5" x14ac:dyDescent="0.25">
      <c r="A351" t="s">
        <v>1990</v>
      </c>
      <c r="B351">
        <v>0</v>
      </c>
      <c r="C351">
        <v>0</v>
      </c>
      <c r="D351">
        <v>0</v>
      </c>
      <c r="E351">
        <v>0</v>
      </c>
    </row>
    <row r="352" spans="1:5" x14ac:dyDescent="0.25">
      <c r="A352" t="s">
        <v>1991</v>
      </c>
      <c r="B352">
        <v>0</v>
      </c>
      <c r="C352">
        <v>0</v>
      </c>
      <c r="D352">
        <v>0</v>
      </c>
      <c r="E352">
        <v>0</v>
      </c>
    </row>
    <row r="353" spans="1:5" x14ac:dyDescent="0.25">
      <c r="A353" t="s">
        <v>1992</v>
      </c>
      <c r="B353">
        <v>0</v>
      </c>
      <c r="C353">
        <v>0</v>
      </c>
      <c r="D353">
        <v>0</v>
      </c>
      <c r="E353">
        <v>0</v>
      </c>
    </row>
    <row r="354" spans="1:5" x14ac:dyDescent="0.25">
      <c r="A354" t="s">
        <v>1993</v>
      </c>
      <c r="B354">
        <v>0</v>
      </c>
      <c r="C354">
        <v>0</v>
      </c>
      <c r="D354">
        <v>8</v>
      </c>
      <c r="E354">
        <v>7</v>
      </c>
    </row>
    <row r="355" spans="1:5" x14ac:dyDescent="0.25">
      <c r="A355" t="s">
        <v>1994</v>
      </c>
      <c r="B355">
        <v>0</v>
      </c>
      <c r="C355">
        <v>0</v>
      </c>
      <c r="D355">
        <v>0</v>
      </c>
      <c r="E355">
        <v>0</v>
      </c>
    </row>
    <row r="356" spans="1:5" x14ac:dyDescent="0.25">
      <c r="A356" t="s">
        <v>1995</v>
      </c>
      <c r="B356">
        <v>0</v>
      </c>
      <c r="C356">
        <v>0</v>
      </c>
      <c r="D356">
        <v>0</v>
      </c>
      <c r="E356">
        <v>0</v>
      </c>
    </row>
    <row r="357" spans="1:5" x14ac:dyDescent="0.25">
      <c r="A357" t="s">
        <v>1996</v>
      </c>
      <c r="B357">
        <v>0</v>
      </c>
      <c r="C357">
        <v>0</v>
      </c>
      <c r="D357">
        <v>0</v>
      </c>
      <c r="E357">
        <v>0</v>
      </c>
    </row>
    <row r="358" spans="1:5" x14ac:dyDescent="0.25">
      <c r="A358" t="s">
        <v>1997</v>
      </c>
      <c r="B358">
        <v>0</v>
      </c>
      <c r="C358">
        <v>0</v>
      </c>
      <c r="D358">
        <v>14</v>
      </c>
      <c r="E358">
        <v>13</v>
      </c>
    </row>
    <row r="359" spans="1:5" x14ac:dyDescent="0.25">
      <c r="A359" t="s">
        <v>1998</v>
      </c>
      <c r="B359">
        <v>0</v>
      </c>
      <c r="C359">
        <v>0</v>
      </c>
      <c r="D359">
        <v>0</v>
      </c>
      <c r="E359">
        <v>0</v>
      </c>
    </row>
    <row r="360" spans="1:5" x14ac:dyDescent="0.25">
      <c r="A360" t="s">
        <v>1999</v>
      </c>
      <c r="B360">
        <v>0</v>
      </c>
      <c r="C360">
        <v>0</v>
      </c>
      <c r="D360">
        <v>0</v>
      </c>
      <c r="E360">
        <v>0</v>
      </c>
    </row>
    <row r="361" spans="1:5" x14ac:dyDescent="0.25">
      <c r="A361" t="s">
        <v>2000</v>
      </c>
      <c r="B361">
        <v>0</v>
      </c>
      <c r="C361">
        <v>0</v>
      </c>
      <c r="D361">
        <v>0</v>
      </c>
      <c r="E361">
        <v>0</v>
      </c>
    </row>
    <row r="362" spans="1:5" x14ac:dyDescent="0.25">
      <c r="A362" t="s">
        <v>2001</v>
      </c>
      <c r="B362">
        <v>0</v>
      </c>
      <c r="C362">
        <v>0</v>
      </c>
      <c r="D362">
        <v>14</v>
      </c>
      <c r="E362">
        <v>23</v>
      </c>
    </row>
    <row r="363" spans="1:5" x14ac:dyDescent="0.25">
      <c r="A363" t="s">
        <v>2002</v>
      </c>
      <c r="B363">
        <v>0</v>
      </c>
      <c r="C363">
        <v>0</v>
      </c>
      <c r="D363">
        <v>0</v>
      </c>
      <c r="E363">
        <v>0</v>
      </c>
    </row>
    <row r="364" spans="1:5" x14ac:dyDescent="0.25">
      <c r="A364" t="s">
        <v>2003</v>
      </c>
      <c r="B364">
        <v>0</v>
      </c>
      <c r="C364">
        <v>0</v>
      </c>
      <c r="D364">
        <v>0</v>
      </c>
      <c r="E364">
        <v>0</v>
      </c>
    </row>
    <row r="365" spans="1:5" x14ac:dyDescent="0.25">
      <c r="A365" t="s">
        <v>2004</v>
      </c>
      <c r="B365">
        <v>0</v>
      </c>
      <c r="C365">
        <v>3</v>
      </c>
      <c r="D365">
        <v>14</v>
      </c>
      <c r="E365">
        <v>12</v>
      </c>
    </row>
    <row r="366" spans="1:5" x14ac:dyDescent="0.25">
      <c r="A366" t="s">
        <v>2005</v>
      </c>
      <c r="B366">
        <v>0</v>
      </c>
      <c r="C366">
        <v>0</v>
      </c>
      <c r="D366">
        <v>0</v>
      </c>
      <c r="E366">
        <v>0</v>
      </c>
    </row>
    <row r="367" spans="1:5" x14ac:dyDescent="0.25">
      <c r="A367" t="s">
        <v>2006</v>
      </c>
      <c r="B367">
        <v>0</v>
      </c>
      <c r="C367">
        <v>0</v>
      </c>
      <c r="D367">
        <v>0</v>
      </c>
      <c r="E367">
        <v>0</v>
      </c>
    </row>
    <row r="368" spans="1:5" x14ac:dyDescent="0.25">
      <c r="A368" t="s">
        <v>2007</v>
      </c>
      <c r="B368">
        <v>0</v>
      </c>
      <c r="C368">
        <v>0</v>
      </c>
      <c r="D368">
        <v>0</v>
      </c>
      <c r="E368">
        <v>0</v>
      </c>
    </row>
    <row r="369" spans="1:5" x14ac:dyDescent="0.25">
      <c r="A369" t="s">
        <v>2008</v>
      </c>
      <c r="B369">
        <v>0</v>
      </c>
      <c r="C369">
        <v>0</v>
      </c>
      <c r="D369">
        <v>0</v>
      </c>
      <c r="E369">
        <v>0</v>
      </c>
    </row>
    <row r="370" spans="1:5" x14ac:dyDescent="0.25">
      <c r="A370" t="s">
        <v>2009</v>
      </c>
      <c r="B370">
        <v>3</v>
      </c>
      <c r="C370">
        <v>0</v>
      </c>
      <c r="D370">
        <v>18</v>
      </c>
      <c r="E370">
        <v>16</v>
      </c>
    </row>
    <row r="371" spans="1:5" x14ac:dyDescent="0.25">
      <c r="A371" t="s">
        <v>2010</v>
      </c>
      <c r="B371">
        <v>0</v>
      </c>
      <c r="C371">
        <v>0</v>
      </c>
      <c r="D371">
        <v>0</v>
      </c>
      <c r="E371">
        <v>0</v>
      </c>
    </row>
    <row r="372" spans="1:5" x14ac:dyDescent="0.25">
      <c r="A372" t="s">
        <v>2011</v>
      </c>
      <c r="B372">
        <v>0</v>
      </c>
      <c r="C372">
        <v>0</v>
      </c>
      <c r="D372">
        <v>0</v>
      </c>
      <c r="E372">
        <v>0</v>
      </c>
    </row>
    <row r="373" spans="1:5" x14ac:dyDescent="0.25">
      <c r="A373" t="s">
        <v>2012</v>
      </c>
      <c r="B373">
        <v>0</v>
      </c>
      <c r="C373">
        <v>0</v>
      </c>
      <c r="D373">
        <v>0</v>
      </c>
      <c r="E373">
        <v>0</v>
      </c>
    </row>
    <row r="374" spans="1:5" x14ac:dyDescent="0.25">
      <c r="A374" t="s">
        <v>2013</v>
      </c>
      <c r="B374">
        <v>0</v>
      </c>
      <c r="C374">
        <v>0</v>
      </c>
      <c r="D374">
        <v>0</v>
      </c>
      <c r="E374">
        <v>0</v>
      </c>
    </row>
    <row r="375" spans="1:5" x14ac:dyDescent="0.25">
      <c r="A375" t="s">
        <v>2014</v>
      </c>
      <c r="B375">
        <v>0</v>
      </c>
      <c r="C375">
        <v>0</v>
      </c>
      <c r="D375">
        <v>0</v>
      </c>
      <c r="E375">
        <v>0</v>
      </c>
    </row>
    <row r="376" spans="1:5" x14ac:dyDescent="0.25">
      <c r="A376" t="s">
        <v>2353</v>
      </c>
      <c r="B376">
        <v>0</v>
      </c>
      <c r="C376">
        <v>0</v>
      </c>
      <c r="D376">
        <v>0</v>
      </c>
      <c r="E376">
        <v>0</v>
      </c>
    </row>
    <row r="377" spans="1:5" x14ac:dyDescent="0.25">
      <c r="A377" t="s">
        <v>2354</v>
      </c>
      <c r="B377">
        <v>0</v>
      </c>
      <c r="C377">
        <v>0</v>
      </c>
      <c r="D377">
        <v>0</v>
      </c>
      <c r="E377">
        <v>0</v>
      </c>
    </row>
    <row r="378" spans="1:5" x14ac:dyDescent="0.25">
      <c r="A378" t="s">
        <v>2015</v>
      </c>
      <c r="B378">
        <v>0</v>
      </c>
      <c r="C378">
        <v>0</v>
      </c>
      <c r="D378">
        <v>0</v>
      </c>
      <c r="E378">
        <v>0</v>
      </c>
    </row>
    <row r="379" spans="1:5" x14ac:dyDescent="0.25">
      <c r="A379" t="s">
        <v>1027</v>
      </c>
      <c r="B379">
        <v>0</v>
      </c>
      <c r="C379">
        <v>0</v>
      </c>
      <c r="D379">
        <v>6</v>
      </c>
      <c r="E379">
        <v>4</v>
      </c>
    </row>
    <row r="380" spans="1:5" x14ac:dyDescent="0.25">
      <c r="A380" t="s">
        <v>2016</v>
      </c>
      <c r="B380">
        <v>0</v>
      </c>
      <c r="C380">
        <v>0</v>
      </c>
      <c r="D380">
        <v>0</v>
      </c>
      <c r="E380">
        <v>0</v>
      </c>
    </row>
    <row r="381" spans="1:5" x14ac:dyDescent="0.25">
      <c r="A381" t="s">
        <v>2017</v>
      </c>
      <c r="B381">
        <v>0</v>
      </c>
      <c r="C381">
        <v>0</v>
      </c>
      <c r="D381">
        <v>0</v>
      </c>
      <c r="E381">
        <v>0</v>
      </c>
    </row>
    <row r="382" spans="1:5" x14ac:dyDescent="0.25">
      <c r="A382" t="s">
        <v>2018</v>
      </c>
      <c r="B382">
        <v>0</v>
      </c>
      <c r="C382">
        <v>0</v>
      </c>
      <c r="D382">
        <v>0</v>
      </c>
      <c r="E382">
        <v>0</v>
      </c>
    </row>
    <row r="383" spans="1:5" x14ac:dyDescent="0.25">
      <c r="A383" t="s">
        <v>1055</v>
      </c>
      <c r="B383">
        <v>0</v>
      </c>
      <c r="C383">
        <v>0</v>
      </c>
      <c r="D383">
        <v>6</v>
      </c>
      <c r="E383">
        <v>6</v>
      </c>
    </row>
    <row r="384" spans="1:5" x14ac:dyDescent="0.25">
      <c r="A384" t="s">
        <v>1066</v>
      </c>
      <c r="B384">
        <v>0</v>
      </c>
      <c r="C384">
        <v>0</v>
      </c>
      <c r="D384">
        <v>7</v>
      </c>
      <c r="E384">
        <v>7</v>
      </c>
    </row>
    <row r="385" spans="1:5" x14ac:dyDescent="0.25">
      <c r="A385" t="s">
        <v>2019</v>
      </c>
      <c r="B385">
        <v>0</v>
      </c>
      <c r="C385">
        <v>0</v>
      </c>
      <c r="D385">
        <v>0</v>
      </c>
      <c r="E385">
        <v>0</v>
      </c>
    </row>
    <row r="386" spans="1:5" x14ac:dyDescent="0.25">
      <c r="A386" t="s">
        <v>2020</v>
      </c>
      <c r="B386">
        <v>0</v>
      </c>
      <c r="C386">
        <v>0</v>
      </c>
      <c r="D386">
        <v>0</v>
      </c>
      <c r="E386">
        <v>0</v>
      </c>
    </row>
    <row r="387" spans="1:5" x14ac:dyDescent="0.25">
      <c r="A387" t="s">
        <v>2021</v>
      </c>
      <c r="B387">
        <v>0</v>
      </c>
      <c r="C387">
        <v>0</v>
      </c>
      <c r="D387">
        <v>0</v>
      </c>
      <c r="E387">
        <v>0</v>
      </c>
    </row>
    <row r="388" spans="1:5" x14ac:dyDescent="0.25">
      <c r="A388" t="s">
        <v>2022</v>
      </c>
      <c r="B388">
        <v>0</v>
      </c>
      <c r="C388">
        <v>0</v>
      </c>
      <c r="D388">
        <v>0</v>
      </c>
      <c r="E388">
        <v>0</v>
      </c>
    </row>
    <row r="389" spans="1:5" x14ac:dyDescent="0.25">
      <c r="A389" t="s">
        <v>2023</v>
      </c>
      <c r="B389">
        <v>0</v>
      </c>
      <c r="C389">
        <v>0</v>
      </c>
      <c r="D389">
        <v>0</v>
      </c>
      <c r="E389">
        <v>0</v>
      </c>
    </row>
    <row r="390" spans="1:5" x14ac:dyDescent="0.25">
      <c r="A390" t="s">
        <v>2024</v>
      </c>
      <c r="B390">
        <v>0</v>
      </c>
      <c r="C390">
        <v>0</v>
      </c>
      <c r="D390">
        <v>0</v>
      </c>
      <c r="E390">
        <v>0</v>
      </c>
    </row>
    <row r="391" spans="1:5" x14ac:dyDescent="0.25">
      <c r="A391" t="s">
        <v>2025</v>
      </c>
      <c r="B391">
        <v>0</v>
      </c>
      <c r="C391">
        <v>0</v>
      </c>
      <c r="D391">
        <v>0</v>
      </c>
      <c r="E391">
        <v>0</v>
      </c>
    </row>
    <row r="392" spans="1:5" x14ac:dyDescent="0.25">
      <c r="A392" t="s">
        <v>2026</v>
      </c>
      <c r="B392">
        <v>0</v>
      </c>
      <c r="C392">
        <v>0</v>
      </c>
      <c r="D392">
        <v>0</v>
      </c>
      <c r="E392">
        <v>0</v>
      </c>
    </row>
    <row r="393" spans="1:5" x14ac:dyDescent="0.25">
      <c r="A393" t="s">
        <v>2027</v>
      </c>
      <c r="B393">
        <v>0</v>
      </c>
      <c r="C393">
        <v>0</v>
      </c>
      <c r="D393">
        <v>3</v>
      </c>
      <c r="E393">
        <v>3</v>
      </c>
    </row>
    <row r="394" spans="1:5" x14ac:dyDescent="0.25">
      <c r="A394" t="s">
        <v>2028</v>
      </c>
      <c r="B394">
        <v>0</v>
      </c>
      <c r="C394">
        <v>0</v>
      </c>
      <c r="D394">
        <v>0</v>
      </c>
      <c r="E394">
        <v>0</v>
      </c>
    </row>
    <row r="395" spans="1:5" x14ac:dyDescent="0.25">
      <c r="A395" t="s">
        <v>2029</v>
      </c>
      <c r="B395">
        <v>0</v>
      </c>
      <c r="C395">
        <v>0</v>
      </c>
      <c r="D395">
        <v>5</v>
      </c>
      <c r="E395">
        <v>6</v>
      </c>
    </row>
    <row r="396" spans="1:5" x14ac:dyDescent="0.25">
      <c r="A396" t="s">
        <v>2030</v>
      </c>
      <c r="B396">
        <v>0</v>
      </c>
      <c r="C396">
        <v>4</v>
      </c>
      <c r="D396">
        <v>0</v>
      </c>
      <c r="E396">
        <v>4</v>
      </c>
    </row>
    <row r="397" spans="1:5" x14ac:dyDescent="0.25">
      <c r="A397" t="s">
        <v>2031</v>
      </c>
      <c r="B397">
        <v>0</v>
      </c>
      <c r="C397">
        <v>0</v>
      </c>
      <c r="D397">
        <v>0</v>
      </c>
      <c r="E397">
        <v>0</v>
      </c>
    </row>
    <row r="398" spans="1:5" x14ac:dyDescent="0.25">
      <c r="A398" t="s">
        <v>2032</v>
      </c>
      <c r="B398">
        <v>0</v>
      </c>
      <c r="C398">
        <v>0</v>
      </c>
      <c r="D398">
        <v>0</v>
      </c>
      <c r="E398">
        <v>0</v>
      </c>
    </row>
    <row r="399" spans="1:5" x14ac:dyDescent="0.25">
      <c r="A399" t="s">
        <v>2033</v>
      </c>
      <c r="B399">
        <v>0</v>
      </c>
      <c r="C399">
        <v>0</v>
      </c>
      <c r="D399">
        <v>0</v>
      </c>
      <c r="E399">
        <v>0</v>
      </c>
    </row>
    <row r="400" spans="1:5" x14ac:dyDescent="0.25">
      <c r="A400" t="s">
        <v>2034</v>
      </c>
      <c r="B400">
        <v>0</v>
      </c>
      <c r="C400">
        <v>0</v>
      </c>
      <c r="D400">
        <v>0</v>
      </c>
      <c r="E400">
        <v>0</v>
      </c>
    </row>
    <row r="401" spans="1:5" x14ac:dyDescent="0.25">
      <c r="A401" t="s">
        <v>2035</v>
      </c>
      <c r="B401">
        <v>0</v>
      </c>
      <c r="C401">
        <v>0</v>
      </c>
      <c r="D401">
        <v>0</v>
      </c>
      <c r="E401">
        <v>0</v>
      </c>
    </row>
    <row r="402" spans="1:5" x14ac:dyDescent="0.25">
      <c r="A402" t="s">
        <v>2036</v>
      </c>
      <c r="B402">
        <v>0</v>
      </c>
      <c r="C402">
        <v>0</v>
      </c>
      <c r="D402">
        <v>0</v>
      </c>
      <c r="E402">
        <v>0</v>
      </c>
    </row>
    <row r="403" spans="1:5" x14ac:dyDescent="0.25">
      <c r="A403" t="s">
        <v>2037</v>
      </c>
      <c r="B403">
        <v>0</v>
      </c>
      <c r="C403">
        <v>0</v>
      </c>
      <c r="D403">
        <v>0</v>
      </c>
      <c r="E403">
        <v>0</v>
      </c>
    </row>
    <row r="404" spans="1:5" x14ac:dyDescent="0.25">
      <c r="A404" t="s">
        <v>2038</v>
      </c>
      <c r="B404">
        <v>0</v>
      </c>
      <c r="C404">
        <v>6</v>
      </c>
      <c r="D404">
        <v>10</v>
      </c>
      <c r="E404">
        <v>16</v>
      </c>
    </row>
    <row r="405" spans="1:5" x14ac:dyDescent="0.25">
      <c r="A405" t="s">
        <v>2039</v>
      </c>
      <c r="B405">
        <v>0</v>
      </c>
      <c r="C405">
        <v>0</v>
      </c>
      <c r="D405">
        <v>0</v>
      </c>
      <c r="E405">
        <v>0</v>
      </c>
    </row>
    <row r="406" spans="1:5" x14ac:dyDescent="0.25">
      <c r="A406" t="s">
        <v>2040</v>
      </c>
      <c r="B406">
        <v>0</v>
      </c>
      <c r="C406">
        <v>0</v>
      </c>
      <c r="D406">
        <v>0</v>
      </c>
      <c r="E406">
        <v>0</v>
      </c>
    </row>
    <row r="407" spans="1:5" x14ac:dyDescent="0.25">
      <c r="A407" t="s">
        <v>2041</v>
      </c>
      <c r="B407">
        <v>0</v>
      </c>
      <c r="C407">
        <v>0</v>
      </c>
      <c r="D407">
        <v>0</v>
      </c>
      <c r="E407">
        <v>0</v>
      </c>
    </row>
    <row r="408" spans="1:5" x14ac:dyDescent="0.25">
      <c r="A408" t="s">
        <v>2042</v>
      </c>
      <c r="B408">
        <v>0</v>
      </c>
      <c r="C408">
        <v>0</v>
      </c>
      <c r="D408">
        <v>0</v>
      </c>
      <c r="E408">
        <v>0</v>
      </c>
    </row>
    <row r="409" spans="1:5" x14ac:dyDescent="0.25">
      <c r="A409" t="s">
        <v>2043</v>
      </c>
      <c r="B409">
        <v>0</v>
      </c>
      <c r="C409">
        <v>0</v>
      </c>
      <c r="D409">
        <v>0</v>
      </c>
      <c r="E409">
        <v>0</v>
      </c>
    </row>
    <row r="410" spans="1:5" x14ac:dyDescent="0.25">
      <c r="A410" t="s">
        <v>2044</v>
      </c>
      <c r="B410">
        <v>0</v>
      </c>
      <c r="C410">
        <v>0</v>
      </c>
      <c r="D410">
        <v>5</v>
      </c>
      <c r="E410">
        <v>5</v>
      </c>
    </row>
    <row r="411" spans="1:5" x14ac:dyDescent="0.25">
      <c r="A411" t="s">
        <v>2045</v>
      </c>
      <c r="B411">
        <v>0</v>
      </c>
      <c r="C411">
        <v>0</v>
      </c>
      <c r="D411">
        <v>0</v>
      </c>
      <c r="E411">
        <v>0</v>
      </c>
    </row>
    <row r="412" spans="1:5" x14ac:dyDescent="0.25">
      <c r="A412" t="s">
        <v>2046</v>
      </c>
      <c r="B412">
        <v>0</v>
      </c>
      <c r="C412">
        <v>0</v>
      </c>
      <c r="D412">
        <v>0</v>
      </c>
      <c r="E412">
        <v>0</v>
      </c>
    </row>
    <row r="413" spans="1:5" x14ac:dyDescent="0.25">
      <c r="A413" t="s">
        <v>2047</v>
      </c>
      <c r="B413">
        <v>0</v>
      </c>
      <c r="C413">
        <v>0</v>
      </c>
      <c r="D413">
        <v>0</v>
      </c>
      <c r="E413">
        <v>0</v>
      </c>
    </row>
    <row r="414" spans="1:5" x14ac:dyDescent="0.25">
      <c r="A414" t="s">
        <v>2048</v>
      </c>
      <c r="B414">
        <v>0</v>
      </c>
      <c r="C414">
        <v>0</v>
      </c>
      <c r="D414">
        <v>0</v>
      </c>
      <c r="E414">
        <v>0</v>
      </c>
    </row>
    <row r="415" spans="1:5" x14ac:dyDescent="0.25">
      <c r="A415" t="s">
        <v>2049</v>
      </c>
      <c r="B415">
        <v>0</v>
      </c>
      <c r="C415">
        <v>0</v>
      </c>
      <c r="D415">
        <v>0</v>
      </c>
      <c r="E415">
        <v>0</v>
      </c>
    </row>
    <row r="416" spans="1:5" x14ac:dyDescent="0.25">
      <c r="A416" t="s">
        <v>2050</v>
      </c>
      <c r="B416">
        <v>0</v>
      </c>
      <c r="C416">
        <v>0</v>
      </c>
      <c r="D416">
        <v>0</v>
      </c>
      <c r="E416">
        <v>0</v>
      </c>
    </row>
    <row r="417" spans="1:5" x14ac:dyDescent="0.25">
      <c r="A417" t="s">
        <v>2051</v>
      </c>
      <c r="B417">
        <v>0</v>
      </c>
      <c r="C417">
        <v>0</v>
      </c>
      <c r="D417">
        <v>0</v>
      </c>
      <c r="E417">
        <v>0</v>
      </c>
    </row>
    <row r="418" spans="1:5" x14ac:dyDescent="0.25">
      <c r="A418" t="s">
        <v>2052</v>
      </c>
      <c r="B418">
        <v>0</v>
      </c>
      <c r="C418">
        <v>0</v>
      </c>
      <c r="D418">
        <v>0</v>
      </c>
      <c r="E418">
        <v>0</v>
      </c>
    </row>
    <row r="419" spans="1:5" x14ac:dyDescent="0.25">
      <c r="A419" t="s">
        <v>2053</v>
      </c>
      <c r="B419">
        <v>0</v>
      </c>
      <c r="C419">
        <v>0</v>
      </c>
      <c r="D419">
        <v>0</v>
      </c>
      <c r="E419">
        <v>0</v>
      </c>
    </row>
    <row r="420" spans="1:5" x14ac:dyDescent="0.25">
      <c r="A420" t="s">
        <v>2054</v>
      </c>
      <c r="B420">
        <v>0</v>
      </c>
      <c r="C420">
        <v>0</v>
      </c>
      <c r="D420">
        <v>0</v>
      </c>
      <c r="E420">
        <v>0</v>
      </c>
    </row>
    <row r="421" spans="1:5" x14ac:dyDescent="0.25">
      <c r="A421" t="s">
        <v>2055</v>
      </c>
      <c r="B421">
        <v>0</v>
      </c>
      <c r="C421">
        <v>0</v>
      </c>
      <c r="D421">
        <v>0</v>
      </c>
      <c r="E421">
        <v>0</v>
      </c>
    </row>
    <row r="422" spans="1:5" x14ac:dyDescent="0.25">
      <c r="A422" t="s">
        <v>2056</v>
      </c>
      <c r="B422">
        <v>0</v>
      </c>
      <c r="C422">
        <v>0</v>
      </c>
      <c r="D422">
        <v>0</v>
      </c>
      <c r="E422">
        <v>0</v>
      </c>
    </row>
    <row r="423" spans="1:5" x14ac:dyDescent="0.25">
      <c r="A423" t="s">
        <v>2057</v>
      </c>
      <c r="B423">
        <v>0</v>
      </c>
      <c r="C423">
        <v>0</v>
      </c>
      <c r="D423">
        <v>0</v>
      </c>
      <c r="E423">
        <v>0</v>
      </c>
    </row>
    <row r="424" spans="1:5" x14ac:dyDescent="0.25">
      <c r="A424" t="s">
        <v>2058</v>
      </c>
      <c r="B424">
        <v>0</v>
      </c>
      <c r="C424">
        <v>0</v>
      </c>
      <c r="D424">
        <v>0</v>
      </c>
      <c r="E424">
        <v>0</v>
      </c>
    </row>
    <row r="425" spans="1:5" x14ac:dyDescent="0.25">
      <c r="A425" t="s">
        <v>2059</v>
      </c>
      <c r="B425">
        <v>0</v>
      </c>
      <c r="C425">
        <v>0</v>
      </c>
      <c r="D425">
        <v>0</v>
      </c>
      <c r="E425">
        <v>0</v>
      </c>
    </row>
    <row r="426" spans="1:5" x14ac:dyDescent="0.25">
      <c r="A426" t="s">
        <v>2060</v>
      </c>
      <c r="B426">
        <v>0</v>
      </c>
      <c r="C426">
        <v>0</v>
      </c>
      <c r="D426">
        <v>0</v>
      </c>
      <c r="E426">
        <v>0</v>
      </c>
    </row>
    <row r="427" spans="1:5" x14ac:dyDescent="0.25">
      <c r="A427" t="s">
        <v>2061</v>
      </c>
      <c r="B427">
        <v>0</v>
      </c>
      <c r="C427">
        <v>0</v>
      </c>
      <c r="D427">
        <v>0</v>
      </c>
      <c r="E427">
        <v>0</v>
      </c>
    </row>
    <row r="428" spans="1:5" x14ac:dyDescent="0.25">
      <c r="A428" t="s">
        <v>2062</v>
      </c>
      <c r="B428">
        <v>0</v>
      </c>
      <c r="C428">
        <v>0</v>
      </c>
      <c r="D428">
        <v>3</v>
      </c>
      <c r="E428">
        <v>9</v>
      </c>
    </row>
    <row r="429" spans="1:5" x14ac:dyDescent="0.25">
      <c r="A429" t="s">
        <v>2063</v>
      </c>
      <c r="B429">
        <v>0</v>
      </c>
      <c r="C429">
        <v>0</v>
      </c>
      <c r="D429">
        <v>0</v>
      </c>
      <c r="E429">
        <v>0</v>
      </c>
    </row>
    <row r="430" spans="1:5" x14ac:dyDescent="0.25">
      <c r="A430" t="s">
        <v>2064</v>
      </c>
      <c r="B430">
        <v>0</v>
      </c>
      <c r="C430">
        <v>0</v>
      </c>
      <c r="D430">
        <v>0</v>
      </c>
      <c r="E430">
        <v>0</v>
      </c>
    </row>
    <row r="431" spans="1:5" x14ac:dyDescent="0.25">
      <c r="A431" t="s">
        <v>2065</v>
      </c>
      <c r="B431">
        <v>0</v>
      </c>
      <c r="C431">
        <v>0</v>
      </c>
      <c r="D431">
        <v>0</v>
      </c>
      <c r="E431">
        <v>0</v>
      </c>
    </row>
    <row r="432" spans="1:5" x14ac:dyDescent="0.25">
      <c r="A432" t="s">
        <v>2066</v>
      </c>
      <c r="B432">
        <v>0</v>
      </c>
      <c r="C432">
        <v>0</v>
      </c>
      <c r="D432">
        <v>6</v>
      </c>
      <c r="E432">
        <v>4</v>
      </c>
    </row>
    <row r="433" spans="1:5" x14ac:dyDescent="0.25">
      <c r="A433" t="s">
        <v>2067</v>
      </c>
      <c r="B433">
        <v>0</v>
      </c>
      <c r="C433">
        <v>0</v>
      </c>
      <c r="D433">
        <v>0</v>
      </c>
      <c r="E433">
        <v>0</v>
      </c>
    </row>
    <row r="434" spans="1:5" x14ac:dyDescent="0.25">
      <c r="A434" t="s">
        <v>2068</v>
      </c>
      <c r="B434">
        <v>0</v>
      </c>
      <c r="C434">
        <v>0</v>
      </c>
      <c r="D434">
        <v>0</v>
      </c>
      <c r="E434">
        <v>0</v>
      </c>
    </row>
    <row r="435" spans="1:5" x14ac:dyDescent="0.25">
      <c r="A435" t="s">
        <v>2069</v>
      </c>
      <c r="B435">
        <v>0</v>
      </c>
      <c r="C435">
        <v>0</v>
      </c>
      <c r="D435">
        <v>4</v>
      </c>
      <c r="E435">
        <v>4</v>
      </c>
    </row>
    <row r="436" spans="1:5" x14ac:dyDescent="0.25">
      <c r="A436" t="s">
        <v>2070</v>
      </c>
      <c r="B436">
        <v>0</v>
      </c>
      <c r="C436">
        <v>0</v>
      </c>
      <c r="D436">
        <v>0</v>
      </c>
      <c r="E436">
        <v>0</v>
      </c>
    </row>
    <row r="437" spans="1:5" x14ac:dyDescent="0.25">
      <c r="A437" t="s">
        <v>2071</v>
      </c>
      <c r="B437">
        <v>0</v>
      </c>
      <c r="C437">
        <v>0</v>
      </c>
      <c r="D437">
        <v>0</v>
      </c>
      <c r="E437">
        <v>0</v>
      </c>
    </row>
    <row r="438" spans="1:5" x14ac:dyDescent="0.25">
      <c r="A438" t="s">
        <v>2072</v>
      </c>
      <c r="B438">
        <v>0</v>
      </c>
      <c r="C438">
        <v>4</v>
      </c>
      <c r="D438">
        <v>13</v>
      </c>
      <c r="E438">
        <v>13</v>
      </c>
    </row>
    <row r="439" spans="1:5" x14ac:dyDescent="0.25">
      <c r="A439" t="s">
        <v>2073</v>
      </c>
      <c r="B439">
        <v>0</v>
      </c>
      <c r="C439">
        <v>0</v>
      </c>
      <c r="D439">
        <v>0</v>
      </c>
      <c r="E439">
        <v>5</v>
      </c>
    </row>
    <row r="440" spans="1:5" x14ac:dyDescent="0.25">
      <c r="A440" t="s">
        <v>2074</v>
      </c>
      <c r="B440">
        <v>0</v>
      </c>
      <c r="C440">
        <v>0</v>
      </c>
      <c r="D440">
        <v>0</v>
      </c>
      <c r="E440">
        <v>0</v>
      </c>
    </row>
    <row r="441" spans="1:5" x14ac:dyDescent="0.25">
      <c r="A441" t="s">
        <v>2075</v>
      </c>
      <c r="B441">
        <v>0</v>
      </c>
      <c r="C441">
        <v>0</v>
      </c>
      <c r="D441">
        <v>0</v>
      </c>
      <c r="E441">
        <v>0</v>
      </c>
    </row>
    <row r="442" spans="1:5" x14ac:dyDescent="0.25">
      <c r="A442" t="s">
        <v>2076</v>
      </c>
      <c r="B442">
        <v>0</v>
      </c>
      <c r="C442">
        <v>0</v>
      </c>
      <c r="D442">
        <v>0</v>
      </c>
      <c r="E442">
        <v>0</v>
      </c>
    </row>
    <row r="443" spans="1:5" x14ac:dyDescent="0.25">
      <c r="A443" t="s">
        <v>2077</v>
      </c>
      <c r="B443">
        <v>0</v>
      </c>
      <c r="C443">
        <v>0</v>
      </c>
      <c r="D443">
        <v>0</v>
      </c>
      <c r="E443">
        <v>0</v>
      </c>
    </row>
    <row r="444" spans="1:5" x14ac:dyDescent="0.25">
      <c r="A444" t="s">
        <v>2078</v>
      </c>
      <c r="B444">
        <v>0</v>
      </c>
      <c r="C444">
        <v>0</v>
      </c>
      <c r="D444">
        <v>0</v>
      </c>
      <c r="E444">
        <v>0</v>
      </c>
    </row>
    <row r="445" spans="1:5" x14ac:dyDescent="0.25">
      <c r="A445" t="s">
        <v>2079</v>
      </c>
      <c r="B445">
        <v>0</v>
      </c>
      <c r="C445">
        <v>0</v>
      </c>
      <c r="D445">
        <v>0</v>
      </c>
      <c r="E445">
        <v>0</v>
      </c>
    </row>
    <row r="446" spans="1:5" x14ac:dyDescent="0.25">
      <c r="A446" t="s">
        <v>2080</v>
      </c>
      <c r="B446">
        <v>0</v>
      </c>
      <c r="C446">
        <v>0</v>
      </c>
      <c r="D446">
        <v>0</v>
      </c>
      <c r="E446">
        <v>0</v>
      </c>
    </row>
    <row r="447" spans="1:5" x14ac:dyDescent="0.25">
      <c r="A447" t="s">
        <v>2081</v>
      </c>
      <c r="B447">
        <v>0</v>
      </c>
      <c r="C447">
        <v>0</v>
      </c>
      <c r="D447">
        <v>0</v>
      </c>
      <c r="E447">
        <v>0</v>
      </c>
    </row>
    <row r="448" spans="1:5" x14ac:dyDescent="0.25">
      <c r="A448" t="s">
        <v>2082</v>
      </c>
      <c r="B448">
        <v>0</v>
      </c>
      <c r="C448">
        <v>0</v>
      </c>
      <c r="D448">
        <v>0</v>
      </c>
      <c r="E448">
        <v>0</v>
      </c>
    </row>
    <row r="449" spans="1:5" x14ac:dyDescent="0.25">
      <c r="A449" t="s">
        <v>2083</v>
      </c>
      <c r="B449">
        <v>0</v>
      </c>
      <c r="C449">
        <v>0</v>
      </c>
      <c r="D449">
        <v>4</v>
      </c>
      <c r="E449">
        <v>4</v>
      </c>
    </row>
    <row r="450" spans="1:5" x14ac:dyDescent="0.25">
      <c r="A450" t="s">
        <v>2084</v>
      </c>
      <c r="B450">
        <v>0</v>
      </c>
      <c r="C450">
        <v>0</v>
      </c>
      <c r="D450">
        <v>0</v>
      </c>
      <c r="E450">
        <v>0</v>
      </c>
    </row>
    <row r="451" spans="1:5" x14ac:dyDescent="0.25">
      <c r="A451" t="s">
        <v>1301</v>
      </c>
      <c r="B451">
        <v>0</v>
      </c>
      <c r="C451">
        <v>0</v>
      </c>
      <c r="D451">
        <v>0</v>
      </c>
      <c r="E451">
        <v>0</v>
      </c>
    </row>
    <row r="452" spans="1:5" x14ac:dyDescent="0.25">
      <c r="A452" t="s">
        <v>2085</v>
      </c>
      <c r="B452">
        <v>0</v>
      </c>
      <c r="C452">
        <v>0</v>
      </c>
      <c r="D452">
        <v>0</v>
      </c>
      <c r="E452">
        <v>0</v>
      </c>
    </row>
    <row r="453" spans="1:5" x14ac:dyDescent="0.25">
      <c r="A453" t="s">
        <v>2086</v>
      </c>
      <c r="B453">
        <v>0</v>
      </c>
      <c r="C453">
        <v>0</v>
      </c>
      <c r="D453">
        <v>0</v>
      </c>
      <c r="E453">
        <v>0</v>
      </c>
    </row>
    <row r="454" spans="1:5" x14ac:dyDescent="0.25">
      <c r="A454" t="s">
        <v>2087</v>
      </c>
      <c r="B454">
        <v>0</v>
      </c>
      <c r="C454">
        <v>0</v>
      </c>
      <c r="D454">
        <v>0</v>
      </c>
      <c r="E454">
        <v>0</v>
      </c>
    </row>
    <row r="455" spans="1:5" x14ac:dyDescent="0.25">
      <c r="A455" t="s">
        <v>2088</v>
      </c>
      <c r="B455">
        <v>0</v>
      </c>
      <c r="C455">
        <v>0</v>
      </c>
      <c r="D455">
        <v>0</v>
      </c>
      <c r="E455">
        <v>0</v>
      </c>
    </row>
    <row r="456" spans="1:5" x14ac:dyDescent="0.25">
      <c r="A456" t="s">
        <v>2089</v>
      </c>
      <c r="B456">
        <v>0</v>
      </c>
      <c r="C456">
        <v>0</v>
      </c>
      <c r="D456">
        <v>8</v>
      </c>
      <c r="E456">
        <v>8</v>
      </c>
    </row>
    <row r="457" spans="1:5" x14ac:dyDescent="0.25">
      <c r="A457" t="s">
        <v>2090</v>
      </c>
      <c r="B457">
        <v>0</v>
      </c>
      <c r="C457">
        <v>0</v>
      </c>
      <c r="D457">
        <v>0</v>
      </c>
      <c r="E457">
        <v>0</v>
      </c>
    </row>
    <row r="458" spans="1:5" x14ac:dyDescent="0.25">
      <c r="A458" t="s">
        <v>2091</v>
      </c>
      <c r="B458">
        <v>0</v>
      </c>
      <c r="C458">
        <v>0</v>
      </c>
      <c r="D458">
        <v>0</v>
      </c>
      <c r="E458">
        <v>0</v>
      </c>
    </row>
    <row r="459" spans="1:5" x14ac:dyDescent="0.25">
      <c r="A459" t="s">
        <v>2092</v>
      </c>
      <c r="B459">
        <v>0</v>
      </c>
      <c r="C459">
        <v>0</v>
      </c>
      <c r="D459">
        <v>0</v>
      </c>
      <c r="E459">
        <v>0</v>
      </c>
    </row>
    <row r="460" spans="1:5" x14ac:dyDescent="0.25">
      <c r="A460" t="s">
        <v>2093</v>
      </c>
      <c r="B460">
        <v>0</v>
      </c>
      <c r="C460">
        <v>0</v>
      </c>
      <c r="D460">
        <v>0</v>
      </c>
      <c r="E460">
        <v>0</v>
      </c>
    </row>
    <row r="461" spans="1:5" x14ac:dyDescent="0.25">
      <c r="A461" t="s">
        <v>2094</v>
      </c>
      <c r="B461">
        <v>0</v>
      </c>
      <c r="C461">
        <v>0</v>
      </c>
      <c r="D461">
        <v>0</v>
      </c>
      <c r="E461">
        <v>0</v>
      </c>
    </row>
    <row r="462" spans="1:5" x14ac:dyDescent="0.25">
      <c r="A462" t="s">
        <v>2095</v>
      </c>
      <c r="B462">
        <v>0</v>
      </c>
      <c r="C462">
        <v>0</v>
      </c>
      <c r="D462">
        <v>0</v>
      </c>
      <c r="E462">
        <v>0</v>
      </c>
    </row>
    <row r="463" spans="1:5" x14ac:dyDescent="0.25">
      <c r="A463" t="s">
        <v>2096</v>
      </c>
      <c r="B463">
        <v>0</v>
      </c>
      <c r="C463">
        <v>0</v>
      </c>
      <c r="D463">
        <v>0</v>
      </c>
      <c r="E463">
        <v>0</v>
      </c>
    </row>
    <row r="464" spans="1:5" x14ac:dyDescent="0.25">
      <c r="A464" t="s">
        <v>2097</v>
      </c>
      <c r="B464">
        <v>0</v>
      </c>
      <c r="C464">
        <v>0</v>
      </c>
      <c r="D464">
        <v>0</v>
      </c>
      <c r="E464">
        <v>0</v>
      </c>
    </row>
    <row r="465" spans="1:5" x14ac:dyDescent="0.25">
      <c r="A465" t="s">
        <v>2098</v>
      </c>
      <c r="B465">
        <v>0</v>
      </c>
      <c r="C465">
        <v>0</v>
      </c>
      <c r="D465">
        <v>0</v>
      </c>
      <c r="E465">
        <v>0</v>
      </c>
    </row>
    <row r="466" spans="1:5" x14ac:dyDescent="0.25">
      <c r="A466" t="s">
        <v>2099</v>
      </c>
      <c r="B466">
        <v>0</v>
      </c>
      <c r="C466">
        <v>0</v>
      </c>
      <c r="D466">
        <v>0</v>
      </c>
      <c r="E466">
        <v>0</v>
      </c>
    </row>
    <row r="467" spans="1:5" x14ac:dyDescent="0.25">
      <c r="A467" t="s">
        <v>2100</v>
      </c>
      <c r="B467">
        <v>0</v>
      </c>
      <c r="C467">
        <v>0</v>
      </c>
      <c r="D467">
        <v>0</v>
      </c>
      <c r="E467">
        <v>0</v>
      </c>
    </row>
    <row r="468" spans="1:5" x14ac:dyDescent="0.25">
      <c r="A468" t="s">
        <v>2101</v>
      </c>
      <c r="B468">
        <v>0</v>
      </c>
      <c r="C468">
        <v>0</v>
      </c>
      <c r="D468">
        <v>0</v>
      </c>
      <c r="E468">
        <v>0</v>
      </c>
    </row>
    <row r="469" spans="1:5" x14ac:dyDescent="0.25">
      <c r="A469" t="s">
        <v>2102</v>
      </c>
      <c r="B469">
        <v>0</v>
      </c>
      <c r="C469">
        <v>0</v>
      </c>
      <c r="D469">
        <v>0</v>
      </c>
      <c r="E469">
        <v>0</v>
      </c>
    </row>
    <row r="470" spans="1:5" x14ac:dyDescent="0.25">
      <c r="A470" t="s">
        <v>2103</v>
      </c>
      <c r="B470">
        <v>0</v>
      </c>
      <c r="C470">
        <v>0</v>
      </c>
      <c r="D470">
        <v>0</v>
      </c>
      <c r="E470">
        <v>0</v>
      </c>
    </row>
    <row r="471" spans="1:5" x14ac:dyDescent="0.25">
      <c r="A471" t="s">
        <v>2104</v>
      </c>
      <c r="B471">
        <v>0</v>
      </c>
      <c r="C471">
        <v>0</v>
      </c>
      <c r="D471">
        <v>0</v>
      </c>
      <c r="E471">
        <v>0</v>
      </c>
    </row>
    <row r="472" spans="1:5" x14ac:dyDescent="0.25">
      <c r="A472" t="s">
        <v>2105</v>
      </c>
      <c r="B472">
        <v>0</v>
      </c>
      <c r="C472">
        <v>0</v>
      </c>
      <c r="D472">
        <v>7</v>
      </c>
      <c r="E472">
        <v>7</v>
      </c>
    </row>
    <row r="473" spans="1:5" x14ac:dyDescent="0.25">
      <c r="A473" t="s">
        <v>2106</v>
      </c>
      <c r="B473">
        <v>0</v>
      </c>
      <c r="C473">
        <v>0</v>
      </c>
      <c r="D473">
        <v>0</v>
      </c>
      <c r="E473">
        <v>0</v>
      </c>
    </row>
    <row r="474" spans="1:5" x14ac:dyDescent="0.25">
      <c r="A474" t="s">
        <v>2107</v>
      </c>
      <c r="B474">
        <v>0</v>
      </c>
      <c r="C474">
        <v>0</v>
      </c>
      <c r="D474">
        <v>0</v>
      </c>
      <c r="E474">
        <v>0</v>
      </c>
    </row>
    <row r="475" spans="1:5" x14ac:dyDescent="0.25">
      <c r="A475" t="s">
        <v>2108</v>
      </c>
      <c r="B475">
        <v>0</v>
      </c>
      <c r="C475">
        <v>0</v>
      </c>
      <c r="D475">
        <v>0</v>
      </c>
      <c r="E475">
        <v>0</v>
      </c>
    </row>
    <row r="476" spans="1:5" x14ac:dyDescent="0.25">
      <c r="A476" t="s">
        <v>2109</v>
      </c>
      <c r="B476">
        <v>0</v>
      </c>
      <c r="C476">
        <v>0</v>
      </c>
      <c r="D476">
        <v>0</v>
      </c>
      <c r="E476">
        <v>0</v>
      </c>
    </row>
    <row r="477" spans="1:5" x14ac:dyDescent="0.25">
      <c r="A477" t="s">
        <v>2110</v>
      </c>
      <c r="B477">
        <v>0</v>
      </c>
      <c r="C477">
        <v>0</v>
      </c>
      <c r="D477">
        <v>0</v>
      </c>
      <c r="E477">
        <v>0</v>
      </c>
    </row>
    <row r="478" spans="1:5" x14ac:dyDescent="0.25">
      <c r="A478" t="s">
        <v>2111</v>
      </c>
      <c r="B478">
        <v>0</v>
      </c>
      <c r="C478">
        <v>0</v>
      </c>
      <c r="D478">
        <v>0</v>
      </c>
      <c r="E478">
        <v>0</v>
      </c>
    </row>
    <row r="479" spans="1:5" x14ac:dyDescent="0.25">
      <c r="A479" t="s">
        <v>2112</v>
      </c>
      <c r="B479">
        <v>0</v>
      </c>
      <c r="C479">
        <v>3</v>
      </c>
      <c r="D479">
        <v>3</v>
      </c>
      <c r="E479">
        <v>6</v>
      </c>
    </row>
    <row r="480" spans="1:5" x14ac:dyDescent="0.25">
      <c r="A480" t="s">
        <v>2113</v>
      </c>
      <c r="B480">
        <v>0</v>
      </c>
      <c r="C480">
        <v>0</v>
      </c>
      <c r="D480">
        <v>0</v>
      </c>
      <c r="E480">
        <v>0</v>
      </c>
    </row>
    <row r="481" spans="1:5" x14ac:dyDescent="0.25">
      <c r="A481" t="s">
        <v>2114</v>
      </c>
      <c r="B481">
        <v>0</v>
      </c>
      <c r="C481">
        <v>0</v>
      </c>
      <c r="D481">
        <v>0</v>
      </c>
      <c r="E481">
        <v>0</v>
      </c>
    </row>
    <row r="482" spans="1:5" x14ac:dyDescent="0.25">
      <c r="A482" t="s">
        <v>2115</v>
      </c>
      <c r="B482">
        <v>0</v>
      </c>
      <c r="C482">
        <v>0</v>
      </c>
      <c r="D482">
        <v>0</v>
      </c>
      <c r="E482">
        <v>0</v>
      </c>
    </row>
    <row r="483" spans="1:5" x14ac:dyDescent="0.25">
      <c r="A483" t="s">
        <v>2116</v>
      </c>
      <c r="B483">
        <v>0</v>
      </c>
      <c r="C483">
        <v>0</v>
      </c>
      <c r="D483">
        <v>0</v>
      </c>
      <c r="E483">
        <v>0</v>
      </c>
    </row>
    <row r="484" spans="1:5" x14ac:dyDescent="0.25">
      <c r="A484" t="s">
        <v>2117</v>
      </c>
      <c r="B484">
        <v>0</v>
      </c>
      <c r="C484">
        <v>0</v>
      </c>
      <c r="D484">
        <v>0</v>
      </c>
      <c r="E484">
        <v>0</v>
      </c>
    </row>
    <row r="485" spans="1:5" x14ac:dyDescent="0.25">
      <c r="A485" t="s">
        <v>2118</v>
      </c>
      <c r="B485">
        <v>0</v>
      </c>
      <c r="C485">
        <v>0</v>
      </c>
      <c r="D485">
        <v>0</v>
      </c>
      <c r="E485">
        <v>5</v>
      </c>
    </row>
    <row r="486" spans="1:5" x14ac:dyDescent="0.25">
      <c r="A486" t="s">
        <v>2119</v>
      </c>
      <c r="B486">
        <v>0</v>
      </c>
      <c r="C486">
        <v>0</v>
      </c>
      <c r="D486">
        <v>0</v>
      </c>
      <c r="E486">
        <v>0</v>
      </c>
    </row>
    <row r="487" spans="1:5" x14ac:dyDescent="0.25">
      <c r="A487" t="s">
        <v>2120</v>
      </c>
      <c r="B487">
        <v>0</v>
      </c>
      <c r="C487">
        <v>0</v>
      </c>
      <c r="D487">
        <v>3</v>
      </c>
      <c r="E487">
        <v>3</v>
      </c>
    </row>
    <row r="488" spans="1:5" x14ac:dyDescent="0.25">
      <c r="A488" t="s">
        <v>2121</v>
      </c>
      <c r="B488">
        <v>0</v>
      </c>
      <c r="C488">
        <v>0</v>
      </c>
      <c r="D488">
        <v>0</v>
      </c>
      <c r="E488">
        <v>0</v>
      </c>
    </row>
    <row r="489" spans="1:5" x14ac:dyDescent="0.25">
      <c r="A489" t="s">
        <v>2122</v>
      </c>
      <c r="B489">
        <v>0</v>
      </c>
      <c r="C489">
        <v>0</v>
      </c>
      <c r="D489">
        <v>7</v>
      </c>
      <c r="E489">
        <v>6</v>
      </c>
    </row>
    <row r="490" spans="1:5" x14ac:dyDescent="0.25">
      <c r="A490" t="s">
        <v>2123</v>
      </c>
      <c r="B490">
        <v>4</v>
      </c>
      <c r="C490">
        <v>0</v>
      </c>
      <c r="D490">
        <v>20</v>
      </c>
      <c r="E490">
        <v>25</v>
      </c>
    </row>
    <row r="491" spans="1:5" x14ac:dyDescent="0.25">
      <c r="A491" t="s">
        <v>2124</v>
      </c>
      <c r="B491">
        <v>0</v>
      </c>
      <c r="C491">
        <v>0</v>
      </c>
      <c r="D491">
        <v>3</v>
      </c>
      <c r="E491">
        <v>3</v>
      </c>
    </row>
    <row r="492" spans="1:5" x14ac:dyDescent="0.25">
      <c r="A492" t="s">
        <v>2125</v>
      </c>
      <c r="B492">
        <v>3</v>
      </c>
      <c r="C492">
        <v>0</v>
      </c>
      <c r="D492">
        <v>0</v>
      </c>
      <c r="E492">
        <v>6</v>
      </c>
    </row>
    <row r="493" spans="1:5" x14ac:dyDescent="0.25">
      <c r="A493" t="s">
        <v>2126</v>
      </c>
      <c r="B493">
        <v>0</v>
      </c>
      <c r="C493">
        <v>0</v>
      </c>
      <c r="D493">
        <v>0</v>
      </c>
      <c r="E493">
        <v>0</v>
      </c>
    </row>
    <row r="494" spans="1:5" x14ac:dyDescent="0.25">
      <c r="A494" t="s">
        <v>2127</v>
      </c>
      <c r="B494">
        <v>0</v>
      </c>
      <c r="C494">
        <v>0</v>
      </c>
      <c r="D494">
        <v>0</v>
      </c>
      <c r="E494">
        <v>0</v>
      </c>
    </row>
    <row r="495" spans="1:5" x14ac:dyDescent="0.25">
      <c r="A495" t="s">
        <v>2128</v>
      </c>
      <c r="B495">
        <v>0</v>
      </c>
      <c r="C495">
        <v>0</v>
      </c>
      <c r="D495">
        <v>0</v>
      </c>
      <c r="E495">
        <v>0</v>
      </c>
    </row>
    <row r="496" spans="1:5" x14ac:dyDescent="0.25">
      <c r="A496" t="s">
        <v>2129</v>
      </c>
      <c r="B496">
        <v>0</v>
      </c>
      <c r="C496">
        <v>0</v>
      </c>
      <c r="D496">
        <v>0</v>
      </c>
      <c r="E496">
        <v>0</v>
      </c>
    </row>
    <row r="497" spans="1:5" x14ac:dyDescent="0.25">
      <c r="A497" t="s">
        <v>2130</v>
      </c>
      <c r="B497">
        <v>0</v>
      </c>
      <c r="C497">
        <v>0</v>
      </c>
      <c r="D497">
        <v>0</v>
      </c>
      <c r="E497">
        <v>0</v>
      </c>
    </row>
    <row r="498" spans="1:5" x14ac:dyDescent="0.25">
      <c r="A498" t="s">
        <v>2131</v>
      </c>
      <c r="B498">
        <v>0</v>
      </c>
      <c r="C498">
        <v>0</v>
      </c>
      <c r="D498">
        <v>0</v>
      </c>
      <c r="E498">
        <v>0</v>
      </c>
    </row>
    <row r="499" spans="1:5" x14ac:dyDescent="0.25">
      <c r="A499" t="s">
        <v>2132</v>
      </c>
      <c r="B499">
        <v>0</v>
      </c>
      <c r="C499">
        <v>0</v>
      </c>
      <c r="D499">
        <v>0</v>
      </c>
      <c r="E499">
        <v>0</v>
      </c>
    </row>
    <row r="500" spans="1:5" x14ac:dyDescent="0.25">
      <c r="A500" t="s">
        <v>2133</v>
      </c>
      <c r="B500">
        <v>0</v>
      </c>
      <c r="C500">
        <v>0</v>
      </c>
      <c r="D500">
        <v>5</v>
      </c>
      <c r="E500">
        <v>11</v>
      </c>
    </row>
    <row r="501" spans="1:5" x14ac:dyDescent="0.25">
      <c r="A501" t="s">
        <v>2134</v>
      </c>
      <c r="B501">
        <v>0</v>
      </c>
      <c r="C501">
        <v>0</v>
      </c>
      <c r="D501">
        <v>0</v>
      </c>
      <c r="E501">
        <v>0</v>
      </c>
    </row>
    <row r="502" spans="1:5" x14ac:dyDescent="0.25">
      <c r="A502" t="s">
        <v>2135</v>
      </c>
      <c r="B502">
        <v>0</v>
      </c>
      <c r="C502">
        <v>0</v>
      </c>
      <c r="D502">
        <v>0</v>
      </c>
      <c r="E502">
        <v>0</v>
      </c>
    </row>
    <row r="503" spans="1:5" x14ac:dyDescent="0.25">
      <c r="A503" t="s">
        <v>2136</v>
      </c>
      <c r="B503">
        <v>3</v>
      </c>
      <c r="C503">
        <v>0</v>
      </c>
      <c r="D503">
        <v>12</v>
      </c>
      <c r="E503">
        <v>11</v>
      </c>
    </row>
    <row r="504" spans="1:5" x14ac:dyDescent="0.25">
      <c r="A504" t="s">
        <v>2137</v>
      </c>
      <c r="B504">
        <v>0</v>
      </c>
      <c r="C504">
        <v>0</v>
      </c>
      <c r="D504">
        <v>0</v>
      </c>
      <c r="E504">
        <v>0</v>
      </c>
    </row>
    <row r="505" spans="1:5" x14ac:dyDescent="0.25">
      <c r="A505" t="s">
        <v>2138</v>
      </c>
      <c r="B505">
        <v>0</v>
      </c>
      <c r="C505">
        <v>0</v>
      </c>
      <c r="D505">
        <v>0</v>
      </c>
      <c r="E505">
        <v>0</v>
      </c>
    </row>
    <row r="506" spans="1:5" x14ac:dyDescent="0.25">
      <c r="A506" t="s">
        <v>2139</v>
      </c>
      <c r="B506">
        <v>0</v>
      </c>
      <c r="C506">
        <v>0</v>
      </c>
      <c r="D506">
        <v>0</v>
      </c>
      <c r="E506">
        <v>0</v>
      </c>
    </row>
    <row r="507" spans="1:5" x14ac:dyDescent="0.25">
      <c r="A507" t="s">
        <v>2140</v>
      </c>
      <c r="B507">
        <v>0</v>
      </c>
      <c r="C507">
        <v>0</v>
      </c>
      <c r="D507">
        <v>0</v>
      </c>
      <c r="E507">
        <v>0</v>
      </c>
    </row>
    <row r="508" spans="1:5" x14ac:dyDescent="0.25">
      <c r="A508" t="s">
        <v>2141</v>
      </c>
      <c r="B508">
        <v>0</v>
      </c>
      <c r="C508">
        <v>0</v>
      </c>
      <c r="D508">
        <v>0</v>
      </c>
      <c r="E508">
        <v>0</v>
      </c>
    </row>
    <row r="509" spans="1:5" x14ac:dyDescent="0.25">
      <c r="A509" t="s">
        <v>2142</v>
      </c>
      <c r="B509">
        <v>0</v>
      </c>
      <c r="C509">
        <v>0</v>
      </c>
      <c r="D509">
        <v>0</v>
      </c>
      <c r="E509">
        <v>0</v>
      </c>
    </row>
    <row r="510" spans="1:5" x14ac:dyDescent="0.25">
      <c r="A510" t="s">
        <v>2143</v>
      </c>
      <c r="B510">
        <v>0</v>
      </c>
      <c r="C510">
        <v>0</v>
      </c>
      <c r="D510">
        <v>0</v>
      </c>
      <c r="E510">
        <v>0</v>
      </c>
    </row>
    <row r="511" spans="1:5" x14ac:dyDescent="0.25">
      <c r="A511" t="s">
        <v>2144</v>
      </c>
      <c r="B511">
        <v>0</v>
      </c>
      <c r="C511">
        <v>0</v>
      </c>
      <c r="D511">
        <v>0</v>
      </c>
      <c r="E511">
        <v>0</v>
      </c>
    </row>
    <row r="512" spans="1:5" x14ac:dyDescent="0.25">
      <c r="A512" t="s">
        <v>2145</v>
      </c>
      <c r="B512">
        <v>0</v>
      </c>
      <c r="C512">
        <v>0</v>
      </c>
      <c r="D512">
        <v>0</v>
      </c>
      <c r="E512">
        <v>0</v>
      </c>
    </row>
    <row r="513" spans="1:5" x14ac:dyDescent="0.25">
      <c r="A513" t="s">
        <v>2146</v>
      </c>
      <c r="B513">
        <v>0</v>
      </c>
      <c r="C513">
        <v>0</v>
      </c>
      <c r="D513">
        <v>0</v>
      </c>
      <c r="E513">
        <v>0</v>
      </c>
    </row>
    <row r="514" spans="1:5" x14ac:dyDescent="0.25">
      <c r="A514" t="s">
        <v>2147</v>
      </c>
      <c r="B514">
        <v>0</v>
      </c>
      <c r="C514">
        <v>0</v>
      </c>
      <c r="D514">
        <v>0</v>
      </c>
      <c r="E514">
        <v>0</v>
      </c>
    </row>
    <row r="515" spans="1:5" x14ac:dyDescent="0.25">
      <c r="A515" t="s">
        <v>2148</v>
      </c>
      <c r="B515">
        <v>0</v>
      </c>
      <c r="C515">
        <v>0</v>
      </c>
      <c r="D515">
        <v>0</v>
      </c>
      <c r="E515">
        <v>0</v>
      </c>
    </row>
    <row r="516" spans="1:5" x14ac:dyDescent="0.25">
      <c r="A516" t="s">
        <v>2149</v>
      </c>
      <c r="B516">
        <v>0</v>
      </c>
      <c r="C516">
        <v>0</v>
      </c>
      <c r="D516">
        <v>0</v>
      </c>
      <c r="E516">
        <v>0</v>
      </c>
    </row>
    <row r="517" spans="1:5" x14ac:dyDescent="0.25">
      <c r="A517" t="s">
        <v>2355</v>
      </c>
      <c r="B517">
        <v>0</v>
      </c>
      <c r="C517">
        <v>0</v>
      </c>
      <c r="D517">
        <v>0</v>
      </c>
      <c r="E517">
        <v>0</v>
      </c>
    </row>
    <row r="518" spans="1:5" x14ac:dyDescent="0.25">
      <c r="A518" t="s">
        <v>2356</v>
      </c>
      <c r="B518">
        <v>0</v>
      </c>
      <c r="C518">
        <v>0</v>
      </c>
      <c r="D518">
        <v>0</v>
      </c>
      <c r="E518">
        <v>0</v>
      </c>
    </row>
    <row r="519" spans="1:5" x14ac:dyDescent="0.25">
      <c r="A519" t="s">
        <v>2150</v>
      </c>
      <c r="B519">
        <v>0</v>
      </c>
      <c r="C519">
        <v>0</v>
      </c>
      <c r="D519">
        <v>0</v>
      </c>
      <c r="E519">
        <v>0</v>
      </c>
    </row>
    <row r="520" spans="1:5" x14ac:dyDescent="0.25">
      <c r="A520" t="s">
        <v>2151</v>
      </c>
      <c r="B520">
        <v>0</v>
      </c>
      <c r="C520">
        <v>0</v>
      </c>
      <c r="D520">
        <v>3</v>
      </c>
      <c r="E520">
        <v>3</v>
      </c>
    </row>
    <row r="521" spans="1:5" x14ac:dyDescent="0.25">
      <c r="A521" t="s">
        <v>2152</v>
      </c>
      <c r="B521">
        <v>0</v>
      </c>
      <c r="C521">
        <v>0</v>
      </c>
      <c r="D521">
        <v>0</v>
      </c>
      <c r="E521">
        <v>0</v>
      </c>
    </row>
    <row r="522" spans="1:5" x14ac:dyDescent="0.25">
      <c r="A522" t="s">
        <v>2153</v>
      </c>
      <c r="B522">
        <v>0</v>
      </c>
      <c r="C522">
        <v>0</v>
      </c>
      <c r="D522">
        <v>3</v>
      </c>
      <c r="E522">
        <v>3</v>
      </c>
    </row>
    <row r="523" spans="1:5" x14ac:dyDescent="0.25">
      <c r="A523" t="s">
        <v>2154</v>
      </c>
      <c r="B523">
        <v>0</v>
      </c>
      <c r="C523">
        <v>0</v>
      </c>
      <c r="D523">
        <v>0</v>
      </c>
      <c r="E523">
        <v>0</v>
      </c>
    </row>
    <row r="524" spans="1:5" x14ac:dyDescent="0.25">
      <c r="A524" t="s">
        <v>2155</v>
      </c>
      <c r="B524">
        <v>0</v>
      </c>
      <c r="C524">
        <v>0</v>
      </c>
      <c r="D524">
        <v>0</v>
      </c>
      <c r="E524">
        <v>0</v>
      </c>
    </row>
    <row r="525" spans="1:5" x14ac:dyDescent="0.25">
      <c r="A525" t="s">
        <v>2156</v>
      </c>
      <c r="B525">
        <v>3</v>
      </c>
      <c r="C525">
        <v>0</v>
      </c>
      <c r="D525">
        <v>4</v>
      </c>
      <c r="E525">
        <v>4</v>
      </c>
    </row>
    <row r="526" spans="1:5" x14ac:dyDescent="0.25">
      <c r="A526" t="s">
        <v>2157</v>
      </c>
      <c r="B526">
        <v>0</v>
      </c>
      <c r="C526">
        <v>0</v>
      </c>
      <c r="D526">
        <v>0</v>
      </c>
      <c r="E526">
        <v>0</v>
      </c>
    </row>
    <row r="527" spans="1:5" x14ac:dyDescent="0.25">
      <c r="A527" t="s">
        <v>2158</v>
      </c>
      <c r="B527">
        <v>0</v>
      </c>
      <c r="C527">
        <v>0</v>
      </c>
      <c r="D527">
        <v>4</v>
      </c>
      <c r="E527">
        <v>4</v>
      </c>
    </row>
    <row r="528" spans="1:5" x14ac:dyDescent="0.25">
      <c r="A528" t="s">
        <v>2159</v>
      </c>
      <c r="B528">
        <v>0</v>
      </c>
      <c r="C528">
        <v>0</v>
      </c>
      <c r="D528">
        <v>0</v>
      </c>
      <c r="E528">
        <v>0</v>
      </c>
    </row>
    <row r="529" spans="1:5" x14ac:dyDescent="0.25">
      <c r="A529" t="s">
        <v>2160</v>
      </c>
      <c r="B529">
        <v>0</v>
      </c>
      <c r="C529">
        <v>0</v>
      </c>
      <c r="D529">
        <v>0</v>
      </c>
      <c r="E529">
        <v>0</v>
      </c>
    </row>
    <row r="530" spans="1:5" x14ac:dyDescent="0.25">
      <c r="A530" t="s">
        <v>2161</v>
      </c>
      <c r="B530">
        <v>0</v>
      </c>
      <c r="C530">
        <v>0</v>
      </c>
      <c r="D530">
        <v>3</v>
      </c>
      <c r="E530">
        <v>3</v>
      </c>
    </row>
    <row r="531" spans="1:5" x14ac:dyDescent="0.25">
      <c r="A531" t="s">
        <v>2162</v>
      </c>
      <c r="B531">
        <v>0</v>
      </c>
      <c r="C531">
        <v>0</v>
      </c>
      <c r="D531">
        <v>0</v>
      </c>
      <c r="E531">
        <v>0</v>
      </c>
    </row>
    <row r="532" spans="1:5" x14ac:dyDescent="0.25">
      <c r="A532" t="s">
        <v>2163</v>
      </c>
      <c r="B532">
        <v>3</v>
      </c>
      <c r="C532">
        <v>0</v>
      </c>
      <c r="D532">
        <v>7</v>
      </c>
      <c r="E532">
        <v>17</v>
      </c>
    </row>
    <row r="533" spans="1:5" x14ac:dyDescent="0.25">
      <c r="A533" t="s">
        <v>2164</v>
      </c>
      <c r="B533">
        <v>3</v>
      </c>
      <c r="C533">
        <v>5</v>
      </c>
      <c r="D533">
        <v>25</v>
      </c>
      <c r="E533">
        <v>35</v>
      </c>
    </row>
    <row r="534" spans="1:5" x14ac:dyDescent="0.25">
      <c r="A534" t="s">
        <v>2165</v>
      </c>
      <c r="B534">
        <v>0</v>
      </c>
      <c r="C534">
        <v>0</v>
      </c>
      <c r="D534">
        <v>3</v>
      </c>
      <c r="E534">
        <v>3</v>
      </c>
    </row>
    <row r="535" spans="1:5" x14ac:dyDescent="0.25">
      <c r="A535" t="s">
        <v>2166</v>
      </c>
      <c r="B535">
        <v>0</v>
      </c>
      <c r="C535">
        <v>0</v>
      </c>
      <c r="D535">
        <v>0</v>
      </c>
      <c r="E535">
        <v>0</v>
      </c>
    </row>
    <row r="536" spans="1:5" x14ac:dyDescent="0.25">
      <c r="A536" t="s">
        <v>2167</v>
      </c>
      <c r="B536">
        <v>0</v>
      </c>
      <c r="C536">
        <v>0</v>
      </c>
      <c r="D536">
        <v>0</v>
      </c>
      <c r="E536">
        <v>0</v>
      </c>
    </row>
    <row r="537" spans="1:5" x14ac:dyDescent="0.25">
      <c r="A537" t="s">
        <v>2168</v>
      </c>
      <c r="B537">
        <v>0</v>
      </c>
      <c r="C537">
        <v>0</v>
      </c>
      <c r="D537">
        <v>12</v>
      </c>
      <c r="E537">
        <v>18</v>
      </c>
    </row>
    <row r="538" spans="1:5" x14ac:dyDescent="0.25">
      <c r="A538" t="s">
        <v>2169</v>
      </c>
      <c r="B538">
        <v>0</v>
      </c>
      <c r="C538">
        <v>0</v>
      </c>
      <c r="D538">
        <v>0</v>
      </c>
      <c r="E538">
        <v>0</v>
      </c>
    </row>
    <row r="539" spans="1:5" x14ac:dyDescent="0.25">
      <c r="A539" t="s">
        <v>2170</v>
      </c>
      <c r="B539">
        <v>0</v>
      </c>
      <c r="C539">
        <v>0</v>
      </c>
      <c r="D539">
        <v>17</v>
      </c>
      <c r="E539">
        <v>17</v>
      </c>
    </row>
    <row r="540" spans="1:5" x14ac:dyDescent="0.25">
      <c r="A540" t="s">
        <v>2171</v>
      </c>
      <c r="B540">
        <v>0</v>
      </c>
      <c r="C540">
        <v>0</v>
      </c>
      <c r="D540">
        <v>0</v>
      </c>
      <c r="E540">
        <v>0</v>
      </c>
    </row>
    <row r="541" spans="1:5" x14ac:dyDescent="0.25">
      <c r="A541" t="s">
        <v>2172</v>
      </c>
      <c r="B541">
        <v>0</v>
      </c>
      <c r="C541">
        <v>0</v>
      </c>
      <c r="D541">
        <v>0</v>
      </c>
      <c r="E541">
        <v>0</v>
      </c>
    </row>
    <row r="542" spans="1:5" x14ac:dyDescent="0.25">
      <c r="A542" t="s">
        <v>2173</v>
      </c>
      <c r="B542">
        <v>0</v>
      </c>
      <c r="C542">
        <v>0</v>
      </c>
      <c r="D542">
        <v>0</v>
      </c>
      <c r="E542">
        <v>0</v>
      </c>
    </row>
    <row r="543" spans="1:5" x14ac:dyDescent="0.25">
      <c r="A543" t="s">
        <v>2174</v>
      </c>
      <c r="B543">
        <v>0</v>
      </c>
      <c r="C543">
        <v>0</v>
      </c>
      <c r="D543">
        <v>0</v>
      </c>
      <c r="E543">
        <v>0</v>
      </c>
    </row>
    <row r="544" spans="1:5" x14ac:dyDescent="0.25">
      <c r="A544" t="s">
        <v>2175</v>
      </c>
      <c r="B544">
        <v>0</v>
      </c>
      <c r="C544">
        <v>0</v>
      </c>
      <c r="D544">
        <v>0</v>
      </c>
      <c r="E544">
        <v>0</v>
      </c>
    </row>
    <row r="545" spans="1:5" x14ac:dyDescent="0.25">
      <c r="A545" t="s">
        <v>2176</v>
      </c>
      <c r="B545">
        <v>0</v>
      </c>
      <c r="C545">
        <v>0</v>
      </c>
      <c r="D545">
        <v>0</v>
      </c>
      <c r="E545">
        <v>0</v>
      </c>
    </row>
    <row r="546" spans="1:5" x14ac:dyDescent="0.25">
      <c r="A546" t="s">
        <v>2177</v>
      </c>
      <c r="B546">
        <v>0</v>
      </c>
      <c r="C546">
        <v>0</v>
      </c>
      <c r="D546">
        <v>0</v>
      </c>
      <c r="E546">
        <v>0</v>
      </c>
    </row>
    <row r="547" spans="1:5" x14ac:dyDescent="0.25">
      <c r="A547" t="s">
        <v>2178</v>
      </c>
      <c r="B547">
        <v>0</v>
      </c>
      <c r="C547">
        <v>0</v>
      </c>
      <c r="D547">
        <v>10</v>
      </c>
      <c r="E547">
        <v>8</v>
      </c>
    </row>
    <row r="548" spans="1:5" x14ac:dyDescent="0.25">
      <c r="A548" t="s">
        <v>2357</v>
      </c>
      <c r="B548">
        <v>0</v>
      </c>
      <c r="C548">
        <v>0</v>
      </c>
      <c r="D548">
        <v>0</v>
      </c>
      <c r="E548">
        <v>0</v>
      </c>
    </row>
    <row r="549" spans="1:5" x14ac:dyDescent="0.25">
      <c r="A549" t="s">
        <v>2358</v>
      </c>
      <c r="B549">
        <v>0</v>
      </c>
      <c r="C549">
        <v>0</v>
      </c>
      <c r="D549">
        <v>0</v>
      </c>
      <c r="E549">
        <v>0</v>
      </c>
    </row>
    <row r="550" spans="1:5" x14ac:dyDescent="0.25">
      <c r="A550" t="s">
        <v>2179</v>
      </c>
      <c r="B550">
        <v>0</v>
      </c>
      <c r="C550">
        <v>0</v>
      </c>
      <c r="D550">
        <v>0</v>
      </c>
      <c r="E550">
        <v>0</v>
      </c>
    </row>
    <row r="551" spans="1:5" x14ac:dyDescent="0.25">
      <c r="A551" t="s">
        <v>2180</v>
      </c>
      <c r="B551">
        <v>0</v>
      </c>
      <c r="C551">
        <v>0</v>
      </c>
      <c r="D551">
        <v>0</v>
      </c>
      <c r="E551">
        <v>0</v>
      </c>
    </row>
    <row r="552" spans="1:5" x14ac:dyDescent="0.25">
      <c r="A552" t="s">
        <v>2181</v>
      </c>
      <c r="B552">
        <v>0</v>
      </c>
      <c r="C552">
        <v>0</v>
      </c>
      <c r="D552">
        <v>0</v>
      </c>
      <c r="E552">
        <v>0</v>
      </c>
    </row>
    <row r="553" spans="1:5" x14ac:dyDescent="0.25">
      <c r="A553" t="s">
        <v>2182</v>
      </c>
      <c r="B553">
        <v>0</v>
      </c>
      <c r="C553">
        <v>0</v>
      </c>
      <c r="D553">
        <v>0</v>
      </c>
      <c r="E553">
        <v>0</v>
      </c>
    </row>
    <row r="554" spans="1:5" x14ac:dyDescent="0.25">
      <c r="A554" t="s">
        <v>2183</v>
      </c>
      <c r="B554">
        <v>0</v>
      </c>
      <c r="C554">
        <v>0</v>
      </c>
      <c r="D554">
        <v>0</v>
      </c>
      <c r="E554">
        <v>0</v>
      </c>
    </row>
    <row r="555" spans="1:5" x14ac:dyDescent="0.25">
      <c r="A555" t="s">
        <v>2184</v>
      </c>
      <c r="B555">
        <v>4</v>
      </c>
      <c r="C555">
        <v>4</v>
      </c>
      <c r="D555">
        <v>11</v>
      </c>
      <c r="E555">
        <v>16</v>
      </c>
    </row>
    <row r="556" spans="1:5" x14ac:dyDescent="0.25">
      <c r="A556" t="s">
        <v>2185</v>
      </c>
      <c r="B556">
        <v>0</v>
      </c>
      <c r="C556">
        <v>0</v>
      </c>
      <c r="D556">
        <v>0</v>
      </c>
      <c r="E556">
        <v>0</v>
      </c>
    </row>
    <row r="557" spans="1:5" x14ac:dyDescent="0.25">
      <c r="A557" t="s">
        <v>2186</v>
      </c>
      <c r="B557">
        <v>0</v>
      </c>
      <c r="C557">
        <v>0</v>
      </c>
      <c r="D557">
        <v>0</v>
      </c>
      <c r="E557">
        <v>0</v>
      </c>
    </row>
    <row r="558" spans="1:5" x14ac:dyDescent="0.25">
      <c r="A558" t="s">
        <v>2187</v>
      </c>
      <c r="B558">
        <v>0</v>
      </c>
      <c r="C558">
        <v>0</v>
      </c>
      <c r="D558">
        <v>0</v>
      </c>
      <c r="E558">
        <v>0</v>
      </c>
    </row>
    <row r="559" spans="1:5" x14ac:dyDescent="0.25">
      <c r="A559" t="s">
        <v>2188</v>
      </c>
      <c r="B559">
        <v>0</v>
      </c>
      <c r="C559">
        <v>0</v>
      </c>
      <c r="D559">
        <v>3</v>
      </c>
      <c r="E559">
        <v>3</v>
      </c>
    </row>
    <row r="560" spans="1:5" x14ac:dyDescent="0.25">
      <c r="A560" t="s">
        <v>2189</v>
      </c>
      <c r="B560">
        <v>0</v>
      </c>
      <c r="C560">
        <v>0</v>
      </c>
      <c r="D560">
        <v>0</v>
      </c>
      <c r="E560">
        <v>0</v>
      </c>
    </row>
    <row r="561" spans="1:5" x14ac:dyDescent="0.25">
      <c r="A561" t="s">
        <v>2190</v>
      </c>
      <c r="B561">
        <v>0</v>
      </c>
      <c r="C561">
        <v>0</v>
      </c>
      <c r="D561">
        <v>7</v>
      </c>
      <c r="E561">
        <v>8</v>
      </c>
    </row>
    <row r="562" spans="1:5" x14ac:dyDescent="0.25">
      <c r="A562" t="s">
        <v>2191</v>
      </c>
      <c r="B562">
        <v>0</v>
      </c>
      <c r="C562">
        <v>0</v>
      </c>
      <c r="D562">
        <v>0</v>
      </c>
      <c r="E562">
        <v>0</v>
      </c>
    </row>
    <row r="563" spans="1:5" x14ac:dyDescent="0.25">
      <c r="A563" t="s">
        <v>2192</v>
      </c>
      <c r="B563">
        <v>0</v>
      </c>
      <c r="C563">
        <v>0</v>
      </c>
      <c r="D563">
        <v>0</v>
      </c>
      <c r="E563">
        <v>0</v>
      </c>
    </row>
    <row r="564" spans="1:5" x14ac:dyDescent="0.25">
      <c r="A564" t="s">
        <v>2193</v>
      </c>
      <c r="B564">
        <v>0</v>
      </c>
      <c r="C564">
        <v>0</v>
      </c>
      <c r="D564">
        <v>0</v>
      </c>
      <c r="E564">
        <v>0</v>
      </c>
    </row>
    <row r="565" spans="1:5" x14ac:dyDescent="0.25">
      <c r="A565" t="s">
        <v>2194</v>
      </c>
      <c r="B565">
        <v>0</v>
      </c>
      <c r="C565">
        <v>0</v>
      </c>
      <c r="D565">
        <v>0</v>
      </c>
      <c r="E565">
        <v>0</v>
      </c>
    </row>
    <row r="566" spans="1:5" x14ac:dyDescent="0.25">
      <c r="A566" t="s">
        <v>2195</v>
      </c>
      <c r="B566">
        <v>0</v>
      </c>
      <c r="C566">
        <v>0</v>
      </c>
      <c r="D566">
        <v>0</v>
      </c>
      <c r="E566">
        <v>0</v>
      </c>
    </row>
    <row r="567" spans="1:5" x14ac:dyDescent="0.25">
      <c r="A567" t="s">
        <v>2196</v>
      </c>
      <c r="B567">
        <v>0</v>
      </c>
      <c r="C567">
        <v>0</v>
      </c>
      <c r="D567">
        <v>0</v>
      </c>
      <c r="E567">
        <v>0</v>
      </c>
    </row>
    <row r="568" spans="1:5" x14ac:dyDescent="0.25">
      <c r="A568" t="s">
        <v>2197</v>
      </c>
      <c r="B568">
        <v>0</v>
      </c>
      <c r="C568">
        <v>0</v>
      </c>
      <c r="D568">
        <v>0</v>
      </c>
      <c r="E568">
        <v>3</v>
      </c>
    </row>
    <row r="569" spans="1:5" x14ac:dyDescent="0.25">
      <c r="A569" t="s">
        <v>2359</v>
      </c>
      <c r="B569">
        <v>0</v>
      </c>
      <c r="C569">
        <v>0</v>
      </c>
      <c r="D569">
        <v>0</v>
      </c>
      <c r="E569">
        <v>0</v>
      </c>
    </row>
    <row r="570" spans="1:5" x14ac:dyDescent="0.25">
      <c r="A570" t="s">
        <v>2360</v>
      </c>
      <c r="B570">
        <v>0</v>
      </c>
      <c r="C570">
        <v>0</v>
      </c>
      <c r="D570">
        <v>0</v>
      </c>
      <c r="E570">
        <v>0</v>
      </c>
    </row>
    <row r="571" spans="1:5" x14ac:dyDescent="0.25">
      <c r="A571" t="s">
        <v>2198</v>
      </c>
      <c r="B571">
        <v>6</v>
      </c>
      <c r="C571">
        <v>17</v>
      </c>
      <c r="D571">
        <v>43</v>
      </c>
      <c r="E571">
        <v>67</v>
      </c>
    </row>
    <row r="572" spans="1:5" x14ac:dyDescent="0.25">
      <c r="A572" t="s">
        <v>2361</v>
      </c>
      <c r="B572">
        <v>0</v>
      </c>
      <c r="C572">
        <v>0</v>
      </c>
      <c r="D572">
        <v>0</v>
      </c>
      <c r="E572">
        <v>0</v>
      </c>
    </row>
    <row r="573" spans="1:5" x14ac:dyDescent="0.25">
      <c r="A573" t="s">
        <v>2362</v>
      </c>
      <c r="B573">
        <v>0</v>
      </c>
      <c r="C573">
        <v>0</v>
      </c>
      <c r="D573">
        <v>0</v>
      </c>
      <c r="E573">
        <v>0</v>
      </c>
    </row>
    <row r="574" spans="1:5" x14ac:dyDescent="0.25">
      <c r="A574" t="s">
        <v>2199</v>
      </c>
      <c r="B574">
        <v>0</v>
      </c>
      <c r="C574">
        <v>0</v>
      </c>
      <c r="D574">
        <v>0</v>
      </c>
      <c r="E574">
        <v>0</v>
      </c>
    </row>
    <row r="575" spans="1:5" x14ac:dyDescent="0.25">
      <c r="A575" t="s">
        <v>2363</v>
      </c>
      <c r="B575">
        <v>0</v>
      </c>
      <c r="C575">
        <v>0</v>
      </c>
      <c r="D575">
        <v>0</v>
      </c>
      <c r="E575">
        <v>0</v>
      </c>
    </row>
    <row r="576" spans="1:5" x14ac:dyDescent="0.25">
      <c r="A576" t="s">
        <v>2364</v>
      </c>
      <c r="B576">
        <v>0</v>
      </c>
      <c r="C576">
        <v>0</v>
      </c>
      <c r="D576">
        <v>0</v>
      </c>
      <c r="E576">
        <v>0</v>
      </c>
    </row>
    <row r="577" spans="1:7" x14ac:dyDescent="0.25">
      <c r="A577" t="s">
        <v>63</v>
      </c>
      <c r="B577">
        <v>53965</v>
      </c>
      <c r="C577">
        <v>44261</v>
      </c>
      <c r="D577">
        <v>94588</v>
      </c>
      <c r="E577">
        <v>192817</v>
      </c>
      <c r="G577" s="53">
        <f>(E160+E194+E219)/E577</f>
        <v>0.37526255465026426</v>
      </c>
    </row>
    <row r="579" spans="1:7" x14ac:dyDescent="0.25">
      <c r="A579" t="s">
        <v>62</v>
      </c>
    </row>
    <row r="581" spans="1:7" x14ac:dyDescent="0.25">
      <c r="A581" t="s">
        <v>61</v>
      </c>
      <c r="B581" t="s">
        <v>60</v>
      </c>
    </row>
    <row r="584" spans="1:7" x14ac:dyDescent="0.25">
      <c r="A584" t="s">
        <v>59</v>
      </c>
    </row>
    <row r="585" spans="1:7" x14ac:dyDescent="0.25">
      <c r="A585" t="s">
        <v>58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063F-EB58-4D30-A122-C824952C9C00}">
  <dimension ref="A1:N415"/>
  <sheetViews>
    <sheetView zoomScaleNormal="100" workbookViewId="0">
      <selection activeCell="M15" sqref="M15"/>
    </sheetView>
  </sheetViews>
  <sheetFormatPr defaultRowHeight="15" x14ac:dyDescent="0.25"/>
  <cols>
    <col min="2" max="2" width="30.140625" customWidth="1"/>
    <col min="12" max="13" width="27.85546875" bestFit="1" customWidth="1"/>
  </cols>
  <sheetData>
    <row r="1" spans="1:14" x14ac:dyDescent="0.25">
      <c r="A1" t="s">
        <v>195</v>
      </c>
    </row>
    <row r="3" spans="1:14" x14ac:dyDescent="0.25">
      <c r="A3" t="s">
        <v>2344</v>
      </c>
    </row>
    <row r="4" spans="1:14" x14ac:dyDescent="0.25">
      <c r="A4" t="s">
        <v>2368</v>
      </c>
    </row>
    <row r="5" spans="1:14" x14ac:dyDescent="0.25">
      <c r="A5" t="s">
        <v>191</v>
      </c>
    </row>
    <row r="7" spans="1:14" x14ac:dyDescent="0.25">
      <c r="A7" t="s">
        <v>190</v>
      </c>
    </row>
    <row r="8" spans="1:14" x14ac:dyDescent="0.25">
      <c r="A8" t="s">
        <v>189</v>
      </c>
      <c r="B8" t="s">
        <v>188</v>
      </c>
    </row>
    <row r="10" spans="1:14" x14ac:dyDescent="0.25">
      <c r="B10" t="s">
        <v>187</v>
      </c>
      <c r="C10" t="s">
        <v>26</v>
      </c>
      <c r="D10" t="s">
        <v>186</v>
      </c>
      <c r="E10" t="s">
        <v>28</v>
      </c>
      <c r="F10" t="s">
        <v>63</v>
      </c>
    </row>
    <row r="11" spans="1:14" x14ac:dyDescent="0.25">
      <c r="A11" t="s">
        <v>2369</v>
      </c>
      <c r="B11" t="s">
        <v>2370</v>
      </c>
    </row>
    <row r="12" spans="1:14" x14ac:dyDescent="0.25">
      <c r="A12" t="s">
        <v>2371</v>
      </c>
      <c r="B12" t="s">
        <v>2372</v>
      </c>
      <c r="C12">
        <v>0</v>
      </c>
      <c r="D12">
        <v>0</v>
      </c>
      <c r="E12">
        <v>0</v>
      </c>
      <c r="F12">
        <v>0</v>
      </c>
      <c r="H12">
        <f>SUM(F12:F27)/2</f>
        <v>372.5</v>
      </c>
      <c r="L12" t="s">
        <v>2371</v>
      </c>
      <c r="M12" t="s">
        <v>2373</v>
      </c>
    </row>
    <row r="13" spans="1:14" x14ac:dyDescent="0.25">
      <c r="B13" t="s">
        <v>2374</v>
      </c>
      <c r="C13">
        <v>0</v>
      </c>
      <c r="D13">
        <v>0</v>
      </c>
      <c r="E13">
        <v>0</v>
      </c>
      <c r="F13">
        <v>6</v>
      </c>
      <c r="L13" t="s">
        <v>2375</v>
      </c>
      <c r="M13" t="s">
        <v>2376</v>
      </c>
      <c r="N13">
        <v>1</v>
      </c>
    </row>
    <row r="14" spans="1:14" x14ac:dyDescent="0.25">
      <c r="B14" t="s">
        <v>2377</v>
      </c>
      <c r="C14">
        <v>0</v>
      </c>
      <c r="D14">
        <v>3</v>
      </c>
      <c r="E14">
        <v>6</v>
      </c>
      <c r="F14">
        <v>8</v>
      </c>
      <c r="L14" t="s">
        <v>2378</v>
      </c>
      <c r="M14" t="s">
        <v>2379</v>
      </c>
    </row>
    <row r="15" spans="1:14" x14ac:dyDescent="0.25">
      <c r="B15" t="s">
        <v>2380</v>
      </c>
      <c r="C15">
        <v>5</v>
      </c>
      <c r="D15">
        <v>14</v>
      </c>
      <c r="E15">
        <v>0</v>
      </c>
      <c r="F15">
        <v>19</v>
      </c>
      <c r="L15" t="s">
        <v>2381</v>
      </c>
      <c r="M15" t="s">
        <v>2376</v>
      </c>
      <c r="N15">
        <v>1</v>
      </c>
    </row>
    <row r="16" spans="1:14" x14ac:dyDescent="0.25">
      <c r="B16" t="s">
        <v>2382</v>
      </c>
      <c r="C16">
        <v>5</v>
      </c>
      <c r="D16">
        <v>13</v>
      </c>
      <c r="E16">
        <v>10</v>
      </c>
      <c r="F16">
        <v>29</v>
      </c>
      <c r="L16" t="s">
        <v>2383</v>
      </c>
      <c r="M16" t="s">
        <v>2379</v>
      </c>
    </row>
    <row r="17" spans="1:14" x14ac:dyDescent="0.25">
      <c r="B17" t="s">
        <v>2384</v>
      </c>
      <c r="C17">
        <v>19</v>
      </c>
      <c r="D17">
        <v>11</v>
      </c>
      <c r="E17">
        <v>4</v>
      </c>
      <c r="F17">
        <v>39</v>
      </c>
      <c r="L17" t="s">
        <v>2385</v>
      </c>
      <c r="M17" t="s">
        <v>2379</v>
      </c>
    </row>
    <row r="18" spans="1:14" x14ac:dyDescent="0.25">
      <c r="B18" t="s">
        <v>2386</v>
      </c>
      <c r="C18">
        <v>30</v>
      </c>
      <c r="D18">
        <v>20</v>
      </c>
      <c r="E18">
        <v>15</v>
      </c>
      <c r="F18">
        <v>64</v>
      </c>
      <c r="L18" t="s">
        <v>2387</v>
      </c>
      <c r="M18" t="s">
        <v>2388</v>
      </c>
    </row>
    <row r="19" spans="1:14" x14ac:dyDescent="0.25">
      <c r="B19" t="s">
        <v>2389</v>
      </c>
      <c r="C19">
        <v>36</v>
      </c>
      <c r="D19">
        <v>20</v>
      </c>
      <c r="E19">
        <v>16</v>
      </c>
      <c r="F19">
        <v>73</v>
      </c>
      <c r="L19" t="s">
        <v>2390</v>
      </c>
      <c r="M19" t="s">
        <v>2389</v>
      </c>
    </row>
    <row r="20" spans="1:14" x14ac:dyDescent="0.25">
      <c r="B20" t="s">
        <v>2388</v>
      </c>
      <c r="C20">
        <v>52</v>
      </c>
      <c r="D20">
        <v>55</v>
      </c>
      <c r="E20">
        <v>11</v>
      </c>
      <c r="F20">
        <v>114</v>
      </c>
      <c r="L20" t="s">
        <v>2391</v>
      </c>
      <c r="M20" t="s">
        <v>2379</v>
      </c>
    </row>
    <row r="21" spans="1:14" x14ac:dyDescent="0.25">
      <c r="B21" s="34" t="s">
        <v>2373</v>
      </c>
      <c r="C21" s="34">
        <v>61</v>
      </c>
      <c r="D21" s="34">
        <v>38</v>
      </c>
      <c r="E21" s="34">
        <v>17</v>
      </c>
      <c r="F21" s="34">
        <v>114</v>
      </c>
      <c r="L21" t="s">
        <v>2392</v>
      </c>
      <c r="M21" t="s">
        <v>2393</v>
      </c>
    </row>
    <row r="22" spans="1:14" x14ac:dyDescent="0.25">
      <c r="B22" t="s">
        <v>2379</v>
      </c>
      <c r="C22">
        <v>25</v>
      </c>
      <c r="D22">
        <v>18</v>
      </c>
      <c r="E22">
        <v>11</v>
      </c>
      <c r="F22">
        <v>56</v>
      </c>
      <c r="L22" t="s">
        <v>2394</v>
      </c>
      <c r="M22" t="s">
        <v>2376</v>
      </c>
      <c r="N22">
        <v>1</v>
      </c>
    </row>
    <row r="23" spans="1:14" x14ac:dyDescent="0.25">
      <c r="B23" t="s">
        <v>2393</v>
      </c>
      <c r="C23">
        <v>19</v>
      </c>
      <c r="D23">
        <v>19</v>
      </c>
      <c r="E23">
        <v>17</v>
      </c>
      <c r="F23">
        <v>52</v>
      </c>
      <c r="L23" t="s">
        <v>2395</v>
      </c>
      <c r="M23" t="s">
        <v>2393</v>
      </c>
    </row>
    <row r="24" spans="1:14" x14ac:dyDescent="0.25">
      <c r="B24" t="s">
        <v>2396</v>
      </c>
      <c r="C24">
        <v>3</v>
      </c>
      <c r="D24">
        <v>7</v>
      </c>
      <c r="E24">
        <v>12</v>
      </c>
      <c r="F24">
        <v>33</v>
      </c>
      <c r="L24" t="s">
        <v>2397</v>
      </c>
      <c r="M24" t="s">
        <v>2396</v>
      </c>
      <c r="N24">
        <v>2</v>
      </c>
    </row>
    <row r="25" spans="1:14" x14ac:dyDescent="0.25">
      <c r="B25" t="s">
        <v>2376</v>
      </c>
      <c r="C25">
        <v>22</v>
      </c>
      <c r="D25">
        <v>35</v>
      </c>
      <c r="E25">
        <v>27</v>
      </c>
      <c r="F25">
        <v>85</v>
      </c>
      <c r="L25" t="s">
        <v>2398</v>
      </c>
      <c r="M25" t="s">
        <v>2373</v>
      </c>
    </row>
    <row r="26" spans="1:14" x14ac:dyDescent="0.25">
      <c r="B26" t="s">
        <v>2399</v>
      </c>
      <c r="C26">
        <v>6</v>
      </c>
      <c r="D26">
        <v>6</v>
      </c>
      <c r="E26">
        <v>6</v>
      </c>
      <c r="F26">
        <v>18</v>
      </c>
      <c r="L26" t="s">
        <v>2400</v>
      </c>
      <c r="M26" t="s">
        <v>2396</v>
      </c>
      <c r="N26">
        <v>2</v>
      </c>
    </row>
    <row r="27" spans="1:14" x14ac:dyDescent="0.25">
      <c r="B27" t="s">
        <v>2401</v>
      </c>
      <c r="C27">
        <v>14</v>
      </c>
      <c r="D27">
        <v>6</v>
      </c>
      <c r="E27">
        <v>11</v>
      </c>
      <c r="F27">
        <v>35</v>
      </c>
      <c r="L27" t="s">
        <v>2402</v>
      </c>
      <c r="M27" t="s">
        <v>2379</v>
      </c>
    </row>
    <row r="28" spans="1:14" x14ac:dyDescent="0.25">
      <c r="B28" t="s">
        <v>65</v>
      </c>
      <c r="C28">
        <v>3</v>
      </c>
      <c r="D28">
        <v>0</v>
      </c>
      <c r="E28">
        <v>0</v>
      </c>
      <c r="F28">
        <v>8</v>
      </c>
      <c r="L28" t="s">
        <v>2403</v>
      </c>
      <c r="M28" t="s">
        <v>2379</v>
      </c>
    </row>
    <row r="29" spans="1:14" x14ac:dyDescent="0.25">
      <c r="B29" t="s">
        <v>64</v>
      </c>
      <c r="C29">
        <v>0</v>
      </c>
      <c r="D29">
        <v>0</v>
      </c>
      <c r="E29">
        <v>0</v>
      </c>
      <c r="F29">
        <v>0</v>
      </c>
      <c r="L29" t="s">
        <v>2404</v>
      </c>
      <c r="M29" t="s">
        <v>2373</v>
      </c>
    </row>
    <row r="30" spans="1:14" x14ac:dyDescent="0.25">
      <c r="A30" t="s">
        <v>2375</v>
      </c>
      <c r="B30" t="s">
        <v>2372</v>
      </c>
      <c r="C30">
        <v>0</v>
      </c>
      <c r="D30">
        <v>0</v>
      </c>
      <c r="E30">
        <v>0</v>
      </c>
      <c r="F30">
        <v>0</v>
      </c>
      <c r="H30">
        <f>SUM(F30:F45)/2</f>
        <v>147</v>
      </c>
    </row>
    <row r="31" spans="1:14" x14ac:dyDescent="0.25">
      <c r="B31" t="s">
        <v>2374</v>
      </c>
      <c r="C31">
        <v>0</v>
      </c>
      <c r="D31">
        <v>0</v>
      </c>
      <c r="E31">
        <v>0</v>
      </c>
      <c r="F31">
        <v>0</v>
      </c>
    </row>
    <row r="32" spans="1:14" x14ac:dyDescent="0.25">
      <c r="B32" t="s">
        <v>2377</v>
      </c>
      <c r="C32">
        <v>0</v>
      </c>
      <c r="D32">
        <v>0</v>
      </c>
      <c r="E32">
        <v>0</v>
      </c>
      <c r="F32">
        <v>0</v>
      </c>
    </row>
    <row r="33" spans="1:8" x14ac:dyDescent="0.25">
      <c r="B33" t="s">
        <v>2380</v>
      </c>
      <c r="C33">
        <v>0</v>
      </c>
      <c r="D33">
        <v>0</v>
      </c>
      <c r="E33">
        <v>0</v>
      </c>
      <c r="F33">
        <v>0</v>
      </c>
    </row>
    <row r="34" spans="1:8" x14ac:dyDescent="0.25">
      <c r="B34" t="s">
        <v>2382</v>
      </c>
      <c r="C34">
        <v>0</v>
      </c>
      <c r="D34">
        <v>0</v>
      </c>
      <c r="E34">
        <v>0</v>
      </c>
      <c r="F34">
        <v>0</v>
      </c>
    </row>
    <row r="35" spans="1:8" x14ac:dyDescent="0.25">
      <c r="B35" t="s">
        <v>2384</v>
      </c>
      <c r="C35">
        <v>0</v>
      </c>
      <c r="D35">
        <v>0</v>
      </c>
      <c r="E35">
        <v>0</v>
      </c>
      <c r="F35">
        <v>0</v>
      </c>
    </row>
    <row r="36" spans="1:8" x14ac:dyDescent="0.25">
      <c r="B36" t="s">
        <v>2386</v>
      </c>
      <c r="C36">
        <v>0</v>
      </c>
      <c r="D36">
        <v>0</v>
      </c>
      <c r="E36">
        <v>0</v>
      </c>
      <c r="F36">
        <v>0</v>
      </c>
    </row>
    <row r="37" spans="1:8" x14ac:dyDescent="0.25">
      <c r="B37" t="s">
        <v>2389</v>
      </c>
      <c r="C37">
        <v>6</v>
      </c>
      <c r="D37">
        <v>0</v>
      </c>
      <c r="E37">
        <v>0</v>
      </c>
      <c r="F37">
        <v>3</v>
      </c>
    </row>
    <row r="38" spans="1:8" x14ac:dyDescent="0.25">
      <c r="B38" t="s">
        <v>2388</v>
      </c>
      <c r="C38">
        <v>0</v>
      </c>
      <c r="D38">
        <v>0</v>
      </c>
      <c r="E38">
        <v>0</v>
      </c>
      <c r="F38">
        <v>8</v>
      </c>
    </row>
    <row r="39" spans="1:8" x14ac:dyDescent="0.25">
      <c r="B39" t="s">
        <v>2373</v>
      </c>
      <c r="C39">
        <v>9</v>
      </c>
      <c r="D39">
        <v>11</v>
      </c>
      <c r="E39">
        <v>3</v>
      </c>
      <c r="F39">
        <v>26</v>
      </c>
    </row>
    <row r="40" spans="1:8" x14ac:dyDescent="0.25">
      <c r="B40" t="s">
        <v>2379</v>
      </c>
      <c r="C40">
        <v>6</v>
      </c>
      <c r="D40">
        <v>10</v>
      </c>
      <c r="E40">
        <v>3</v>
      </c>
      <c r="F40">
        <v>15</v>
      </c>
    </row>
    <row r="41" spans="1:8" x14ac:dyDescent="0.25">
      <c r="B41" t="s">
        <v>2393</v>
      </c>
      <c r="C41">
        <v>7</v>
      </c>
      <c r="D41">
        <v>9</v>
      </c>
      <c r="E41">
        <v>7</v>
      </c>
      <c r="F41">
        <v>20</v>
      </c>
    </row>
    <row r="42" spans="1:8" x14ac:dyDescent="0.25">
      <c r="B42" t="s">
        <v>2396</v>
      </c>
      <c r="C42">
        <v>3</v>
      </c>
      <c r="D42">
        <v>4</v>
      </c>
      <c r="E42">
        <v>6</v>
      </c>
      <c r="F42">
        <v>22</v>
      </c>
    </row>
    <row r="43" spans="1:8" x14ac:dyDescent="0.25">
      <c r="B43" s="34" t="s">
        <v>2376</v>
      </c>
      <c r="C43" s="34">
        <v>14</v>
      </c>
      <c r="D43" s="34">
        <v>32</v>
      </c>
      <c r="E43" s="34">
        <v>24</v>
      </c>
      <c r="F43" s="34">
        <v>68</v>
      </c>
    </row>
    <row r="44" spans="1:8" x14ac:dyDescent="0.25">
      <c r="B44" t="s">
        <v>2399</v>
      </c>
      <c r="C44">
        <v>11</v>
      </c>
      <c r="D44">
        <v>13</v>
      </c>
      <c r="E44">
        <v>9</v>
      </c>
      <c r="F44">
        <v>32</v>
      </c>
    </row>
    <row r="45" spans="1:8" x14ac:dyDescent="0.25">
      <c r="B45" t="s">
        <v>2401</v>
      </c>
      <c r="C45">
        <v>24</v>
      </c>
      <c r="D45">
        <v>28</v>
      </c>
      <c r="E45">
        <v>47</v>
      </c>
      <c r="F45">
        <v>100</v>
      </c>
    </row>
    <row r="46" spans="1:8" x14ac:dyDescent="0.25">
      <c r="B46" t="s">
        <v>65</v>
      </c>
      <c r="C46">
        <v>0</v>
      </c>
      <c r="D46">
        <v>0</v>
      </c>
      <c r="E46">
        <v>0</v>
      </c>
      <c r="F46">
        <v>5</v>
      </c>
    </row>
    <row r="47" spans="1:8" x14ac:dyDescent="0.25">
      <c r="B47" t="s">
        <v>64</v>
      </c>
      <c r="C47">
        <v>0</v>
      </c>
      <c r="D47">
        <v>0</v>
      </c>
      <c r="E47">
        <v>0</v>
      </c>
      <c r="F47">
        <v>0</v>
      </c>
    </row>
    <row r="48" spans="1:8" x14ac:dyDescent="0.25">
      <c r="A48" t="s">
        <v>2378</v>
      </c>
      <c r="B48" t="s">
        <v>2372</v>
      </c>
      <c r="C48">
        <v>0</v>
      </c>
      <c r="D48">
        <v>5</v>
      </c>
      <c r="E48">
        <v>7</v>
      </c>
      <c r="F48">
        <v>8</v>
      </c>
      <c r="H48">
        <f>SUM(F48:F63)/2</f>
        <v>5309</v>
      </c>
    </row>
    <row r="49" spans="2:6" x14ac:dyDescent="0.25">
      <c r="B49" t="s">
        <v>2374</v>
      </c>
      <c r="C49">
        <v>21</v>
      </c>
      <c r="D49">
        <v>24</v>
      </c>
      <c r="E49">
        <v>9</v>
      </c>
      <c r="F49">
        <v>46</v>
      </c>
    </row>
    <row r="50" spans="2:6" x14ac:dyDescent="0.25">
      <c r="B50" t="s">
        <v>2377</v>
      </c>
      <c r="C50">
        <v>78</v>
      </c>
      <c r="D50">
        <v>57</v>
      </c>
      <c r="E50">
        <v>21</v>
      </c>
      <c r="F50">
        <v>149</v>
      </c>
    </row>
    <row r="51" spans="2:6" x14ac:dyDescent="0.25">
      <c r="B51" t="s">
        <v>2380</v>
      </c>
      <c r="C51">
        <v>57</v>
      </c>
      <c r="D51">
        <v>70</v>
      </c>
      <c r="E51">
        <v>24</v>
      </c>
      <c r="F51">
        <v>153</v>
      </c>
    </row>
    <row r="52" spans="2:6" x14ac:dyDescent="0.25">
      <c r="B52" t="s">
        <v>2382</v>
      </c>
      <c r="C52">
        <v>82</v>
      </c>
      <c r="D52">
        <v>93</v>
      </c>
      <c r="E52">
        <v>26</v>
      </c>
      <c r="F52">
        <v>204</v>
      </c>
    </row>
    <row r="53" spans="2:6" x14ac:dyDescent="0.25">
      <c r="B53" t="s">
        <v>2384</v>
      </c>
      <c r="C53">
        <v>125</v>
      </c>
      <c r="D53">
        <v>120</v>
      </c>
      <c r="E53">
        <v>38</v>
      </c>
      <c r="F53">
        <v>286</v>
      </c>
    </row>
    <row r="54" spans="2:6" x14ac:dyDescent="0.25">
      <c r="B54" t="s">
        <v>2386</v>
      </c>
      <c r="C54">
        <v>182</v>
      </c>
      <c r="D54">
        <v>210</v>
      </c>
      <c r="E54">
        <v>74</v>
      </c>
      <c r="F54">
        <v>466</v>
      </c>
    </row>
    <row r="55" spans="2:6" x14ac:dyDescent="0.25">
      <c r="B55" t="s">
        <v>2389</v>
      </c>
      <c r="C55">
        <v>374</v>
      </c>
      <c r="D55">
        <v>374</v>
      </c>
      <c r="E55">
        <v>103</v>
      </c>
      <c r="F55">
        <v>853</v>
      </c>
    </row>
    <row r="56" spans="2:6" x14ac:dyDescent="0.25">
      <c r="B56" t="s">
        <v>2388</v>
      </c>
      <c r="C56">
        <v>577</v>
      </c>
      <c r="D56">
        <v>576</v>
      </c>
      <c r="E56">
        <v>201</v>
      </c>
      <c r="F56">
        <v>1356</v>
      </c>
    </row>
    <row r="57" spans="2:6" x14ac:dyDescent="0.25">
      <c r="B57" t="s">
        <v>2373</v>
      </c>
      <c r="C57">
        <v>605</v>
      </c>
      <c r="D57">
        <v>653</v>
      </c>
      <c r="E57">
        <v>222</v>
      </c>
      <c r="F57">
        <v>1485</v>
      </c>
    </row>
    <row r="58" spans="2:6" x14ac:dyDescent="0.25">
      <c r="B58" s="34" t="s">
        <v>2379</v>
      </c>
      <c r="C58" s="34">
        <v>524</v>
      </c>
      <c r="D58" s="34">
        <v>503</v>
      </c>
      <c r="E58" s="34">
        <v>206</v>
      </c>
      <c r="F58" s="34">
        <v>1229</v>
      </c>
    </row>
    <row r="59" spans="2:6" x14ac:dyDescent="0.25">
      <c r="B59" t="s">
        <v>2393</v>
      </c>
      <c r="C59">
        <v>350</v>
      </c>
      <c r="D59">
        <v>440</v>
      </c>
      <c r="E59">
        <v>190</v>
      </c>
      <c r="F59">
        <v>977</v>
      </c>
    </row>
    <row r="60" spans="2:6" x14ac:dyDescent="0.25">
      <c r="B60" t="s">
        <v>2396</v>
      </c>
      <c r="C60">
        <v>282</v>
      </c>
      <c r="D60">
        <v>320</v>
      </c>
      <c r="E60">
        <v>165</v>
      </c>
      <c r="F60">
        <v>766</v>
      </c>
    </row>
    <row r="61" spans="2:6" x14ac:dyDescent="0.25">
      <c r="B61" t="s">
        <v>2376</v>
      </c>
      <c r="C61">
        <v>534</v>
      </c>
      <c r="D61">
        <v>696</v>
      </c>
      <c r="E61">
        <v>378</v>
      </c>
      <c r="F61">
        <v>1608</v>
      </c>
    </row>
    <row r="62" spans="2:6" x14ac:dyDescent="0.25">
      <c r="B62" t="s">
        <v>2399</v>
      </c>
      <c r="C62">
        <v>108</v>
      </c>
      <c r="D62">
        <v>143</v>
      </c>
      <c r="E62">
        <v>112</v>
      </c>
      <c r="F62">
        <v>361</v>
      </c>
    </row>
    <row r="63" spans="2:6" x14ac:dyDescent="0.25">
      <c r="B63" t="s">
        <v>2401</v>
      </c>
      <c r="C63">
        <v>221</v>
      </c>
      <c r="D63">
        <v>200</v>
      </c>
      <c r="E63">
        <v>254</v>
      </c>
      <c r="F63">
        <v>671</v>
      </c>
    </row>
    <row r="64" spans="2:6" x14ac:dyDescent="0.25">
      <c r="B64" t="s">
        <v>65</v>
      </c>
      <c r="C64">
        <v>26</v>
      </c>
      <c r="D64">
        <v>34</v>
      </c>
      <c r="E64">
        <v>6</v>
      </c>
      <c r="F64">
        <v>66</v>
      </c>
    </row>
    <row r="65" spans="1:8" x14ac:dyDescent="0.25">
      <c r="B65" t="s">
        <v>64</v>
      </c>
      <c r="C65">
        <v>0</v>
      </c>
      <c r="D65">
        <v>0</v>
      </c>
      <c r="E65">
        <v>0</v>
      </c>
      <c r="F65">
        <v>0</v>
      </c>
    </row>
    <row r="66" spans="1:8" x14ac:dyDescent="0.25">
      <c r="A66" t="s">
        <v>2381</v>
      </c>
      <c r="B66" t="s">
        <v>2372</v>
      </c>
      <c r="C66">
        <v>0</v>
      </c>
      <c r="D66">
        <v>0</v>
      </c>
      <c r="E66">
        <v>0</v>
      </c>
      <c r="F66">
        <v>0</v>
      </c>
      <c r="H66">
        <f>SUM(F66:F81)/2</f>
        <v>1097.5</v>
      </c>
    </row>
    <row r="67" spans="1:8" x14ac:dyDescent="0.25">
      <c r="B67" t="s">
        <v>2374</v>
      </c>
      <c r="C67">
        <v>0</v>
      </c>
      <c r="D67">
        <v>5</v>
      </c>
      <c r="E67">
        <v>0</v>
      </c>
      <c r="F67">
        <v>5</v>
      </c>
    </row>
    <row r="68" spans="1:8" x14ac:dyDescent="0.25">
      <c r="B68" t="s">
        <v>2377</v>
      </c>
      <c r="C68">
        <v>4</v>
      </c>
      <c r="D68">
        <v>0</v>
      </c>
      <c r="E68">
        <v>0</v>
      </c>
      <c r="F68">
        <v>4</v>
      </c>
    </row>
    <row r="69" spans="1:8" x14ac:dyDescent="0.25">
      <c r="B69" t="s">
        <v>2380</v>
      </c>
      <c r="C69">
        <v>8</v>
      </c>
      <c r="D69">
        <v>4</v>
      </c>
      <c r="E69">
        <v>0</v>
      </c>
      <c r="F69">
        <v>14</v>
      </c>
    </row>
    <row r="70" spans="1:8" x14ac:dyDescent="0.25">
      <c r="B70" t="s">
        <v>2382</v>
      </c>
      <c r="C70">
        <v>5</v>
      </c>
      <c r="D70">
        <v>9</v>
      </c>
      <c r="E70">
        <v>0</v>
      </c>
      <c r="F70">
        <v>11</v>
      </c>
    </row>
    <row r="71" spans="1:8" x14ac:dyDescent="0.25">
      <c r="B71" t="s">
        <v>2384</v>
      </c>
      <c r="C71">
        <v>11</v>
      </c>
      <c r="D71">
        <v>7</v>
      </c>
      <c r="E71">
        <v>4</v>
      </c>
      <c r="F71">
        <v>17</v>
      </c>
    </row>
    <row r="72" spans="1:8" x14ac:dyDescent="0.25">
      <c r="B72" t="s">
        <v>2386</v>
      </c>
      <c r="C72">
        <v>12</v>
      </c>
      <c r="D72">
        <v>19</v>
      </c>
      <c r="E72">
        <v>6</v>
      </c>
      <c r="F72">
        <v>35</v>
      </c>
    </row>
    <row r="73" spans="1:8" x14ac:dyDescent="0.25">
      <c r="B73" t="s">
        <v>2389</v>
      </c>
      <c r="C73">
        <v>17</v>
      </c>
      <c r="D73">
        <v>20</v>
      </c>
      <c r="E73">
        <v>11</v>
      </c>
      <c r="F73">
        <v>47</v>
      </c>
    </row>
    <row r="74" spans="1:8" x14ac:dyDescent="0.25">
      <c r="B74" t="s">
        <v>2388</v>
      </c>
      <c r="C74">
        <v>48</v>
      </c>
      <c r="D74">
        <v>44</v>
      </c>
      <c r="E74">
        <v>24</v>
      </c>
      <c r="F74">
        <v>116</v>
      </c>
    </row>
    <row r="75" spans="1:8" x14ac:dyDescent="0.25">
      <c r="B75" t="s">
        <v>2373</v>
      </c>
      <c r="C75">
        <v>75</v>
      </c>
      <c r="D75">
        <v>80</v>
      </c>
      <c r="E75">
        <v>54</v>
      </c>
      <c r="F75">
        <v>211</v>
      </c>
    </row>
    <row r="76" spans="1:8" x14ac:dyDescent="0.25">
      <c r="B76" t="s">
        <v>2379</v>
      </c>
      <c r="C76">
        <v>98</v>
      </c>
      <c r="D76">
        <v>85</v>
      </c>
      <c r="E76">
        <v>30</v>
      </c>
      <c r="F76">
        <v>218</v>
      </c>
    </row>
    <row r="77" spans="1:8" x14ac:dyDescent="0.25">
      <c r="B77" t="s">
        <v>2393</v>
      </c>
      <c r="C77">
        <v>73</v>
      </c>
      <c r="D77">
        <v>100</v>
      </c>
      <c r="E77">
        <v>46</v>
      </c>
      <c r="F77">
        <v>211</v>
      </c>
    </row>
    <row r="78" spans="1:8" x14ac:dyDescent="0.25">
      <c r="B78" t="s">
        <v>2396</v>
      </c>
      <c r="C78">
        <v>57</v>
      </c>
      <c r="D78">
        <v>73</v>
      </c>
      <c r="E78">
        <v>48</v>
      </c>
      <c r="F78">
        <v>182</v>
      </c>
    </row>
    <row r="79" spans="1:8" x14ac:dyDescent="0.25">
      <c r="B79" s="34" t="s">
        <v>2376</v>
      </c>
      <c r="C79" s="34">
        <v>168</v>
      </c>
      <c r="D79" s="34">
        <v>261</v>
      </c>
      <c r="E79" s="34">
        <v>165</v>
      </c>
      <c r="F79" s="34">
        <v>593</v>
      </c>
    </row>
    <row r="80" spans="1:8" x14ac:dyDescent="0.25">
      <c r="B80" t="s">
        <v>2399</v>
      </c>
      <c r="C80">
        <v>69</v>
      </c>
      <c r="D80">
        <v>74</v>
      </c>
      <c r="E80">
        <v>61</v>
      </c>
      <c r="F80">
        <v>202</v>
      </c>
    </row>
    <row r="81" spans="1:8" x14ac:dyDescent="0.25">
      <c r="B81" t="s">
        <v>2401</v>
      </c>
      <c r="C81">
        <v>83</v>
      </c>
      <c r="D81">
        <v>110</v>
      </c>
      <c r="E81">
        <v>135</v>
      </c>
      <c r="F81">
        <v>329</v>
      </c>
    </row>
    <row r="82" spans="1:8" x14ac:dyDescent="0.25">
      <c r="B82" t="s">
        <v>65</v>
      </c>
      <c r="C82">
        <v>6</v>
      </c>
      <c r="D82">
        <v>3</v>
      </c>
      <c r="E82">
        <v>0</v>
      </c>
      <c r="F82">
        <v>9</v>
      </c>
    </row>
    <row r="83" spans="1:8" x14ac:dyDescent="0.25">
      <c r="B83" t="s">
        <v>64</v>
      </c>
      <c r="C83">
        <v>0</v>
      </c>
      <c r="D83">
        <v>0</v>
      </c>
      <c r="E83">
        <v>0</v>
      </c>
      <c r="F83">
        <v>0</v>
      </c>
    </row>
    <row r="84" spans="1:8" x14ac:dyDescent="0.25">
      <c r="A84" t="s">
        <v>2383</v>
      </c>
      <c r="B84" t="s">
        <v>2372</v>
      </c>
      <c r="C84">
        <v>9</v>
      </c>
      <c r="D84">
        <v>7</v>
      </c>
      <c r="E84">
        <v>4</v>
      </c>
      <c r="F84">
        <v>20</v>
      </c>
      <c r="H84">
        <f>SUM(F84:F99)/2</f>
        <v>7377.5</v>
      </c>
    </row>
    <row r="85" spans="1:8" x14ac:dyDescent="0.25">
      <c r="B85" t="s">
        <v>2374</v>
      </c>
      <c r="C85">
        <v>27</v>
      </c>
      <c r="D85">
        <v>29</v>
      </c>
      <c r="E85">
        <v>0</v>
      </c>
      <c r="F85">
        <v>59</v>
      </c>
    </row>
    <row r="86" spans="1:8" x14ac:dyDescent="0.25">
      <c r="B86" t="s">
        <v>2377</v>
      </c>
      <c r="C86">
        <v>34</v>
      </c>
      <c r="D86">
        <v>29</v>
      </c>
      <c r="E86">
        <v>16</v>
      </c>
      <c r="F86">
        <v>75</v>
      </c>
    </row>
    <row r="87" spans="1:8" x14ac:dyDescent="0.25">
      <c r="B87" t="s">
        <v>2380</v>
      </c>
      <c r="C87">
        <v>43</v>
      </c>
      <c r="D87">
        <v>63</v>
      </c>
      <c r="E87">
        <v>9</v>
      </c>
      <c r="F87">
        <v>116</v>
      </c>
    </row>
    <row r="88" spans="1:8" x14ac:dyDescent="0.25">
      <c r="B88" t="s">
        <v>2382</v>
      </c>
      <c r="C88">
        <v>92</v>
      </c>
      <c r="D88">
        <v>94</v>
      </c>
      <c r="E88">
        <v>16</v>
      </c>
      <c r="F88">
        <v>213</v>
      </c>
    </row>
    <row r="89" spans="1:8" x14ac:dyDescent="0.25">
      <c r="B89" t="s">
        <v>2384</v>
      </c>
      <c r="C89">
        <v>133</v>
      </c>
      <c r="D89">
        <v>156</v>
      </c>
      <c r="E89">
        <v>23</v>
      </c>
      <c r="F89">
        <v>306</v>
      </c>
    </row>
    <row r="90" spans="1:8" x14ac:dyDescent="0.25">
      <c r="B90" t="s">
        <v>2386</v>
      </c>
      <c r="C90">
        <v>265</v>
      </c>
      <c r="D90">
        <v>317</v>
      </c>
      <c r="E90">
        <v>66</v>
      </c>
      <c r="F90">
        <v>648</v>
      </c>
    </row>
    <row r="91" spans="1:8" x14ac:dyDescent="0.25">
      <c r="B91" t="s">
        <v>2389</v>
      </c>
      <c r="C91">
        <v>367</v>
      </c>
      <c r="D91">
        <v>383</v>
      </c>
      <c r="E91">
        <v>119</v>
      </c>
      <c r="F91">
        <v>870</v>
      </c>
    </row>
    <row r="92" spans="1:8" x14ac:dyDescent="0.25">
      <c r="B92" t="s">
        <v>2388</v>
      </c>
      <c r="C92">
        <v>615</v>
      </c>
      <c r="D92">
        <v>650</v>
      </c>
      <c r="E92">
        <v>186</v>
      </c>
      <c r="F92">
        <v>1452</v>
      </c>
    </row>
    <row r="93" spans="1:8" x14ac:dyDescent="0.25">
      <c r="B93" t="s">
        <v>2373</v>
      </c>
      <c r="C93">
        <v>740</v>
      </c>
      <c r="D93">
        <v>866</v>
      </c>
      <c r="E93">
        <v>267</v>
      </c>
      <c r="F93">
        <v>1872</v>
      </c>
    </row>
    <row r="94" spans="1:8" x14ac:dyDescent="0.25">
      <c r="B94" s="34" t="s">
        <v>2379</v>
      </c>
      <c r="C94" s="34">
        <v>643</v>
      </c>
      <c r="D94" s="34">
        <v>764</v>
      </c>
      <c r="E94" s="34">
        <v>344</v>
      </c>
      <c r="F94" s="34">
        <v>1753</v>
      </c>
    </row>
    <row r="95" spans="1:8" x14ac:dyDescent="0.25">
      <c r="B95" t="s">
        <v>2393</v>
      </c>
      <c r="C95">
        <v>659</v>
      </c>
      <c r="D95">
        <v>798</v>
      </c>
      <c r="E95">
        <v>353</v>
      </c>
      <c r="F95">
        <v>1811</v>
      </c>
    </row>
    <row r="96" spans="1:8" x14ac:dyDescent="0.25">
      <c r="B96" t="s">
        <v>2396</v>
      </c>
      <c r="C96">
        <v>482</v>
      </c>
      <c r="D96">
        <v>631</v>
      </c>
      <c r="E96">
        <v>307</v>
      </c>
      <c r="F96">
        <v>1421</v>
      </c>
    </row>
    <row r="97" spans="1:8" x14ac:dyDescent="0.25">
      <c r="B97" t="s">
        <v>2376</v>
      </c>
      <c r="C97">
        <v>826</v>
      </c>
      <c r="D97">
        <v>1117</v>
      </c>
      <c r="E97">
        <v>659</v>
      </c>
      <c r="F97">
        <v>2602</v>
      </c>
    </row>
    <row r="98" spans="1:8" x14ac:dyDescent="0.25">
      <c r="B98" t="s">
        <v>2399</v>
      </c>
      <c r="C98">
        <v>220</v>
      </c>
      <c r="D98">
        <v>241</v>
      </c>
      <c r="E98">
        <v>174</v>
      </c>
      <c r="F98">
        <v>634</v>
      </c>
    </row>
    <row r="99" spans="1:8" x14ac:dyDescent="0.25">
      <c r="B99" t="s">
        <v>2401</v>
      </c>
      <c r="C99">
        <v>314</v>
      </c>
      <c r="D99">
        <v>310</v>
      </c>
      <c r="E99">
        <v>289</v>
      </c>
      <c r="F99">
        <v>903</v>
      </c>
    </row>
    <row r="100" spans="1:8" x14ac:dyDescent="0.25">
      <c r="B100" t="s">
        <v>65</v>
      </c>
      <c r="C100">
        <v>71</v>
      </c>
      <c r="D100">
        <v>84</v>
      </c>
      <c r="E100">
        <v>26</v>
      </c>
      <c r="F100">
        <v>186</v>
      </c>
    </row>
    <row r="101" spans="1:8" x14ac:dyDescent="0.25">
      <c r="B101" t="s">
        <v>64</v>
      </c>
      <c r="C101">
        <v>0</v>
      </c>
      <c r="D101">
        <v>0</v>
      </c>
      <c r="E101">
        <v>0</v>
      </c>
      <c r="F101">
        <v>0</v>
      </c>
    </row>
    <row r="102" spans="1:8" x14ac:dyDescent="0.25">
      <c r="A102" t="s">
        <v>2385</v>
      </c>
      <c r="B102" t="s">
        <v>2372</v>
      </c>
      <c r="C102">
        <v>0</v>
      </c>
      <c r="D102">
        <v>0</v>
      </c>
      <c r="E102">
        <v>0</v>
      </c>
      <c r="F102">
        <v>0</v>
      </c>
      <c r="H102">
        <f>SUM(F102:F117)/2</f>
        <v>2402</v>
      </c>
    </row>
    <row r="103" spans="1:8" x14ac:dyDescent="0.25">
      <c r="B103" t="s">
        <v>2374</v>
      </c>
      <c r="C103">
        <v>8</v>
      </c>
      <c r="D103">
        <v>4</v>
      </c>
      <c r="E103">
        <v>7</v>
      </c>
      <c r="F103">
        <v>21</v>
      </c>
    </row>
    <row r="104" spans="1:8" x14ac:dyDescent="0.25">
      <c r="B104" t="s">
        <v>2377</v>
      </c>
      <c r="C104">
        <v>12</v>
      </c>
      <c r="D104">
        <v>18</v>
      </c>
      <c r="E104">
        <v>4</v>
      </c>
      <c r="F104">
        <v>33</v>
      </c>
    </row>
    <row r="105" spans="1:8" x14ac:dyDescent="0.25">
      <c r="B105" t="s">
        <v>2380</v>
      </c>
      <c r="C105">
        <v>24</v>
      </c>
      <c r="D105">
        <v>24</v>
      </c>
      <c r="E105">
        <v>10</v>
      </c>
      <c r="F105">
        <v>48</v>
      </c>
    </row>
    <row r="106" spans="1:8" x14ac:dyDescent="0.25">
      <c r="B106" t="s">
        <v>2382</v>
      </c>
      <c r="C106">
        <v>30</v>
      </c>
      <c r="D106">
        <v>33</v>
      </c>
      <c r="E106">
        <v>12</v>
      </c>
      <c r="F106">
        <v>78</v>
      </c>
    </row>
    <row r="107" spans="1:8" x14ac:dyDescent="0.25">
      <c r="B107" t="s">
        <v>2384</v>
      </c>
      <c r="C107">
        <v>29</v>
      </c>
      <c r="D107">
        <v>47</v>
      </c>
      <c r="E107">
        <v>22</v>
      </c>
      <c r="F107">
        <v>92</v>
      </c>
    </row>
    <row r="108" spans="1:8" x14ac:dyDescent="0.25">
      <c r="B108" t="s">
        <v>2386</v>
      </c>
      <c r="C108">
        <v>60</v>
      </c>
      <c r="D108">
        <v>86</v>
      </c>
      <c r="E108">
        <v>36</v>
      </c>
      <c r="F108">
        <v>178</v>
      </c>
    </row>
    <row r="109" spans="1:8" x14ac:dyDescent="0.25">
      <c r="B109" t="s">
        <v>2389</v>
      </c>
      <c r="C109">
        <v>147</v>
      </c>
      <c r="D109">
        <v>119</v>
      </c>
      <c r="E109">
        <v>46</v>
      </c>
      <c r="F109">
        <v>300</v>
      </c>
    </row>
    <row r="110" spans="1:8" x14ac:dyDescent="0.25">
      <c r="B110" t="s">
        <v>2388</v>
      </c>
      <c r="C110">
        <v>223</v>
      </c>
      <c r="D110">
        <v>234</v>
      </c>
      <c r="E110">
        <v>72</v>
      </c>
      <c r="F110">
        <v>530</v>
      </c>
    </row>
    <row r="111" spans="1:8" x14ac:dyDescent="0.25">
      <c r="B111" t="s">
        <v>2373</v>
      </c>
      <c r="C111">
        <v>282</v>
      </c>
      <c r="D111">
        <v>284</v>
      </c>
      <c r="E111">
        <v>114</v>
      </c>
      <c r="F111">
        <v>683</v>
      </c>
    </row>
    <row r="112" spans="1:8" x14ac:dyDescent="0.25">
      <c r="B112" s="34" t="s">
        <v>2379</v>
      </c>
      <c r="C112" s="34">
        <v>208</v>
      </c>
      <c r="D112" s="34">
        <v>233</v>
      </c>
      <c r="E112" s="34">
        <v>128</v>
      </c>
      <c r="F112" s="34">
        <v>574</v>
      </c>
    </row>
    <row r="113" spans="1:8" x14ac:dyDescent="0.25">
      <c r="B113" t="s">
        <v>2393</v>
      </c>
      <c r="C113">
        <v>147</v>
      </c>
      <c r="D113">
        <v>225</v>
      </c>
      <c r="E113">
        <v>117</v>
      </c>
      <c r="F113">
        <v>482</v>
      </c>
    </row>
    <row r="114" spans="1:8" x14ac:dyDescent="0.25">
      <c r="B114" t="s">
        <v>2396</v>
      </c>
      <c r="C114">
        <v>95</v>
      </c>
      <c r="D114">
        <v>159</v>
      </c>
      <c r="E114">
        <v>102</v>
      </c>
      <c r="F114">
        <v>359</v>
      </c>
    </row>
    <row r="115" spans="1:8" x14ac:dyDescent="0.25">
      <c r="B115" t="s">
        <v>2376</v>
      </c>
      <c r="C115">
        <v>252</v>
      </c>
      <c r="D115">
        <v>309</v>
      </c>
      <c r="E115">
        <v>248</v>
      </c>
      <c r="F115">
        <v>805</v>
      </c>
    </row>
    <row r="116" spans="1:8" x14ac:dyDescent="0.25">
      <c r="B116" t="s">
        <v>2399</v>
      </c>
      <c r="C116">
        <v>83</v>
      </c>
      <c r="D116">
        <v>78</v>
      </c>
      <c r="E116">
        <v>76</v>
      </c>
      <c r="F116">
        <v>239</v>
      </c>
    </row>
    <row r="117" spans="1:8" x14ac:dyDescent="0.25">
      <c r="B117" t="s">
        <v>2401</v>
      </c>
      <c r="C117">
        <v>125</v>
      </c>
      <c r="D117">
        <v>120</v>
      </c>
      <c r="E117">
        <v>135</v>
      </c>
      <c r="F117">
        <v>382</v>
      </c>
    </row>
    <row r="118" spans="1:8" x14ac:dyDescent="0.25">
      <c r="B118" t="s">
        <v>65</v>
      </c>
      <c r="C118">
        <v>4</v>
      </c>
      <c r="D118">
        <v>15</v>
      </c>
      <c r="E118">
        <v>0</v>
      </c>
      <c r="F118">
        <v>22</v>
      </c>
    </row>
    <row r="119" spans="1:8" x14ac:dyDescent="0.25">
      <c r="B119" t="s">
        <v>64</v>
      </c>
      <c r="C119">
        <v>0</v>
      </c>
      <c r="D119">
        <v>0</v>
      </c>
      <c r="E119">
        <v>0</v>
      </c>
      <c r="F119">
        <v>0</v>
      </c>
    </row>
    <row r="120" spans="1:8" x14ac:dyDescent="0.25">
      <c r="A120" t="s">
        <v>2387</v>
      </c>
      <c r="B120" t="s">
        <v>2372</v>
      </c>
      <c r="C120">
        <v>8</v>
      </c>
      <c r="D120">
        <v>7</v>
      </c>
      <c r="E120">
        <v>0</v>
      </c>
      <c r="F120">
        <v>14</v>
      </c>
      <c r="H120">
        <f>SUM(F120:F135)/2</f>
        <v>9174.5</v>
      </c>
    </row>
    <row r="121" spans="1:8" x14ac:dyDescent="0.25">
      <c r="B121" t="s">
        <v>2374</v>
      </c>
      <c r="C121">
        <v>39</v>
      </c>
      <c r="D121">
        <v>51</v>
      </c>
      <c r="E121">
        <v>18</v>
      </c>
      <c r="F121">
        <v>112</v>
      </c>
    </row>
    <row r="122" spans="1:8" x14ac:dyDescent="0.25">
      <c r="B122" t="s">
        <v>2377</v>
      </c>
      <c r="C122">
        <v>412</v>
      </c>
      <c r="D122">
        <v>397</v>
      </c>
      <c r="E122">
        <v>143</v>
      </c>
      <c r="F122">
        <v>952</v>
      </c>
    </row>
    <row r="123" spans="1:8" x14ac:dyDescent="0.25">
      <c r="B123" t="s">
        <v>2380</v>
      </c>
      <c r="C123">
        <v>474</v>
      </c>
      <c r="D123">
        <v>485</v>
      </c>
      <c r="E123">
        <v>156</v>
      </c>
      <c r="F123">
        <v>1112</v>
      </c>
    </row>
    <row r="124" spans="1:8" x14ac:dyDescent="0.25">
      <c r="B124" t="s">
        <v>2382</v>
      </c>
      <c r="C124">
        <v>449</v>
      </c>
      <c r="D124">
        <v>514</v>
      </c>
      <c r="E124">
        <v>197</v>
      </c>
      <c r="F124">
        <v>1159</v>
      </c>
    </row>
    <row r="125" spans="1:8" x14ac:dyDescent="0.25">
      <c r="B125" t="s">
        <v>2384</v>
      </c>
      <c r="C125">
        <v>526</v>
      </c>
      <c r="D125">
        <v>642</v>
      </c>
      <c r="E125">
        <v>283</v>
      </c>
      <c r="F125">
        <v>1450</v>
      </c>
    </row>
    <row r="126" spans="1:8" x14ac:dyDescent="0.25">
      <c r="B126" t="s">
        <v>2386</v>
      </c>
      <c r="C126">
        <v>711</v>
      </c>
      <c r="D126">
        <v>849</v>
      </c>
      <c r="E126">
        <v>402</v>
      </c>
      <c r="F126">
        <v>1963</v>
      </c>
    </row>
    <row r="127" spans="1:8" x14ac:dyDescent="0.25">
      <c r="B127" t="s">
        <v>2389</v>
      </c>
      <c r="C127">
        <v>775</v>
      </c>
      <c r="D127">
        <v>948</v>
      </c>
      <c r="E127">
        <v>409</v>
      </c>
      <c r="F127">
        <v>2125</v>
      </c>
    </row>
    <row r="128" spans="1:8" x14ac:dyDescent="0.25">
      <c r="B128" s="34" t="s">
        <v>2388</v>
      </c>
      <c r="C128" s="34">
        <v>851</v>
      </c>
      <c r="D128" s="34">
        <v>925</v>
      </c>
      <c r="E128" s="34">
        <v>422</v>
      </c>
      <c r="F128" s="34">
        <v>2201</v>
      </c>
    </row>
    <row r="129" spans="1:8" x14ac:dyDescent="0.25">
      <c r="B129" t="s">
        <v>2373</v>
      </c>
      <c r="C129">
        <v>825</v>
      </c>
      <c r="D129">
        <v>937</v>
      </c>
      <c r="E129">
        <v>521</v>
      </c>
      <c r="F129">
        <v>2282</v>
      </c>
    </row>
    <row r="130" spans="1:8" x14ac:dyDescent="0.25">
      <c r="B130" t="s">
        <v>2379</v>
      </c>
      <c r="C130">
        <v>457</v>
      </c>
      <c r="D130">
        <v>490</v>
      </c>
      <c r="E130">
        <v>388</v>
      </c>
      <c r="F130">
        <v>1328</v>
      </c>
    </row>
    <row r="131" spans="1:8" x14ac:dyDescent="0.25">
      <c r="B131" t="s">
        <v>2393</v>
      </c>
      <c r="C131">
        <v>312</v>
      </c>
      <c r="D131">
        <v>360</v>
      </c>
      <c r="E131">
        <v>316</v>
      </c>
      <c r="F131">
        <v>990</v>
      </c>
    </row>
    <row r="132" spans="1:8" x14ac:dyDescent="0.25">
      <c r="B132" t="s">
        <v>2396</v>
      </c>
      <c r="C132">
        <v>235</v>
      </c>
      <c r="D132">
        <v>238</v>
      </c>
      <c r="E132">
        <v>235</v>
      </c>
      <c r="F132">
        <v>703</v>
      </c>
    </row>
    <row r="133" spans="1:8" x14ac:dyDescent="0.25">
      <c r="B133" t="s">
        <v>2376</v>
      </c>
      <c r="C133">
        <v>321</v>
      </c>
      <c r="D133">
        <v>380</v>
      </c>
      <c r="E133">
        <v>422</v>
      </c>
      <c r="F133">
        <v>1119</v>
      </c>
    </row>
    <row r="134" spans="1:8" x14ac:dyDescent="0.25">
      <c r="B134" t="s">
        <v>2399</v>
      </c>
      <c r="C134">
        <v>94</v>
      </c>
      <c r="D134">
        <v>118</v>
      </c>
      <c r="E134">
        <v>139</v>
      </c>
      <c r="F134">
        <v>351</v>
      </c>
    </row>
    <row r="135" spans="1:8" x14ac:dyDescent="0.25">
      <c r="B135" t="s">
        <v>2401</v>
      </c>
      <c r="C135">
        <v>149</v>
      </c>
      <c r="D135">
        <v>140</v>
      </c>
      <c r="E135">
        <v>202</v>
      </c>
      <c r="F135">
        <v>488</v>
      </c>
    </row>
    <row r="136" spans="1:8" x14ac:dyDescent="0.25">
      <c r="B136" t="s">
        <v>65</v>
      </c>
      <c r="C136">
        <v>53</v>
      </c>
      <c r="D136">
        <v>56</v>
      </c>
      <c r="E136">
        <v>21</v>
      </c>
      <c r="F136">
        <v>124</v>
      </c>
    </row>
    <row r="137" spans="1:8" x14ac:dyDescent="0.25">
      <c r="B137" t="s">
        <v>64</v>
      </c>
      <c r="C137">
        <v>0</v>
      </c>
      <c r="D137">
        <v>0</v>
      </c>
      <c r="E137">
        <v>0</v>
      </c>
      <c r="F137">
        <v>0</v>
      </c>
    </row>
    <row r="138" spans="1:8" x14ac:dyDescent="0.25">
      <c r="A138" t="s">
        <v>2390</v>
      </c>
      <c r="B138" t="s">
        <v>2372</v>
      </c>
      <c r="C138">
        <v>10</v>
      </c>
      <c r="D138">
        <v>5</v>
      </c>
      <c r="E138">
        <v>0</v>
      </c>
      <c r="F138">
        <v>16</v>
      </c>
      <c r="H138">
        <f>SUM(F138:F153)/2</f>
        <v>7522.5</v>
      </c>
    </row>
    <row r="139" spans="1:8" x14ac:dyDescent="0.25">
      <c r="B139" t="s">
        <v>2374</v>
      </c>
      <c r="C139">
        <v>35</v>
      </c>
      <c r="D139">
        <v>60</v>
      </c>
      <c r="E139">
        <v>24</v>
      </c>
      <c r="F139">
        <v>122</v>
      </c>
    </row>
    <row r="140" spans="1:8" x14ac:dyDescent="0.25">
      <c r="B140" t="s">
        <v>2377</v>
      </c>
      <c r="C140">
        <v>517</v>
      </c>
      <c r="D140">
        <v>579</v>
      </c>
      <c r="E140">
        <v>214</v>
      </c>
      <c r="F140">
        <v>1317</v>
      </c>
    </row>
    <row r="141" spans="1:8" x14ac:dyDescent="0.25">
      <c r="B141" t="s">
        <v>2380</v>
      </c>
      <c r="C141">
        <v>404</v>
      </c>
      <c r="D141">
        <v>466</v>
      </c>
      <c r="E141">
        <v>215</v>
      </c>
      <c r="F141">
        <v>1092</v>
      </c>
    </row>
    <row r="142" spans="1:8" x14ac:dyDescent="0.25">
      <c r="B142" t="s">
        <v>2382</v>
      </c>
      <c r="C142">
        <v>415</v>
      </c>
      <c r="D142">
        <v>475</v>
      </c>
      <c r="E142">
        <v>219</v>
      </c>
      <c r="F142">
        <v>1107</v>
      </c>
    </row>
    <row r="143" spans="1:8" x14ac:dyDescent="0.25">
      <c r="B143" t="s">
        <v>2384</v>
      </c>
      <c r="C143">
        <v>429</v>
      </c>
      <c r="D143">
        <v>607</v>
      </c>
      <c r="E143">
        <v>279</v>
      </c>
      <c r="F143">
        <v>1317</v>
      </c>
    </row>
    <row r="144" spans="1:8" x14ac:dyDescent="0.25">
      <c r="B144" t="s">
        <v>2386</v>
      </c>
      <c r="C144">
        <v>636</v>
      </c>
      <c r="D144">
        <v>863</v>
      </c>
      <c r="E144">
        <v>468</v>
      </c>
      <c r="F144">
        <v>1971</v>
      </c>
    </row>
    <row r="145" spans="1:8" x14ac:dyDescent="0.25">
      <c r="B145" s="34" t="s">
        <v>2389</v>
      </c>
      <c r="C145" s="34">
        <v>683</v>
      </c>
      <c r="D145" s="34">
        <v>815</v>
      </c>
      <c r="E145" s="34">
        <v>478</v>
      </c>
      <c r="F145" s="34">
        <v>1979</v>
      </c>
    </row>
    <row r="146" spans="1:8" x14ac:dyDescent="0.25">
      <c r="B146" t="s">
        <v>2388</v>
      </c>
      <c r="C146">
        <v>620</v>
      </c>
      <c r="D146">
        <v>933</v>
      </c>
      <c r="E146">
        <v>449</v>
      </c>
      <c r="F146">
        <v>1995</v>
      </c>
    </row>
    <row r="147" spans="1:8" x14ac:dyDescent="0.25">
      <c r="B147" t="s">
        <v>2373</v>
      </c>
      <c r="C147">
        <v>549</v>
      </c>
      <c r="D147">
        <v>740</v>
      </c>
      <c r="E147">
        <v>509</v>
      </c>
      <c r="F147">
        <v>1798</v>
      </c>
    </row>
    <row r="148" spans="1:8" x14ac:dyDescent="0.25">
      <c r="B148" t="s">
        <v>2379</v>
      </c>
      <c r="C148">
        <v>302</v>
      </c>
      <c r="D148">
        <v>380</v>
      </c>
      <c r="E148">
        <v>318</v>
      </c>
      <c r="F148">
        <v>1005</v>
      </c>
    </row>
    <row r="149" spans="1:8" x14ac:dyDescent="0.25">
      <c r="B149" t="s">
        <v>2393</v>
      </c>
      <c r="C149">
        <v>173</v>
      </c>
      <c r="D149">
        <v>195</v>
      </c>
      <c r="E149">
        <v>173</v>
      </c>
      <c r="F149">
        <v>544</v>
      </c>
    </row>
    <row r="150" spans="1:8" x14ac:dyDescent="0.25">
      <c r="B150" t="s">
        <v>2396</v>
      </c>
      <c r="C150">
        <v>70</v>
      </c>
      <c r="D150">
        <v>102</v>
      </c>
      <c r="E150">
        <v>108</v>
      </c>
      <c r="F150">
        <v>282</v>
      </c>
    </row>
    <row r="151" spans="1:8" x14ac:dyDescent="0.25">
      <c r="B151" t="s">
        <v>2376</v>
      </c>
      <c r="C151">
        <v>88</v>
      </c>
      <c r="D151">
        <v>113</v>
      </c>
      <c r="E151">
        <v>116</v>
      </c>
      <c r="F151">
        <v>315</v>
      </c>
    </row>
    <row r="152" spans="1:8" x14ac:dyDescent="0.25">
      <c r="B152" t="s">
        <v>2399</v>
      </c>
      <c r="C152">
        <v>26</v>
      </c>
      <c r="D152">
        <v>19</v>
      </c>
      <c r="E152">
        <v>19</v>
      </c>
      <c r="F152">
        <v>67</v>
      </c>
    </row>
    <row r="153" spans="1:8" x14ac:dyDescent="0.25">
      <c r="B153" t="s">
        <v>2401</v>
      </c>
      <c r="C153">
        <v>30</v>
      </c>
      <c r="D153">
        <v>35</v>
      </c>
      <c r="E153">
        <v>58</v>
      </c>
      <c r="F153">
        <v>118</v>
      </c>
    </row>
    <row r="154" spans="1:8" x14ac:dyDescent="0.25">
      <c r="B154" t="s">
        <v>65</v>
      </c>
      <c r="C154">
        <v>39</v>
      </c>
      <c r="D154">
        <v>32</v>
      </c>
      <c r="E154">
        <v>19</v>
      </c>
      <c r="F154">
        <v>101</v>
      </c>
    </row>
    <row r="155" spans="1:8" x14ac:dyDescent="0.25">
      <c r="B155" t="s">
        <v>64</v>
      </c>
      <c r="C155">
        <v>0</v>
      </c>
      <c r="D155">
        <v>0</v>
      </c>
      <c r="E155">
        <v>0</v>
      </c>
      <c r="F155">
        <v>0</v>
      </c>
    </row>
    <row r="156" spans="1:8" x14ac:dyDescent="0.25">
      <c r="A156" t="s">
        <v>2391</v>
      </c>
      <c r="B156" t="s">
        <v>2372</v>
      </c>
      <c r="C156">
        <v>5</v>
      </c>
      <c r="D156">
        <v>7</v>
      </c>
      <c r="E156">
        <v>0</v>
      </c>
      <c r="F156">
        <v>11</v>
      </c>
      <c r="H156">
        <f>SUM(F156:F171)/2</f>
        <v>3973.5</v>
      </c>
    </row>
    <row r="157" spans="1:8" x14ac:dyDescent="0.25">
      <c r="B157" t="s">
        <v>2374</v>
      </c>
      <c r="C157">
        <v>4</v>
      </c>
      <c r="D157">
        <v>16</v>
      </c>
      <c r="E157">
        <v>4</v>
      </c>
      <c r="F157">
        <v>25</v>
      </c>
    </row>
    <row r="158" spans="1:8" x14ac:dyDescent="0.25">
      <c r="B158" t="s">
        <v>2377</v>
      </c>
      <c r="C158">
        <v>28</v>
      </c>
      <c r="D158">
        <v>22</v>
      </c>
      <c r="E158">
        <v>9</v>
      </c>
      <c r="F158">
        <v>56</v>
      </c>
    </row>
    <row r="159" spans="1:8" x14ac:dyDescent="0.25">
      <c r="B159" t="s">
        <v>2380</v>
      </c>
      <c r="C159">
        <v>33</v>
      </c>
      <c r="D159">
        <v>55</v>
      </c>
      <c r="E159">
        <v>10</v>
      </c>
      <c r="F159">
        <v>99</v>
      </c>
    </row>
    <row r="160" spans="1:8" x14ac:dyDescent="0.25">
      <c r="B160" t="s">
        <v>2382</v>
      </c>
      <c r="C160">
        <v>83</v>
      </c>
      <c r="D160">
        <v>86</v>
      </c>
      <c r="E160">
        <v>30</v>
      </c>
      <c r="F160">
        <v>198</v>
      </c>
    </row>
    <row r="161" spans="1:8" x14ac:dyDescent="0.25">
      <c r="B161" t="s">
        <v>2384</v>
      </c>
      <c r="C161">
        <v>87</v>
      </c>
      <c r="D161">
        <v>117</v>
      </c>
      <c r="E161">
        <v>34</v>
      </c>
      <c r="F161">
        <v>236</v>
      </c>
    </row>
    <row r="162" spans="1:8" x14ac:dyDescent="0.25">
      <c r="B162" t="s">
        <v>2386</v>
      </c>
      <c r="C162">
        <v>191</v>
      </c>
      <c r="D162">
        <v>270</v>
      </c>
      <c r="E162">
        <v>51</v>
      </c>
      <c r="F162">
        <v>508</v>
      </c>
    </row>
    <row r="163" spans="1:8" x14ac:dyDescent="0.25">
      <c r="B163" t="s">
        <v>2389</v>
      </c>
      <c r="C163">
        <v>278</v>
      </c>
      <c r="D163">
        <v>331</v>
      </c>
      <c r="E163">
        <v>66</v>
      </c>
      <c r="F163">
        <v>677</v>
      </c>
    </row>
    <row r="164" spans="1:8" x14ac:dyDescent="0.25">
      <c r="B164" t="s">
        <v>2388</v>
      </c>
      <c r="C164">
        <v>424</v>
      </c>
      <c r="D164">
        <v>536</v>
      </c>
      <c r="E164">
        <v>106</v>
      </c>
      <c r="F164">
        <v>1062</v>
      </c>
    </row>
    <row r="165" spans="1:8" x14ac:dyDescent="0.25">
      <c r="B165" t="s">
        <v>2373</v>
      </c>
      <c r="C165">
        <v>411</v>
      </c>
      <c r="D165">
        <v>545</v>
      </c>
      <c r="E165">
        <v>126</v>
      </c>
      <c r="F165">
        <v>1083</v>
      </c>
    </row>
    <row r="166" spans="1:8" x14ac:dyDescent="0.25">
      <c r="B166" s="34" t="s">
        <v>2379</v>
      </c>
      <c r="C166" s="34">
        <v>279</v>
      </c>
      <c r="D166" s="34">
        <v>431</v>
      </c>
      <c r="E166" s="34">
        <v>96</v>
      </c>
      <c r="F166" s="34">
        <v>803</v>
      </c>
    </row>
    <row r="167" spans="1:8" x14ac:dyDescent="0.25">
      <c r="B167" t="s">
        <v>2393</v>
      </c>
      <c r="C167">
        <v>249</v>
      </c>
      <c r="D167">
        <v>354</v>
      </c>
      <c r="E167">
        <v>98</v>
      </c>
      <c r="F167">
        <v>705</v>
      </c>
    </row>
    <row r="168" spans="1:8" x14ac:dyDescent="0.25">
      <c r="B168" t="s">
        <v>2396</v>
      </c>
      <c r="C168">
        <v>197</v>
      </c>
      <c r="D168">
        <v>288</v>
      </c>
      <c r="E168">
        <v>96</v>
      </c>
      <c r="F168">
        <v>583</v>
      </c>
    </row>
    <row r="169" spans="1:8" x14ac:dyDescent="0.25">
      <c r="B169" t="s">
        <v>2376</v>
      </c>
      <c r="C169">
        <v>366</v>
      </c>
      <c r="D169">
        <v>532</v>
      </c>
      <c r="E169">
        <v>203</v>
      </c>
      <c r="F169">
        <v>1099</v>
      </c>
    </row>
    <row r="170" spans="1:8" x14ac:dyDescent="0.25">
      <c r="B170" t="s">
        <v>2399</v>
      </c>
      <c r="C170">
        <v>111</v>
      </c>
      <c r="D170">
        <v>123</v>
      </c>
      <c r="E170">
        <v>88</v>
      </c>
      <c r="F170">
        <v>314</v>
      </c>
    </row>
    <row r="171" spans="1:8" x14ac:dyDescent="0.25">
      <c r="B171" t="s">
        <v>2401</v>
      </c>
      <c r="C171">
        <v>141</v>
      </c>
      <c r="D171">
        <v>196</v>
      </c>
      <c r="E171">
        <v>152</v>
      </c>
      <c r="F171">
        <v>488</v>
      </c>
    </row>
    <row r="172" spans="1:8" x14ac:dyDescent="0.25">
      <c r="B172" t="s">
        <v>65</v>
      </c>
      <c r="C172">
        <v>17</v>
      </c>
      <c r="D172">
        <v>26</v>
      </c>
      <c r="E172">
        <v>8</v>
      </c>
      <c r="F172">
        <v>49</v>
      </c>
    </row>
    <row r="173" spans="1:8" x14ac:dyDescent="0.25">
      <c r="B173" t="s">
        <v>64</v>
      </c>
      <c r="C173">
        <v>0</v>
      </c>
      <c r="D173">
        <v>0</v>
      </c>
      <c r="E173">
        <v>0</v>
      </c>
      <c r="F173">
        <v>0</v>
      </c>
    </row>
    <row r="174" spans="1:8" x14ac:dyDescent="0.25">
      <c r="A174" t="s">
        <v>2392</v>
      </c>
      <c r="B174" t="s">
        <v>2372</v>
      </c>
      <c r="C174">
        <v>0</v>
      </c>
      <c r="D174">
        <v>0</v>
      </c>
      <c r="E174">
        <v>3</v>
      </c>
      <c r="F174">
        <v>7</v>
      </c>
      <c r="H174">
        <f>SUM(F174:F189)/2</f>
        <v>2965</v>
      </c>
    </row>
    <row r="175" spans="1:8" x14ac:dyDescent="0.25">
      <c r="B175" t="s">
        <v>2374</v>
      </c>
      <c r="C175">
        <v>5</v>
      </c>
      <c r="D175">
        <v>4</v>
      </c>
      <c r="E175">
        <v>0</v>
      </c>
      <c r="F175">
        <v>7</v>
      </c>
    </row>
    <row r="176" spans="1:8" x14ac:dyDescent="0.25">
      <c r="B176" t="s">
        <v>2377</v>
      </c>
      <c r="C176">
        <v>22</v>
      </c>
      <c r="D176">
        <v>26</v>
      </c>
      <c r="E176">
        <v>8</v>
      </c>
      <c r="F176">
        <v>56</v>
      </c>
    </row>
    <row r="177" spans="1:8" x14ac:dyDescent="0.25">
      <c r="B177" t="s">
        <v>2380</v>
      </c>
      <c r="C177">
        <v>18</v>
      </c>
      <c r="D177">
        <v>29</v>
      </c>
      <c r="E177">
        <v>22</v>
      </c>
      <c r="F177">
        <v>72</v>
      </c>
    </row>
    <row r="178" spans="1:8" x14ac:dyDescent="0.25">
      <c r="B178" t="s">
        <v>2382</v>
      </c>
      <c r="C178">
        <v>35</v>
      </c>
      <c r="D178">
        <v>49</v>
      </c>
      <c r="E178">
        <v>22</v>
      </c>
      <c r="F178">
        <v>100</v>
      </c>
    </row>
    <row r="179" spans="1:8" x14ac:dyDescent="0.25">
      <c r="B179" t="s">
        <v>2384</v>
      </c>
      <c r="C179">
        <v>34</v>
      </c>
      <c r="D179">
        <v>52</v>
      </c>
      <c r="E179">
        <v>31</v>
      </c>
      <c r="F179">
        <v>114</v>
      </c>
    </row>
    <row r="180" spans="1:8" x14ac:dyDescent="0.25">
      <c r="B180" t="s">
        <v>2386</v>
      </c>
      <c r="C180">
        <v>69</v>
      </c>
      <c r="D180">
        <v>57</v>
      </c>
      <c r="E180">
        <v>24</v>
      </c>
      <c r="F180">
        <v>156</v>
      </c>
    </row>
    <row r="181" spans="1:8" x14ac:dyDescent="0.25">
      <c r="B181" t="s">
        <v>2389</v>
      </c>
      <c r="C181">
        <v>96</v>
      </c>
      <c r="D181">
        <v>100</v>
      </c>
      <c r="E181">
        <v>56</v>
      </c>
      <c r="F181">
        <v>258</v>
      </c>
    </row>
    <row r="182" spans="1:8" x14ac:dyDescent="0.25">
      <c r="B182" t="s">
        <v>2388</v>
      </c>
      <c r="C182">
        <v>139</v>
      </c>
      <c r="D182">
        <v>156</v>
      </c>
      <c r="E182">
        <v>127</v>
      </c>
      <c r="F182">
        <v>413</v>
      </c>
    </row>
    <row r="183" spans="1:8" x14ac:dyDescent="0.25">
      <c r="B183" t="s">
        <v>2373</v>
      </c>
      <c r="C183">
        <v>251</v>
      </c>
      <c r="D183">
        <v>258</v>
      </c>
      <c r="E183">
        <v>230</v>
      </c>
      <c r="F183">
        <v>742</v>
      </c>
    </row>
    <row r="184" spans="1:8" x14ac:dyDescent="0.25">
      <c r="B184" t="s">
        <v>2379</v>
      </c>
      <c r="C184">
        <v>220</v>
      </c>
      <c r="D184">
        <v>285</v>
      </c>
      <c r="E184">
        <v>211</v>
      </c>
      <c r="F184">
        <v>717</v>
      </c>
    </row>
    <row r="185" spans="1:8" x14ac:dyDescent="0.25">
      <c r="B185" s="34" t="s">
        <v>2393</v>
      </c>
      <c r="C185" s="34">
        <v>217</v>
      </c>
      <c r="D185" s="34">
        <v>264</v>
      </c>
      <c r="E185" s="34">
        <v>215</v>
      </c>
      <c r="F185" s="34">
        <v>697</v>
      </c>
    </row>
    <row r="186" spans="1:8" x14ac:dyDescent="0.25">
      <c r="B186" t="s">
        <v>2396</v>
      </c>
      <c r="C186">
        <v>196</v>
      </c>
      <c r="D186">
        <v>205</v>
      </c>
      <c r="E186">
        <v>160</v>
      </c>
      <c r="F186">
        <v>564</v>
      </c>
    </row>
    <row r="187" spans="1:8" x14ac:dyDescent="0.25">
      <c r="B187" t="s">
        <v>2376</v>
      </c>
      <c r="C187">
        <v>350</v>
      </c>
      <c r="D187">
        <v>416</v>
      </c>
      <c r="E187">
        <v>377</v>
      </c>
      <c r="F187">
        <v>1139</v>
      </c>
    </row>
    <row r="188" spans="1:8" x14ac:dyDescent="0.25">
      <c r="B188" t="s">
        <v>2399</v>
      </c>
      <c r="C188">
        <v>136</v>
      </c>
      <c r="D188">
        <v>125</v>
      </c>
      <c r="E188">
        <v>103</v>
      </c>
      <c r="F188">
        <v>357</v>
      </c>
    </row>
    <row r="189" spans="1:8" x14ac:dyDescent="0.25">
      <c r="B189" t="s">
        <v>2401</v>
      </c>
      <c r="C189">
        <v>158</v>
      </c>
      <c r="D189">
        <v>157</v>
      </c>
      <c r="E189">
        <v>208</v>
      </c>
      <c r="F189">
        <v>531</v>
      </c>
    </row>
    <row r="190" spans="1:8" x14ac:dyDescent="0.25">
      <c r="B190" t="s">
        <v>65</v>
      </c>
      <c r="C190">
        <v>5</v>
      </c>
      <c r="D190">
        <v>8</v>
      </c>
      <c r="E190">
        <v>9</v>
      </c>
      <c r="F190">
        <v>27</v>
      </c>
    </row>
    <row r="191" spans="1:8" x14ac:dyDescent="0.25">
      <c r="B191" t="s">
        <v>64</v>
      </c>
      <c r="C191">
        <v>0</v>
      </c>
      <c r="D191">
        <v>0</v>
      </c>
      <c r="E191">
        <v>0</v>
      </c>
      <c r="F191">
        <v>0</v>
      </c>
    </row>
    <row r="192" spans="1:8" x14ac:dyDescent="0.25">
      <c r="A192" t="s">
        <v>2394</v>
      </c>
      <c r="B192" t="s">
        <v>2372</v>
      </c>
      <c r="C192">
        <v>4</v>
      </c>
      <c r="D192">
        <v>3</v>
      </c>
      <c r="E192">
        <v>0</v>
      </c>
      <c r="F192">
        <v>8</v>
      </c>
      <c r="H192">
        <f>SUM(F192:F207)/2</f>
        <v>5637.5</v>
      </c>
    </row>
    <row r="193" spans="2:6" x14ac:dyDescent="0.25">
      <c r="B193" t="s">
        <v>2374</v>
      </c>
      <c r="C193">
        <v>13</v>
      </c>
      <c r="D193">
        <v>14</v>
      </c>
      <c r="E193">
        <v>3</v>
      </c>
      <c r="F193">
        <v>32</v>
      </c>
    </row>
    <row r="194" spans="2:6" x14ac:dyDescent="0.25">
      <c r="B194" t="s">
        <v>2377</v>
      </c>
      <c r="C194">
        <v>4</v>
      </c>
      <c r="D194">
        <v>3</v>
      </c>
      <c r="E194">
        <v>3</v>
      </c>
      <c r="F194">
        <v>12</v>
      </c>
    </row>
    <row r="195" spans="2:6" x14ac:dyDescent="0.25">
      <c r="B195" t="s">
        <v>2380</v>
      </c>
      <c r="C195">
        <v>9</v>
      </c>
      <c r="D195">
        <v>8</v>
      </c>
      <c r="E195">
        <v>8</v>
      </c>
      <c r="F195">
        <v>23</v>
      </c>
    </row>
    <row r="196" spans="2:6" x14ac:dyDescent="0.25">
      <c r="B196" t="s">
        <v>2382</v>
      </c>
      <c r="C196">
        <v>23</v>
      </c>
      <c r="D196">
        <v>17</v>
      </c>
      <c r="E196">
        <v>8</v>
      </c>
      <c r="F196">
        <v>51</v>
      </c>
    </row>
    <row r="197" spans="2:6" x14ac:dyDescent="0.25">
      <c r="B197" t="s">
        <v>2384</v>
      </c>
      <c r="C197">
        <v>22</v>
      </c>
      <c r="D197">
        <v>27</v>
      </c>
      <c r="E197">
        <v>8</v>
      </c>
      <c r="F197">
        <v>62</v>
      </c>
    </row>
    <row r="198" spans="2:6" x14ac:dyDescent="0.25">
      <c r="B198" t="s">
        <v>2386</v>
      </c>
      <c r="C198">
        <v>37</v>
      </c>
      <c r="D198">
        <v>53</v>
      </c>
      <c r="E198">
        <v>25</v>
      </c>
      <c r="F198">
        <v>112</v>
      </c>
    </row>
    <row r="199" spans="2:6" x14ac:dyDescent="0.25">
      <c r="B199" t="s">
        <v>2389</v>
      </c>
      <c r="C199">
        <v>80</v>
      </c>
      <c r="D199">
        <v>105</v>
      </c>
      <c r="E199">
        <v>38</v>
      </c>
      <c r="F199">
        <v>227</v>
      </c>
    </row>
    <row r="200" spans="2:6" x14ac:dyDescent="0.25">
      <c r="B200" t="s">
        <v>2388</v>
      </c>
      <c r="C200">
        <v>208</v>
      </c>
      <c r="D200">
        <v>236</v>
      </c>
      <c r="E200">
        <v>116</v>
      </c>
      <c r="F200">
        <v>560</v>
      </c>
    </row>
    <row r="201" spans="2:6" x14ac:dyDescent="0.25">
      <c r="B201" t="s">
        <v>2373</v>
      </c>
      <c r="C201">
        <v>371</v>
      </c>
      <c r="D201">
        <v>447</v>
      </c>
      <c r="E201">
        <v>265</v>
      </c>
      <c r="F201">
        <v>1090</v>
      </c>
    </row>
    <row r="202" spans="2:6" x14ac:dyDescent="0.25">
      <c r="B202" t="s">
        <v>2379</v>
      </c>
      <c r="C202">
        <v>354</v>
      </c>
      <c r="D202">
        <v>471</v>
      </c>
      <c r="E202">
        <v>285</v>
      </c>
      <c r="F202">
        <v>1107</v>
      </c>
    </row>
    <row r="203" spans="2:6" x14ac:dyDescent="0.25">
      <c r="B203" t="s">
        <v>2393</v>
      </c>
      <c r="C203">
        <v>362</v>
      </c>
      <c r="D203">
        <v>491</v>
      </c>
      <c r="E203">
        <v>293</v>
      </c>
      <c r="F203">
        <v>1155</v>
      </c>
    </row>
    <row r="204" spans="2:6" x14ac:dyDescent="0.25">
      <c r="B204" t="s">
        <v>2396</v>
      </c>
      <c r="C204">
        <v>338</v>
      </c>
      <c r="D204">
        <v>445</v>
      </c>
      <c r="E204">
        <v>284</v>
      </c>
      <c r="F204">
        <v>1073</v>
      </c>
    </row>
    <row r="205" spans="2:6" x14ac:dyDescent="0.25">
      <c r="B205" s="34" t="s">
        <v>2376</v>
      </c>
      <c r="C205" s="34">
        <v>858</v>
      </c>
      <c r="D205" s="34">
        <v>1158</v>
      </c>
      <c r="E205" s="34">
        <v>875</v>
      </c>
      <c r="F205" s="34">
        <v>2886</v>
      </c>
    </row>
    <row r="206" spans="2:6" x14ac:dyDescent="0.25">
      <c r="B206" t="s">
        <v>2399</v>
      </c>
      <c r="C206">
        <v>283</v>
      </c>
      <c r="D206">
        <v>311</v>
      </c>
      <c r="E206">
        <v>309</v>
      </c>
      <c r="F206">
        <v>900</v>
      </c>
    </row>
    <row r="207" spans="2:6" x14ac:dyDescent="0.25">
      <c r="B207" t="s">
        <v>2401</v>
      </c>
      <c r="C207">
        <v>551</v>
      </c>
      <c r="D207">
        <v>591</v>
      </c>
      <c r="E207">
        <v>842</v>
      </c>
      <c r="F207">
        <v>1977</v>
      </c>
    </row>
    <row r="208" spans="2:6" x14ac:dyDescent="0.25">
      <c r="B208" t="s">
        <v>65</v>
      </c>
      <c r="C208">
        <v>18</v>
      </c>
      <c r="D208">
        <v>24</v>
      </c>
      <c r="E208">
        <v>16</v>
      </c>
      <c r="F208">
        <v>59</v>
      </c>
    </row>
    <row r="209" spans="1:8" x14ac:dyDescent="0.25">
      <c r="B209" t="s">
        <v>64</v>
      </c>
      <c r="C209">
        <v>0</v>
      </c>
      <c r="D209">
        <v>0</v>
      </c>
      <c r="E209">
        <v>0</v>
      </c>
      <c r="F209">
        <v>0</v>
      </c>
    </row>
    <row r="210" spans="1:8" x14ac:dyDescent="0.25">
      <c r="A210" t="s">
        <v>2395</v>
      </c>
      <c r="B210" t="s">
        <v>2372</v>
      </c>
      <c r="C210">
        <v>0</v>
      </c>
      <c r="D210">
        <v>3</v>
      </c>
      <c r="E210">
        <v>5</v>
      </c>
      <c r="F210">
        <v>9</v>
      </c>
      <c r="H210">
        <f>SUM(F210:F225)/2</f>
        <v>1498.5</v>
      </c>
    </row>
    <row r="211" spans="1:8" x14ac:dyDescent="0.25">
      <c r="B211" t="s">
        <v>2374</v>
      </c>
      <c r="C211">
        <v>0</v>
      </c>
      <c r="D211">
        <v>0</v>
      </c>
      <c r="E211">
        <v>4</v>
      </c>
      <c r="F211">
        <v>7</v>
      </c>
    </row>
    <row r="212" spans="1:8" x14ac:dyDescent="0.25">
      <c r="B212" t="s">
        <v>2377</v>
      </c>
      <c r="C212">
        <v>7</v>
      </c>
      <c r="D212">
        <v>6</v>
      </c>
      <c r="E212">
        <v>0</v>
      </c>
      <c r="F212">
        <v>18</v>
      </c>
    </row>
    <row r="213" spans="1:8" x14ac:dyDescent="0.25">
      <c r="B213" t="s">
        <v>2380</v>
      </c>
      <c r="C213">
        <v>6</v>
      </c>
      <c r="D213">
        <v>9</v>
      </c>
      <c r="E213">
        <v>6</v>
      </c>
      <c r="F213">
        <v>22</v>
      </c>
    </row>
    <row r="214" spans="1:8" x14ac:dyDescent="0.25">
      <c r="B214" t="s">
        <v>2382</v>
      </c>
      <c r="C214">
        <v>18</v>
      </c>
      <c r="D214">
        <v>17</v>
      </c>
      <c r="E214">
        <v>15</v>
      </c>
      <c r="F214">
        <v>44</v>
      </c>
    </row>
    <row r="215" spans="1:8" x14ac:dyDescent="0.25">
      <c r="B215" t="s">
        <v>2384</v>
      </c>
      <c r="C215">
        <v>19</v>
      </c>
      <c r="D215">
        <v>26</v>
      </c>
      <c r="E215">
        <v>20</v>
      </c>
      <c r="F215">
        <v>55</v>
      </c>
    </row>
    <row r="216" spans="1:8" x14ac:dyDescent="0.25">
      <c r="B216" t="s">
        <v>2386</v>
      </c>
      <c r="C216">
        <v>36</v>
      </c>
      <c r="D216">
        <v>36</v>
      </c>
      <c r="E216">
        <v>23</v>
      </c>
      <c r="F216">
        <v>99</v>
      </c>
    </row>
    <row r="217" spans="1:8" x14ac:dyDescent="0.25">
      <c r="B217" t="s">
        <v>2389</v>
      </c>
      <c r="C217">
        <v>59</v>
      </c>
      <c r="D217">
        <v>79</v>
      </c>
      <c r="E217">
        <v>40</v>
      </c>
      <c r="F217">
        <v>171</v>
      </c>
    </row>
    <row r="218" spans="1:8" x14ac:dyDescent="0.25">
      <c r="B218" t="s">
        <v>2388</v>
      </c>
      <c r="C218">
        <v>101</v>
      </c>
      <c r="D218">
        <v>119</v>
      </c>
      <c r="E218">
        <v>52</v>
      </c>
      <c r="F218">
        <v>273</v>
      </c>
    </row>
    <row r="219" spans="1:8" x14ac:dyDescent="0.25">
      <c r="B219" t="s">
        <v>2373</v>
      </c>
      <c r="C219">
        <v>151</v>
      </c>
      <c r="D219">
        <v>157</v>
      </c>
      <c r="E219">
        <v>98</v>
      </c>
      <c r="F219">
        <v>410</v>
      </c>
    </row>
    <row r="220" spans="1:8" x14ac:dyDescent="0.25">
      <c r="B220" t="s">
        <v>2379</v>
      </c>
      <c r="C220">
        <v>133</v>
      </c>
      <c r="D220">
        <v>126</v>
      </c>
      <c r="E220">
        <v>99</v>
      </c>
      <c r="F220">
        <v>366</v>
      </c>
    </row>
    <row r="221" spans="1:8" x14ac:dyDescent="0.25">
      <c r="B221" s="34" t="s">
        <v>2393</v>
      </c>
      <c r="C221" s="34">
        <v>104</v>
      </c>
      <c r="D221" s="34">
        <v>118</v>
      </c>
      <c r="E221" s="34">
        <v>114</v>
      </c>
      <c r="F221" s="34">
        <v>334</v>
      </c>
    </row>
    <row r="222" spans="1:8" x14ac:dyDescent="0.25">
      <c r="B222" t="s">
        <v>2396</v>
      </c>
      <c r="C222">
        <v>73</v>
      </c>
      <c r="D222">
        <v>88</v>
      </c>
      <c r="E222">
        <v>89</v>
      </c>
      <c r="F222">
        <v>252</v>
      </c>
    </row>
    <row r="223" spans="1:8" x14ac:dyDescent="0.25">
      <c r="B223" t="s">
        <v>2376</v>
      </c>
      <c r="C223">
        <v>148</v>
      </c>
      <c r="D223">
        <v>167</v>
      </c>
      <c r="E223">
        <v>173</v>
      </c>
      <c r="F223">
        <v>484</v>
      </c>
    </row>
    <row r="224" spans="1:8" x14ac:dyDescent="0.25">
      <c r="B224" t="s">
        <v>2399</v>
      </c>
      <c r="C224">
        <v>48</v>
      </c>
      <c r="D224">
        <v>38</v>
      </c>
      <c r="E224">
        <v>70</v>
      </c>
      <c r="F224">
        <v>154</v>
      </c>
    </row>
    <row r="225" spans="1:8" x14ac:dyDescent="0.25">
      <c r="B225" t="s">
        <v>2401</v>
      </c>
      <c r="C225">
        <v>82</v>
      </c>
      <c r="D225">
        <v>68</v>
      </c>
      <c r="E225">
        <v>145</v>
      </c>
      <c r="F225">
        <v>299</v>
      </c>
    </row>
    <row r="226" spans="1:8" x14ac:dyDescent="0.25">
      <c r="B226" t="s">
        <v>65</v>
      </c>
      <c r="C226">
        <v>4</v>
      </c>
      <c r="D226">
        <v>10</v>
      </c>
      <c r="E226">
        <v>7</v>
      </c>
      <c r="F226">
        <v>18</v>
      </c>
    </row>
    <row r="227" spans="1:8" x14ac:dyDescent="0.25">
      <c r="B227" t="s">
        <v>64</v>
      </c>
      <c r="C227">
        <v>0</v>
      </c>
      <c r="D227">
        <v>0</v>
      </c>
      <c r="E227">
        <v>0</v>
      </c>
      <c r="F227">
        <v>0</v>
      </c>
    </row>
    <row r="228" spans="1:8" x14ac:dyDescent="0.25">
      <c r="A228" t="s">
        <v>2397</v>
      </c>
      <c r="B228" t="s">
        <v>2372</v>
      </c>
      <c r="C228">
        <v>10</v>
      </c>
      <c r="D228">
        <v>3</v>
      </c>
      <c r="E228">
        <v>13</v>
      </c>
      <c r="F228">
        <v>18</v>
      </c>
      <c r="H228">
        <f>SUM(F228:F243)/2</f>
        <v>15268.5</v>
      </c>
    </row>
    <row r="229" spans="1:8" x14ac:dyDescent="0.25">
      <c r="B229" t="s">
        <v>2374</v>
      </c>
      <c r="C229">
        <v>15</v>
      </c>
      <c r="D229">
        <v>27</v>
      </c>
      <c r="E229">
        <v>23</v>
      </c>
      <c r="F229">
        <v>64</v>
      </c>
    </row>
    <row r="230" spans="1:8" x14ac:dyDescent="0.25">
      <c r="B230" t="s">
        <v>2377</v>
      </c>
      <c r="C230">
        <v>50</v>
      </c>
      <c r="D230">
        <v>48</v>
      </c>
      <c r="E230">
        <v>39</v>
      </c>
      <c r="F230">
        <v>134</v>
      </c>
    </row>
    <row r="231" spans="1:8" x14ac:dyDescent="0.25">
      <c r="B231" t="s">
        <v>2380</v>
      </c>
      <c r="C231">
        <v>80</v>
      </c>
      <c r="D231">
        <v>81</v>
      </c>
      <c r="E231">
        <v>60</v>
      </c>
      <c r="F231">
        <v>219</v>
      </c>
    </row>
    <row r="232" spans="1:8" x14ac:dyDescent="0.25">
      <c r="B232" t="s">
        <v>2382</v>
      </c>
      <c r="C232">
        <v>110</v>
      </c>
      <c r="D232">
        <v>154</v>
      </c>
      <c r="E232">
        <v>81</v>
      </c>
      <c r="F232">
        <v>347</v>
      </c>
    </row>
    <row r="233" spans="1:8" x14ac:dyDescent="0.25">
      <c r="B233" t="s">
        <v>2384</v>
      </c>
      <c r="C233">
        <v>142</v>
      </c>
      <c r="D233">
        <v>146</v>
      </c>
      <c r="E233">
        <v>104</v>
      </c>
      <c r="F233">
        <v>396</v>
      </c>
    </row>
    <row r="234" spans="1:8" x14ac:dyDescent="0.25">
      <c r="B234" t="s">
        <v>2386</v>
      </c>
      <c r="C234">
        <v>226</v>
      </c>
      <c r="D234">
        <v>267</v>
      </c>
      <c r="E234">
        <v>197</v>
      </c>
      <c r="F234">
        <v>699</v>
      </c>
    </row>
    <row r="235" spans="1:8" x14ac:dyDescent="0.25">
      <c r="B235" t="s">
        <v>2389</v>
      </c>
      <c r="C235">
        <v>320</v>
      </c>
      <c r="D235">
        <v>410</v>
      </c>
      <c r="E235">
        <v>256</v>
      </c>
      <c r="F235">
        <v>991</v>
      </c>
    </row>
    <row r="236" spans="1:8" x14ac:dyDescent="0.25">
      <c r="B236" t="s">
        <v>2388</v>
      </c>
      <c r="C236">
        <v>551</v>
      </c>
      <c r="D236">
        <v>638</v>
      </c>
      <c r="E236">
        <v>459</v>
      </c>
      <c r="F236">
        <v>1651</v>
      </c>
    </row>
    <row r="237" spans="1:8" x14ac:dyDescent="0.25">
      <c r="B237" t="s">
        <v>2373</v>
      </c>
      <c r="C237">
        <v>892</v>
      </c>
      <c r="D237">
        <v>1143</v>
      </c>
      <c r="E237">
        <v>923</v>
      </c>
      <c r="F237">
        <v>2957</v>
      </c>
    </row>
    <row r="238" spans="1:8" x14ac:dyDescent="0.25">
      <c r="B238" t="s">
        <v>2379</v>
      </c>
      <c r="C238">
        <v>1027</v>
      </c>
      <c r="D238">
        <v>1232</v>
      </c>
      <c r="E238">
        <v>1271</v>
      </c>
      <c r="F238">
        <v>3532</v>
      </c>
    </row>
    <row r="239" spans="1:8" x14ac:dyDescent="0.25">
      <c r="B239" t="s">
        <v>2393</v>
      </c>
      <c r="C239">
        <v>1041</v>
      </c>
      <c r="D239">
        <v>1409</v>
      </c>
      <c r="E239">
        <v>1414</v>
      </c>
      <c r="F239">
        <v>3871</v>
      </c>
    </row>
    <row r="240" spans="1:8" x14ac:dyDescent="0.25">
      <c r="B240" s="34" t="s">
        <v>2396</v>
      </c>
      <c r="C240" s="34">
        <v>838</v>
      </c>
      <c r="D240" s="34">
        <v>1075</v>
      </c>
      <c r="E240" s="34">
        <v>1059</v>
      </c>
      <c r="F240" s="34">
        <v>2967</v>
      </c>
    </row>
    <row r="241" spans="1:8" x14ac:dyDescent="0.25">
      <c r="B241" t="s">
        <v>2376</v>
      </c>
      <c r="C241">
        <v>1954</v>
      </c>
      <c r="D241">
        <v>2493</v>
      </c>
      <c r="E241">
        <v>2514</v>
      </c>
      <c r="F241">
        <v>6960</v>
      </c>
    </row>
    <row r="242" spans="1:8" x14ac:dyDescent="0.25">
      <c r="B242" t="s">
        <v>2399</v>
      </c>
      <c r="C242">
        <v>564</v>
      </c>
      <c r="D242">
        <v>644</v>
      </c>
      <c r="E242">
        <v>700</v>
      </c>
      <c r="F242">
        <v>1911</v>
      </c>
    </row>
    <row r="243" spans="1:8" x14ac:dyDescent="0.25">
      <c r="B243" t="s">
        <v>2401</v>
      </c>
      <c r="C243">
        <v>1109</v>
      </c>
      <c r="D243">
        <v>1094</v>
      </c>
      <c r="E243">
        <v>1622</v>
      </c>
      <c r="F243">
        <v>3820</v>
      </c>
    </row>
    <row r="244" spans="1:8" x14ac:dyDescent="0.25">
      <c r="B244" t="s">
        <v>65</v>
      </c>
      <c r="C244">
        <v>39</v>
      </c>
      <c r="D244">
        <v>36</v>
      </c>
      <c r="E244">
        <v>41</v>
      </c>
      <c r="F244">
        <v>121</v>
      </c>
    </row>
    <row r="245" spans="1:8" x14ac:dyDescent="0.25">
      <c r="B245" t="s">
        <v>64</v>
      </c>
      <c r="C245">
        <v>0</v>
      </c>
      <c r="D245">
        <v>0</v>
      </c>
      <c r="E245">
        <v>0</v>
      </c>
      <c r="F245">
        <v>0</v>
      </c>
    </row>
    <row r="246" spans="1:8" x14ac:dyDescent="0.25">
      <c r="A246" t="s">
        <v>2398</v>
      </c>
      <c r="B246" t="s">
        <v>2372</v>
      </c>
      <c r="C246">
        <v>3</v>
      </c>
      <c r="D246">
        <v>4</v>
      </c>
      <c r="E246">
        <v>0</v>
      </c>
      <c r="F246">
        <v>5</v>
      </c>
      <c r="H246">
        <f>SUM(F246:F261)/2</f>
        <v>3501</v>
      </c>
    </row>
    <row r="247" spans="1:8" x14ac:dyDescent="0.25">
      <c r="B247" t="s">
        <v>2374</v>
      </c>
      <c r="C247">
        <v>8</v>
      </c>
      <c r="D247">
        <v>7</v>
      </c>
      <c r="E247">
        <v>3</v>
      </c>
      <c r="F247">
        <v>18</v>
      </c>
    </row>
    <row r="248" spans="1:8" x14ac:dyDescent="0.25">
      <c r="B248" t="s">
        <v>2377</v>
      </c>
      <c r="C248">
        <v>34</v>
      </c>
      <c r="D248">
        <v>29</v>
      </c>
      <c r="E248">
        <v>14</v>
      </c>
      <c r="F248">
        <v>81</v>
      </c>
    </row>
    <row r="249" spans="1:8" x14ac:dyDescent="0.25">
      <c r="B249" t="s">
        <v>2380</v>
      </c>
      <c r="C249">
        <v>82</v>
      </c>
      <c r="D249">
        <v>84</v>
      </c>
      <c r="E249">
        <v>30</v>
      </c>
      <c r="F249">
        <v>192</v>
      </c>
    </row>
    <row r="250" spans="1:8" x14ac:dyDescent="0.25">
      <c r="B250" t="s">
        <v>2382</v>
      </c>
      <c r="C250">
        <v>114</v>
      </c>
      <c r="D250">
        <v>103</v>
      </c>
      <c r="E250">
        <v>44</v>
      </c>
      <c r="F250">
        <v>265</v>
      </c>
    </row>
    <row r="251" spans="1:8" x14ac:dyDescent="0.25">
      <c r="B251" t="s">
        <v>2384</v>
      </c>
      <c r="C251">
        <v>155</v>
      </c>
      <c r="D251">
        <v>198</v>
      </c>
      <c r="E251">
        <v>56</v>
      </c>
      <c r="F251">
        <v>406</v>
      </c>
    </row>
    <row r="252" spans="1:8" x14ac:dyDescent="0.25">
      <c r="B252" t="s">
        <v>2386</v>
      </c>
      <c r="C252">
        <v>259</v>
      </c>
      <c r="D252">
        <v>342</v>
      </c>
      <c r="E252">
        <v>94</v>
      </c>
      <c r="F252">
        <v>698</v>
      </c>
    </row>
    <row r="253" spans="1:8" x14ac:dyDescent="0.25">
      <c r="B253" t="s">
        <v>2389</v>
      </c>
      <c r="C253">
        <v>285</v>
      </c>
      <c r="D253">
        <v>321</v>
      </c>
      <c r="E253">
        <v>118</v>
      </c>
      <c r="F253">
        <v>717</v>
      </c>
    </row>
    <row r="254" spans="1:8" x14ac:dyDescent="0.25">
      <c r="B254" t="s">
        <v>2388</v>
      </c>
      <c r="C254">
        <v>348</v>
      </c>
      <c r="D254">
        <v>429</v>
      </c>
      <c r="E254">
        <v>163</v>
      </c>
      <c r="F254">
        <v>945</v>
      </c>
    </row>
    <row r="255" spans="1:8" x14ac:dyDescent="0.25">
      <c r="B255" s="34" t="s">
        <v>2373</v>
      </c>
      <c r="C255" s="34">
        <v>315</v>
      </c>
      <c r="D255" s="34">
        <v>441</v>
      </c>
      <c r="E255" s="34">
        <v>225</v>
      </c>
      <c r="F255" s="34">
        <v>980</v>
      </c>
    </row>
    <row r="256" spans="1:8" x14ac:dyDescent="0.25">
      <c r="B256" t="s">
        <v>2379</v>
      </c>
      <c r="C256">
        <v>214</v>
      </c>
      <c r="D256">
        <v>305</v>
      </c>
      <c r="E256">
        <v>184</v>
      </c>
      <c r="F256">
        <v>702</v>
      </c>
    </row>
    <row r="257" spans="1:8" x14ac:dyDescent="0.25">
      <c r="B257" t="s">
        <v>2393</v>
      </c>
      <c r="C257">
        <v>173</v>
      </c>
      <c r="D257">
        <v>203</v>
      </c>
      <c r="E257">
        <v>149</v>
      </c>
      <c r="F257">
        <v>525</v>
      </c>
    </row>
    <row r="258" spans="1:8" x14ac:dyDescent="0.25">
      <c r="B258" t="s">
        <v>2396</v>
      </c>
      <c r="C258">
        <v>122</v>
      </c>
      <c r="D258">
        <v>126</v>
      </c>
      <c r="E258">
        <v>126</v>
      </c>
      <c r="F258">
        <v>382</v>
      </c>
    </row>
    <row r="259" spans="1:8" x14ac:dyDescent="0.25">
      <c r="B259" t="s">
        <v>2376</v>
      </c>
      <c r="C259">
        <v>186</v>
      </c>
      <c r="D259">
        <v>229</v>
      </c>
      <c r="E259">
        <v>204</v>
      </c>
      <c r="F259">
        <v>620</v>
      </c>
    </row>
    <row r="260" spans="1:8" x14ac:dyDescent="0.25">
      <c r="B260" t="s">
        <v>2399</v>
      </c>
      <c r="C260">
        <v>56</v>
      </c>
      <c r="D260">
        <v>50</v>
      </c>
      <c r="E260">
        <v>59</v>
      </c>
      <c r="F260">
        <v>173</v>
      </c>
    </row>
    <row r="261" spans="1:8" x14ac:dyDescent="0.25">
      <c r="B261" t="s">
        <v>2401</v>
      </c>
      <c r="C261">
        <v>85</v>
      </c>
      <c r="D261">
        <v>78</v>
      </c>
      <c r="E261">
        <v>129</v>
      </c>
      <c r="F261">
        <v>293</v>
      </c>
    </row>
    <row r="262" spans="1:8" x14ac:dyDescent="0.25">
      <c r="B262" t="s">
        <v>65</v>
      </c>
      <c r="C262">
        <v>8</v>
      </c>
      <c r="D262">
        <v>20</v>
      </c>
      <c r="E262">
        <v>0</v>
      </c>
      <c r="F262">
        <v>32</v>
      </c>
    </row>
    <row r="263" spans="1:8" x14ac:dyDescent="0.25">
      <c r="B263" t="s">
        <v>64</v>
      </c>
      <c r="C263">
        <v>0</v>
      </c>
      <c r="D263">
        <v>0</v>
      </c>
      <c r="E263">
        <v>0</v>
      </c>
      <c r="F263">
        <v>0</v>
      </c>
    </row>
    <row r="264" spans="1:8" x14ac:dyDescent="0.25">
      <c r="A264" t="s">
        <v>2400</v>
      </c>
      <c r="B264" t="s">
        <v>2372</v>
      </c>
      <c r="C264">
        <v>0</v>
      </c>
      <c r="D264">
        <v>0</v>
      </c>
      <c r="E264">
        <v>0</v>
      </c>
      <c r="F264">
        <v>0</v>
      </c>
      <c r="H264">
        <f>SUM(F264:F279)/2</f>
        <v>8409.5</v>
      </c>
    </row>
    <row r="265" spans="1:8" x14ac:dyDescent="0.25">
      <c r="B265" t="s">
        <v>2374</v>
      </c>
      <c r="C265">
        <v>11</v>
      </c>
      <c r="D265">
        <v>9</v>
      </c>
      <c r="E265">
        <v>4</v>
      </c>
      <c r="F265">
        <v>21</v>
      </c>
    </row>
    <row r="266" spans="1:8" x14ac:dyDescent="0.25">
      <c r="B266" t="s">
        <v>2377</v>
      </c>
      <c r="C266">
        <v>20</v>
      </c>
      <c r="D266">
        <v>15</v>
      </c>
      <c r="E266">
        <v>0</v>
      </c>
      <c r="F266">
        <v>43</v>
      </c>
    </row>
    <row r="267" spans="1:8" x14ac:dyDescent="0.25">
      <c r="B267" t="s">
        <v>2380</v>
      </c>
      <c r="C267">
        <v>48</v>
      </c>
      <c r="D267">
        <v>37</v>
      </c>
      <c r="E267">
        <v>10</v>
      </c>
      <c r="F267">
        <v>94</v>
      </c>
    </row>
    <row r="268" spans="1:8" x14ac:dyDescent="0.25">
      <c r="B268" t="s">
        <v>2382</v>
      </c>
      <c r="C268">
        <v>34</v>
      </c>
      <c r="D268">
        <v>45</v>
      </c>
      <c r="E268">
        <v>25</v>
      </c>
      <c r="F268">
        <v>102</v>
      </c>
    </row>
    <row r="269" spans="1:8" x14ac:dyDescent="0.25">
      <c r="B269" t="s">
        <v>2384</v>
      </c>
      <c r="C269">
        <v>57</v>
      </c>
      <c r="D269">
        <v>43</v>
      </c>
      <c r="E269">
        <v>17</v>
      </c>
      <c r="F269">
        <v>120</v>
      </c>
    </row>
    <row r="270" spans="1:8" x14ac:dyDescent="0.25">
      <c r="B270" t="s">
        <v>2386</v>
      </c>
      <c r="C270">
        <v>132</v>
      </c>
      <c r="D270">
        <v>145</v>
      </c>
      <c r="E270">
        <v>35</v>
      </c>
      <c r="F270">
        <v>314</v>
      </c>
    </row>
    <row r="271" spans="1:8" x14ac:dyDescent="0.25">
      <c r="B271" t="s">
        <v>2389</v>
      </c>
      <c r="C271">
        <v>177</v>
      </c>
      <c r="D271">
        <v>234</v>
      </c>
      <c r="E271">
        <v>75</v>
      </c>
      <c r="F271">
        <v>486</v>
      </c>
    </row>
    <row r="272" spans="1:8" x14ac:dyDescent="0.25">
      <c r="B272" t="s">
        <v>2388</v>
      </c>
      <c r="C272">
        <v>312</v>
      </c>
      <c r="D272">
        <v>393</v>
      </c>
      <c r="E272">
        <v>133</v>
      </c>
      <c r="F272">
        <v>830</v>
      </c>
    </row>
    <row r="273" spans="1:8" x14ac:dyDescent="0.25">
      <c r="B273" t="s">
        <v>2373</v>
      </c>
      <c r="C273">
        <v>490</v>
      </c>
      <c r="D273">
        <v>688</v>
      </c>
      <c r="E273">
        <v>249</v>
      </c>
      <c r="F273">
        <v>1423</v>
      </c>
    </row>
    <row r="274" spans="1:8" x14ac:dyDescent="0.25">
      <c r="B274" t="s">
        <v>2379</v>
      </c>
      <c r="C274">
        <v>676</v>
      </c>
      <c r="D274">
        <v>831</v>
      </c>
      <c r="E274">
        <v>369</v>
      </c>
      <c r="F274">
        <v>1881</v>
      </c>
    </row>
    <row r="275" spans="1:8" x14ac:dyDescent="0.25">
      <c r="B275" t="s">
        <v>2393</v>
      </c>
      <c r="C275">
        <v>920</v>
      </c>
      <c r="D275">
        <v>1120</v>
      </c>
      <c r="E275">
        <v>570</v>
      </c>
      <c r="F275">
        <v>2611</v>
      </c>
    </row>
    <row r="276" spans="1:8" x14ac:dyDescent="0.25">
      <c r="B276" s="34" t="s">
        <v>2396</v>
      </c>
      <c r="C276" s="34">
        <v>876</v>
      </c>
      <c r="D276" s="34">
        <v>1044</v>
      </c>
      <c r="E276" s="34">
        <v>599</v>
      </c>
      <c r="F276" s="34">
        <v>2519</v>
      </c>
    </row>
    <row r="277" spans="1:8" x14ac:dyDescent="0.25">
      <c r="B277" t="s">
        <v>2376</v>
      </c>
      <c r="C277">
        <v>1512</v>
      </c>
      <c r="D277">
        <v>1825</v>
      </c>
      <c r="E277">
        <v>1151</v>
      </c>
      <c r="F277">
        <v>4486</v>
      </c>
    </row>
    <row r="278" spans="1:8" x14ac:dyDescent="0.25">
      <c r="B278" t="s">
        <v>2399</v>
      </c>
      <c r="C278">
        <v>271</v>
      </c>
      <c r="D278">
        <v>295</v>
      </c>
      <c r="E278">
        <v>245</v>
      </c>
      <c r="F278">
        <v>815</v>
      </c>
    </row>
    <row r="279" spans="1:8" x14ac:dyDescent="0.25">
      <c r="B279" t="s">
        <v>2401</v>
      </c>
      <c r="C279">
        <v>335</v>
      </c>
      <c r="D279">
        <v>332</v>
      </c>
      <c r="E279">
        <v>404</v>
      </c>
      <c r="F279">
        <v>1074</v>
      </c>
    </row>
    <row r="280" spans="1:8" x14ac:dyDescent="0.25">
      <c r="B280" t="s">
        <v>65</v>
      </c>
      <c r="C280">
        <v>14</v>
      </c>
      <c r="D280">
        <v>33</v>
      </c>
      <c r="E280">
        <v>11</v>
      </c>
      <c r="F280">
        <v>64</v>
      </c>
    </row>
    <row r="281" spans="1:8" x14ac:dyDescent="0.25">
      <c r="B281" t="s">
        <v>64</v>
      </c>
      <c r="C281">
        <v>0</v>
      </c>
      <c r="D281">
        <v>0</v>
      </c>
      <c r="E281">
        <v>0</v>
      </c>
      <c r="F281">
        <v>0</v>
      </c>
    </row>
    <row r="282" spans="1:8" x14ac:dyDescent="0.25">
      <c r="A282" t="s">
        <v>2402</v>
      </c>
      <c r="B282" t="s">
        <v>2372</v>
      </c>
      <c r="C282">
        <v>6</v>
      </c>
      <c r="D282">
        <v>0</v>
      </c>
      <c r="E282">
        <v>5</v>
      </c>
      <c r="F282">
        <v>8</v>
      </c>
      <c r="H282">
        <f>SUM(F282:F297)/2</f>
        <v>12095</v>
      </c>
    </row>
    <row r="283" spans="1:8" x14ac:dyDescent="0.25">
      <c r="B283" t="s">
        <v>2374</v>
      </c>
      <c r="C283">
        <v>13</v>
      </c>
      <c r="D283">
        <v>17</v>
      </c>
      <c r="E283">
        <v>10</v>
      </c>
      <c r="F283">
        <v>40</v>
      </c>
    </row>
    <row r="284" spans="1:8" x14ac:dyDescent="0.25">
      <c r="B284" t="s">
        <v>2377</v>
      </c>
      <c r="C284">
        <v>151</v>
      </c>
      <c r="D284">
        <v>175</v>
      </c>
      <c r="E284">
        <v>73</v>
      </c>
      <c r="F284">
        <v>396</v>
      </c>
    </row>
    <row r="285" spans="1:8" x14ac:dyDescent="0.25">
      <c r="B285" t="s">
        <v>2380</v>
      </c>
      <c r="C285">
        <v>180</v>
      </c>
      <c r="D285">
        <v>223</v>
      </c>
      <c r="E285">
        <v>109</v>
      </c>
      <c r="F285">
        <v>512</v>
      </c>
    </row>
    <row r="286" spans="1:8" x14ac:dyDescent="0.25">
      <c r="B286" t="s">
        <v>2382</v>
      </c>
      <c r="C286">
        <v>211</v>
      </c>
      <c r="D286">
        <v>248</v>
      </c>
      <c r="E286">
        <v>125</v>
      </c>
      <c r="F286">
        <v>583</v>
      </c>
    </row>
    <row r="287" spans="1:8" x14ac:dyDescent="0.25">
      <c r="B287" t="s">
        <v>2384</v>
      </c>
      <c r="C287">
        <v>259</v>
      </c>
      <c r="D287">
        <v>300</v>
      </c>
      <c r="E287">
        <v>123</v>
      </c>
      <c r="F287">
        <v>680</v>
      </c>
    </row>
    <row r="288" spans="1:8" x14ac:dyDescent="0.25">
      <c r="B288" t="s">
        <v>2386</v>
      </c>
      <c r="C288">
        <v>458</v>
      </c>
      <c r="D288">
        <v>576</v>
      </c>
      <c r="E288">
        <v>241</v>
      </c>
      <c r="F288">
        <v>1274</v>
      </c>
    </row>
    <row r="289" spans="1:8" x14ac:dyDescent="0.25">
      <c r="B289" t="s">
        <v>2389</v>
      </c>
      <c r="C289">
        <v>607</v>
      </c>
      <c r="D289">
        <v>703</v>
      </c>
      <c r="E289">
        <v>269</v>
      </c>
      <c r="F289">
        <v>1574</v>
      </c>
    </row>
    <row r="290" spans="1:8" x14ac:dyDescent="0.25">
      <c r="B290" t="s">
        <v>2388</v>
      </c>
      <c r="C290">
        <v>682</v>
      </c>
      <c r="D290">
        <v>819</v>
      </c>
      <c r="E290">
        <v>345</v>
      </c>
      <c r="F290">
        <v>1845</v>
      </c>
    </row>
    <row r="291" spans="1:8" x14ac:dyDescent="0.25">
      <c r="B291" t="s">
        <v>2373</v>
      </c>
      <c r="C291">
        <v>960</v>
      </c>
      <c r="D291">
        <v>1101</v>
      </c>
      <c r="E291">
        <v>478</v>
      </c>
      <c r="F291">
        <v>2538</v>
      </c>
    </row>
    <row r="292" spans="1:8" x14ac:dyDescent="0.25">
      <c r="B292" s="34" t="s">
        <v>2379</v>
      </c>
      <c r="C292" s="34">
        <v>1039</v>
      </c>
      <c r="D292" s="34">
        <v>1232</v>
      </c>
      <c r="E292" s="34">
        <v>630</v>
      </c>
      <c r="F292" s="34">
        <v>2903</v>
      </c>
    </row>
    <row r="293" spans="1:8" x14ac:dyDescent="0.25">
      <c r="B293" t="s">
        <v>2393</v>
      </c>
      <c r="C293">
        <v>1149</v>
      </c>
      <c r="D293">
        <v>1402</v>
      </c>
      <c r="E293">
        <v>732</v>
      </c>
      <c r="F293">
        <v>3282</v>
      </c>
    </row>
    <row r="294" spans="1:8" x14ac:dyDescent="0.25">
      <c r="B294" t="s">
        <v>2396</v>
      </c>
      <c r="C294">
        <v>926</v>
      </c>
      <c r="D294">
        <v>1109</v>
      </c>
      <c r="E294">
        <v>599</v>
      </c>
      <c r="F294">
        <v>2637</v>
      </c>
    </row>
    <row r="295" spans="1:8" x14ac:dyDescent="0.25">
      <c r="B295" t="s">
        <v>2376</v>
      </c>
      <c r="C295">
        <v>1469</v>
      </c>
      <c r="D295">
        <v>1927</v>
      </c>
      <c r="E295">
        <v>1098</v>
      </c>
      <c r="F295">
        <v>4496</v>
      </c>
    </row>
    <row r="296" spans="1:8" x14ac:dyDescent="0.25">
      <c r="B296" t="s">
        <v>2399</v>
      </c>
      <c r="C296">
        <v>210</v>
      </c>
      <c r="D296">
        <v>234</v>
      </c>
      <c r="E296">
        <v>151</v>
      </c>
      <c r="F296">
        <v>601</v>
      </c>
    </row>
    <row r="297" spans="1:8" x14ac:dyDescent="0.25">
      <c r="B297" t="s">
        <v>2401</v>
      </c>
      <c r="C297">
        <v>245</v>
      </c>
      <c r="D297">
        <v>252</v>
      </c>
      <c r="E297">
        <v>322</v>
      </c>
      <c r="F297">
        <v>821</v>
      </c>
    </row>
    <row r="298" spans="1:8" x14ac:dyDescent="0.25">
      <c r="B298" t="s">
        <v>65</v>
      </c>
      <c r="C298">
        <v>41</v>
      </c>
      <c r="D298">
        <v>48</v>
      </c>
      <c r="E298">
        <v>20</v>
      </c>
      <c r="F298">
        <v>101</v>
      </c>
    </row>
    <row r="299" spans="1:8" x14ac:dyDescent="0.25">
      <c r="B299" t="s">
        <v>64</v>
      </c>
      <c r="C299">
        <v>0</v>
      </c>
      <c r="D299">
        <v>0</v>
      </c>
      <c r="E299">
        <v>0</v>
      </c>
      <c r="F299">
        <v>0</v>
      </c>
    </row>
    <row r="300" spans="1:8" x14ac:dyDescent="0.25">
      <c r="A300" t="s">
        <v>2403</v>
      </c>
      <c r="B300" t="s">
        <v>2372</v>
      </c>
      <c r="C300">
        <v>3</v>
      </c>
      <c r="D300">
        <v>6</v>
      </c>
      <c r="E300">
        <v>3</v>
      </c>
      <c r="F300">
        <v>14</v>
      </c>
      <c r="H300">
        <f>SUM(F300:F315)/2</f>
        <v>16144.5</v>
      </c>
    </row>
    <row r="301" spans="1:8" x14ac:dyDescent="0.25">
      <c r="B301" t="s">
        <v>2374</v>
      </c>
      <c r="C301">
        <v>20</v>
      </c>
      <c r="D301">
        <v>21</v>
      </c>
      <c r="E301">
        <v>10</v>
      </c>
      <c r="F301">
        <v>49</v>
      </c>
    </row>
    <row r="302" spans="1:8" x14ac:dyDescent="0.25">
      <c r="B302" t="s">
        <v>2377</v>
      </c>
      <c r="C302">
        <v>81</v>
      </c>
      <c r="D302">
        <v>81</v>
      </c>
      <c r="E302">
        <v>29</v>
      </c>
      <c r="F302">
        <v>198</v>
      </c>
    </row>
    <row r="303" spans="1:8" x14ac:dyDescent="0.25">
      <c r="B303" t="s">
        <v>2380</v>
      </c>
      <c r="C303">
        <v>189</v>
      </c>
      <c r="D303">
        <v>181</v>
      </c>
      <c r="E303">
        <v>88</v>
      </c>
      <c r="F303">
        <v>465</v>
      </c>
    </row>
    <row r="304" spans="1:8" x14ac:dyDescent="0.25">
      <c r="B304" t="s">
        <v>2382</v>
      </c>
      <c r="C304">
        <v>257</v>
      </c>
      <c r="D304">
        <v>280</v>
      </c>
      <c r="E304">
        <v>117</v>
      </c>
      <c r="F304">
        <v>661</v>
      </c>
    </row>
    <row r="305" spans="1:8" x14ac:dyDescent="0.25">
      <c r="B305" t="s">
        <v>2384</v>
      </c>
      <c r="C305">
        <v>371</v>
      </c>
      <c r="D305">
        <v>368</v>
      </c>
      <c r="E305">
        <v>145</v>
      </c>
      <c r="F305">
        <v>888</v>
      </c>
    </row>
    <row r="306" spans="1:8" x14ac:dyDescent="0.25">
      <c r="B306" t="s">
        <v>2386</v>
      </c>
      <c r="C306">
        <v>721</v>
      </c>
      <c r="D306">
        <v>779</v>
      </c>
      <c r="E306">
        <v>303</v>
      </c>
      <c r="F306">
        <v>1806</v>
      </c>
    </row>
    <row r="307" spans="1:8" x14ac:dyDescent="0.25">
      <c r="B307" t="s">
        <v>2389</v>
      </c>
      <c r="C307">
        <v>923</v>
      </c>
      <c r="D307">
        <v>1017</v>
      </c>
      <c r="E307">
        <v>383</v>
      </c>
      <c r="F307">
        <v>2328</v>
      </c>
    </row>
    <row r="308" spans="1:8" x14ac:dyDescent="0.25">
      <c r="B308" t="s">
        <v>2388</v>
      </c>
      <c r="C308">
        <v>1264</v>
      </c>
      <c r="D308">
        <v>1430</v>
      </c>
      <c r="E308">
        <v>559</v>
      </c>
      <c r="F308">
        <v>3255</v>
      </c>
    </row>
    <row r="309" spans="1:8" x14ac:dyDescent="0.25">
      <c r="B309" t="s">
        <v>2373</v>
      </c>
      <c r="C309">
        <v>1650</v>
      </c>
      <c r="D309">
        <v>1845</v>
      </c>
      <c r="E309">
        <v>887</v>
      </c>
      <c r="F309">
        <v>4384</v>
      </c>
    </row>
    <row r="310" spans="1:8" x14ac:dyDescent="0.25">
      <c r="B310" s="34" t="s">
        <v>2379</v>
      </c>
      <c r="C310" s="34">
        <v>1452</v>
      </c>
      <c r="D310" s="34">
        <v>1646</v>
      </c>
      <c r="E310" s="34">
        <v>931</v>
      </c>
      <c r="F310" s="34">
        <v>4028</v>
      </c>
    </row>
    <row r="311" spans="1:8" x14ac:dyDescent="0.25">
      <c r="B311" t="s">
        <v>2393</v>
      </c>
      <c r="C311">
        <v>1432</v>
      </c>
      <c r="D311">
        <v>1468</v>
      </c>
      <c r="E311">
        <v>949</v>
      </c>
      <c r="F311">
        <v>3853</v>
      </c>
    </row>
    <row r="312" spans="1:8" x14ac:dyDescent="0.25">
      <c r="B312" t="s">
        <v>2396</v>
      </c>
      <c r="C312">
        <v>990</v>
      </c>
      <c r="D312">
        <v>1178</v>
      </c>
      <c r="E312">
        <v>786</v>
      </c>
      <c r="F312">
        <v>2956</v>
      </c>
    </row>
    <row r="313" spans="1:8" x14ac:dyDescent="0.25">
      <c r="B313" t="s">
        <v>2376</v>
      </c>
      <c r="C313">
        <v>1451</v>
      </c>
      <c r="D313">
        <v>1653</v>
      </c>
      <c r="E313">
        <v>1402</v>
      </c>
      <c r="F313">
        <v>4502</v>
      </c>
    </row>
    <row r="314" spans="1:8" x14ac:dyDescent="0.25">
      <c r="B314" t="s">
        <v>2399</v>
      </c>
      <c r="C314">
        <v>272</v>
      </c>
      <c r="D314">
        <v>292</v>
      </c>
      <c r="E314">
        <v>344</v>
      </c>
      <c r="F314">
        <v>907</v>
      </c>
    </row>
    <row r="315" spans="1:8" x14ac:dyDescent="0.25">
      <c r="B315" t="s">
        <v>2401</v>
      </c>
      <c r="C315">
        <v>558</v>
      </c>
      <c r="D315">
        <v>482</v>
      </c>
      <c r="E315">
        <v>944</v>
      </c>
      <c r="F315">
        <v>1995</v>
      </c>
    </row>
    <row r="316" spans="1:8" x14ac:dyDescent="0.25">
      <c r="B316" t="s">
        <v>65</v>
      </c>
      <c r="C316">
        <v>61</v>
      </c>
      <c r="D316">
        <v>75</v>
      </c>
      <c r="E316">
        <v>29</v>
      </c>
      <c r="F316">
        <v>165</v>
      </c>
    </row>
    <row r="317" spans="1:8" x14ac:dyDescent="0.25">
      <c r="B317" t="s">
        <v>64</v>
      </c>
      <c r="C317">
        <v>0</v>
      </c>
      <c r="D317">
        <v>0</v>
      </c>
      <c r="E317">
        <v>0</v>
      </c>
      <c r="F317">
        <v>0</v>
      </c>
    </row>
    <row r="318" spans="1:8" x14ac:dyDescent="0.25">
      <c r="A318" t="s">
        <v>2404</v>
      </c>
      <c r="B318" t="s">
        <v>2372</v>
      </c>
      <c r="C318">
        <v>0</v>
      </c>
      <c r="D318">
        <v>9</v>
      </c>
      <c r="E318">
        <v>0</v>
      </c>
      <c r="F318">
        <v>7</v>
      </c>
      <c r="H318">
        <f>SUM(F318:F333)/2</f>
        <v>3119</v>
      </c>
    </row>
    <row r="319" spans="1:8" x14ac:dyDescent="0.25">
      <c r="B319" t="s">
        <v>2374</v>
      </c>
      <c r="C319">
        <v>3</v>
      </c>
      <c r="D319">
        <v>14</v>
      </c>
      <c r="E319">
        <v>6</v>
      </c>
      <c r="F319">
        <v>22</v>
      </c>
    </row>
    <row r="320" spans="1:8" x14ac:dyDescent="0.25">
      <c r="B320" t="s">
        <v>2377</v>
      </c>
      <c r="C320">
        <v>115</v>
      </c>
      <c r="D320">
        <v>112</v>
      </c>
      <c r="E320">
        <v>52</v>
      </c>
      <c r="F320">
        <v>279</v>
      </c>
    </row>
    <row r="321" spans="1:8" x14ac:dyDescent="0.25">
      <c r="B321" t="s">
        <v>2380</v>
      </c>
      <c r="C321">
        <v>113</v>
      </c>
      <c r="D321">
        <v>99</v>
      </c>
      <c r="E321">
        <v>46</v>
      </c>
      <c r="F321">
        <v>260</v>
      </c>
    </row>
    <row r="322" spans="1:8" x14ac:dyDescent="0.25">
      <c r="B322" t="s">
        <v>2382</v>
      </c>
      <c r="C322">
        <v>109</v>
      </c>
      <c r="D322">
        <v>122</v>
      </c>
      <c r="E322">
        <v>57</v>
      </c>
      <c r="F322">
        <v>285</v>
      </c>
    </row>
    <row r="323" spans="1:8" x14ac:dyDescent="0.25">
      <c r="B323" t="s">
        <v>2384</v>
      </c>
      <c r="C323">
        <v>118</v>
      </c>
      <c r="D323">
        <v>131</v>
      </c>
      <c r="E323">
        <v>77</v>
      </c>
      <c r="F323">
        <v>330</v>
      </c>
    </row>
    <row r="324" spans="1:8" x14ac:dyDescent="0.25">
      <c r="B324" t="s">
        <v>2386</v>
      </c>
      <c r="C324">
        <v>173</v>
      </c>
      <c r="D324">
        <v>200</v>
      </c>
      <c r="E324">
        <v>97</v>
      </c>
      <c r="F324">
        <v>476</v>
      </c>
    </row>
    <row r="325" spans="1:8" x14ac:dyDescent="0.25">
      <c r="B325" t="s">
        <v>2389</v>
      </c>
      <c r="C325">
        <v>185</v>
      </c>
      <c r="D325">
        <v>213</v>
      </c>
      <c r="E325">
        <v>120</v>
      </c>
      <c r="F325">
        <v>518</v>
      </c>
    </row>
    <row r="326" spans="1:8" x14ac:dyDescent="0.25">
      <c r="B326" t="s">
        <v>2388</v>
      </c>
      <c r="C326">
        <v>200</v>
      </c>
      <c r="D326">
        <v>226</v>
      </c>
      <c r="E326">
        <v>159</v>
      </c>
      <c r="F326">
        <v>587</v>
      </c>
    </row>
    <row r="327" spans="1:8" x14ac:dyDescent="0.25">
      <c r="B327" s="34" t="s">
        <v>2373</v>
      </c>
      <c r="C327" s="34">
        <v>243</v>
      </c>
      <c r="D327" s="34">
        <v>324</v>
      </c>
      <c r="E327" s="34">
        <v>252</v>
      </c>
      <c r="F327" s="34">
        <v>821</v>
      </c>
    </row>
    <row r="328" spans="1:8" x14ac:dyDescent="0.25">
      <c r="B328" t="s">
        <v>2379</v>
      </c>
      <c r="C328">
        <v>207</v>
      </c>
      <c r="D328">
        <v>255</v>
      </c>
      <c r="E328">
        <v>231</v>
      </c>
      <c r="F328">
        <v>697</v>
      </c>
    </row>
    <row r="329" spans="1:8" x14ac:dyDescent="0.25">
      <c r="B329" t="s">
        <v>2393</v>
      </c>
      <c r="C329">
        <v>152</v>
      </c>
      <c r="D329">
        <v>254</v>
      </c>
      <c r="E329">
        <v>188</v>
      </c>
      <c r="F329">
        <v>606</v>
      </c>
    </row>
    <row r="330" spans="1:8" x14ac:dyDescent="0.25">
      <c r="B330" t="s">
        <v>2396</v>
      </c>
      <c r="C330">
        <v>103</v>
      </c>
      <c r="D330">
        <v>138</v>
      </c>
      <c r="E330">
        <v>146</v>
      </c>
      <c r="F330">
        <v>391</v>
      </c>
    </row>
    <row r="331" spans="1:8" x14ac:dyDescent="0.25">
      <c r="B331" t="s">
        <v>2376</v>
      </c>
      <c r="C331">
        <v>149</v>
      </c>
      <c r="D331">
        <v>201</v>
      </c>
      <c r="E331">
        <v>225</v>
      </c>
      <c r="F331">
        <v>571</v>
      </c>
    </row>
    <row r="332" spans="1:8" x14ac:dyDescent="0.25">
      <c r="B332" t="s">
        <v>2399</v>
      </c>
      <c r="C332">
        <v>41</v>
      </c>
      <c r="D332">
        <v>34</v>
      </c>
      <c r="E332">
        <v>58</v>
      </c>
      <c r="F332">
        <v>138</v>
      </c>
    </row>
    <row r="333" spans="1:8" x14ac:dyDescent="0.25">
      <c r="B333" t="s">
        <v>2401</v>
      </c>
      <c r="C333">
        <v>62</v>
      </c>
      <c r="D333">
        <v>54</v>
      </c>
      <c r="E333">
        <v>125</v>
      </c>
      <c r="F333">
        <v>250</v>
      </c>
    </row>
    <row r="334" spans="1:8" x14ac:dyDescent="0.25">
      <c r="B334" t="s">
        <v>65</v>
      </c>
      <c r="C334">
        <v>19</v>
      </c>
      <c r="D334">
        <v>11</v>
      </c>
      <c r="E334">
        <v>8</v>
      </c>
      <c r="F334">
        <v>36</v>
      </c>
    </row>
    <row r="335" spans="1:8" x14ac:dyDescent="0.25">
      <c r="B335" t="s">
        <v>64</v>
      </c>
      <c r="C335">
        <v>0</v>
      </c>
      <c r="D335">
        <v>0</v>
      </c>
      <c r="E335">
        <v>0</v>
      </c>
      <c r="F335">
        <v>0</v>
      </c>
    </row>
    <row r="336" spans="1:8" x14ac:dyDescent="0.25">
      <c r="A336" t="s">
        <v>2405</v>
      </c>
      <c r="B336" t="s">
        <v>2372</v>
      </c>
      <c r="C336">
        <v>3</v>
      </c>
      <c r="D336">
        <v>3</v>
      </c>
      <c r="E336">
        <v>0</v>
      </c>
      <c r="F336">
        <v>14</v>
      </c>
      <c r="H336">
        <f>SUM(F336:F351)/2</f>
        <v>3493</v>
      </c>
    </row>
    <row r="337" spans="2:6" x14ac:dyDescent="0.25">
      <c r="B337" t="s">
        <v>2374</v>
      </c>
      <c r="C337">
        <v>15</v>
      </c>
      <c r="D337">
        <v>8</v>
      </c>
      <c r="E337">
        <v>8</v>
      </c>
      <c r="F337">
        <v>25</v>
      </c>
    </row>
    <row r="338" spans="2:6" x14ac:dyDescent="0.25">
      <c r="B338" t="s">
        <v>2377</v>
      </c>
      <c r="C338">
        <v>44</v>
      </c>
      <c r="D338">
        <v>38</v>
      </c>
      <c r="E338">
        <v>17</v>
      </c>
      <c r="F338">
        <v>105</v>
      </c>
    </row>
    <row r="339" spans="2:6" x14ac:dyDescent="0.25">
      <c r="B339" t="s">
        <v>2380</v>
      </c>
      <c r="C339">
        <v>83</v>
      </c>
      <c r="D339">
        <v>65</v>
      </c>
      <c r="E339">
        <v>42</v>
      </c>
      <c r="F339">
        <v>187</v>
      </c>
    </row>
    <row r="340" spans="2:6" x14ac:dyDescent="0.25">
      <c r="B340" t="s">
        <v>2382</v>
      </c>
      <c r="C340">
        <v>98</v>
      </c>
      <c r="D340">
        <v>103</v>
      </c>
      <c r="E340">
        <v>65</v>
      </c>
      <c r="F340">
        <v>271</v>
      </c>
    </row>
    <row r="341" spans="2:6" x14ac:dyDescent="0.25">
      <c r="B341" t="s">
        <v>2384</v>
      </c>
      <c r="C341">
        <v>114</v>
      </c>
      <c r="D341">
        <v>115</v>
      </c>
      <c r="E341">
        <v>73</v>
      </c>
      <c r="F341">
        <v>300</v>
      </c>
    </row>
    <row r="342" spans="2:6" x14ac:dyDescent="0.25">
      <c r="B342" t="s">
        <v>2386</v>
      </c>
      <c r="C342">
        <v>203</v>
      </c>
      <c r="D342">
        <v>285</v>
      </c>
      <c r="E342">
        <v>98</v>
      </c>
      <c r="F342">
        <v>588</v>
      </c>
    </row>
    <row r="343" spans="2:6" x14ac:dyDescent="0.25">
      <c r="B343" t="s">
        <v>2389</v>
      </c>
      <c r="C343">
        <v>290</v>
      </c>
      <c r="D343">
        <v>308</v>
      </c>
      <c r="E343">
        <v>133</v>
      </c>
      <c r="F343">
        <v>727</v>
      </c>
    </row>
    <row r="344" spans="2:6" x14ac:dyDescent="0.25">
      <c r="B344" t="s">
        <v>2388</v>
      </c>
      <c r="C344">
        <v>342</v>
      </c>
      <c r="D344">
        <v>371</v>
      </c>
      <c r="E344">
        <v>141</v>
      </c>
      <c r="F344">
        <v>851</v>
      </c>
    </row>
    <row r="345" spans="2:6" x14ac:dyDescent="0.25">
      <c r="B345" s="34" t="s">
        <v>2373</v>
      </c>
      <c r="C345" s="34">
        <v>344</v>
      </c>
      <c r="D345" s="34">
        <v>475</v>
      </c>
      <c r="E345" s="34">
        <v>212</v>
      </c>
      <c r="F345" s="34">
        <v>1031</v>
      </c>
    </row>
    <row r="346" spans="2:6" x14ac:dyDescent="0.25">
      <c r="B346" t="s">
        <v>2379</v>
      </c>
      <c r="C346">
        <v>294</v>
      </c>
      <c r="D346">
        <v>332</v>
      </c>
      <c r="E346">
        <v>157</v>
      </c>
      <c r="F346">
        <v>776</v>
      </c>
    </row>
    <row r="347" spans="2:6" x14ac:dyDescent="0.25">
      <c r="B347" t="s">
        <v>2393</v>
      </c>
      <c r="C347">
        <v>223</v>
      </c>
      <c r="D347">
        <v>270</v>
      </c>
      <c r="E347">
        <v>159</v>
      </c>
      <c r="F347">
        <v>656</v>
      </c>
    </row>
    <row r="348" spans="2:6" x14ac:dyDescent="0.25">
      <c r="B348" t="s">
        <v>2396</v>
      </c>
      <c r="C348">
        <v>158</v>
      </c>
      <c r="D348">
        <v>176</v>
      </c>
      <c r="E348">
        <v>130</v>
      </c>
      <c r="F348">
        <v>467</v>
      </c>
    </row>
    <row r="349" spans="2:6" x14ac:dyDescent="0.25">
      <c r="B349" t="s">
        <v>2376</v>
      </c>
      <c r="C349">
        <v>207</v>
      </c>
      <c r="D349">
        <v>274</v>
      </c>
      <c r="E349">
        <v>208</v>
      </c>
      <c r="F349">
        <v>693</v>
      </c>
    </row>
    <row r="350" spans="2:6" x14ac:dyDescent="0.25">
      <c r="B350" t="s">
        <v>2399</v>
      </c>
      <c r="C350">
        <v>45</v>
      </c>
      <c r="D350">
        <v>48</v>
      </c>
      <c r="E350">
        <v>43</v>
      </c>
      <c r="F350">
        <v>139</v>
      </c>
    </row>
    <row r="351" spans="2:6" x14ac:dyDescent="0.25">
      <c r="B351" t="s">
        <v>2401</v>
      </c>
      <c r="C351">
        <v>45</v>
      </c>
      <c r="D351">
        <v>48</v>
      </c>
      <c r="E351">
        <v>67</v>
      </c>
      <c r="F351">
        <v>156</v>
      </c>
    </row>
    <row r="352" spans="2:6" x14ac:dyDescent="0.25">
      <c r="B352" t="s">
        <v>65</v>
      </c>
      <c r="C352">
        <v>20</v>
      </c>
      <c r="D352">
        <v>26</v>
      </c>
      <c r="E352">
        <v>10</v>
      </c>
      <c r="F352">
        <v>58</v>
      </c>
    </row>
    <row r="353" spans="1:6" x14ac:dyDescent="0.25">
      <c r="B353" t="s">
        <v>64</v>
      </c>
      <c r="C353">
        <v>0</v>
      </c>
      <c r="D353">
        <v>0</v>
      </c>
      <c r="E353">
        <v>0</v>
      </c>
      <c r="F353">
        <v>0</v>
      </c>
    </row>
    <row r="354" spans="1:6" x14ac:dyDescent="0.25">
      <c r="A354" t="s">
        <v>355</v>
      </c>
      <c r="B354" t="s">
        <v>2372</v>
      </c>
      <c r="C354">
        <v>4</v>
      </c>
      <c r="D354">
        <v>4</v>
      </c>
      <c r="E354">
        <v>3</v>
      </c>
      <c r="F354">
        <v>8</v>
      </c>
    </row>
    <row r="355" spans="1:6" x14ac:dyDescent="0.25">
      <c r="B355" t="s">
        <v>2374</v>
      </c>
      <c r="C355">
        <v>23</v>
      </c>
      <c r="D355">
        <v>23</v>
      </c>
      <c r="E355">
        <v>15</v>
      </c>
      <c r="F355">
        <v>58</v>
      </c>
    </row>
    <row r="356" spans="1:6" x14ac:dyDescent="0.25">
      <c r="B356" t="s">
        <v>2377</v>
      </c>
      <c r="C356">
        <v>49</v>
      </c>
      <c r="D356">
        <v>41</v>
      </c>
      <c r="E356">
        <v>20</v>
      </c>
      <c r="F356">
        <v>116</v>
      </c>
    </row>
    <row r="357" spans="1:6" x14ac:dyDescent="0.25">
      <c r="B357" t="s">
        <v>2380</v>
      </c>
      <c r="C357">
        <v>51</v>
      </c>
      <c r="D357">
        <v>67</v>
      </c>
      <c r="E357">
        <v>27</v>
      </c>
      <c r="F357">
        <v>144</v>
      </c>
    </row>
    <row r="358" spans="1:6" x14ac:dyDescent="0.25">
      <c r="B358" t="s">
        <v>2382</v>
      </c>
      <c r="C358">
        <v>63</v>
      </c>
      <c r="D358">
        <v>76</v>
      </c>
      <c r="E358">
        <v>34</v>
      </c>
      <c r="F358">
        <v>169</v>
      </c>
    </row>
    <row r="359" spans="1:6" x14ac:dyDescent="0.25">
      <c r="B359" t="s">
        <v>2384</v>
      </c>
      <c r="C359">
        <v>87</v>
      </c>
      <c r="D359">
        <v>110</v>
      </c>
      <c r="E359">
        <v>48</v>
      </c>
      <c r="F359">
        <v>243</v>
      </c>
    </row>
    <row r="360" spans="1:6" x14ac:dyDescent="0.25">
      <c r="B360" t="s">
        <v>2386</v>
      </c>
      <c r="C360">
        <v>163</v>
      </c>
      <c r="D360">
        <v>150</v>
      </c>
      <c r="E360">
        <v>63</v>
      </c>
      <c r="F360">
        <v>378</v>
      </c>
    </row>
    <row r="361" spans="1:6" x14ac:dyDescent="0.25">
      <c r="B361" t="s">
        <v>2389</v>
      </c>
      <c r="C361">
        <v>213</v>
      </c>
      <c r="D361">
        <v>204</v>
      </c>
      <c r="E361">
        <v>84</v>
      </c>
      <c r="F361">
        <v>507</v>
      </c>
    </row>
    <row r="362" spans="1:6" x14ac:dyDescent="0.25">
      <c r="B362" t="s">
        <v>2388</v>
      </c>
      <c r="C362">
        <v>306</v>
      </c>
      <c r="D362">
        <v>338</v>
      </c>
      <c r="E362">
        <v>144</v>
      </c>
      <c r="F362">
        <v>789</v>
      </c>
    </row>
    <row r="363" spans="1:6" x14ac:dyDescent="0.25">
      <c r="B363" t="s">
        <v>2373</v>
      </c>
      <c r="C363">
        <v>316</v>
      </c>
      <c r="D363">
        <v>405</v>
      </c>
      <c r="E363">
        <v>184</v>
      </c>
      <c r="F363">
        <v>901</v>
      </c>
    </row>
    <row r="364" spans="1:6" x14ac:dyDescent="0.25">
      <c r="B364" t="s">
        <v>2379</v>
      </c>
      <c r="C364">
        <v>225</v>
      </c>
      <c r="D364">
        <v>304</v>
      </c>
      <c r="E364">
        <v>176</v>
      </c>
      <c r="F364">
        <v>701</v>
      </c>
    </row>
    <row r="365" spans="1:6" x14ac:dyDescent="0.25">
      <c r="B365" t="s">
        <v>2393</v>
      </c>
      <c r="C365">
        <v>206</v>
      </c>
      <c r="D365">
        <v>273</v>
      </c>
      <c r="E365">
        <v>168</v>
      </c>
      <c r="F365">
        <v>645</v>
      </c>
    </row>
    <row r="366" spans="1:6" x14ac:dyDescent="0.25">
      <c r="B366" t="s">
        <v>2396</v>
      </c>
      <c r="C366">
        <v>154</v>
      </c>
      <c r="D366">
        <v>132</v>
      </c>
      <c r="E366">
        <v>145</v>
      </c>
      <c r="F366">
        <v>431</v>
      </c>
    </row>
    <row r="367" spans="1:6" x14ac:dyDescent="0.25">
      <c r="B367" t="s">
        <v>2376</v>
      </c>
      <c r="C367">
        <v>265</v>
      </c>
      <c r="D367">
        <v>297</v>
      </c>
      <c r="E367">
        <v>289</v>
      </c>
      <c r="F367">
        <v>853</v>
      </c>
    </row>
    <row r="368" spans="1:6" x14ac:dyDescent="0.25">
      <c r="B368" t="s">
        <v>2399</v>
      </c>
      <c r="C368">
        <v>60</v>
      </c>
      <c r="D368">
        <v>80</v>
      </c>
      <c r="E368">
        <v>68</v>
      </c>
      <c r="F368">
        <v>204</v>
      </c>
    </row>
    <row r="369" spans="1:6" x14ac:dyDescent="0.25">
      <c r="B369" t="s">
        <v>2401</v>
      </c>
      <c r="C369">
        <v>97</v>
      </c>
      <c r="D369">
        <v>101</v>
      </c>
      <c r="E369">
        <v>165</v>
      </c>
      <c r="F369">
        <v>355</v>
      </c>
    </row>
    <row r="370" spans="1:6" x14ac:dyDescent="0.25">
      <c r="B370" t="s">
        <v>65</v>
      </c>
      <c r="C370">
        <v>38</v>
      </c>
      <c r="D370">
        <v>43</v>
      </c>
      <c r="E370">
        <v>35</v>
      </c>
      <c r="F370">
        <v>117</v>
      </c>
    </row>
    <row r="371" spans="1:6" x14ac:dyDescent="0.25">
      <c r="B371" t="s">
        <v>64</v>
      </c>
      <c r="C371">
        <v>0</v>
      </c>
      <c r="D371">
        <v>0</v>
      </c>
      <c r="E371">
        <v>0</v>
      </c>
      <c r="F371">
        <v>0</v>
      </c>
    </row>
    <row r="372" spans="1:6" x14ac:dyDescent="0.25">
      <c r="A372" t="s">
        <v>65</v>
      </c>
      <c r="B372" t="s">
        <v>2372</v>
      </c>
      <c r="C372">
        <v>5</v>
      </c>
      <c r="D372">
        <v>16</v>
      </c>
      <c r="E372">
        <v>4</v>
      </c>
      <c r="F372">
        <v>25</v>
      </c>
    </row>
    <row r="373" spans="1:6" x14ac:dyDescent="0.25">
      <c r="B373" t="s">
        <v>2374</v>
      </c>
      <c r="C373">
        <v>24</v>
      </c>
      <c r="D373">
        <v>27</v>
      </c>
      <c r="E373">
        <v>12</v>
      </c>
      <c r="F373">
        <v>62</v>
      </c>
    </row>
    <row r="374" spans="1:6" x14ac:dyDescent="0.25">
      <c r="B374" t="s">
        <v>2377</v>
      </c>
      <c r="C374">
        <v>19</v>
      </c>
      <c r="D374">
        <v>15</v>
      </c>
      <c r="E374">
        <v>18</v>
      </c>
      <c r="F374">
        <v>51</v>
      </c>
    </row>
    <row r="375" spans="1:6" x14ac:dyDescent="0.25">
      <c r="B375" t="s">
        <v>2380</v>
      </c>
      <c r="C375">
        <v>48</v>
      </c>
      <c r="D375">
        <v>27</v>
      </c>
      <c r="E375">
        <v>15</v>
      </c>
      <c r="F375">
        <v>94</v>
      </c>
    </row>
    <row r="376" spans="1:6" x14ac:dyDescent="0.25">
      <c r="B376" t="s">
        <v>2382</v>
      </c>
      <c r="C376">
        <v>56</v>
      </c>
      <c r="D376">
        <v>34</v>
      </c>
      <c r="E376">
        <v>17</v>
      </c>
      <c r="F376">
        <v>104</v>
      </c>
    </row>
    <row r="377" spans="1:6" x14ac:dyDescent="0.25">
      <c r="B377" t="s">
        <v>2384</v>
      </c>
      <c r="C377">
        <v>43</v>
      </c>
      <c r="D377">
        <v>42</v>
      </c>
      <c r="E377">
        <v>18</v>
      </c>
      <c r="F377">
        <v>103</v>
      </c>
    </row>
    <row r="378" spans="1:6" x14ac:dyDescent="0.25">
      <c r="B378" t="s">
        <v>2386</v>
      </c>
      <c r="C378">
        <v>79</v>
      </c>
      <c r="D378">
        <v>73</v>
      </c>
      <c r="E378">
        <v>16</v>
      </c>
      <c r="F378">
        <v>165</v>
      </c>
    </row>
    <row r="379" spans="1:6" x14ac:dyDescent="0.25">
      <c r="B379" t="s">
        <v>2389</v>
      </c>
      <c r="C379">
        <v>73</v>
      </c>
      <c r="D379">
        <v>80</v>
      </c>
      <c r="E379">
        <v>25</v>
      </c>
      <c r="F379">
        <v>183</v>
      </c>
    </row>
    <row r="380" spans="1:6" x14ac:dyDescent="0.25">
      <c r="B380" t="s">
        <v>2388</v>
      </c>
      <c r="C380">
        <v>92</v>
      </c>
      <c r="D380">
        <v>112</v>
      </c>
      <c r="E380">
        <v>27</v>
      </c>
      <c r="F380">
        <v>236</v>
      </c>
    </row>
    <row r="381" spans="1:6" x14ac:dyDescent="0.25">
      <c r="B381" t="s">
        <v>2373</v>
      </c>
      <c r="C381">
        <v>95</v>
      </c>
      <c r="D381">
        <v>119</v>
      </c>
      <c r="E381">
        <v>34</v>
      </c>
      <c r="F381">
        <v>253</v>
      </c>
    </row>
    <row r="382" spans="1:6" x14ac:dyDescent="0.25">
      <c r="B382" t="s">
        <v>2379</v>
      </c>
      <c r="C382">
        <v>52</v>
      </c>
      <c r="D382">
        <v>63</v>
      </c>
      <c r="E382">
        <v>33</v>
      </c>
      <c r="F382">
        <v>144</v>
      </c>
    </row>
    <row r="383" spans="1:6" x14ac:dyDescent="0.25">
      <c r="B383" t="s">
        <v>2393</v>
      </c>
      <c r="C383">
        <v>57</v>
      </c>
      <c r="D383">
        <v>67</v>
      </c>
      <c r="E383">
        <v>34</v>
      </c>
      <c r="F383">
        <v>165</v>
      </c>
    </row>
    <row r="384" spans="1:6" x14ac:dyDescent="0.25">
      <c r="B384" t="s">
        <v>2396</v>
      </c>
      <c r="C384">
        <v>34</v>
      </c>
      <c r="D384">
        <v>39</v>
      </c>
      <c r="E384">
        <v>22</v>
      </c>
      <c r="F384">
        <v>95</v>
      </c>
    </row>
    <row r="385" spans="1:6" x14ac:dyDescent="0.25">
      <c r="B385" t="s">
        <v>2376</v>
      </c>
      <c r="C385">
        <v>46</v>
      </c>
      <c r="D385">
        <v>49</v>
      </c>
      <c r="E385">
        <v>35</v>
      </c>
      <c r="F385">
        <v>127</v>
      </c>
    </row>
    <row r="386" spans="1:6" x14ac:dyDescent="0.25">
      <c r="B386" t="s">
        <v>2399</v>
      </c>
      <c r="C386">
        <v>8</v>
      </c>
      <c r="D386">
        <v>13</v>
      </c>
      <c r="E386">
        <v>4</v>
      </c>
      <c r="F386">
        <v>24</v>
      </c>
    </row>
    <row r="387" spans="1:6" x14ac:dyDescent="0.25">
      <c r="B387" t="s">
        <v>2401</v>
      </c>
      <c r="C387">
        <v>14</v>
      </c>
      <c r="D387">
        <v>27</v>
      </c>
      <c r="E387">
        <v>27</v>
      </c>
      <c r="F387">
        <v>69</v>
      </c>
    </row>
    <row r="388" spans="1:6" x14ac:dyDescent="0.25">
      <c r="B388" t="s">
        <v>65</v>
      </c>
      <c r="C388">
        <v>226</v>
      </c>
      <c r="D388">
        <v>226</v>
      </c>
      <c r="E388">
        <v>109</v>
      </c>
      <c r="F388">
        <v>559</v>
      </c>
    </row>
    <row r="389" spans="1:6" x14ac:dyDescent="0.25">
      <c r="B389" t="s">
        <v>64</v>
      </c>
      <c r="C389">
        <v>0</v>
      </c>
      <c r="D389">
        <v>0</v>
      </c>
      <c r="E389">
        <v>0</v>
      </c>
      <c r="F389">
        <v>0</v>
      </c>
    </row>
    <row r="390" spans="1:6" x14ac:dyDescent="0.25">
      <c r="A390" t="s">
        <v>64</v>
      </c>
      <c r="B390" t="s">
        <v>2372</v>
      </c>
      <c r="C390">
        <v>758</v>
      </c>
      <c r="D390">
        <v>981</v>
      </c>
      <c r="E390">
        <v>213</v>
      </c>
      <c r="F390">
        <v>1952</v>
      </c>
    </row>
    <row r="391" spans="1:6" x14ac:dyDescent="0.25">
      <c r="B391" t="s">
        <v>2374</v>
      </c>
      <c r="C391">
        <v>9124</v>
      </c>
      <c r="D391">
        <v>10251</v>
      </c>
      <c r="E391">
        <v>3461</v>
      </c>
      <c r="F391">
        <v>22833</v>
      </c>
    </row>
    <row r="392" spans="1:6" x14ac:dyDescent="0.25">
      <c r="B392" t="s">
        <v>2377</v>
      </c>
      <c r="C392">
        <v>2132</v>
      </c>
      <c r="D392">
        <v>2309</v>
      </c>
      <c r="E392">
        <v>927</v>
      </c>
      <c r="F392">
        <v>5363</v>
      </c>
    </row>
    <row r="393" spans="1:6" x14ac:dyDescent="0.25">
      <c r="B393" t="s">
        <v>2380</v>
      </c>
      <c r="C393">
        <v>3905</v>
      </c>
      <c r="D393">
        <v>4140</v>
      </c>
      <c r="E393">
        <v>1799</v>
      </c>
      <c r="F393">
        <v>9846</v>
      </c>
    </row>
    <row r="394" spans="1:6" x14ac:dyDescent="0.25">
      <c r="B394" t="s">
        <v>2382</v>
      </c>
      <c r="C394">
        <v>7620</v>
      </c>
      <c r="D394">
        <v>7832</v>
      </c>
      <c r="E394">
        <v>2875</v>
      </c>
      <c r="F394">
        <v>18324</v>
      </c>
    </row>
    <row r="395" spans="1:6" x14ac:dyDescent="0.25">
      <c r="B395" t="s">
        <v>2384</v>
      </c>
      <c r="C395">
        <v>6719</v>
      </c>
      <c r="D395">
        <v>7243</v>
      </c>
      <c r="E395">
        <v>2801</v>
      </c>
      <c r="F395">
        <v>16775</v>
      </c>
    </row>
    <row r="396" spans="1:6" x14ac:dyDescent="0.25">
      <c r="B396" t="s">
        <v>2386</v>
      </c>
      <c r="C396">
        <v>3618</v>
      </c>
      <c r="D396">
        <v>4093</v>
      </c>
      <c r="E396">
        <v>1646</v>
      </c>
      <c r="F396">
        <v>9353</v>
      </c>
    </row>
    <row r="397" spans="1:6" x14ac:dyDescent="0.25">
      <c r="B397" t="s">
        <v>2389</v>
      </c>
      <c r="C397">
        <v>2044</v>
      </c>
      <c r="D397">
        <v>2264</v>
      </c>
      <c r="E397">
        <v>1082</v>
      </c>
      <c r="F397">
        <v>5398</v>
      </c>
    </row>
    <row r="398" spans="1:6" x14ac:dyDescent="0.25">
      <c r="B398" t="s">
        <v>2388</v>
      </c>
      <c r="C398">
        <v>1421</v>
      </c>
      <c r="D398">
        <v>1765</v>
      </c>
      <c r="E398">
        <v>929</v>
      </c>
      <c r="F398">
        <v>4115</v>
      </c>
    </row>
    <row r="399" spans="1:6" x14ac:dyDescent="0.25">
      <c r="B399" t="s">
        <v>2373</v>
      </c>
      <c r="C399">
        <v>1050</v>
      </c>
      <c r="D399">
        <v>1251</v>
      </c>
      <c r="E399">
        <v>872</v>
      </c>
      <c r="F399">
        <v>3168</v>
      </c>
    </row>
    <row r="400" spans="1:6" x14ac:dyDescent="0.25">
      <c r="B400" t="s">
        <v>2379</v>
      </c>
      <c r="C400">
        <v>615</v>
      </c>
      <c r="D400">
        <v>673</v>
      </c>
      <c r="E400">
        <v>583</v>
      </c>
      <c r="F400">
        <v>1872</v>
      </c>
    </row>
    <row r="401" spans="1:6" x14ac:dyDescent="0.25">
      <c r="B401" t="s">
        <v>2393</v>
      </c>
      <c r="C401">
        <v>498</v>
      </c>
      <c r="D401">
        <v>517</v>
      </c>
      <c r="E401">
        <v>458</v>
      </c>
      <c r="F401">
        <v>1477</v>
      </c>
    </row>
    <row r="402" spans="1:6" x14ac:dyDescent="0.25">
      <c r="B402" t="s">
        <v>2396</v>
      </c>
      <c r="C402">
        <v>273</v>
      </c>
      <c r="D402">
        <v>289</v>
      </c>
      <c r="E402">
        <v>347</v>
      </c>
      <c r="F402">
        <v>910</v>
      </c>
    </row>
    <row r="403" spans="1:6" x14ac:dyDescent="0.25">
      <c r="B403" t="s">
        <v>2376</v>
      </c>
      <c r="C403">
        <v>322</v>
      </c>
      <c r="D403">
        <v>344</v>
      </c>
      <c r="E403">
        <v>445</v>
      </c>
      <c r="F403">
        <v>1113</v>
      </c>
    </row>
    <row r="404" spans="1:6" x14ac:dyDescent="0.25">
      <c r="B404" t="s">
        <v>2399</v>
      </c>
      <c r="C404">
        <v>85</v>
      </c>
      <c r="D404">
        <v>87</v>
      </c>
      <c r="E404">
        <v>156</v>
      </c>
      <c r="F404">
        <v>326</v>
      </c>
    </row>
    <row r="405" spans="1:6" x14ac:dyDescent="0.25">
      <c r="B405" t="s">
        <v>2401</v>
      </c>
      <c r="C405">
        <v>179</v>
      </c>
      <c r="D405">
        <v>176</v>
      </c>
      <c r="E405">
        <v>334</v>
      </c>
      <c r="F405">
        <v>690</v>
      </c>
    </row>
    <row r="406" spans="1:6" x14ac:dyDescent="0.25">
      <c r="B406" t="s">
        <v>65</v>
      </c>
      <c r="C406">
        <v>6756</v>
      </c>
      <c r="D406">
        <v>7578</v>
      </c>
      <c r="E406">
        <v>4472</v>
      </c>
      <c r="F406">
        <v>18808</v>
      </c>
    </row>
    <row r="407" spans="1:6" x14ac:dyDescent="0.25">
      <c r="B407" t="s">
        <v>64</v>
      </c>
      <c r="C407">
        <v>0</v>
      </c>
      <c r="D407">
        <v>0</v>
      </c>
      <c r="E407">
        <v>0</v>
      </c>
      <c r="F407">
        <v>0</v>
      </c>
    </row>
    <row r="409" spans="1:6" x14ac:dyDescent="0.25">
      <c r="A409" t="s">
        <v>62</v>
      </c>
    </row>
    <row r="411" spans="1:6" x14ac:dyDescent="0.25">
      <c r="A411" t="s">
        <v>61</v>
      </c>
      <c r="B411" t="s">
        <v>60</v>
      </c>
    </row>
    <row r="414" spans="1:6" x14ac:dyDescent="0.25">
      <c r="A414" t="s">
        <v>59</v>
      </c>
    </row>
    <row r="415" spans="1:6" x14ac:dyDescent="0.25">
      <c r="A415" t="s">
        <v>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7A289-3B80-46FD-9E4F-3835F0887565}">
  <dimension ref="C3:P19"/>
  <sheetViews>
    <sheetView workbookViewId="0">
      <selection activeCell="N22" sqref="N22"/>
    </sheetView>
  </sheetViews>
  <sheetFormatPr defaultRowHeight="15" x14ac:dyDescent="0.25"/>
  <cols>
    <col min="3" max="3" width="17.42578125" customWidth="1"/>
  </cols>
  <sheetData>
    <row r="3" spans="3:16" x14ac:dyDescent="0.25">
      <c r="D3" s="295" t="s">
        <v>2408</v>
      </c>
      <c r="E3" s="295"/>
      <c r="F3" s="33"/>
    </row>
    <row r="4" spans="3:16" x14ac:dyDescent="0.25">
      <c r="C4" s="228" t="s">
        <v>2409</v>
      </c>
      <c r="D4" s="229">
        <v>44531</v>
      </c>
      <c r="E4" s="229">
        <v>44621</v>
      </c>
      <c r="F4" s="229">
        <v>44713</v>
      </c>
      <c r="G4" s="229">
        <v>44805</v>
      </c>
      <c r="H4" s="229">
        <v>44896</v>
      </c>
      <c r="I4" s="229">
        <v>44986</v>
      </c>
      <c r="J4" s="229">
        <v>45078</v>
      </c>
      <c r="K4" s="229">
        <v>45170</v>
      </c>
      <c r="L4" s="229">
        <v>45261</v>
      </c>
      <c r="M4" s="229">
        <v>45352</v>
      </c>
      <c r="N4" s="229">
        <v>45444</v>
      </c>
      <c r="O4" s="229">
        <v>45536</v>
      </c>
      <c r="P4" s="229">
        <v>45627</v>
      </c>
    </row>
    <row r="5" spans="3:16" x14ac:dyDescent="0.25">
      <c r="C5" t="s">
        <v>26</v>
      </c>
      <c r="D5" s="90">
        <v>5256</v>
      </c>
      <c r="E5" s="90">
        <v>4594</v>
      </c>
      <c r="F5" s="90">
        <v>4152</v>
      </c>
      <c r="G5" s="90">
        <v>3973</v>
      </c>
      <c r="H5">
        <v>3803</v>
      </c>
      <c r="I5">
        <v>3539</v>
      </c>
      <c r="J5">
        <v>3676</v>
      </c>
      <c r="K5">
        <v>3889</v>
      </c>
      <c r="L5">
        <v>4123</v>
      </c>
      <c r="M5">
        <v>4645</v>
      </c>
      <c r="N5">
        <v>4956</v>
      </c>
      <c r="O5">
        <v>5053</v>
      </c>
      <c r="P5">
        <v>4859</v>
      </c>
    </row>
    <row r="6" spans="3:16" x14ac:dyDescent="0.25">
      <c r="C6" t="s">
        <v>27</v>
      </c>
      <c r="D6" s="90">
        <v>6215</v>
      </c>
      <c r="E6" s="90">
        <v>5564</v>
      </c>
      <c r="F6" s="90">
        <v>5211</v>
      </c>
      <c r="G6" s="90">
        <v>4676</v>
      </c>
      <c r="H6">
        <v>4149</v>
      </c>
      <c r="I6">
        <v>3982</v>
      </c>
      <c r="J6">
        <v>4071</v>
      </c>
      <c r="K6">
        <v>4342</v>
      </c>
      <c r="L6">
        <v>4818</v>
      </c>
      <c r="M6">
        <v>5281</v>
      </c>
      <c r="N6">
        <v>5523</v>
      </c>
      <c r="O6">
        <v>6042</v>
      </c>
      <c r="P6">
        <v>6232</v>
      </c>
    </row>
    <row r="7" spans="3:16" x14ac:dyDescent="0.25">
      <c r="C7" t="s">
        <v>28</v>
      </c>
      <c r="D7" s="90">
        <v>3541</v>
      </c>
      <c r="E7" s="90">
        <v>3235</v>
      </c>
      <c r="F7" s="90">
        <v>2874</v>
      </c>
      <c r="G7" s="90">
        <v>2546</v>
      </c>
      <c r="H7">
        <v>2225</v>
      </c>
      <c r="I7">
        <v>2249</v>
      </c>
      <c r="J7">
        <v>2440</v>
      </c>
      <c r="K7">
        <v>2639</v>
      </c>
      <c r="L7">
        <v>2904</v>
      </c>
      <c r="M7">
        <v>3166</v>
      </c>
      <c r="N7">
        <v>3400</v>
      </c>
      <c r="O7">
        <v>3859</v>
      </c>
      <c r="P7">
        <v>3996</v>
      </c>
    </row>
    <row r="9" spans="3:16" x14ac:dyDescent="0.25">
      <c r="D9" s="90">
        <f>SUM(D5:D7)</f>
        <v>15012</v>
      </c>
      <c r="E9" s="90">
        <f>SUM(E5:E7)</f>
        <v>13393</v>
      </c>
      <c r="F9" s="90">
        <f>SUM(F5:F7)</f>
        <v>12237</v>
      </c>
      <c r="G9" s="90">
        <f>SUM(G5:G7)</f>
        <v>11195</v>
      </c>
      <c r="H9" s="90">
        <f t="shared" ref="H9:P9" si="0">SUM(H5:H7)</f>
        <v>10177</v>
      </c>
      <c r="I9" s="90">
        <f t="shared" si="0"/>
        <v>9770</v>
      </c>
      <c r="J9" s="90">
        <f t="shared" si="0"/>
        <v>10187</v>
      </c>
      <c r="K9" s="90">
        <f t="shared" si="0"/>
        <v>10870</v>
      </c>
      <c r="L9" s="90">
        <f t="shared" si="0"/>
        <v>11845</v>
      </c>
      <c r="M9" s="90">
        <f t="shared" si="0"/>
        <v>13092</v>
      </c>
      <c r="N9" s="90">
        <f t="shared" si="0"/>
        <v>13879</v>
      </c>
      <c r="O9" s="90">
        <f t="shared" si="0"/>
        <v>14954</v>
      </c>
      <c r="P9" s="90">
        <f t="shared" si="0"/>
        <v>15087</v>
      </c>
    </row>
    <row r="11" spans="3:16" x14ac:dyDescent="0.25">
      <c r="D11" s="295" t="s">
        <v>2410</v>
      </c>
      <c r="E11" s="295"/>
    </row>
    <row r="12" spans="3:16" x14ac:dyDescent="0.25">
      <c r="C12" s="228" t="s">
        <v>2409</v>
      </c>
      <c r="D12" s="229">
        <v>44531</v>
      </c>
      <c r="E12" s="229">
        <v>44621</v>
      </c>
      <c r="F12" s="229">
        <v>44713</v>
      </c>
      <c r="G12" s="229">
        <v>44805</v>
      </c>
      <c r="H12" s="229">
        <v>44896</v>
      </c>
      <c r="I12" s="229">
        <v>44986</v>
      </c>
      <c r="J12" s="229">
        <v>45078</v>
      </c>
      <c r="K12" s="229">
        <v>45170</v>
      </c>
      <c r="L12" s="229">
        <v>45261</v>
      </c>
      <c r="M12" s="229">
        <v>45352</v>
      </c>
      <c r="N12" s="229">
        <v>45444</v>
      </c>
      <c r="O12" s="229">
        <v>45536</v>
      </c>
      <c r="P12" s="229">
        <v>45627</v>
      </c>
    </row>
    <row r="13" spans="3:16" x14ac:dyDescent="0.25">
      <c r="C13" t="s">
        <v>26</v>
      </c>
      <c r="D13" s="90">
        <v>87926</v>
      </c>
      <c r="E13" s="90">
        <v>88203</v>
      </c>
      <c r="F13" s="90">
        <v>88930</v>
      </c>
      <c r="G13" s="90">
        <v>89765</v>
      </c>
      <c r="H13">
        <v>90971</v>
      </c>
      <c r="I13">
        <v>91409</v>
      </c>
      <c r="J13">
        <v>92165</v>
      </c>
      <c r="K13">
        <v>92821</v>
      </c>
      <c r="L13">
        <v>94084</v>
      </c>
      <c r="M13">
        <v>95651</v>
      </c>
      <c r="N13">
        <v>97010</v>
      </c>
      <c r="O13">
        <v>98744</v>
      </c>
      <c r="P13">
        <v>99390</v>
      </c>
    </row>
    <row r="14" spans="3:16" x14ac:dyDescent="0.25">
      <c r="C14" t="s">
        <v>27</v>
      </c>
      <c r="D14" s="90">
        <v>101431</v>
      </c>
      <c r="E14" s="90">
        <v>101297</v>
      </c>
      <c r="F14" s="90">
        <v>102170</v>
      </c>
      <c r="G14" s="90">
        <v>103213</v>
      </c>
      <c r="H14">
        <v>104944</v>
      </c>
      <c r="I14">
        <v>106053</v>
      </c>
      <c r="J14">
        <v>107527</v>
      </c>
      <c r="K14">
        <v>109137</v>
      </c>
      <c r="L14">
        <v>111048</v>
      </c>
      <c r="M14">
        <v>112927</v>
      </c>
      <c r="N14">
        <v>114266</v>
      </c>
      <c r="O14">
        <v>116552</v>
      </c>
      <c r="P14" s="90">
        <v>118372</v>
      </c>
    </row>
    <row r="15" spans="3:16" x14ac:dyDescent="0.25">
      <c r="C15" t="s">
        <v>28</v>
      </c>
      <c r="D15" s="90">
        <v>62491</v>
      </c>
      <c r="E15" s="90">
        <v>62151</v>
      </c>
      <c r="F15" s="90">
        <v>62237</v>
      </c>
      <c r="G15" s="90">
        <v>62832</v>
      </c>
      <c r="H15">
        <v>63991</v>
      </c>
      <c r="I15">
        <v>64955</v>
      </c>
      <c r="J15">
        <v>66264</v>
      </c>
      <c r="K15">
        <v>67223</v>
      </c>
      <c r="L15">
        <v>68130</v>
      </c>
      <c r="M15">
        <v>69041</v>
      </c>
      <c r="N15">
        <v>69807</v>
      </c>
      <c r="O15">
        <v>71190</v>
      </c>
      <c r="P15" s="90">
        <v>72437</v>
      </c>
    </row>
    <row r="17" spans="4:16" x14ac:dyDescent="0.25">
      <c r="D17" s="90">
        <f>SUM(D13:D15)</f>
        <v>251848</v>
      </c>
      <c r="E17" s="90">
        <f t="shared" ref="E17:P17" si="1">SUM(E13:E15)</f>
        <v>251651</v>
      </c>
      <c r="F17" s="90">
        <f t="shared" si="1"/>
        <v>253337</v>
      </c>
      <c r="G17" s="90">
        <f t="shared" si="1"/>
        <v>255810</v>
      </c>
      <c r="H17" s="90">
        <f t="shared" si="1"/>
        <v>259906</v>
      </c>
      <c r="I17" s="90">
        <f t="shared" si="1"/>
        <v>262417</v>
      </c>
      <c r="J17" s="90">
        <f t="shared" si="1"/>
        <v>265956</v>
      </c>
      <c r="K17" s="90">
        <f t="shared" si="1"/>
        <v>269181</v>
      </c>
      <c r="L17" s="90">
        <f t="shared" si="1"/>
        <v>273262</v>
      </c>
      <c r="M17" s="90">
        <f t="shared" si="1"/>
        <v>277619</v>
      </c>
      <c r="N17" s="90">
        <f t="shared" si="1"/>
        <v>281083</v>
      </c>
      <c r="O17" s="90">
        <f t="shared" si="1"/>
        <v>286486</v>
      </c>
      <c r="P17" s="90">
        <f t="shared" si="1"/>
        <v>290199</v>
      </c>
    </row>
    <row r="19" spans="4:16" x14ac:dyDescent="0.25">
      <c r="D19" s="17">
        <f>D9/D17</f>
        <v>5.9607382230551759E-2</v>
      </c>
      <c r="E19" s="17">
        <f t="shared" ref="E19:O19" si="2">E9/E17</f>
        <v>5.3220531609252497E-2</v>
      </c>
      <c r="F19" s="17">
        <f t="shared" si="2"/>
        <v>4.830324824245965E-2</v>
      </c>
      <c r="G19" s="17">
        <f t="shared" si="2"/>
        <v>4.3762949063758258E-2</v>
      </c>
      <c r="H19" s="17">
        <f t="shared" si="2"/>
        <v>3.9156464260155593E-2</v>
      </c>
      <c r="I19" s="17">
        <f t="shared" si="2"/>
        <v>3.7230819649641603E-2</v>
      </c>
      <c r="J19" s="17">
        <f t="shared" si="2"/>
        <v>3.8303328370106332E-2</v>
      </c>
      <c r="K19" s="17">
        <f t="shared" si="2"/>
        <v>4.038175056931953E-2</v>
      </c>
      <c r="L19" s="17">
        <f t="shared" si="2"/>
        <v>4.3346678279453418E-2</v>
      </c>
      <c r="M19" s="17">
        <f t="shared" si="2"/>
        <v>4.7158155601741955E-2</v>
      </c>
      <c r="N19" s="17">
        <f t="shared" si="2"/>
        <v>4.9376874446337912E-2</v>
      </c>
      <c r="O19" s="17">
        <f t="shared" si="2"/>
        <v>5.2198013166437456E-2</v>
      </c>
      <c r="P19" s="17">
        <f>P9/P17</f>
        <v>5.1988463089121605E-2</v>
      </c>
    </row>
  </sheetData>
  <mergeCells count="2">
    <mergeCell ref="D3:E3"/>
    <mergeCell ref="D11:E1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8FA1B-DB1F-44F5-8516-F2FC6E1FBF42}">
  <dimension ref="A1:K37"/>
  <sheetViews>
    <sheetView workbookViewId="0">
      <selection activeCell="K18" sqref="K18:K19"/>
    </sheetView>
  </sheetViews>
  <sheetFormatPr defaultRowHeight="15" x14ac:dyDescent="0.25"/>
  <cols>
    <col min="1" max="1" width="35.42578125" customWidth="1"/>
    <col min="2" max="2" width="27.7109375" customWidth="1"/>
  </cols>
  <sheetData>
    <row r="1" spans="1:6" x14ac:dyDescent="0.25">
      <c r="A1" t="s">
        <v>195</v>
      </c>
    </row>
    <row r="3" spans="1:6" x14ac:dyDescent="0.25">
      <c r="A3" t="s">
        <v>2252</v>
      </c>
    </row>
    <row r="4" spans="1:6" x14ac:dyDescent="0.25">
      <c r="A4" t="s">
        <v>2417</v>
      </c>
    </row>
    <row r="5" spans="1:6" x14ac:dyDescent="0.25">
      <c r="A5" t="s">
        <v>191</v>
      </c>
    </row>
    <row r="7" spans="1:6" x14ac:dyDescent="0.25">
      <c r="A7" t="s">
        <v>190</v>
      </c>
    </row>
    <row r="8" spans="1:6" x14ac:dyDescent="0.25">
      <c r="A8" t="s">
        <v>189</v>
      </c>
      <c r="B8" t="s">
        <v>188</v>
      </c>
    </row>
    <row r="10" spans="1:6" x14ac:dyDescent="0.25">
      <c r="B10" t="s">
        <v>187</v>
      </c>
      <c r="C10" t="s">
        <v>26</v>
      </c>
      <c r="D10" t="s">
        <v>186</v>
      </c>
      <c r="E10" t="s">
        <v>28</v>
      </c>
      <c r="F10" t="s">
        <v>63</v>
      </c>
    </row>
    <row r="11" spans="1:6" x14ac:dyDescent="0.25">
      <c r="A11" t="s">
        <v>772</v>
      </c>
      <c r="B11" t="s">
        <v>2418</v>
      </c>
    </row>
    <row r="12" spans="1:6" x14ac:dyDescent="0.25">
      <c r="A12" t="s">
        <v>773</v>
      </c>
      <c r="B12" t="s">
        <v>2419</v>
      </c>
      <c r="C12">
        <v>196</v>
      </c>
      <c r="D12">
        <v>258</v>
      </c>
      <c r="E12">
        <v>62</v>
      </c>
      <c r="F12">
        <v>517</v>
      </c>
    </row>
    <row r="13" spans="1:6" x14ac:dyDescent="0.25">
      <c r="B13" t="s">
        <v>2420</v>
      </c>
      <c r="C13">
        <v>2251</v>
      </c>
      <c r="D13">
        <v>3092</v>
      </c>
      <c r="E13">
        <v>2046</v>
      </c>
      <c r="F13">
        <v>7397</v>
      </c>
    </row>
    <row r="14" spans="1:6" x14ac:dyDescent="0.25">
      <c r="A14" t="s">
        <v>774</v>
      </c>
      <c r="B14" t="s">
        <v>2419</v>
      </c>
      <c r="C14">
        <v>1865</v>
      </c>
      <c r="D14">
        <v>2046</v>
      </c>
      <c r="E14">
        <v>735</v>
      </c>
      <c r="F14">
        <v>4644</v>
      </c>
    </row>
    <row r="15" spans="1:6" x14ac:dyDescent="0.25">
      <c r="B15" t="s">
        <v>2420</v>
      </c>
      <c r="C15">
        <v>3646</v>
      </c>
      <c r="D15">
        <v>5005</v>
      </c>
      <c r="E15">
        <v>2501</v>
      </c>
      <c r="F15">
        <v>11148</v>
      </c>
    </row>
    <row r="16" spans="1:6" x14ac:dyDescent="0.25">
      <c r="A16" t="s">
        <v>775</v>
      </c>
      <c r="B16" t="s">
        <v>2419</v>
      </c>
      <c r="C16">
        <v>352</v>
      </c>
      <c r="D16">
        <v>339</v>
      </c>
      <c r="E16">
        <v>163</v>
      </c>
      <c r="F16">
        <v>852</v>
      </c>
    </row>
    <row r="17" spans="1:11" x14ac:dyDescent="0.25">
      <c r="B17" t="s">
        <v>2420</v>
      </c>
      <c r="C17">
        <v>684</v>
      </c>
      <c r="D17">
        <v>908</v>
      </c>
      <c r="E17">
        <v>463</v>
      </c>
      <c r="F17">
        <v>2049</v>
      </c>
    </row>
    <row r="18" spans="1:11" x14ac:dyDescent="0.25">
      <c r="A18" t="s">
        <v>776</v>
      </c>
      <c r="B18" t="s">
        <v>2419</v>
      </c>
      <c r="C18">
        <v>64</v>
      </c>
      <c r="D18">
        <v>79</v>
      </c>
      <c r="E18">
        <v>20</v>
      </c>
      <c r="F18">
        <v>156</v>
      </c>
      <c r="H18" t="s">
        <v>2421</v>
      </c>
      <c r="I18" t="s">
        <v>2419</v>
      </c>
      <c r="J18">
        <f>F18+F20</f>
        <v>1416</v>
      </c>
      <c r="K18" s="17">
        <f>J18/(F28-(F24+F22))</f>
        <v>0.19070707070707071</v>
      </c>
    </row>
    <row r="19" spans="1:11" x14ac:dyDescent="0.25">
      <c r="B19" t="s">
        <v>2420</v>
      </c>
      <c r="C19">
        <v>292</v>
      </c>
      <c r="D19">
        <v>385</v>
      </c>
      <c r="E19">
        <v>138</v>
      </c>
      <c r="F19">
        <v>810</v>
      </c>
      <c r="I19" t="s">
        <v>740</v>
      </c>
      <c r="J19">
        <f>SUM(F18:F21)</f>
        <v>3365</v>
      </c>
      <c r="K19" s="17">
        <f>J19/((F28+F29) - SUM(F22:F25))</f>
        <v>0.11229018587112491</v>
      </c>
    </row>
    <row r="20" spans="1:11" x14ac:dyDescent="0.25">
      <c r="A20" t="s">
        <v>777</v>
      </c>
      <c r="B20" t="s">
        <v>2419</v>
      </c>
      <c r="C20">
        <v>557</v>
      </c>
      <c r="D20">
        <v>523</v>
      </c>
      <c r="E20">
        <v>183</v>
      </c>
      <c r="F20">
        <v>1260</v>
      </c>
    </row>
    <row r="21" spans="1:11" x14ac:dyDescent="0.25">
      <c r="B21" t="s">
        <v>2420</v>
      </c>
      <c r="C21">
        <v>410</v>
      </c>
      <c r="D21">
        <v>511</v>
      </c>
      <c r="E21">
        <v>217</v>
      </c>
      <c r="F21">
        <v>1139</v>
      </c>
    </row>
    <row r="22" spans="1:11" x14ac:dyDescent="0.25">
      <c r="A22" t="s">
        <v>778</v>
      </c>
      <c r="B22" t="s">
        <v>2419</v>
      </c>
      <c r="C22">
        <v>3441</v>
      </c>
      <c r="D22">
        <v>3611</v>
      </c>
      <c r="E22">
        <v>1281</v>
      </c>
      <c r="F22">
        <v>8334</v>
      </c>
    </row>
    <row r="23" spans="1:11" x14ac:dyDescent="0.25">
      <c r="B23" t="s">
        <v>2420</v>
      </c>
      <c r="C23">
        <v>1674</v>
      </c>
      <c r="D23">
        <v>2029</v>
      </c>
      <c r="E23">
        <v>862</v>
      </c>
      <c r="F23">
        <v>4561</v>
      </c>
    </row>
    <row r="24" spans="1:11" x14ac:dyDescent="0.25">
      <c r="A24" t="s">
        <v>65</v>
      </c>
      <c r="B24" t="s">
        <v>2419</v>
      </c>
      <c r="C24">
        <v>257</v>
      </c>
      <c r="D24">
        <v>277</v>
      </c>
      <c r="E24">
        <v>124</v>
      </c>
      <c r="F24">
        <v>663</v>
      </c>
    </row>
    <row r="25" spans="1:11" x14ac:dyDescent="0.25">
      <c r="B25" t="s">
        <v>2420</v>
      </c>
      <c r="C25">
        <v>469</v>
      </c>
      <c r="D25">
        <v>578</v>
      </c>
      <c r="E25">
        <v>358</v>
      </c>
      <c r="F25">
        <v>1406</v>
      </c>
    </row>
    <row r="26" spans="1:11" x14ac:dyDescent="0.25">
      <c r="A26" t="s">
        <v>64</v>
      </c>
      <c r="B26" t="s">
        <v>2419</v>
      </c>
      <c r="C26">
        <v>0</v>
      </c>
      <c r="D26">
        <v>0</v>
      </c>
      <c r="E26">
        <v>0</v>
      </c>
      <c r="F26">
        <v>0</v>
      </c>
    </row>
    <row r="27" spans="1:11" x14ac:dyDescent="0.25">
      <c r="B27" t="s">
        <v>2420</v>
      </c>
      <c r="C27">
        <v>0</v>
      </c>
      <c r="D27">
        <v>0</v>
      </c>
      <c r="E27">
        <v>0</v>
      </c>
      <c r="F27">
        <v>0</v>
      </c>
    </row>
    <row r="28" spans="1:11" x14ac:dyDescent="0.25">
      <c r="A28" t="s">
        <v>63</v>
      </c>
      <c r="B28" t="s">
        <v>2419</v>
      </c>
      <c r="C28">
        <v>6729</v>
      </c>
      <c r="D28">
        <v>7137</v>
      </c>
      <c r="E28">
        <v>2557</v>
      </c>
      <c r="F28">
        <v>16422</v>
      </c>
    </row>
    <row r="29" spans="1:11" x14ac:dyDescent="0.25">
      <c r="B29" t="s">
        <v>2420</v>
      </c>
      <c r="C29">
        <v>9424</v>
      </c>
      <c r="D29">
        <v>12501</v>
      </c>
      <c r="E29">
        <v>6582</v>
      </c>
      <c r="F29">
        <v>28509</v>
      </c>
    </row>
    <row r="31" spans="1:11" x14ac:dyDescent="0.25">
      <c r="A31" t="s">
        <v>62</v>
      </c>
    </row>
    <row r="33" spans="1:2" x14ac:dyDescent="0.25">
      <c r="A33" t="s">
        <v>61</v>
      </c>
      <c r="B33" t="s">
        <v>60</v>
      </c>
    </row>
    <row r="36" spans="1:2" x14ac:dyDescent="0.25">
      <c r="A36" t="s">
        <v>59</v>
      </c>
    </row>
    <row r="37" spans="1:2" x14ac:dyDescent="0.25">
      <c r="A37" t="s">
        <v>58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F0EBD-412E-479D-9ED4-B09AB9DC235A}">
  <dimension ref="C5:N14"/>
  <sheetViews>
    <sheetView workbookViewId="0">
      <selection activeCell="M14" sqref="M14"/>
    </sheetView>
  </sheetViews>
  <sheetFormatPr defaultRowHeight="15" x14ac:dyDescent="0.25"/>
  <cols>
    <col min="5" max="14" width="12.5703125" customWidth="1"/>
  </cols>
  <sheetData>
    <row r="5" spans="3:14" ht="45" x14ac:dyDescent="0.25">
      <c r="C5" s="230" t="s">
        <v>853</v>
      </c>
      <c r="D5" s="231" t="s">
        <v>38</v>
      </c>
      <c r="E5" s="232" t="s">
        <v>2424</v>
      </c>
      <c r="F5" s="232" t="s">
        <v>2425</v>
      </c>
      <c r="G5" s="232" t="s">
        <v>2426</v>
      </c>
      <c r="H5" s="232" t="s">
        <v>2427</v>
      </c>
      <c r="I5" s="232" t="s">
        <v>2428</v>
      </c>
      <c r="J5" s="232" t="s">
        <v>2429</v>
      </c>
      <c r="K5" s="232" t="s">
        <v>2430</v>
      </c>
      <c r="L5" s="232" t="s">
        <v>2431</v>
      </c>
      <c r="M5" s="232" t="s">
        <v>2432</v>
      </c>
      <c r="N5" s="232" t="s">
        <v>2433</v>
      </c>
    </row>
    <row r="6" spans="3:14" x14ac:dyDescent="0.25">
      <c r="C6" s="233" t="s">
        <v>26</v>
      </c>
      <c r="D6" s="233">
        <v>2021</v>
      </c>
      <c r="E6" s="81">
        <v>1</v>
      </c>
      <c r="F6" s="81">
        <v>1.3</v>
      </c>
      <c r="G6" s="81">
        <v>23.5</v>
      </c>
      <c r="H6" s="81">
        <v>1.7</v>
      </c>
      <c r="I6" s="81">
        <v>54.9</v>
      </c>
      <c r="J6" s="81">
        <v>0.2</v>
      </c>
      <c r="K6" s="81">
        <v>4.2</v>
      </c>
      <c r="L6" s="81">
        <v>0.5</v>
      </c>
      <c r="M6" s="81">
        <v>87.3</v>
      </c>
      <c r="N6" s="89">
        <v>6729</v>
      </c>
    </row>
    <row r="7" spans="3:14" x14ac:dyDescent="0.25">
      <c r="C7" s="233" t="s">
        <v>186</v>
      </c>
      <c r="D7" s="233">
        <v>2021</v>
      </c>
      <c r="E7" s="81">
        <v>1.3</v>
      </c>
      <c r="F7" s="81">
        <v>1.1000000000000001</v>
      </c>
      <c r="G7" s="81">
        <v>24.4</v>
      </c>
      <c r="H7" s="81">
        <v>1.8</v>
      </c>
      <c r="I7" s="81">
        <v>53</v>
      </c>
      <c r="J7" s="81">
        <v>0.5</v>
      </c>
      <c r="K7" s="81">
        <v>3.6</v>
      </c>
      <c r="L7" s="81">
        <v>0.5</v>
      </c>
      <c r="M7" s="81">
        <v>86.3</v>
      </c>
      <c r="N7" s="89">
        <v>7137</v>
      </c>
    </row>
    <row r="8" spans="3:14" x14ac:dyDescent="0.25">
      <c r="C8" s="233" t="s">
        <v>28</v>
      </c>
      <c r="D8" s="233">
        <v>2021</v>
      </c>
      <c r="E8" s="81">
        <v>0.7</v>
      </c>
      <c r="F8" s="81">
        <v>1.1000000000000001</v>
      </c>
      <c r="G8" s="81">
        <v>24.2</v>
      </c>
      <c r="H8" s="81">
        <v>1.4</v>
      </c>
      <c r="I8" s="81">
        <v>53.3</v>
      </c>
      <c r="J8" s="81">
        <v>0.4</v>
      </c>
      <c r="K8" s="81">
        <v>4.8</v>
      </c>
      <c r="L8" s="81">
        <v>1.1000000000000001</v>
      </c>
      <c r="M8" s="81">
        <v>86.6</v>
      </c>
      <c r="N8" s="89">
        <v>2557</v>
      </c>
    </row>
    <row r="10" spans="3:14" x14ac:dyDescent="0.25">
      <c r="E10" s="52">
        <f>(E6/100)*$N6</f>
        <v>67.290000000000006</v>
      </c>
      <c r="F10" s="52">
        <f t="shared" ref="F10:M10" si="0">(F6/100)*$N6</f>
        <v>87.477000000000004</v>
      </c>
      <c r="G10" s="52">
        <f t="shared" si="0"/>
        <v>1581.3149999999998</v>
      </c>
      <c r="H10" s="52">
        <f t="shared" si="0"/>
        <v>114.39300000000001</v>
      </c>
      <c r="I10" s="52">
        <f t="shared" si="0"/>
        <v>3694.2209999999995</v>
      </c>
      <c r="J10" s="52">
        <f t="shared" si="0"/>
        <v>13.458</v>
      </c>
      <c r="K10" s="52">
        <f t="shared" si="0"/>
        <v>282.61799999999999</v>
      </c>
      <c r="L10" s="52">
        <f t="shared" si="0"/>
        <v>33.645000000000003</v>
      </c>
      <c r="M10" s="52">
        <f t="shared" si="0"/>
        <v>5874.4170000000004</v>
      </c>
    </row>
    <row r="11" spans="3:14" x14ac:dyDescent="0.25">
      <c r="E11" s="52">
        <f t="shared" ref="E11:M12" si="1">(E7/100)*$N7</f>
        <v>92.781000000000006</v>
      </c>
      <c r="F11" s="52">
        <f t="shared" si="1"/>
        <v>78.507000000000005</v>
      </c>
      <c r="G11" s="52">
        <f t="shared" si="1"/>
        <v>1741.4279999999999</v>
      </c>
      <c r="H11" s="52">
        <f t="shared" si="1"/>
        <v>128.46600000000001</v>
      </c>
      <c r="I11" s="52">
        <f t="shared" si="1"/>
        <v>3782.61</v>
      </c>
      <c r="J11" s="52">
        <f t="shared" si="1"/>
        <v>35.685000000000002</v>
      </c>
      <c r="K11" s="52">
        <f t="shared" si="1"/>
        <v>256.93200000000002</v>
      </c>
      <c r="L11" s="52">
        <f t="shared" si="1"/>
        <v>35.685000000000002</v>
      </c>
      <c r="M11" s="52">
        <f t="shared" si="1"/>
        <v>6159.2309999999998</v>
      </c>
    </row>
    <row r="12" spans="3:14" x14ac:dyDescent="0.25">
      <c r="E12" s="52">
        <f t="shared" si="1"/>
        <v>17.898999999999997</v>
      </c>
      <c r="F12" s="52">
        <f t="shared" si="1"/>
        <v>28.127000000000002</v>
      </c>
      <c r="G12" s="52">
        <f t="shared" si="1"/>
        <v>618.79399999999998</v>
      </c>
      <c r="H12" s="52">
        <f t="shared" si="1"/>
        <v>35.797999999999995</v>
      </c>
      <c r="I12" s="52">
        <f t="shared" si="1"/>
        <v>1362.8809999999999</v>
      </c>
      <c r="J12" s="52">
        <f t="shared" si="1"/>
        <v>10.228</v>
      </c>
      <c r="K12" s="52">
        <f t="shared" si="1"/>
        <v>122.736</v>
      </c>
      <c r="L12" s="52">
        <f t="shared" si="1"/>
        <v>28.127000000000002</v>
      </c>
      <c r="M12" s="52">
        <f t="shared" si="1"/>
        <v>2214.3620000000001</v>
      </c>
    </row>
    <row r="14" spans="3:14" x14ac:dyDescent="0.25">
      <c r="M14" s="17">
        <f>SUM(M10:M12)/SUM(N6:N8)</f>
        <v>0.86756439140230179</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E8810-E056-4460-9575-011388CE4736}">
  <dimension ref="A1:K35"/>
  <sheetViews>
    <sheetView workbookViewId="0">
      <selection activeCell="K27" sqref="K27"/>
    </sheetView>
  </sheetViews>
  <sheetFormatPr defaultRowHeight="15" x14ac:dyDescent="0.25"/>
  <sheetData>
    <row r="1" spans="1:8" x14ac:dyDescent="0.25">
      <c r="A1" t="s">
        <v>195</v>
      </c>
    </row>
    <row r="3" spans="1:8" x14ac:dyDescent="0.25">
      <c r="A3" t="s">
        <v>194</v>
      </c>
    </row>
    <row r="4" spans="1:8" x14ac:dyDescent="0.25">
      <c r="A4" t="s">
        <v>2437</v>
      </c>
    </row>
    <row r="5" spans="1:8" x14ac:dyDescent="0.25">
      <c r="A5" t="s">
        <v>191</v>
      </c>
    </row>
    <row r="7" spans="1:8" x14ac:dyDescent="0.25">
      <c r="A7" t="s">
        <v>190</v>
      </c>
    </row>
    <row r="8" spans="1:8" x14ac:dyDescent="0.25">
      <c r="A8" t="s">
        <v>189</v>
      </c>
      <c r="B8" t="s">
        <v>188</v>
      </c>
    </row>
    <row r="10" spans="1:8" x14ac:dyDescent="0.25">
      <c r="B10" t="s">
        <v>187</v>
      </c>
      <c r="C10" t="s">
        <v>26</v>
      </c>
      <c r="D10" t="s">
        <v>186</v>
      </c>
      <c r="E10" t="s">
        <v>28</v>
      </c>
      <c r="F10" t="s">
        <v>63</v>
      </c>
    </row>
    <row r="11" spans="1:8" x14ac:dyDescent="0.25">
      <c r="A11" t="s">
        <v>2438</v>
      </c>
      <c r="B11" t="s">
        <v>2296</v>
      </c>
    </row>
    <row r="12" spans="1:8" x14ac:dyDescent="0.25">
      <c r="A12" t="s">
        <v>2439</v>
      </c>
      <c r="B12" t="s">
        <v>2298</v>
      </c>
      <c r="C12">
        <v>17087</v>
      </c>
      <c r="D12">
        <v>20246</v>
      </c>
      <c r="E12">
        <v>8083</v>
      </c>
      <c r="F12">
        <v>45416</v>
      </c>
      <c r="H12" s="17">
        <f>F12/(F$26-F$24)</f>
        <v>0.26733221101209048</v>
      </c>
    </row>
    <row r="13" spans="1:8" x14ac:dyDescent="0.25">
      <c r="B13" t="s">
        <v>2299</v>
      </c>
      <c r="C13">
        <v>13550</v>
      </c>
      <c r="D13">
        <v>16113</v>
      </c>
      <c r="E13">
        <v>6531</v>
      </c>
      <c r="F13">
        <v>36192</v>
      </c>
      <c r="H13" s="17">
        <f>F13/(F$27-F$25)</f>
        <v>0.19912410044235129</v>
      </c>
    </row>
    <row r="14" spans="1:8" x14ac:dyDescent="0.25">
      <c r="A14" t="s">
        <v>2440</v>
      </c>
      <c r="B14" t="s">
        <v>2298</v>
      </c>
      <c r="C14">
        <v>15565</v>
      </c>
      <c r="D14">
        <v>18090</v>
      </c>
      <c r="E14">
        <v>11921</v>
      </c>
      <c r="F14">
        <v>45571</v>
      </c>
      <c r="H14" s="17">
        <f>F14/(F$26-F$24)</f>
        <v>0.26824458754694325</v>
      </c>
    </row>
    <row r="15" spans="1:8" x14ac:dyDescent="0.25">
      <c r="B15" t="s">
        <v>2299</v>
      </c>
      <c r="C15">
        <v>11829</v>
      </c>
      <c r="D15">
        <v>13618</v>
      </c>
      <c r="E15">
        <v>10077</v>
      </c>
      <c r="F15">
        <v>35525</v>
      </c>
      <c r="H15" s="17">
        <f>F15/(F$27-F$25)</f>
        <v>0.19545434538612205</v>
      </c>
    </row>
    <row r="16" spans="1:8" x14ac:dyDescent="0.25">
      <c r="A16" t="s">
        <v>2441</v>
      </c>
      <c r="B16" t="s">
        <v>2298</v>
      </c>
      <c r="C16">
        <v>18173</v>
      </c>
      <c r="D16">
        <v>20587</v>
      </c>
      <c r="E16">
        <v>13366</v>
      </c>
      <c r="F16">
        <v>52121</v>
      </c>
      <c r="H16" s="17">
        <f>F16/(F$26-F$24)</f>
        <v>0.3067998540197544</v>
      </c>
    </row>
    <row r="17" spans="1:11" x14ac:dyDescent="0.25">
      <c r="B17" t="s">
        <v>2299</v>
      </c>
      <c r="C17">
        <v>20565</v>
      </c>
      <c r="D17">
        <v>23392</v>
      </c>
      <c r="E17">
        <v>15073</v>
      </c>
      <c r="F17">
        <v>59033</v>
      </c>
      <c r="H17" s="17">
        <f>F17/(F$27-F$25)</f>
        <v>0.32479257906203923</v>
      </c>
    </row>
    <row r="18" spans="1:11" x14ac:dyDescent="0.25">
      <c r="A18" t="s">
        <v>2442</v>
      </c>
      <c r="B18" t="s">
        <v>2298</v>
      </c>
      <c r="C18">
        <v>4647</v>
      </c>
      <c r="D18">
        <v>5179</v>
      </c>
      <c r="E18">
        <v>2680</v>
      </c>
      <c r="F18">
        <v>12509</v>
      </c>
      <c r="H18" s="17">
        <f>F18/(F$26-F$24)</f>
        <v>7.3631729512732072E-2</v>
      </c>
    </row>
    <row r="19" spans="1:11" x14ac:dyDescent="0.25">
      <c r="B19" t="s">
        <v>2299</v>
      </c>
      <c r="C19">
        <v>9471</v>
      </c>
      <c r="D19">
        <v>10339</v>
      </c>
      <c r="E19">
        <v>4897</v>
      </c>
      <c r="F19">
        <v>24705</v>
      </c>
      <c r="H19" s="17">
        <f>F19/(F$27-F$25)</f>
        <v>0.13592398600321309</v>
      </c>
    </row>
    <row r="20" spans="1:11" x14ac:dyDescent="0.25">
      <c r="A20" t="s">
        <v>2443</v>
      </c>
      <c r="B20" t="s">
        <v>2298</v>
      </c>
      <c r="C20">
        <v>1801</v>
      </c>
      <c r="D20">
        <v>2025</v>
      </c>
      <c r="E20">
        <v>808</v>
      </c>
      <c r="F20">
        <v>4639</v>
      </c>
      <c r="H20" s="17">
        <f>F20/(F$26-F$24)</f>
        <v>2.7306546743110085E-2</v>
      </c>
    </row>
    <row r="21" spans="1:11" x14ac:dyDescent="0.25">
      <c r="B21" t="s">
        <v>2299</v>
      </c>
      <c r="C21">
        <v>6729</v>
      </c>
      <c r="D21">
        <v>7740</v>
      </c>
      <c r="E21">
        <v>2589</v>
      </c>
      <c r="F21">
        <v>17056</v>
      </c>
      <c r="H21" s="17">
        <f>F21/(F$27-F$25)</f>
        <v>9.3840093311912676E-2</v>
      </c>
    </row>
    <row r="22" spans="1:11" x14ac:dyDescent="0.25">
      <c r="A22" t="s">
        <v>65</v>
      </c>
      <c r="B22" t="s">
        <v>2298</v>
      </c>
      <c r="C22">
        <v>3415</v>
      </c>
      <c r="D22">
        <v>3823</v>
      </c>
      <c r="E22">
        <v>2405</v>
      </c>
      <c r="F22">
        <v>9636</v>
      </c>
    </row>
    <row r="23" spans="1:11" x14ac:dyDescent="0.25">
      <c r="B23" t="s">
        <v>2299</v>
      </c>
      <c r="C23">
        <v>3382</v>
      </c>
      <c r="D23">
        <v>3696</v>
      </c>
      <c r="E23">
        <v>2163</v>
      </c>
      <c r="F23">
        <v>9243</v>
      </c>
    </row>
    <row r="24" spans="1:11" x14ac:dyDescent="0.25">
      <c r="A24" t="s">
        <v>64</v>
      </c>
      <c r="B24" t="s">
        <v>2298</v>
      </c>
      <c r="C24">
        <v>11478</v>
      </c>
      <c r="D24">
        <v>13500</v>
      </c>
      <c r="E24">
        <v>4739</v>
      </c>
      <c r="F24">
        <v>29715</v>
      </c>
    </row>
    <row r="25" spans="1:11" x14ac:dyDescent="0.25">
      <c r="B25" t="s">
        <v>2299</v>
      </c>
      <c r="C25">
        <v>10878</v>
      </c>
      <c r="D25">
        <v>13006</v>
      </c>
      <c r="E25">
        <v>4792</v>
      </c>
      <c r="F25">
        <v>28684</v>
      </c>
    </row>
    <row r="26" spans="1:11" x14ac:dyDescent="0.25">
      <c r="A26" t="s">
        <v>63</v>
      </c>
      <c r="B26" t="s">
        <v>2298</v>
      </c>
      <c r="C26">
        <v>72162</v>
      </c>
      <c r="D26">
        <v>83446</v>
      </c>
      <c r="E26">
        <v>43993</v>
      </c>
      <c r="F26">
        <v>199601</v>
      </c>
      <c r="H26">
        <f>F26-F24</f>
        <v>169886</v>
      </c>
      <c r="I26">
        <f>H26/2</f>
        <v>84943</v>
      </c>
      <c r="K26" t="s">
        <v>2440</v>
      </c>
    </row>
    <row r="27" spans="1:11" x14ac:dyDescent="0.25">
      <c r="B27" t="s">
        <v>2299</v>
      </c>
      <c r="C27">
        <v>76410</v>
      </c>
      <c r="D27">
        <v>87909</v>
      </c>
      <c r="E27">
        <v>46125</v>
      </c>
      <c r="F27">
        <v>210440</v>
      </c>
      <c r="H27">
        <f>F27-F25</f>
        <v>181756</v>
      </c>
      <c r="I27">
        <f>H27/2</f>
        <v>90878</v>
      </c>
      <c r="K27" t="s">
        <v>2441</v>
      </c>
    </row>
    <row r="29" spans="1:11" x14ac:dyDescent="0.25">
      <c r="A29" t="s">
        <v>62</v>
      </c>
    </row>
    <row r="31" spans="1:11" x14ac:dyDescent="0.25">
      <c r="A31" t="s">
        <v>61</v>
      </c>
      <c r="B31" t="s">
        <v>60</v>
      </c>
    </row>
    <row r="34" spans="1:1" x14ac:dyDescent="0.25">
      <c r="A34" t="s">
        <v>59</v>
      </c>
    </row>
    <row r="35" spans="1:1" x14ac:dyDescent="0.25">
      <c r="A35" t="s">
        <v>58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5B560-AB89-411A-BE10-C27DA7DF9FFF}">
  <dimension ref="A1:H58"/>
  <sheetViews>
    <sheetView topLeftCell="A13" workbookViewId="0">
      <selection activeCell="K39" sqref="K39"/>
    </sheetView>
  </sheetViews>
  <sheetFormatPr defaultRowHeight="15" x14ac:dyDescent="0.25"/>
  <sheetData>
    <row r="1" spans="1:8" x14ac:dyDescent="0.25">
      <c r="A1" t="s">
        <v>195</v>
      </c>
    </row>
    <row r="3" spans="1:8" x14ac:dyDescent="0.25">
      <c r="A3" t="s">
        <v>2252</v>
      </c>
    </row>
    <row r="4" spans="1:8" x14ac:dyDescent="0.25">
      <c r="A4" t="s">
        <v>2447</v>
      </c>
    </row>
    <row r="5" spans="1:8" x14ac:dyDescent="0.25">
      <c r="A5" t="s">
        <v>191</v>
      </c>
    </row>
    <row r="7" spans="1:8" x14ac:dyDescent="0.25">
      <c r="A7" t="s">
        <v>190</v>
      </c>
    </row>
    <row r="8" spans="1:8" x14ac:dyDescent="0.25">
      <c r="A8" t="s">
        <v>189</v>
      </c>
      <c r="B8" t="s">
        <v>188</v>
      </c>
    </row>
    <row r="10" spans="1:8" x14ac:dyDescent="0.25">
      <c r="B10" t="s">
        <v>187</v>
      </c>
      <c r="C10" t="s">
        <v>26</v>
      </c>
      <c r="D10" t="s">
        <v>186</v>
      </c>
      <c r="E10" t="s">
        <v>28</v>
      </c>
      <c r="F10" t="s">
        <v>63</v>
      </c>
    </row>
    <row r="11" spans="1:8" x14ac:dyDescent="0.25">
      <c r="A11" t="s">
        <v>2296</v>
      </c>
      <c r="B11" t="s">
        <v>2448</v>
      </c>
    </row>
    <row r="12" spans="1:8" x14ac:dyDescent="0.25">
      <c r="A12" t="s">
        <v>2298</v>
      </c>
      <c r="B12" t="s">
        <v>2449</v>
      </c>
      <c r="C12">
        <v>1639</v>
      </c>
      <c r="D12">
        <v>1839</v>
      </c>
      <c r="E12">
        <v>990</v>
      </c>
      <c r="F12">
        <v>4469</v>
      </c>
      <c r="H12" s="17">
        <f>F12/H$24</f>
        <v>3.9497291134541791E-2</v>
      </c>
    </row>
    <row r="13" spans="1:8" x14ac:dyDescent="0.25">
      <c r="B13" t="s">
        <v>2450</v>
      </c>
      <c r="C13">
        <v>1693</v>
      </c>
      <c r="D13">
        <v>1971</v>
      </c>
      <c r="E13">
        <v>973</v>
      </c>
      <c r="F13">
        <v>4640</v>
      </c>
      <c r="H13" s="17">
        <f t="shared" ref="H13:H22" si="0">F13/H$24</f>
        <v>4.1008599432596535E-2</v>
      </c>
    </row>
    <row r="14" spans="1:8" x14ac:dyDescent="0.25">
      <c r="B14" t="s">
        <v>2451</v>
      </c>
      <c r="C14">
        <v>2477</v>
      </c>
      <c r="D14">
        <v>2997</v>
      </c>
      <c r="E14">
        <v>1489</v>
      </c>
      <c r="F14">
        <v>6961</v>
      </c>
      <c r="H14" s="17">
        <f t="shared" si="0"/>
        <v>6.1521737209117341E-2</v>
      </c>
    </row>
    <row r="15" spans="1:8" x14ac:dyDescent="0.25">
      <c r="B15" t="s">
        <v>2452</v>
      </c>
      <c r="C15">
        <v>3528</v>
      </c>
      <c r="D15">
        <v>4213</v>
      </c>
      <c r="E15">
        <v>2008</v>
      </c>
      <c r="F15">
        <v>9752</v>
      </c>
      <c r="H15" s="17">
        <f t="shared" si="0"/>
        <v>8.6188763290233061E-2</v>
      </c>
    </row>
    <row r="16" spans="1:8" x14ac:dyDescent="0.25">
      <c r="B16" t="s">
        <v>2453</v>
      </c>
      <c r="C16">
        <v>2477</v>
      </c>
      <c r="D16">
        <v>2873</v>
      </c>
      <c r="E16">
        <v>1554</v>
      </c>
      <c r="F16">
        <v>6903</v>
      </c>
      <c r="H16" s="17">
        <f t="shared" si="0"/>
        <v>6.1009129716209885E-2</v>
      </c>
    </row>
    <row r="17" spans="1:8" x14ac:dyDescent="0.25">
      <c r="B17" s="34" t="s">
        <v>2454</v>
      </c>
      <c r="C17">
        <v>8598</v>
      </c>
      <c r="D17">
        <v>10508</v>
      </c>
      <c r="E17">
        <v>5516</v>
      </c>
      <c r="F17">
        <v>24624</v>
      </c>
      <c r="H17" s="17">
        <f t="shared" si="0"/>
        <v>0.21762839491988298</v>
      </c>
    </row>
    <row r="18" spans="1:8" x14ac:dyDescent="0.25">
      <c r="B18" t="s">
        <v>2455</v>
      </c>
      <c r="C18">
        <v>10230</v>
      </c>
      <c r="D18">
        <v>12568</v>
      </c>
      <c r="E18">
        <v>7760</v>
      </c>
      <c r="F18">
        <v>30555</v>
      </c>
      <c r="H18" s="17">
        <f t="shared" si="0"/>
        <v>0.2700469300997817</v>
      </c>
    </row>
    <row r="19" spans="1:8" x14ac:dyDescent="0.25">
      <c r="B19" t="s">
        <v>2456</v>
      </c>
      <c r="C19">
        <v>2801</v>
      </c>
      <c r="D19">
        <v>3242</v>
      </c>
      <c r="E19">
        <v>2410</v>
      </c>
      <c r="F19">
        <v>8456</v>
      </c>
      <c r="H19" s="17">
        <f t="shared" si="0"/>
        <v>7.4734637241818169E-2</v>
      </c>
    </row>
    <row r="20" spans="1:8" x14ac:dyDescent="0.25">
      <c r="B20" t="s">
        <v>2457</v>
      </c>
      <c r="C20">
        <v>3477</v>
      </c>
      <c r="D20">
        <v>4056</v>
      </c>
      <c r="E20">
        <v>3554</v>
      </c>
      <c r="F20">
        <v>11089</v>
      </c>
      <c r="H20" s="17">
        <f t="shared" si="0"/>
        <v>9.8005249807772185E-2</v>
      </c>
    </row>
    <row r="21" spans="1:8" x14ac:dyDescent="0.25">
      <c r="B21" t="s">
        <v>2458</v>
      </c>
      <c r="C21">
        <v>1231</v>
      </c>
      <c r="D21">
        <v>1413</v>
      </c>
      <c r="E21">
        <v>1341</v>
      </c>
      <c r="F21">
        <v>3988</v>
      </c>
      <c r="H21" s="17">
        <f t="shared" si="0"/>
        <v>3.5246184167498917E-2</v>
      </c>
    </row>
    <row r="22" spans="1:8" x14ac:dyDescent="0.25">
      <c r="B22" t="s">
        <v>2459</v>
      </c>
      <c r="C22">
        <v>532</v>
      </c>
      <c r="D22">
        <v>595</v>
      </c>
      <c r="E22">
        <v>578</v>
      </c>
      <c r="F22">
        <v>1710</v>
      </c>
      <c r="H22" s="17">
        <f t="shared" si="0"/>
        <v>1.511308298054743E-2</v>
      </c>
    </row>
    <row r="23" spans="1:8" ht="15.75" thickBot="1" x14ac:dyDescent="0.3">
      <c r="B23" t="s">
        <v>65</v>
      </c>
      <c r="C23">
        <v>668</v>
      </c>
      <c r="D23">
        <v>768</v>
      </c>
      <c r="E23">
        <v>311</v>
      </c>
      <c r="F23">
        <v>1754</v>
      </c>
    </row>
    <row r="24" spans="1:8" ht="15.75" thickBot="1" x14ac:dyDescent="0.3">
      <c r="B24" t="s">
        <v>64</v>
      </c>
      <c r="C24">
        <v>32795</v>
      </c>
      <c r="D24">
        <v>36398</v>
      </c>
      <c r="E24">
        <v>15504</v>
      </c>
      <c r="F24">
        <v>84700</v>
      </c>
      <c r="H24" s="234">
        <f>SUM(F12:F22)</f>
        <v>113147</v>
      </c>
    </row>
    <row r="25" spans="1:8" x14ac:dyDescent="0.25">
      <c r="A25" t="s">
        <v>2299</v>
      </c>
      <c r="B25" t="s">
        <v>2449</v>
      </c>
      <c r="C25">
        <v>2487</v>
      </c>
      <c r="D25">
        <v>2961</v>
      </c>
      <c r="E25">
        <v>1591</v>
      </c>
      <c r="F25">
        <v>7043</v>
      </c>
      <c r="H25" s="17">
        <f>F25/H$37</f>
        <v>6.2258563535911603E-2</v>
      </c>
    </row>
    <row r="26" spans="1:8" x14ac:dyDescent="0.25">
      <c r="B26" t="s">
        <v>2450</v>
      </c>
      <c r="C26">
        <v>2538</v>
      </c>
      <c r="D26">
        <v>2820</v>
      </c>
      <c r="E26">
        <v>1528</v>
      </c>
      <c r="F26">
        <v>6884</v>
      </c>
      <c r="H26" s="17">
        <f t="shared" ref="H26:H35" si="1">F26/H$37</f>
        <v>6.0853038674033147E-2</v>
      </c>
    </row>
    <row r="27" spans="1:8" x14ac:dyDescent="0.25">
      <c r="B27" t="s">
        <v>2451</v>
      </c>
      <c r="C27">
        <v>4134</v>
      </c>
      <c r="D27">
        <v>4542</v>
      </c>
      <c r="E27">
        <v>2242</v>
      </c>
      <c r="F27">
        <v>10926</v>
      </c>
      <c r="H27" s="17">
        <f t="shared" si="1"/>
        <v>9.658342541436464E-2</v>
      </c>
    </row>
    <row r="28" spans="1:8" x14ac:dyDescent="0.25">
      <c r="B28" t="s">
        <v>2452</v>
      </c>
      <c r="C28">
        <v>6074</v>
      </c>
      <c r="D28">
        <v>6709</v>
      </c>
      <c r="E28">
        <v>3033</v>
      </c>
      <c r="F28">
        <v>15817</v>
      </c>
      <c r="H28" s="17">
        <f t="shared" si="1"/>
        <v>0.13981878453038674</v>
      </c>
    </row>
    <row r="29" spans="1:8" x14ac:dyDescent="0.25">
      <c r="B29" t="s">
        <v>2453</v>
      </c>
      <c r="C29">
        <v>4225</v>
      </c>
      <c r="D29">
        <v>4768</v>
      </c>
      <c r="E29">
        <v>2433</v>
      </c>
      <c r="F29">
        <v>11432</v>
      </c>
      <c r="H29" s="17">
        <f t="shared" si="1"/>
        <v>0.10105635359116022</v>
      </c>
    </row>
    <row r="30" spans="1:8" x14ac:dyDescent="0.25">
      <c r="B30" s="34" t="s">
        <v>2454</v>
      </c>
      <c r="C30">
        <v>8077</v>
      </c>
      <c r="D30">
        <v>9692</v>
      </c>
      <c r="E30">
        <v>5780</v>
      </c>
      <c r="F30">
        <v>23553</v>
      </c>
      <c r="H30" s="17">
        <f t="shared" si="1"/>
        <v>0.20820331491712707</v>
      </c>
    </row>
    <row r="31" spans="1:8" x14ac:dyDescent="0.25">
      <c r="B31" t="s">
        <v>2455</v>
      </c>
      <c r="C31">
        <v>6948</v>
      </c>
      <c r="D31">
        <v>8321</v>
      </c>
      <c r="E31">
        <v>6503</v>
      </c>
      <c r="F31">
        <v>21769</v>
      </c>
      <c r="H31" s="17">
        <f t="shared" si="1"/>
        <v>0.19243314917127072</v>
      </c>
    </row>
    <row r="32" spans="1:8" x14ac:dyDescent="0.25">
      <c r="B32" t="s">
        <v>2456</v>
      </c>
      <c r="C32">
        <v>1939</v>
      </c>
      <c r="D32">
        <v>2154</v>
      </c>
      <c r="E32">
        <v>1972</v>
      </c>
      <c r="F32">
        <v>6064</v>
      </c>
      <c r="H32" s="17">
        <f t="shared" si="1"/>
        <v>5.3604419889502763E-2</v>
      </c>
    </row>
    <row r="33" spans="1:8" x14ac:dyDescent="0.25">
      <c r="B33" t="s">
        <v>2457</v>
      </c>
      <c r="C33">
        <v>1936</v>
      </c>
      <c r="D33">
        <v>2375</v>
      </c>
      <c r="E33">
        <v>2172</v>
      </c>
      <c r="F33">
        <v>6482</v>
      </c>
      <c r="H33" s="17">
        <f t="shared" si="1"/>
        <v>5.7299447513812156E-2</v>
      </c>
    </row>
    <row r="34" spans="1:8" x14ac:dyDescent="0.25">
      <c r="B34" t="s">
        <v>2458</v>
      </c>
      <c r="C34">
        <v>609</v>
      </c>
      <c r="D34">
        <v>734</v>
      </c>
      <c r="E34">
        <v>829</v>
      </c>
      <c r="F34">
        <v>2175</v>
      </c>
      <c r="H34" s="17">
        <f t="shared" si="1"/>
        <v>1.9226519337016575E-2</v>
      </c>
    </row>
    <row r="35" spans="1:8" x14ac:dyDescent="0.25">
      <c r="B35" t="s">
        <v>2459</v>
      </c>
      <c r="C35">
        <v>268</v>
      </c>
      <c r="D35">
        <v>378</v>
      </c>
      <c r="E35">
        <v>331</v>
      </c>
      <c r="F35">
        <v>980</v>
      </c>
      <c r="H35" s="17">
        <f t="shared" si="1"/>
        <v>8.6629834254143643E-3</v>
      </c>
    </row>
    <row r="36" spans="1:8" ht="15.75" thickBot="1" x14ac:dyDescent="0.3">
      <c r="B36" t="s">
        <v>65</v>
      </c>
      <c r="C36">
        <v>487</v>
      </c>
      <c r="D36">
        <v>545</v>
      </c>
      <c r="E36">
        <v>259</v>
      </c>
      <c r="F36">
        <v>1289</v>
      </c>
    </row>
    <row r="37" spans="1:8" ht="15.75" thickBot="1" x14ac:dyDescent="0.3">
      <c r="B37" t="s">
        <v>64</v>
      </c>
      <c r="C37">
        <v>36689</v>
      </c>
      <c r="D37">
        <v>41901</v>
      </c>
      <c r="E37">
        <v>17439</v>
      </c>
      <c r="F37">
        <v>96025</v>
      </c>
      <c r="H37" s="234">
        <f>SUM(F25:F35)</f>
        <v>113125</v>
      </c>
    </row>
    <row r="38" spans="1:8" x14ac:dyDescent="0.25">
      <c r="A38" t="s">
        <v>63</v>
      </c>
      <c r="B38" t="s">
        <v>2449</v>
      </c>
      <c r="C38">
        <v>4126</v>
      </c>
      <c r="D38">
        <v>4802</v>
      </c>
      <c r="E38">
        <v>2581</v>
      </c>
      <c r="F38">
        <v>11511</v>
      </c>
    </row>
    <row r="39" spans="1:8" x14ac:dyDescent="0.25">
      <c r="B39" t="s">
        <v>2450</v>
      </c>
      <c r="C39">
        <v>4230</v>
      </c>
      <c r="D39">
        <v>4792</v>
      </c>
      <c r="E39">
        <v>2507</v>
      </c>
      <c r="F39">
        <v>11526</v>
      </c>
    </row>
    <row r="40" spans="1:8" x14ac:dyDescent="0.25">
      <c r="B40" t="s">
        <v>2451</v>
      </c>
      <c r="C40">
        <v>6612</v>
      </c>
      <c r="D40">
        <v>7543</v>
      </c>
      <c r="E40">
        <v>3734</v>
      </c>
      <c r="F40">
        <v>17889</v>
      </c>
    </row>
    <row r="41" spans="1:8" x14ac:dyDescent="0.25">
      <c r="B41" t="s">
        <v>2452</v>
      </c>
      <c r="C41">
        <v>9601</v>
      </c>
      <c r="D41">
        <v>10926</v>
      </c>
      <c r="E41">
        <v>5046</v>
      </c>
      <c r="F41">
        <v>25570</v>
      </c>
    </row>
    <row r="42" spans="1:8" x14ac:dyDescent="0.25">
      <c r="B42" t="s">
        <v>2453</v>
      </c>
      <c r="C42">
        <v>6705</v>
      </c>
      <c r="D42">
        <v>7642</v>
      </c>
      <c r="E42">
        <v>3989</v>
      </c>
      <c r="F42">
        <v>18333</v>
      </c>
    </row>
    <row r="43" spans="1:8" x14ac:dyDescent="0.25">
      <c r="B43" t="s">
        <v>2454</v>
      </c>
      <c r="C43">
        <v>16681</v>
      </c>
      <c r="D43">
        <v>20199</v>
      </c>
      <c r="E43">
        <v>11299</v>
      </c>
      <c r="F43">
        <v>48181</v>
      </c>
    </row>
    <row r="44" spans="1:8" x14ac:dyDescent="0.25">
      <c r="B44" t="s">
        <v>2455</v>
      </c>
      <c r="C44">
        <v>17177</v>
      </c>
      <c r="D44">
        <v>20886</v>
      </c>
      <c r="E44">
        <v>14259</v>
      </c>
      <c r="F44">
        <v>52326</v>
      </c>
    </row>
    <row r="45" spans="1:8" x14ac:dyDescent="0.25">
      <c r="B45" t="s">
        <v>2456</v>
      </c>
      <c r="C45">
        <v>4742</v>
      </c>
      <c r="D45">
        <v>5391</v>
      </c>
      <c r="E45">
        <v>4378</v>
      </c>
      <c r="F45">
        <v>14520</v>
      </c>
    </row>
    <row r="46" spans="1:8" x14ac:dyDescent="0.25">
      <c r="B46" t="s">
        <v>2457</v>
      </c>
      <c r="C46">
        <v>5416</v>
      </c>
      <c r="D46">
        <v>6434</v>
      </c>
      <c r="E46">
        <v>5722</v>
      </c>
      <c r="F46">
        <v>17574</v>
      </c>
    </row>
    <row r="47" spans="1:8" x14ac:dyDescent="0.25">
      <c r="B47" t="s">
        <v>2458</v>
      </c>
      <c r="C47">
        <v>1841</v>
      </c>
      <c r="D47">
        <v>2151</v>
      </c>
      <c r="E47">
        <v>2169</v>
      </c>
      <c r="F47">
        <v>6167</v>
      </c>
    </row>
    <row r="48" spans="1:8" x14ac:dyDescent="0.25">
      <c r="B48" t="s">
        <v>2459</v>
      </c>
      <c r="C48">
        <v>802</v>
      </c>
      <c r="D48">
        <v>973</v>
      </c>
      <c r="E48">
        <v>912</v>
      </c>
      <c r="F48">
        <v>2691</v>
      </c>
    </row>
    <row r="49" spans="1:6" x14ac:dyDescent="0.25">
      <c r="B49" t="s">
        <v>65</v>
      </c>
      <c r="C49">
        <v>1156</v>
      </c>
      <c r="D49">
        <v>1315</v>
      </c>
      <c r="E49">
        <v>574</v>
      </c>
      <c r="F49">
        <v>3045</v>
      </c>
    </row>
    <row r="50" spans="1:6" x14ac:dyDescent="0.25">
      <c r="B50" t="s">
        <v>64</v>
      </c>
      <c r="C50">
        <v>69490</v>
      </c>
      <c r="D50">
        <v>78300</v>
      </c>
      <c r="E50">
        <v>32938</v>
      </c>
      <c r="F50">
        <v>180732</v>
      </c>
    </row>
    <row r="52" spans="1:6" x14ac:dyDescent="0.25">
      <c r="A52" t="s">
        <v>62</v>
      </c>
    </row>
    <row r="54" spans="1:6" x14ac:dyDescent="0.25">
      <c r="A54" t="s">
        <v>61</v>
      </c>
      <c r="B54" t="s">
        <v>60</v>
      </c>
    </row>
    <row r="57" spans="1:6" x14ac:dyDescent="0.25">
      <c r="A57" t="s">
        <v>59</v>
      </c>
    </row>
    <row r="58" spans="1:6" x14ac:dyDescent="0.25">
      <c r="A58" t="s">
        <v>58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23EB8-2C4C-4711-B463-AF2D40BEA018}">
  <dimension ref="A1:I29"/>
  <sheetViews>
    <sheetView workbookViewId="0">
      <selection activeCell="I12" sqref="I12"/>
    </sheetView>
  </sheetViews>
  <sheetFormatPr defaultRowHeight="15" x14ac:dyDescent="0.25"/>
  <cols>
    <col min="1" max="1" width="60.140625" bestFit="1" customWidth="1"/>
  </cols>
  <sheetData>
    <row r="1" spans="1:9" x14ac:dyDescent="0.25">
      <c r="A1" t="s">
        <v>195</v>
      </c>
    </row>
    <row r="3" spans="1:9" x14ac:dyDescent="0.25">
      <c r="A3" t="s">
        <v>1515</v>
      </c>
    </row>
    <row r="4" spans="1:9" x14ac:dyDescent="0.25">
      <c r="A4" t="s">
        <v>2479</v>
      </c>
    </row>
    <row r="5" spans="1:9" x14ac:dyDescent="0.25">
      <c r="A5" t="s">
        <v>1517</v>
      </c>
    </row>
    <row r="7" spans="1:9" x14ac:dyDescent="0.25">
      <c r="A7" t="s">
        <v>190</v>
      </c>
    </row>
    <row r="8" spans="1:9" x14ac:dyDescent="0.25">
      <c r="A8" t="s">
        <v>189</v>
      </c>
      <c r="B8" t="s">
        <v>1518</v>
      </c>
    </row>
    <row r="10" spans="1:9" x14ac:dyDescent="0.25">
      <c r="A10" t="s">
        <v>754</v>
      </c>
      <c r="B10" t="s">
        <v>26</v>
      </c>
      <c r="C10" t="s">
        <v>186</v>
      </c>
      <c r="D10" t="s">
        <v>28</v>
      </c>
      <c r="E10" t="s">
        <v>63</v>
      </c>
    </row>
    <row r="11" spans="1:9" x14ac:dyDescent="0.25">
      <c r="A11" t="s">
        <v>2480</v>
      </c>
    </row>
    <row r="12" spans="1:9" x14ac:dyDescent="0.25">
      <c r="A12" t="s">
        <v>2481</v>
      </c>
      <c r="B12">
        <v>7366</v>
      </c>
      <c r="C12">
        <v>8893</v>
      </c>
      <c r="D12">
        <v>8270</v>
      </c>
      <c r="E12">
        <v>24525</v>
      </c>
      <c r="G12" s="17">
        <f t="shared" ref="G12:G17" si="0">E12/($E$19-$E$18)</f>
        <v>0.13994214013044148</v>
      </c>
      <c r="I12">
        <f>E19-E18</f>
        <v>175251</v>
      </c>
    </row>
    <row r="13" spans="1:9" x14ac:dyDescent="0.25">
      <c r="A13" t="s">
        <v>2482</v>
      </c>
      <c r="B13">
        <v>27575</v>
      </c>
      <c r="C13">
        <v>31984</v>
      </c>
      <c r="D13">
        <v>21717</v>
      </c>
      <c r="E13">
        <v>81277</v>
      </c>
      <c r="G13" s="17">
        <f t="shared" si="0"/>
        <v>0.46377481440904761</v>
      </c>
    </row>
    <row r="14" spans="1:9" x14ac:dyDescent="0.25">
      <c r="A14" t="s">
        <v>2483</v>
      </c>
      <c r="B14">
        <v>17619</v>
      </c>
      <c r="C14">
        <v>19342</v>
      </c>
      <c r="D14">
        <v>8474</v>
      </c>
      <c r="E14">
        <v>45438</v>
      </c>
      <c r="G14" s="17">
        <f t="shared" si="0"/>
        <v>0.259273841518736</v>
      </c>
    </row>
    <row r="15" spans="1:9" x14ac:dyDescent="0.25">
      <c r="A15" t="s">
        <v>2484</v>
      </c>
      <c r="B15">
        <v>4347</v>
      </c>
      <c r="C15">
        <v>4864</v>
      </c>
      <c r="D15">
        <v>1571</v>
      </c>
      <c r="E15">
        <v>10785</v>
      </c>
      <c r="G15" s="17">
        <f t="shared" si="0"/>
        <v>6.1540305048188026E-2</v>
      </c>
    </row>
    <row r="16" spans="1:9" x14ac:dyDescent="0.25">
      <c r="A16" t="s">
        <v>2485</v>
      </c>
      <c r="B16">
        <v>2133</v>
      </c>
      <c r="C16">
        <v>2348</v>
      </c>
      <c r="D16">
        <v>496</v>
      </c>
      <c r="E16">
        <v>4974</v>
      </c>
      <c r="G16" s="17">
        <f t="shared" si="0"/>
        <v>2.8382149031959875E-2</v>
      </c>
    </row>
    <row r="17" spans="1:8" x14ac:dyDescent="0.25">
      <c r="A17" t="s">
        <v>65</v>
      </c>
      <c r="B17">
        <v>2775</v>
      </c>
      <c r="C17">
        <v>3187</v>
      </c>
      <c r="D17">
        <v>2282</v>
      </c>
      <c r="E17">
        <v>8248</v>
      </c>
      <c r="G17" s="17">
        <f t="shared" si="0"/>
        <v>4.7063925455489555E-2</v>
      </c>
    </row>
    <row r="18" spans="1:8" x14ac:dyDescent="0.25">
      <c r="A18" t="s">
        <v>64</v>
      </c>
      <c r="B18">
        <v>6556</v>
      </c>
      <c r="C18">
        <v>7680</v>
      </c>
      <c r="D18">
        <v>7253</v>
      </c>
      <c r="E18">
        <v>21484</v>
      </c>
    </row>
    <row r="19" spans="1:8" x14ac:dyDescent="0.25">
      <c r="A19" t="s">
        <v>63</v>
      </c>
      <c r="B19">
        <v>68366</v>
      </c>
      <c r="C19">
        <v>78310</v>
      </c>
      <c r="D19">
        <v>50059</v>
      </c>
      <c r="E19">
        <v>196735</v>
      </c>
    </row>
    <row r="21" spans="1:8" x14ac:dyDescent="0.25">
      <c r="A21" t="s">
        <v>62</v>
      </c>
    </row>
    <row r="23" spans="1:8" x14ac:dyDescent="0.25">
      <c r="A23" t="s">
        <v>61</v>
      </c>
      <c r="B23" t="s">
        <v>60</v>
      </c>
    </row>
    <row r="26" spans="1:8" x14ac:dyDescent="0.25">
      <c r="A26" t="s">
        <v>59</v>
      </c>
    </row>
    <row r="27" spans="1:8" x14ac:dyDescent="0.25">
      <c r="A27" t="s">
        <v>58</v>
      </c>
    </row>
    <row r="29" spans="1:8" x14ac:dyDescent="0.25">
      <c r="H29">
        <f>E12-23233</f>
        <v>1292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3583-B739-4D38-A399-0E7CB1B190AA}">
  <dimension ref="B6:K25"/>
  <sheetViews>
    <sheetView workbookViewId="0">
      <selection activeCell="J30" sqref="J30"/>
    </sheetView>
  </sheetViews>
  <sheetFormatPr defaultRowHeight="15" x14ac:dyDescent="0.25"/>
  <cols>
    <col min="3" max="3" width="19" customWidth="1"/>
    <col min="4" max="11" width="10.5703125" customWidth="1"/>
  </cols>
  <sheetData>
    <row r="6" spans="2:11" ht="15.75" x14ac:dyDescent="0.25">
      <c r="B6" s="235" t="s">
        <v>2494</v>
      </c>
      <c r="C6" s="236"/>
      <c r="D6" s="236"/>
      <c r="E6" s="236"/>
      <c r="F6" s="236"/>
      <c r="G6" s="236"/>
      <c r="H6" s="236"/>
      <c r="I6" s="236"/>
      <c r="J6" s="236"/>
      <c r="K6" s="236"/>
    </row>
    <row r="7" spans="2:11" ht="15.75" x14ac:dyDescent="0.25">
      <c r="B7" s="235" t="s">
        <v>2495</v>
      </c>
      <c r="C7" s="236"/>
      <c r="D7" s="236"/>
      <c r="E7" s="236"/>
      <c r="F7" s="236"/>
      <c r="G7" s="236"/>
      <c r="H7" s="236"/>
      <c r="I7" s="236"/>
      <c r="J7" s="236"/>
      <c r="K7" s="236"/>
    </row>
    <row r="8" spans="2:11" ht="15.75" x14ac:dyDescent="0.25">
      <c r="B8" s="235" t="s">
        <v>2496</v>
      </c>
      <c r="C8" s="236"/>
      <c r="D8" s="236"/>
      <c r="E8" s="236"/>
      <c r="F8" s="236"/>
      <c r="G8" s="236"/>
      <c r="H8" s="236"/>
      <c r="I8" s="236"/>
      <c r="J8" s="236"/>
      <c r="K8" s="236"/>
    </row>
    <row r="9" spans="2:11" x14ac:dyDescent="0.25">
      <c r="B9" s="236"/>
      <c r="C9" s="236"/>
      <c r="D9" s="236"/>
      <c r="E9" s="236"/>
      <c r="F9" s="236"/>
      <c r="G9" s="236"/>
      <c r="H9" s="236"/>
      <c r="I9" s="236"/>
      <c r="J9" s="236"/>
      <c r="K9" s="236"/>
    </row>
    <row r="10" spans="2:11" ht="15.75" x14ac:dyDescent="0.25">
      <c r="B10" s="235" t="s">
        <v>190</v>
      </c>
      <c r="C10" s="236"/>
      <c r="D10" s="236"/>
      <c r="E10" s="236"/>
      <c r="F10" s="236"/>
      <c r="G10" s="236"/>
      <c r="H10" s="236"/>
      <c r="I10" s="236"/>
      <c r="J10" s="236"/>
      <c r="K10" s="236"/>
    </row>
    <row r="11" spans="2:11" x14ac:dyDescent="0.25">
      <c r="B11" s="237" t="s">
        <v>189</v>
      </c>
      <c r="C11" s="236" t="s">
        <v>2497</v>
      </c>
      <c r="D11" s="236"/>
      <c r="E11" s="236"/>
      <c r="F11" s="236"/>
      <c r="G11" s="236"/>
      <c r="H11" s="236"/>
      <c r="I11" s="236"/>
      <c r="J11" s="236"/>
      <c r="K11" s="236"/>
    </row>
    <row r="12" spans="2:11" x14ac:dyDescent="0.25">
      <c r="B12" s="236"/>
      <c r="C12" s="236"/>
      <c r="D12" s="236"/>
      <c r="E12" s="236"/>
      <c r="F12" s="236"/>
      <c r="G12" s="236"/>
      <c r="H12" s="236"/>
      <c r="I12" s="236"/>
      <c r="J12" s="236"/>
      <c r="K12" s="236"/>
    </row>
    <row r="13" spans="2:11" ht="51" x14ac:dyDescent="0.25">
      <c r="B13" s="296" t="s">
        <v>2480</v>
      </c>
      <c r="C13" s="297"/>
      <c r="D13" s="239" t="s">
        <v>2481</v>
      </c>
      <c r="E13" s="239" t="s">
        <v>2482</v>
      </c>
      <c r="F13" s="239" t="s">
        <v>2483</v>
      </c>
      <c r="G13" s="239" t="s">
        <v>2484</v>
      </c>
      <c r="H13" s="239" t="s">
        <v>2485</v>
      </c>
      <c r="I13" s="239" t="s">
        <v>65</v>
      </c>
      <c r="J13" s="239" t="s">
        <v>64</v>
      </c>
      <c r="K13" s="239" t="s">
        <v>63</v>
      </c>
    </row>
    <row r="14" spans="2:11" x14ac:dyDescent="0.25">
      <c r="B14" s="236"/>
      <c r="C14" s="238" t="s">
        <v>392</v>
      </c>
      <c r="D14" s="236"/>
      <c r="E14" s="236"/>
      <c r="F14" s="236"/>
      <c r="G14" s="236"/>
      <c r="H14" s="236"/>
      <c r="I14" s="236"/>
      <c r="J14" s="236"/>
      <c r="K14" s="236"/>
    </row>
    <row r="15" spans="2:11" x14ac:dyDescent="0.25">
      <c r="B15" s="236"/>
      <c r="C15" s="240" t="s">
        <v>43</v>
      </c>
      <c r="D15" s="241">
        <v>7167</v>
      </c>
      <c r="E15" s="241">
        <v>23970</v>
      </c>
      <c r="F15" s="241">
        <v>16281</v>
      </c>
      <c r="G15" s="241">
        <v>3968</v>
      </c>
      <c r="H15" s="241">
        <v>1762</v>
      </c>
      <c r="I15" s="241">
        <v>5266</v>
      </c>
      <c r="J15" s="241">
        <v>5144</v>
      </c>
      <c r="K15" s="241">
        <v>63556</v>
      </c>
    </row>
    <row r="16" spans="2:11" x14ac:dyDescent="0.25">
      <c r="B16" s="236"/>
      <c r="C16" s="240" t="s">
        <v>44</v>
      </c>
      <c r="D16" s="241">
        <v>8415</v>
      </c>
      <c r="E16" s="241">
        <v>27035</v>
      </c>
      <c r="F16" s="241">
        <v>17644</v>
      </c>
      <c r="G16" s="241">
        <v>4425</v>
      </c>
      <c r="H16" s="241">
        <v>2019</v>
      </c>
      <c r="I16" s="241">
        <v>5146</v>
      </c>
      <c r="J16" s="241">
        <v>6025</v>
      </c>
      <c r="K16" s="241">
        <v>70711</v>
      </c>
    </row>
    <row r="17" spans="2:11" x14ac:dyDescent="0.25">
      <c r="B17" s="236"/>
      <c r="C17" s="240" t="s">
        <v>45</v>
      </c>
      <c r="D17" s="241">
        <v>7649</v>
      </c>
      <c r="E17" s="241">
        <v>17994</v>
      </c>
      <c r="F17" s="241">
        <v>7902</v>
      </c>
      <c r="G17" s="241">
        <v>1452</v>
      </c>
      <c r="H17" s="241">
        <v>407</v>
      </c>
      <c r="I17" s="241">
        <v>4459</v>
      </c>
      <c r="J17" s="241">
        <v>4164</v>
      </c>
      <c r="K17" s="241">
        <v>44033</v>
      </c>
    </row>
    <row r="18" spans="2:11" x14ac:dyDescent="0.25">
      <c r="B18" s="236"/>
      <c r="C18" s="240" t="s">
        <v>63</v>
      </c>
      <c r="D18" s="241">
        <v>23233</v>
      </c>
      <c r="E18" s="241">
        <v>68997</v>
      </c>
      <c r="F18" s="241">
        <v>41826</v>
      </c>
      <c r="G18" s="241">
        <v>9846</v>
      </c>
      <c r="H18" s="241">
        <v>4190</v>
      </c>
      <c r="I18" s="241">
        <v>14873</v>
      </c>
      <c r="J18" s="241">
        <v>15338</v>
      </c>
      <c r="K18" s="241">
        <v>178308</v>
      </c>
    </row>
    <row r="19" spans="2:11" x14ac:dyDescent="0.25">
      <c r="B19" s="242" t="s">
        <v>2498</v>
      </c>
      <c r="C19" s="236"/>
      <c r="D19" s="236"/>
      <c r="E19" s="236"/>
      <c r="F19" s="236"/>
      <c r="G19" s="236"/>
      <c r="H19" s="236"/>
      <c r="I19" s="236"/>
      <c r="J19" s="236"/>
      <c r="K19" s="236"/>
    </row>
    <row r="20" spans="2:11" x14ac:dyDescent="0.25">
      <c r="B20" s="236"/>
      <c r="C20" s="236"/>
      <c r="D20" s="236"/>
      <c r="E20" s="236"/>
      <c r="F20" s="236"/>
      <c r="G20" s="236"/>
      <c r="H20" s="236"/>
      <c r="I20" s="236"/>
      <c r="J20" s="236"/>
      <c r="K20" s="236"/>
    </row>
    <row r="21" spans="2:11" ht="15.75" thickBot="1" x14ac:dyDescent="0.3">
      <c r="B21" s="242" t="s">
        <v>61</v>
      </c>
      <c r="C21" s="242" t="s">
        <v>60</v>
      </c>
      <c r="D21" s="236"/>
      <c r="E21" s="236"/>
      <c r="F21" s="236"/>
      <c r="G21" s="236"/>
      <c r="H21" s="236"/>
      <c r="I21" s="236"/>
      <c r="J21" s="236"/>
      <c r="K21" s="236"/>
    </row>
    <row r="22" spans="2:11" ht="15.75" thickBot="1" x14ac:dyDescent="0.3">
      <c r="B22" s="243"/>
      <c r="C22" s="236"/>
      <c r="D22" s="244">
        <v>0.14255998036448425</v>
      </c>
      <c r="E22" s="245">
        <v>0.42337239982818925</v>
      </c>
      <c r="F22" s="245">
        <v>0.25664846290728355</v>
      </c>
      <c r="G22" s="245">
        <v>6.0416027489722038E-2</v>
      </c>
      <c r="H22" s="245">
        <v>2.5710253420875007E-2</v>
      </c>
      <c r="I22" s="245">
        <v>9.1262195496103579E-2</v>
      </c>
      <c r="J22" s="236"/>
      <c r="K22" s="236">
        <v>162970</v>
      </c>
    </row>
    <row r="23" spans="2:11" x14ac:dyDescent="0.25">
      <c r="B23" s="236"/>
      <c r="C23" s="236"/>
      <c r="D23" s="236"/>
      <c r="E23" s="236"/>
      <c r="F23" s="236"/>
      <c r="G23" s="236"/>
      <c r="H23" s="236"/>
      <c r="I23" s="236"/>
      <c r="J23" s="236"/>
      <c r="K23" s="236"/>
    </row>
    <row r="24" spans="2:11" x14ac:dyDescent="0.25">
      <c r="B24" s="243" t="s">
        <v>2499</v>
      </c>
      <c r="C24" s="236"/>
      <c r="D24" s="236"/>
      <c r="E24" s="236"/>
      <c r="F24" s="236"/>
      <c r="G24" s="236"/>
      <c r="H24" s="236"/>
      <c r="I24" s="236"/>
      <c r="J24" s="236"/>
      <c r="K24" s="236"/>
    </row>
    <row r="25" spans="2:11" x14ac:dyDescent="0.25">
      <c r="B25" s="243" t="s">
        <v>58</v>
      </c>
      <c r="C25" s="236"/>
      <c r="D25" s="236"/>
      <c r="E25" s="236"/>
      <c r="F25" s="236"/>
      <c r="G25" s="236"/>
      <c r="H25" s="236"/>
      <c r="I25" s="236"/>
      <c r="J25" s="236"/>
      <c r="K25" s="236"/>
    </row>
  </sheetData>
  <mergeCells count="1">
    <mergeCell ref="B13:C1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A7DC7-6D4C-4205-8D09-7634430BC55A}">
  <dimension ref="B6:L27"/>
  <sheetViews>
    <sheetView workbookViewId="0">
      <selection activeCell="L27" sqref="L27"/>
    </sheetView>
  </sheetViews>
  <sheetFormatPr defaultRowHeight="15" x14ac:dyDescent="0.25"/>
  <cols>
    <col min="12" max="12" width="10.28515625" bestFit="1" customWidth="1"/>
  </cols>
  <sheetData>
    <row r="6" spans="2:12" x14ac:dyDescent="0.25">
      <c r="B6" t="s">
        <v>2502</v>
      </c>
      <c r="C6" t="s">
        <v>2503</v>
      </c>
      <c r="D6" t="s">
        <v>2504</v>
      </c>
      <c r="E6" t="s">
        <v>2505</v>
      </c>
      <c r="F6" t="s">
        <v>2506</v>
      </c>
      <c r="G6" t="s">
        <v>2507</v>
      </c>
      <c r="H6" t="s">
        <v>2508</v>
      </c>
      <c r="I6" t="s">
        <v>2509</v>
      </c>
      <c r="J6" t="s">
        <v>2510</v>
      </c>
      <c r="K6" t="s">
        <v>2511</v>
      </c>
      <c r="L6" t="s">
        <v>2512</v>
      </c>
    </row>
    <row r="7" spans="2:12" x14ac:dyDescent="0.25">
      <c r="B7" t="s">
        <v>2513</v>
      </c>
      <c r="C7">
        <v>1063519</v>
      </c>
      <c r="D7">
        <v>10941111</v>
      </c>
      <c r="E7">
        <v>1221</v>
      </c>
      <c r="F7">
        <v>4359</v>
      </c>
      <c r="G7">
        <v>5361</v>
      </c>
      <c r="H7">
        <v>46882</v>
      </c>
      <c r="I7">
        <v>489</v>
      </c>
      <c r="J7">
        <v>1016148</v>
      </c>
      <c r="K7">
        <v>1947855.4174641101</v>
      </c>
      <c r="L7">
        <v>52.2</v>
      </c>
    </row>
    <row r="8" spans="2:12" x14ac:dyDescent="0.25">
      <c r="B8" t="s">
        <v>2514</v>
      </c>
      <c r="C8">
        <v>413247</v>
      </c>
      <c r="D8">
        <v>3559570</v>
      </c>
      <c r="E8">
        <v>522</v>
      </c>
      <c r="F8">
        <v>1046</v>
      </c>
      <c r="G8">
        <v>1992</v>
      </c>
      <c r="H8">
        <v>19831</v>
      </c>
      <c r="I8">
        <v>323</v>
      </c>
      <c r="J8">
        <v>393093</v>
      </c>
      <c r="K8">
        <v>767431.93440679496</v>
      </c>
      <c r="L8">
        <v>51.2</v>
      </c>
    </row>
    <row r="9" spans="2:12" x14ac:dyDescent="0.25">
      <c r="B9" t="s">
        <v>2515</v>
      </c>
      <c r="C9">
        <v>515165</v>
      </c>
      <c r="D9">
        <v>3543349</v>
      </c>
      <c r="E9">
        <v>368</v>
      </c>
      <c r="F9">
        <v>800</v>
      </c>
      <c r="G9">
        <v>2375</v>
      </c>
      <c r="H9">
        <v>11681</v>
      </c>
      <c r="I9">
        <v>230</v>
      </c>
      <c r="J9">
        <v>503254</v>
      </c>
      <c r="K9">
        <v>1096343.90205862</v>
      </c>
      <c r="L9">
        <v>45.9</v>
      </c>
    </row>
    <row r="10" spans="2:12" x14ac:dyDescent="0.25">
      <c r="B10" t="s">
        <v>2516</v>
      </c>
      <c r="C10">
        <v>58986</v>
      </c>
      <c r="D10">
        <v>486954</v>
      </c>
      <c r="E10">
        <v>76</v>
      </c>
      <c r="F10">
        <v>57</v>
      </c>
      <c r="G10">
        <v>354</v>
      </c>
      <c r="H10">
        <v>2827</v>
      </c>
      <c r="I10">
        <v>35</v>
      </c>
      <c r="J10">
        <v>56124</v>
      </c>
      <c r="K10">
        <v>139888.48002371</v>
      </c>
      <c r="L10">
        <v>40.1</v>
      </c>
    </row>
    <row r="11" spans="2:12" x14ac:dyDescent="0.25">
      <c r="B11" t="s">
        <v>2517</v>
      </c>
      <c r="C11">
        <v>1018240</v>
      </c>
      <c r="D11">
        <v>11982932</v>
      </c>
      <c r="E11">
        <v>1381</v>
      </c>
      <c r="F11">
        <v>5129</v>
      </c>
      <c r="G11">
        <v>5473</v>
      </c>
      <c r="H11">
        <v>51156</v>
      </c>
      <c r="I11">
        <v>704</v>
      </c>
      <c r="J11">
        <v>966380</v>
      </c>
      <c r="K11">
        <v>2628093.1940767099</v>
      </c>
      <c r="L11">
        <v>36.799999999999997</v>
      </c>
    </row>
    <row r="12" spans="2:12" x14ac:dyDescent="0.25">
      <c r="B12" t="s">
        <v>2518</v>
      </c>
      <c r="C12">
        <v>23743</v>
      </c>
      <c r="D12">
        <v>316231</v>
      </c>
      <c r="E12">
        <v>59</v>
      </c>
      <c r="F12">
        <v>123</v>
      </c>
      <c r="G12">
        <v>134</v>
      </c>
      <c r="H12">
        <v>1448</v>
      </c>
      <c r="I12">
        <v>65</v>
      </c>
      <c r="J12">
        <v>22230</v>
      </c>
      <c r="K12">
        <v>74650.646851064696</v>
      </c>
      <c r="L12">
        <v>29.8</v>
      </c>
    </row>
    <row r="13" spans="2:12" x14ac:dyDescent="0.25">
      <c r="B13" t="s">
        <v>395</v>
      </c>
      <c r="C13">
        <v>774469</v>
      </c>
      <c r="D13">
        <v>6665764</v>
      </c>
      <c r="E13">
        <v>990</v>
      </c>
      <c r="F13">
        <v>1855</v>
      </c>
      <c r="G13">
        <v>3821</v>
      </c>
      <c r="H13">
        <v>31637</v>
      </c>
      <c r="I13">
        <v>579</v>
      </c>
      <c r="J13">
        <v>742253</v>
      </c>
      <c r="K13">
        <v>2527968.2572951098</v>
      </c>
      <c r="L13">
        <v>29.4</v>
      </c>
    </row>
    <row r="14" spans="2:12" x14ac:dyDescent="0.25">
      <c r="B14" t="s">
        <v>2519</v>
      </c>
      <c r="C14">
        <v>57406</v>
      </c>
      <c r="D14">
        <v>348814</v>
      </c>
      <c r="E14">
        <v>56</v>
      </c>
      <c r="F14">
        <v>16</v>
      </c>
      <c r="G14">
        <v>277</v>
      </c>
      <c r="H14">
        <v>1767</v>
      </c>
      <c r="I14">
        <v>23</v>
      </c>
      <c r="J14">
        <v>55616</v>
      </c>
      <c r="K14">
        <v>254531.98302466</v>
      </c>
      <c r="L14">
        <v>21.9</v>
      </c>
    </row>
    <row r="16" spans="2:12" x14ac:dyDescent="0.25">
      <c r="C16">
        <f>SUM(C7:C14)</f>
        <v>3924775</v>
      </c>
      <c r="J16">
        <f>SUM(J7:J14)</f>
        <v>3755098</v>
      </c>
      <c r="K16">
        <f>SUM(K7:K14)</f>
        <v>9436763.8152007796</v>
      </c>
    </row>
    <row r="18" spans="2:12" x14ac:dyDescent="0.25">
      <c r="J18" s="17">
        <f>J16/K16</f>
        <v>0.39792221926242044</v>
      </c>
    </row>
    <row r="21" spans="2:12" x14ac:dyDescent="0.25">
      <c r="C21" s="295">
        <v>2025</v>
      </c>
      <c r="D21" s="295"/>
    </row>
    <row r="22" spans="2:12" x14ac:dyDescent="0.25">
      <c r="C22" t="s">
        <v>2520</v>
      </c>
      <c r="D22" t="s">
        <v>2521</v>
      </c>
    </row>
    <row r="23" spans="2:12" x14ac:dyDescent="0.25">
      <c r="B23" t="s">
        <v>26</v>
      </c>
      <c r="C23">
        <v>12281</v>
      </c>
      <c r="D23">
        <v>58745</v>
      </c>
      <c r="I23">
        <v>12705</v>
      </c>
      <c r="J23">
        <v>59041</v>
      </c>
    </row>
    <row r="24" spans="2:12" x14ac:dyDescent="0.25">
      <c r="B24" t="s">
        <v>186</v>
      </c>
      <c r="C24">
        <v>11712</v>
      </c>
      <c r="D24">
        <v>64775</v>
      </c>
      <c r="I24">
        <v>12144</v>
      </c>
      <c r="J24">
        <v>65197</v>
      </c>
    </row>
    <row r="25" spans="2:12" x14ac:dyDescent="0.25">
      <c r="B25" t="s">
        <v>28</v>
      </c>
      <c r="C25">
        <v>3884</v>
      </c>
      <c r="D25">
        <v>24337</v>
      </c>
      <c r="I25">
        <v>4006</v>
      </c>
      <c r="J25">
        <v>24425</v>
      </c>
    </row>
    <row r="26" spans="2:12" ht="15.75" thickBot="1" x14ac:dyDescent="0.3"/>
    <row r="27" spans="2:12" ht="15.75" thickBot="1" x14ac:dyDescent="0.3">
      <c r="B27" t="s">
        <v>29</v>
      </c>
      <c r="C27">
        <f>SUM(C23:C25)</f>
        <v>27877</v>
      </c>
      <c r="D27">
        <f>SUM(D23:D25)</f>
        <v>147857</v>
      </c>
      <c r="F27" s="188">
        <f>C27/D27</f>
        <v>0.18854027878287805</v>
      </c>
      <c r="I27">
        <f>SUM(I23:I25)</f>
        <v>28855</v>
      </c>
      <c r="J27">
        <f>SUM(J23:J25)</f>
        <v>148663</v>
      </c>
      <c r="L27" s="17">
        <f>I27/J27</f>
        <v>0.19409671538984144</v>
      </c>
    </row>
  </sheetData>
  <mergeCells count="1">
    <mergeCell ref="C21:D2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4048-0B0C-4110-8F08-7F0B17A86A1F}">
  <dimension ref="B6:T144"/>
  <sheetViews>
    <sheetView topLeftCell="A112" workbookViewId="0">
      <selection activeCell="H133" sqref="H133"/>
    </sheetView>
  </sheetViews>
  <sheetFormatPr defaultRowHeight="15" x14ac:dyDescent="0.25"/>
  <cols>
    <col min="13" max="13" width="14.140625" customWidth="1"/>
    <col min="18" max="18" width="11.42578125" customWidth="1"/>
  </cols>
  <sheetData>
    <row r="6" spans="2:15" x14ac:dyDescent="0.25">
      <c r="B6" t="s">
        <v>195</v>
      </c>
      <c r="M6" t="s">
        <v>195</v>
      </c>
    </row>
    <row r="8" spans="2:15" x14ac:dyDescent="0.25">
      <c r="B8" t="s">
        <v>194</v>
      </c>
      <c r="M8" t="s">
        <v>194</v>
      </c>
    </row>
    <row r="9" spans="2:15" x14ac:dyDescent="0.25">
      <c r="B9" t="s">
        <v>193</v>
      </c>
      <c r="M9" t="s">
        <v>192</v>
      </c>
    </row>
    <row r="10" spans="2:15" x14ac:dyDescent="0.25">
      <c r="B10" t="s">
        <v>191</v>
      </c>
      <c r="M10" t="s">
        <v>191</v>
      </c>
    </row>
    <row r="12" spans="2:15" x14ac:dyDescent="0.25">
      <c r="B12" t="s">
        <v>190</v>
      </c>
      <c r="M12" t="s">
        <v>190</v>
      </c>
    </row>
    <row r="13" spans="2:15" x14ac:dyDescent="0.25">
      <c r="B13" t="s">
        <v>189</v>
      </c>
      <c r="C13" t="s">
        <v>188</v>
      </c>
      <c r="M13" t="s">
        <v>189</v>
      </c>
      <c r="N13" t="s">
        <v>188</v>
      </c>
    </row>
    <row r="15" spans="2:15" x14ac:dyDescent="0.25">
      <c r="B15" t="s">
        <v>187</v>
      </c>
      <c r="C15" t="s">
        <v>26</v>
      </c>
      <c r="D15" t="s">
        <v>186</v>
      </c>
      <c r="E15" t="s">
        <v>28</v>
      </c>
      <c r="F15" t="s">
        <v>63</v>
      </c>
      <c r="M15" t="s">
        <v>185</v>
      </c>
      <c r="N15" t="s">
        <v>46</v>
      </c>
      <c r="O15" t="s">
        <v>63</v>
      </c>
    </row>
    <row r="16" spans="2:15" x14ac:dyDescent="0.25">
      <c r="B16" t="s">
        <v>184</v>
      </c>
      <c r="M16" t="s">
        <v>184</v>
      </c>
    </row>
    <row r="17" spans="2:15" x14ac:dyDescent="0.25">
      <c r="B17" t="s">
        <v>183</v>
      </c>
      <c r="C17">
        <v>0</v>
      </c>
      <c r="D17">
        <v>0</v>
      </c>
      <c r="E17">
        <v>0</v>
      </c>
      <c r="F17">
        <v>0</v>
      </c>
      <c r="M17" t="s">
        <v>183</v>
      </c>
      <c r="N17">
        <v>0</v>
      </c>
      <c r="O17">
        <v>0</v>
      </c>
    </row>
    <row r="18" spans="2:15" x14ac:dyDescent="0.25">
      <c r="B18" t="s">
        <v>182</v>
      </c>
      <c r="C18">
        <v>0</v>
      </c>
      <c r="D18">
        <v>0</v>
      </c>
      <c r="E18">
        <v>0</v>
      </c>
      <c r="F18">
        <v>0</v>
      </c>
      <c r="M18" t="s">
        <v>182</v>
      </c>
      <c r="N18">
        <v>0</v>
      </c>
      <c r="O18">
        <v>0</v>
      </c>
    </row>
    <row r="19" spans="2:15" x14ac:dyDescent="0.25">
      <c r="B19" t="s">
        <v>181</v>
      </c>
      <c r="C19">
        <v>0</v>
      </c>
      <c r="D19">
        <v>0</v>
      </c>
      <c r="E19">
        <v>0</v>
      </c>
      <c r="F19">
        <v>0</v>
      </c>
      <c r="M19" t="s">
        <v>181</v>
      </c>
      <c r="N19">
        <v>0</v>
      </c>
      <c r="O19">
        <v>0</v>
      </c>
    </row>
    <row r="20" spans="2:15" x14ac:dyDescent="0.25">
      <c r="B20" t="s">
        <v>180</v>
      </c>
      <c r="C20">
        <v>0</v>
      </c>
      <c r="D20">
        <v>0</v>
      </c>
      <c r="E20">
        <v>0</v>
      </c>
      <c r="F20">
        <v>0</v>
      </c>
      <c r="M20" t="s">
        <v>180</v>
      </c>
      <c r="N20">
        <v>0</v>
      </c>
      <c r="O20">
        <v>0</v>
      </c>
    </row>
    <row r="21" spans="2:15" x14ac:dyDescent="0.25">
      <c r="B21" t="s">
        <v>179</v>
      </c>
      <c r="C21">
        <v>0</v>
      </c>
      <c r="D21">
        <v>0</v>
      </c>
      <c r="E21">
        <v>0</v>
      </c>
      <c r="F21">
        <v>0</v>
      </c>
      <c r="M21" t="s">
        <v>179</v>
      </c>
      <c r="N21">
        <v>0</v>
      </c>
      <c r="O21">
        <v>0</v>
      </c>
    </row>
    <row r="22" spans="2:15" x14ac:dyDescent="0.25">
      <c r="B22" t="s">
        <v>178</v>
      </c>
      <c r="C22">
        <v>0</v>
      </c>
      <c r="D22">
        <v>0</v>
      </c>
      <c r="E22">
        <v>0</v>
      </c>
      <c r="F22">
        <v>0</v>
      </c>
      <c r="M22" t="s">
        <v>178</v>
      </c>
      <c r="N22">
        <v>0</v>
      </c>
      <c r="O22">
        <v>0</v>
      </c>
    </row>
    <row r="23" spans="2:15" x14ac:dyDescent="0.25">
      <c r="B23" t="s">
        <v>177</v>
      </c>
      <c r="C23">
        <v>0</v>
      </c>
      <c r="D23">
        <v>0</v>
      </c>
      <c r="E23">
        <v>0</v>
      </c>
      <c r="F23">
        <v>0</v>
      </c>
      <c r="M23" t="s">
        <v>177</v>
      </c>
      <c r="N23">
        <v>0</v>
      </c>
      <c r="O23">
        <v>0</v>
      </c>
    </row>
    <row r="24" spans="2:15" x14ac:dyDescent="0.25">
      <c r="B24" t="s">
        <v>176</v>
      </c>
      <c r="C24">
        <v>0</v>
      </c>
      <c r="D24">
        <v>0</v>
      </c>
      <c r="E24">
        <v>0</v>
      </c>
      <c r="F24">
        <v>0</v>
      </c>
      <c r="M24" t="s">
        <v>176</v>
      </c>
      <c r="N24">
        <v>0</v>
      </c>
      <c r="O24">
        <v>0</v>
      </c>
    </row>
    <row r="25" spans="2:15" x14ac:dyDescent="0.25">
      <c r="B25" t="s">
        <v>175</v>
      </c>
      <c r="C25">
        <v>0</v>
      </c>
      <c r="D25">
        <v>0</v>
      </c>
      <c r="E25">
        <v>0</v>
      </c>
      <c r="F25">
        <v>0</v>
      </c>
      <c r="M25" t="s">
        <v>175</v>
      </c>
      <c r="N25">
        <v>0</v>
      </c>
      <c r="O25">
        <v>0</v>
      </c>
    </row>
    <row r="26" spans="2:15" x14ac:dyDescent="0.25">
      <c r="B26" t="s">
        <v>174</v>
      </c>
      <c r="C26">
        <v>0</v>
      </c>
      <c r="D26">
        <v>0</v>
      </c>
      <c r="E26">
        <v>0</v>
      </c>
      <c r="F26">
        <v>0</v>
      </c>
      <c r="M26" t="s">
        <v>174</v>
      </c>
      <c r="N26">
        <v>0</v>
      </c>
      <c r="O26">
        <v>0</v>
      </c>
    </row>
    <row r="27" spans="2:15" x14ac:dyDescent="0.25">
      <c r="B27" t="s">
        <v>173</v>
      </c>
      <c r="C27">
        <v>0</v>
      </c>
      <c r="D27">
        <v>0</v>
      </c>
      <c r="E27">
        <v>0</v>
      </c>
      <c r="F27">
        <v>0</v>
      </c>
      <c r="M27" t="s">
        <v>173</v>
      </c>
      <c r="N27">
        <v>0</v>
      </c>
      <c r="O27">
        <v>0</v>
      </c>
    </row>
    <row r="28" spans="2:15" x14ac:dyDescent="0.25">
      <c r="B28" t="s">
        <v>172</v>
      </c>
      <c r="C28">
        <v>0</v>
      </c>
      <c r="D28">
        <v>0</v>
      </c>
      <c r="E28">
        <v>0</v>
      </c>
      <c r="F28">
        <v>0</v>
      </c>
      <c r="M28" t="s">
        <v>172</v>
      </c>
      <c r="N28">
        <v>0</v>
      </c>
      <c r="O28">
        <v>0</v>
      </c>
    </row>
    <row r="29" spans="2:15" x14ac:dyDescent="0.25">
      <c r="B29" t="s">
        <v>171</v>
      </c>
      <c r="C29">
        <v>0</v>
      </c>
      <c r="D29">
        <v>0</v>
      </c>
      <c r="E29">
        <v>0</v>
      </c>
      <c r="F29">
        <v>0</v>
      </c>
      <c r="M29" t="s">
        <v>171</v>
      </c>
      <c r="N29">
        <v>0</v>
      </c>
      <c r="O29">
        <v>0</v>
      </c>
    </row>
    <row r="30" spans="2:15" x14ac:dyDescent="0.25">
      <c r="B30" t="s">
        <v>170</v>
      </c>
      <c r="C30">
        <v>0</v>
      </c>
      <c r="D30">
        <v>0</v>
      </c>
      <c r="E30">
        <v>0</v>
      </c>
      <c r="F30">
        <v>0</v>
      </c>
      <c r="M30" t="s">
        <v>170</v>
      </c>
      <c r="N30">
        <v>0</v>
      </c>
      <c r="O30">
        <v>0</v>
      </c>
    </row>
    <row r="31" spans="2:15" x14ac:dyDescent="0.25">
      <c r="B31" t="s">
        <v>169</v>
      </c>
      <c r="C31">
        <v>0</v>
      </c>
      <c r="D31">
        <v>0</v>
      </c>
      <c r="E31">
        <v>0</v>
      </c>
      <c r="F31">
        <v>0</v>
      </c>
      <c r="M31" t="s">
        <v>169</v>
      </c>
      <c r="N31">
        <v>6</v>
      </c>
      <c r="O31">
        <v>6</v>
      </c>
    </row>
    <row r="32" spans="2:15" x14ac:dyDescent="0.25">
      <c r="B32" t="s">
        <v>168</v>
      </c>
      <c r="C32">
        <v>0</v>
      </c>
      <c r="D32">
        <v>0</v>
      </c>
      <c r="E32">
        <v>0</v>
      </c>
      <c r="F32">
        <v>0</v>
      </c>
      <c r="M32" t="s">
        <v>168</v>
      </c>
      <c r="N32">
        <v>5</v>
      </c>
      <c r="O32">
        <v>5</v>
      </c>
    </row>
    <row r="33" spans="2:15" x14ac:dyDescent="0.25">
      <c r="B33" t="s">
        <v>167</v>
      </c>
      <c r="C33">
        <v>0</v>
      </c>
      <c r="D33">
        <v>0</v>
      </c>
      <c r="E33">
        <v>0</v>
      </c>
      <c r="F33">
        <v>0</v>
      </c>
      <c r="M33" t="s">
        <v>167</v>
      </c>
      <c r="N33">
        <v>11</v>
      </c>
      <c r="O33">
        <v>11</v>
      </c>
    </row>
    <row r="34" spans="2:15" x14ac:dyDescent="0.25">
      <c r="B34" t="s">
        <v>166</v>
      </c>
      <c r="C34">
        <v>0</v>
      </c>
      <c r="D34">
        <v>0</v>
      </c>
      <c r="E34">
        <v>0</v>
      </c>
      <c r="F34">
        <v>0</v>
      </c>
      <c r="M34" t="s">
        <v>166</v>
      </c>
      <c r="N34">
        <v>22</v>
      </c>
      <c r="O34">
        <v>22</v>
      </c>
    </row>
    <row r="35" spans="2:15" x14ac:dyDescent="0.25">
      <c r="B35" t="s">
        <v>165</v>
      </c>
      <c r="C35">
        <v>0</v>
      </c>
      <c r="D35">
        <v>0</v>
      </c>
      <c r="E35">
        <v>0</v>
      </c>
      <c r="F35">
        <v>0</v>
      </c>
      <c r="M35" t="s">
        <v>165</v>
      </c>
      <c r="N35">
        <v>34</v>
      </c>
      <c r="O35">
        <v>34</v>
      </c>
    </row>
    <row r="36" spans="2:15" x14ac:dyDescent="0.25">
      <c r="B36" t="s">
        <v>164</v>
      </c>
      <c r="C36">
        <v>0</v>
      </c>
      <c r="D36">
        <v>0</v>
      </c>
      <c r="E36">
        <v>0</v>
      </c>
      <c r="F36">
        <v>0</v>
      </c>
      <c r="M36" t="s">
        <v>164</v>
      </c>
      <c r="N36">
        <v>60</v>
      </c>
      <c r="O36">
        <v>60</v>
      </c>
    </row>
    <row r="37" spans="2:15" x14ac:dyDescent="0.25">
      <c r="B37" t="s">
        <v>163</v>
      </c>
      <c r="C37">
        <v>0</v>
      </c>
      <c r="D37">
        <v>0</v>
      </c>
      <c r="E37">
        <v>0</v>
      </c>
      <c r="F37">
        <v>0</v>
      </c>
      <c r="M37" t="s">
        <v>163</v>
      </c>
      <c r="N37">
        <v>75</v>
      </c>
      <c r="O37">
        <v>75</v>
      </c>
    </row>
    <row r="38" spans="2:15" x14ac:dyDescent="0.25">
      <c r="B38" t="s">
        <v>162</v>
      </c>
      <c r="C38">
        <v>0</v>
      </c>
      <c r="D38">
        <v>0</v>
      </c>
      <c r="E38">
        <v>0</v>
      </c>
      <c r="F38">
        <v>0</v>
      </c>
      <c r="M38" t="s">
        <v>162</v>
      </c>
      <c r="N38">
        <v>126</v>
      </c>
      <c r="O38">
        <v>126</v>
      </c>
    </row>
    <row r="39" spans="2:15" x14ac:dyDescent="0.25">
      <c r="B39" t="s">
        <v>161</v>
      </c>
      <c r="C39">
        <v>0</v>
      </c>
      <c r="D39">
        <v>0</v>
      </c>
      <c r="E39">
        <v>0</v>
      </c>
      <c r="F39">
        <v>4</v>
      </c>
      <c r="M39" t="s">
        <v>161</v>
      </c>
      <c r="N39">
        <v>153</v>
      </c>
      <c r="O39">
        <v>153</v>
      </c>
    </row>
    <row r="40" spans="2:15" x14ac:dyDescent="0.25">
      <c r="B40" t="s">
        <v>160</v>
      </c>
      <c r="C40">
        <v>0</v>
      </c>
      <c r="D40">
        <v>0</v>
      </c>
      <c r="E40">
        <v>0</v>
      </c>
      <c r="F40">
        <v>0</v>
      </c>
      <c r="M40" t="s">
        <v>160</v>
      </c>
      <c r="N40">
        <v>155</v>
      </c>
      <c r="O40">
        <v>155</v>
      </c>
    </row>
    <row r="41" spans="2:15" x14ac:dyDescent="0.25">
      <c r="B41" t="s">
        <v>159</v>
      </c>
      <c r="C41">
        <v>0</v>
      </c>
      <c r="D41">
        <v>0</v>
      </c>
      <c r="E41">
        <v>0</v>
      </c>
      <c r="F41">
        <v>0</v>
      </c>
      <c r="M41" t="s">
        <v>159</v>
      </c>
      <c r="N41">
        <v>133</v>
      </c>
      <c r="O41">
        <v>133</v>
      </c>
    </row>
    <row r="42" spans="2:15" x14ac:dyDescent="0.25">
      <c r="B42" t="s">
        <v>158</v>
      </c>
      <c r="C42">
        <v>0</v>
      </c>
      <c r="D42">
        <v>0</v>
      </c>
      <c r="E42">
        <v>0</v>
      </c>
      <c r="F42">
        <v>0</v>
      </c>
      <c r="M42" t="s">
        <v>158</v>
      </c>
      <c r="N42">
        <v>127</v>
      </c>
      <c r="O42">
        <v>127</v>
      </c>
    </row>
    <row r="43" spans="2:15" x14ac:dyDescent="0.25">
      <c r="B43" t="s">
        <v>157</v>
      </c>
      <c r="C43">
        <v>0</v>
      </c>
      <c r="D43">
        <v>0</v>
      </c>
      <c r="E43">
        <v>0</v>
      </c>
      <c r="F43">
        <v>0</v>
      </c>
      <c r="M43" t="s">
        <v>157</v>
      </c>
      <c r="N43">
        <v>87</v>
      </c>
      <c r="O43">
        <v>87</v>
      </c>
    </row>
    <row r="44" spans="2:15" x14ac:dyDescent="0.25">
      <c r="B44" t="s">
        <v>156</v>
      </c>
      <c r="C44">
        <v>0</v>
      </c>
      <c r="D44">
        <v>0</v>
      </c>
      <c r="E44">
        <v>0</v>
      </c>
      <c r="F44">
        <v>5</v>
      </c>
      <c r="M44" t="s">
        <v>156</v>
      </c>
      <c r="N44">
        <v>144</v>
      </c>
      <c r="O44">
        <v>144</v>
      </c>
    </row>
    <row r="45" spans="2:15" x14ac:dyDescent="0.25">
      <c r="B45" t="s">
        <v>155</v>
      </c>
      <c r="C45">
        <v>0</v>
      </c>
      <c r="D45">
        <v>0</v>
      </c>
      <c r="E45">
        <v>0</v>
      </c>
      <c r="F45">
        <v>0</v>
      </c>
      <c r="M45" t="s">
        <v>155</v>
      </c>
      <c r="N45">
        <v>138</v>
      </c>
      <c r="O45">
        <v>138</v>
      </c>
    </row>
    <row r="46" spans="2:15" x14ac:dyDescent="0.25">
      <c r="B46" t="s">
        <v>154</v>
      </c>
      <c r="C46">
        <v>0</v>
      </c>
      <c r="D46">
        <v>4</v>
      </c>
      <c r="E46">
        <v>0</v>
      </c>
      <c r="F46">
        <v>8</v>
      </c>
      <c r="M46" t="s">
        <v>154</v>
      </c>
      <c r="N46">
        <v>185</v>
      </c>
      <c r="O46">
        <v>185</v>
      </c>
    </row>
    <row r="47" spans="2:15" x14ac:dyDescent="0.25">
      <c r="B47" t="s">
        <v>153</v>
      </c>
      <c r="C47">
        <v>0</v>
      </c>
      <c r="D47">
        <v>3</v>
      </c>
      <c r="E47">
        <v>0</v>
      </c>
      <c r="F47">
        <v>7</v>
      </c>
      <c r="M47" t="s">
        <v>153</v>
      </c>
      <c r="N47">
        <v>227</v>
      </c>
      <c r="O47">
        <v>227</v>
      </c>
    </row>
    <row r="48" spans="2:15" x14ac:dyDescent="0.25">
      <c r="B48" t="s">
        <v>152</v>
      </c>
      <c r="C48">
        <v>0</v>
      </c>
      <c r="D48">
        <v>0</v>
      </c>
      <c r="E48">
        <v>0</v>
      </c>
      <c r="F48">
        <v>5</v>
      </c>
      <c r="M48" t="s">
        <v>152</v>
      </c>
      <c r="N48">
        <v>263</v>
      </c>
      <c r="O48">
        <v>263</v>
      </c>
    </row>
    <row r="49" spans="2:15" x14ac:dyDescent="0.25">
      <c r="B49" t="s">
        <v>151</v>
      </c>
      <c r="C49">
        <v>0</v>
      </c>
      <c r="D49">
        <v>3</v>
      </c>
      <c r="E49">
        <v>0</v>
      </c>
      <c r="F49">
        <v>3</v>
      </c>
      <c r="M49" t="s">
        <v>151</v>
      </c>
      <c r="N49">
        <v>351</v>
      </c>
      <c r="O49">
        <v>351</v>
      </c>
    </row>
    <row r="50" spans="2:15" x14ac:dyDescent="0.25">
      <c r="B50" t="s">
        <v>150</v>
      </c>
      <c r="C50">
        <v>4</v>
      </c>
      <c r="D50">
        <v>5</v>
      </c>
      <c r="E50">
        <v>4</v>
      </c>
      <c r="F50">
        <v>15</v>
      </c>
      <c r="M50" t="s">
        <v>150</v>
      </c>
      <c r="N50">
        <v>563</v>
      </c>
      <c r="O50">
        <v>563</v>
      </c>
    </row>
    <row r="51" spans="2:15" x14ac:dyDescent="0.25">
      <c r="B51" t="s">
        <v>149</v>
      </c>
      <c r="C51">
        <v>3</v>
      </c>
      <c r="D51">
        <v>3</v>
      </c>
      <c r="E51">
        <v>3</v>
      </c>
      <c r="F51">
        <v>7</v>
      </c>
      <c r="M51" t="s">
        <v>149</v>
      </c>
      <c r="N51">
        <v>954</v>
      </c>
      <c r="O51">
        <v>954</v>
      </c>
    </row>
    <row r="52" spans="2:15" x14ac:dyDescent="0.25">
      <c r="B52" t="s">
        <v>148</v>
      </c>
      <c r="C52">
        <v>9</v>
      </c>
      <c r="D52">
        <v>5</v>
      </c>
      <c r="E52">
        <v>0</v>
      </c>
      <c r="F52">
        <v>16</v>
      </c>
      <c r="M52" t="s">
        <v>148</v>
      </c>
      <c r="N52">
        <v>709</v>
      </c>
      <c r="O52">
        <v>709</v>
      </c>
    </row>
    <row r="53" spans="2:15" x14ac:dyDescent="0.25">
      <c r="B53" t="s">
        <v>147</v>
      </c>
      <c r="C53">
        <v>0</v>
      </c>
      <c r="D53">
        <v>10</v>
      </c>
      <c r="E53">
        <v>5</v>
      </c>
      <c r="F53">
        <v>8</v>
      </c>
      <c r="M53" t="s">
        <v>147</v>
      </c>
      <c r="N53">
        <v>573</v>
      </c>
      <c r="O53">
        <v>573</v>
      </c>
    </row>
    <row r="54" spans="2:15" x14ac:dyDescent="0.25">
      <c r="B54" t="s">
        <v>146</v>
      </c>
      <c r="C54">
        <v>0</v>
      </c>
      <c r="D54">
        <v>7</v>
      </c>
      <c r="E54">
        <v>0</v>
      </c>
      <c r="F54">
        <v>7</v>
      </c>
      <c r="M54" t="s">
        <v>146</v>
      </c>
      <c r="N54">
        <v>519</v>
      </c>
      <c r="O54">
        <v>519</v>
      </c>
    </row>
    <row r="55" spans="2:15" x14ac:dyDescent="0.25">
      <c r="B55" t="s">
        <v>145</v>
      </c>
      <c r="C55">
        <v>0</v>
      </c>
      <c r="D55">
        <v>4</v>
      </c>
      <c r="E55">
        <v>3</v>
      </c>
      <c r="F55">
        <v>4</v>
      </c>
      <c r="M55" t="s">
        <v>145</v>
      </c>
      <c r="N55">
        <v>196</v>
      </c>
      <c r="O55">
        <v>196</v>
      </c>
    </row>
    <row r="56" spans="2:15" x14ac:dyDescent="0.25">
      <c r="B56" t="s">
        <v>144</v>
      </c>
      <c r="C56">
        <v>0</v>
      </c>
      <c r="D56">
        <v>4</v>
      </c>
      <c r="E56">
        <v>0</v>
      </c>
      <c r="F56">
        <v>4</v>
      </c>
      <c r="M56" t="s">
        <v>144</v>
      </c>
      <c r="N56">
        <v>309</v>
      </c>
      <c r="O56">
        <v>309</v>
      </c>
    </row>
    <row r="57" spans="2:15" x14ac:dyDescent="0.25">
      <c r="B57" t="s">
        <v>143</v>
      </c>
      <c r="C57">
        <v>3</v>
      </c>
      <c r="D57">
        <v>0</v>
      </c>
      <c r="E57">
        <v>3</v>
      </c>
      <c r="F57">
        <v>3</v>
      </c>
      <c r="M57" t="s">
        <v>143</v>
      </c>
      <c r="N57">
        <v>890</v>
      </c>
      <c r="O57">
        <v>890</v>
      </c>
    </row>
    <row r="58" spans="2:15" x14ac:dyDescent="0.25">
      <c r="B58" t="s">
        <v>142</v>
      </c>
      <c r="C58">
        <v>7</v>
      </c>
      <c r="D58">
        <v>8</v>
      </c>
      <c r="E58">
        <v>3</v>
      </c>
      <c r="F58">
        <v>17</v>
      </c>
      <c r="M58" t="s">
        <v>142</v>
      </c>
      <c r="N58">
        <v>2021</v>
      </c>
      <c r="O58">
        <v>2021</v>
      </c>
    </row>
    <row r="59" spans="2:15" x14ac:dyDescent="0.25">
      <c r="B59" t="s">
        <v>141</v>
      </c>
      <c r="C59">
        <v>14</v>
      </c>
      <c r="D59">
        <v>21</v>
      </c>
      <c r="E59">
        <v>9</v>
      </c>
      <c r="F59">
        <v>47</v>
      </c>
      <c r="M59" t="s">
        <v>141</v>
      </c>
      <c r="N59">
        <v>3490</v>
      </c>
      <c r="O59">
        <v>3490</v>
      </c>
    </row>
    <row r="60" spans="2:15" x14ac:dyDescent="0.25">
      <c r="B60" t="s">
        <v>140</v>
      </c>
      <c r="C60">
        <v>40</v>
      </c>
      <c r="D60">
        <v>45</v>
      </c>
      <c r="E60">
        <v>32</v>
      </c>
      <c r="F60">
        <v>113</v>
      </c>
      <c r="M60" t="s">
        <v>140</v>
      </c>
      <c r="N60">
        <v>7954</v>
      </c>
      <c r="O60">
        <v>7954</v>
      </c>
    </row>
    <row r="61" spans="2:15" x14ac:dyDescent="0.25">
      <c r="B61" t="s">
        <v>139</v>
      </c>
      <c r="C61">
        <v>104</v>
      </c>
      <c r="D61">
        <v>163</v>
      </c>
      <c r="E61">
        <v>60</v>
      </c>
      <c r="F61">
        <v>322</v>
      </c>
      <c r="M61" t="s">
        <v>139</v>
      </c>
      <c r="N61">
        <v>20726</v>
      </c>
      <c r="O61">
        <v>20726</v>
      </c>
    </row>
    <row r="62" spans="2:15" x14ac:dyDescent="0.25">
      <c r="B62" t="s">
        <v>138</v>
      </c>
      <c r="C62">
        <v>159</v>
      </c>
      <c r="D62">
        <v>227</v>
      </c>
      <c r="E62">
        <v>70</v>
      </c>
      <c r="F62">
        <v>450</v>
      </c>
      <c r="M62" t="s">
        <v>138</v>
      </c>
      <c r="N62">
        <v>29274</v>
      </c>
      <c r="O62">
        <v>29274</v>
      </c>
    </row>
    <row r="63" spans="2:15" x14ac:dyDescent="0.25">
      <c r="B63" t="s">
        <v>137</v>
      </c>
      <c r="C63">
        <v>161</v>
      </c>
      <c r="D63">
        <v>160</v>
      </c>
      <c r="E63">
        <v>70</v>
      </c>
      <c r="F63">
        <v>391</v>
      </c>
      <c r="M63" t="s">
        <v>137</v>
      </c>
      <c r="N63">
        <v>20850</v>
      </c>
      <c r="O63">
        <v>20850</v>
      </c>
    </row>
    <row r="64" spans="2:15" x14ac:dyDescent="0.25">
      <c r="B64" t="s">
        <v>136</v>
      </c>
      <c r="C64">
        <v>214</v>
      </c>
      <c r="D64">
        <v>263</v>
      </c>
      <c r="E64">
        <v>64</v>
      </c>
      <c r="F64">
        <v>542</v>
      </c>
      <c r="M64" t="s">
        <v>136</v>
      </c>
      <c r="N64">
        <v>24189</v>
      </c>
      <c r="O64">
        <v>24189</v>
      </c>
    </row>
    <row r="65" spans="2:15" x14ac:dyDescent="0.25">
      <c r="B65" t="s">
        <v>135</v>
      </c>
      <c r="C65">
        <v>193</v>
      </c>
      <c r="D65">
        <v>245</v>
      </c>
      <c r="E65">
        <v>48</v>
      </c>
      <c r="F65">
        <v>480</v>
      </c>
      <c r="M65" t="s">
        <v>135</v>
      </c>
      <c r="N65">
        <v>16813</v>
      </c>
      <c r="O65">
        <v>16813</v>
      </c>
    </row>
    <row r="66" spans="2:15" x14ac:dyDescent="0.25">
      <c r="B66" t="s">
        <v>134</v>
      </c>
      <c r="C66">
        <v>362</v>
      </c>
      <c r="D66">
        <v>452</v>
      </c>
      <c r="E66">
        <v>90</v>
      </c>
      <c r="F66">
        <v>906</v>
      </c>
      <c r="M66" t="s">
        <v>134</v>
      </c>
      <c r="N66">
        <v>26346</v>
      </c>
      <c r="O66">
        <v>26346</v>
      </c>
    </row>
    <row r="67" spans="2:15" x14ac:dyDescent="0.25">
      <c r="B67" t="s">
        <v>133</v>
      </c>
      <c r="C67">
        <v>393</v>
      </c>
      <c r="D67">
        <v>524</v>
      </c>
      <c r="E67">
        <v>79</v>
      </c>
      <c r="F67">
        <v>996</v>
      </c>
      <c r="M67" t="s">
        <v>133</v>
      </c>
      <c r="N67">
        <v>27518</v>
      </c>
      <c r="O67">
        <v>27518</v>
      </c>
    </row>
    <row r="68" spans="2:15" x14ac:dyDescent="0.25">
      <c r="B68" t="s">
        <v>132</v>
      </c>
      <c r="C68">
        <v>592</v>
      </c>
      <c r="D68">
        <v>693</v>
      </c>
      <c r="E68">
        <v>131</v>
      </c>
      <c r="F68">
        <v>1417</v>
      </c>
      <c r="M68" t="s">
        <v>132</v>
      </c>
      <c r="N68">
        <v>34667</v>
      </c>
      <c r="O68">
        <v>34667</v>
      </c>
    </row>
    <row r="69" spans="2:15" x14ac:dyDescent="0.25">
      <c r="B69" t="s">
        <v>131</v>
      </c>
      <c r="C69">
        <v>293</v>
      </c>
      <c r="D69">
        <v>396</v>
      </c>
      <c r="E69">
        <v>96</v>
      </c>
      <c r="F69">
        <v>788</v>
      </c>
      <c r="M69" t="s">
        <v>131</v>
      </c>
      <c r="N69">
        <v>26900</v>
      </c>
      <c r="O69">
        <v>26900</v>
      </c>
    </row>
    <row r="70" spans="2:15" x14ac:dyDescent="0.25">
      <c r="B70" t="s">
        <v>130</v>
      </c>
      <c r="C70">
        <v>327</v>
      </c>
      <c r="D70">
        <v>383</v>
      </c>
      <c r="E70">
        <v>104</v>
      </c>
      <c r="F70">
        <v>815</v>
      </c>
      <c r="M70" t="s">
        <v>130</v>
      </c>
      <c r="N70">
        <v>27577</v>
      </c>
      <c r="O70">
        <v>27577</v>
      </c>
    </row>
    <row r="71" spans="2:15" x14ac:dyDescent="0.25">
      <c r="B71" t="s">
        <v>129</v>
      </c>
      <c r="C71">
        <v>314</v>
      </c>
      <c r="D71">
        <v>397</v>
      </c>
      <c r="E71">
        <v>100</v>
      </c>
      <c r="F71">
        <v>814</v>
      </c>
      <c r="M71" t="s">
        <v>129</v>
      </c>
      <c r="N71">
        <v>28999</v>
      </c>
      <c r="O71">
        <v>28999</v>
      </c>
    </row>
    <row r="72" spans="2:15" x14ac:dyDescent="0.25">
      <c r="B72" t="s">
        <v>128</v>
      </c>
      <c r="C72">
        <v>517</v>
      </c>
      <c r="D72">
        <v>591</v>
      </c>
      <c r="E72">
        <v>159</v>
      </c>
      <c r="F72">
        <v>1263</v>
      </c>
      <c r="M72" t="s">
        <v>128</v>
      </c>
      <c r="N72">
        <v>40161</v>
      </c>
      <c r="O72">
        <v>40161</v>
      </c>
    </row>
    <row r="73" spans="2:15" x14ac:dyDescent="0.25">
      <c r="B73" t="s">
        <v>127</v>
      </c>
      <c r="C73">
        <v>401</v>
      </c>
      <c r="D73">
        <v>437</v>
      </c>
      <c r="E73">
        <v>119</v>
      </c>
      <c r="F73">
        <v>954</v>
      </c>
      <c r="M73" t="s">
        <v>127</v>
      </c>
      <c r="N73">
        <v>30891</v>
      </c>
      <c r="O73">
        <v>30891</v>
      </c>
    </row>
    <row r="74" spans="2:15" x14ac:dyDescent="0.25">
      <c r="B74" t="s">
        <v>126</v>
      </c>
      <c r="C74">
        <v>577</v>
      </c>
      <c r="D74">
        <v>621</v>
      </c>
      <c r="E74">
        <v>144</v>
      </c>
      <c r="F74">
        <v>1335</v>
      </c>
      <c r="M74" t="s">
        <v>126</v>
      </c>
      <c r="N74">
        <v>33531</v>
      </c>
      <c r="O74">
        <v>33531</v>
      </c>
    </row>
    <row r="75" spans="2:15" x14ac:dyDescent="0.25">
      <c r="B75" t="s">
        <v>125</v>
      </c>
      <c r="C75">
        <v>582</v>
      </c>
      <c r="D75">
        <v>586</v>
      </c>
      <c r="E75">
        <v>163</v>
      </c>
      <c r="F75">
        <v>1332</v>
      </c>
      <c r="M75" t="s">
        <v>125</v>
      </c>
      <c r="N75">
        <v>41013</v>
      </c>
      <c r="O75">
        <v>41013</v>
      </c>
    </row>
    <row r="76" spans="2:15" x14ac:dyDescent="0.25">
      <c r="B76" t="s">
        <v>124</v>
      </c>
      <c r="C76">
        <v>745</v>
      </c>
      <c r="D76">
        <v>718</v>
      </c>
      <c r="E76">
        <v>178</v>
      </c>
      <c r="F76">
        <v>1645</v>
      </c>
      <c r="M76" t="s">
        <v>124</v>
      </c>
      <c r="N76">
        <v>52255</v>
      </c>
      <c r="O76">
        <v>52255</v>
      </c>
    </row>
    <row r="77" spans="2:15" x14ac:dyDescent="0.25">
      <c r="B77" t="s">
        <v>123</v>
      </c>
      <c r="C77">
        <v>770</v>
      </c>
      <c r="D77">
        <v>654</v>
      </c>
      <c r="E77">
        <v>192</v>
      </c>
      <c r="F77">
        <v>1615</v>
      </c>
      <c r="M77" t="s">
        <v>123</v>
      </c>
      <c r="N77">
        <v>55001</v>
      </c>
      <c r="O77">
        <v>55001</v>
      </c>
    </row>
    <row r="78" spans="2:15" x14ac:dyDescent="0.25">
      <c r="B78" t="s">
        <v>122</v>
      </c>
      <c r="C78">
        <v>688</v>
      </c>
      <c r="D78">
        <v>610</v>
      </c>
      <c r="E78">
        <v>178</v>
      </c>
      <c r="F78">
        <v>1477</v>
      </c>
      <c r="M78" t="s">
        <v>122</v>
      </c>
      <c r="N78">
        <v>56766</v>
      </c>
      <c r="O78">
        <v>56766</v>
      </c>
    </row>
    <row r="79" spans="2:15" x14ac:dyDescent="0.25">
      <c r="B79" t="s">
        <v>121</v>
      </c>
      <c r="C79">
        <v>589</v>
      </c>
      <c r="D79">
        <v>631</v>
      </c>
      <c r="E79">
        <v>168</v>
      </c>
      <c r="F79">
        <v>1385</v>
      </c>
      <c r="M79" t="s">
        <v>121</v>
      </c>
      <c r="N79">
        <v>54006</v>
      </c>
      <c r="O79">
        <v>54006</v>
      </c>
    </row>
    <row r="80" spans="2:15" x14ac:dyDescent="0.25">
      <c r="B80" t="s">
        <v>120</v>
      </c>
      <c r="C80">
        <v>650</v>
      </c>
      <c r="D80">
        <v>659</v>
      </c>
      <c r="E80">
        <v>194</v>
      </c>
      <c r="F80">
        <v>1502</v>
      </c>
      <c r="M80" t="s">
        <v>120</v>
      </c>
      <c r="N80">
        <v>65491</v>
      </c>
      <c r="O80">
        <v>65491</v>
      </c>
    </row>
    <row r="81" spans="2:15" x14ac:dyDescent="0.25">
      <c r="B81" t="s">
        <v>119</v>
      </c>
      <c r="C81">
        <v>751</v>
      </c>
      <c r="D81">
        <v>795</v>
      </c>
      <c r="E81">
        <v>212</v>
      </c>
      <c r="F81">
        <v>1760</v>
      </c>
      <c r="M81" t="s">
        <v>119</v>
      </c>
      <c r="N81">
        <v>81260</v>
      </c>
      <c r="O81">
        <v>81260</v>
      </c>
    </row>
    <row r="82" spans="2:15" x14ac:dyDescent="0.25">
      <c r="B82" t="s">
        <v>118</v>
      </c>
      <c r="C82">
        <v>764</v>
      </c>
      <c r="D82">
        <v>830</v>
      </c>
      <c r="E82">
        <v>253</v>
      </c>
      <c r="F82">
        <v>1849</v>
      </c>
      <c r="M82" t="s">
        <v>118</v>
      </c>
      <c r="N82">
        <v>88420</v>
      </c>
      <c r="O82">
        <v>88420</v>
      </c>
    </row>
    <row r="83" spans="2:15" x14ac:dyDescent="0.25">
      <c r="B83" t="s">
        <v>117</v>
      </c>
      <c r="C83">
        <v>600</v>
      </c>
      <c r="D83">
        <v>583</v>
      </c>
      <c r="E83">
        <v>189</v>
      </c>
      <c r="F83">
        <v>1366</v>
      </c>
      <c r="M83" t="s">
        <v>117</v>
      </c>
      <c r="N83">
        <v>68162</v>
      </c>
      <c r="O83">
        <v>68162</v>
      </c>
    </row>
    <row r="84" spans="2:15" x14ac:dyDescent="0.25">
      <c r="B84" t="s">
        <v>116</v>
      </c>
      <c r="C84">
        <v>427</v>
      </c>
      <c r="D84">
        <v>480</v>
      </c>
      <c r="E84">
        <v>143</v>
      </c>
      <c r="F84">
        <v>1054</v>
      </c>
      <c r="M84" t="s">
        <v>116</v>
      </c>
      <c r="N84">
        <v>60810</v>
      </c>
      <c r="O84">
        <v>60810</v>
      </c>
    </row>
    <row r="85" spans="2:15" x14ac:dyDescent="0.25">
      <c r="B85" t="s">
        <v>115</v>
      </c>
      <c r="C85">
        <v>346</v>
      </c>
      <c r="D85">
        <v>388</v>
      </c>
      <c r="E85">
        <v>121</v>
      </c>
      <c r="F85">
        <v>854</v>
      </c>
      <c r="M85" t="s">
        <v>115</v>
      </c>
      <c r="N85">
        <v>52536</v>
      </c>
      <c r="O85">
        <v>52536</v>
      </c>
    </row>
    <row r="86" spans="2:15" x14ac:dyDescent="0.25">
      <c r="B86" t="s">
        <v>114</v>
      </c>
      <c r="C86">
        <v>431</v>
      </c>
      <c r="D86">
        <v>496</v>
      </c>
      <c r="E86">
        <v>141</v>
      </c>
      <c r="F86">
        <v>1074</v>
      </c>
      <c r="M86" t="s">
        <v>114</v>
      </c>
      <c r="N86">
        <v>67435</v>
      </c>
      <c r="O86">
        <v>67435</v>
      </c>
    </row>
    <row r="87" spans="2:15" x14ac:dyDescent="0.25">
      <c r="B87" t="s">
        <v>113</v>
      </c>
      <c r="C87">
        <v>306</v>
      </c>
      <c r="D87">
        <v>323</v>
      </c>
      <c r="E87">
        <v>137</v>
      </c>
      <c r="F87">
        <v>764</v>
      </c>
      <c r="M87" t="s">
        <v>113</v>
      </c>
      <c r="N87">
        <v>40213</v>
      </c>
      <c r="O87">
        <v>40213</v>
      </c>
    </row>
    <row r="88" spans="2:15" x14ac:dyDescent="0.25">
      <c r="B88" t="s">
        <v>112</v>
      </c>
      <c r="C88">
        <v>298</v>
      </c>
      <c r="D88">
        <v>463</v>
      </c>
      <c r="E88">
        <v>135</v>
      </c>
      <c r="F88">
        <v>901</v>
      </c>
      <c r="M88" t="s">
        <v>112</v>
      </c>
      <c r="N88">
        <v>40876</v>
      </c>
      <c r="O88">
        <v>40876</v>
      </c>
    </row>
    <row r="89" spans="2:15" x14ac:dyDescent="0.25">
      <c r="B89" t="s">
        <v>111</v>
      </c>
      <c r="C89">
        <v>347</v>
      </c>
      <c r="D89">
        <v>543</v>
      </c>
      <c r="E89">
        <v>160</v>
      </c>
      <c r="F89">
        <v>1056</v>
      </c>
      <c r="M89" t="s">
        <v>111</v>
      </c>
      <c r="N89">
        <v>45524</v>
      </c>
      <c r="O89">
        <v>45524</v>
      </c>
    </row>
    <row r="90" spans="2:15" x14ac:dyDescent="0.25">
      <c r="B90" t="s">
        <v>110</v>
      </c>
      <c r="C90">
        <v>313</v>
      </c>
      <c r="D90">
        <v>334</v>
      </c>
      <c r="E90">
        <v>179</v>
      </c>
      <c r="F90">
        <v>819</v>
      </c>
      <c r="M90" t="s">
        <v>110</v>
      </c>
      <c r="N90">
        <v>46085</v>
      </c>
      <c r="O90">
        <v>46085</v>
      </c>
    </row>
    <row r="91" spans="2:15" x14ac:dyDescent="0.25">
      <c r="B91" t="s">
        <v>109</v>
      </c>
      <c r="C91">
        <v>323</v>
      </c>
      <c r="D91">
        <v>297</v>
      </c>
      <c r="E91">
        <v>222</v>
      </c>
      <c r="F91">
        <v>843</v>
      </c>
      <c r="M91" t="s">
        <v>109</v>
      </c>
      <c r="N91">
        <v>51023</v>
      </c>
      <c r="O91">
        <v>51023</v>
      </c>
    </row>
    <row r="92" spans="2:15" x14ac:dyDescent="0.25">
      <c r="B92" t="s">
        <v>108</v>
      </c>
      <c r="C92">
        <v>443</v>
      </c>
      <c r="D92">
        <v>403</v>
      </c>
      <c r="E92">
        <v>281</v>
      </c>
      <c r="F92">
        <v>1127</v>
      </c>
      <c r="M92" t="s">
        <v>108</v>
      </c>
      <c r="N92">
        <v>72485</v>
      </c>
      <c r="O92">
        <v>72485</v>
      </c>
    </row>
    <row r="93" spans="2:15" x14ac:dyDescent="0.25">
      <c r="B93" t="s">
        <v>107</v>
      </c>
      <c r="C93">
        <v>387</v>
      </c>
      <c r="D93">
        <v>407</v>
      </c>
      <c r="E93">
        <v>291</v>
      </c>
      <c r="F93">
        <v>1088</v>
      </c>
      <c r="M93" t="s">
        <v>107</v>
      </c>
      <c r="N93">
        <v>74274</v>
      </c>
      <c r="O93">
        <v>74274</v>
      </c>
    </row>
    <row r="94" spans="2:15" x14ac:dyDescent="0.25">
      <c r="B94" t="s">
        <v>106</v>
      </c>
      <c r="C94">
        <v>392</v>
      </c>
      <c r="D94">
        <v>355</v>
      </c>
      <c r="E94">
        <v>245</v>
      </c>
      <c r="F94">
        <v>993</v>
      </c>
      <c r="M94" t="s">
        <v>106</v>
      </c>
      <c r="N94">
        <v>69469</v>
      </c>
      <c r="O94">
        <v>69469</v>
      </c>
    </row>
    <row r="95" spans="2:15" x14ac:dyDescent="0.25">
      <c r="B95" t="s">
        <v>105</v>
      </c>
      <c r="C95">
        <v>268</v>
      </c>
      <c r="D95">
        <v>337</v>
      </c>
      <c r="E95">
        <v>250</v>
      </c>
      <c r="F95">
        <v>860</v>
      </c>
      <c r="M95" t="s">
        <v>105</v>
      </c>
      <c r="N95">
        <v>55210</v>
      </c>
      <c r="O95">
        <v>55210</v>
      </c>
    </row>
    <row r="96" spans="2:15" x14ac:dyDescent="0.25">
      <c r="B96" t="s">
        <v>104</v>
      </c>
      <c r="C96">
        <v>394</v>
      </c>
      <c r="D96">
        <v>381</v>
      </c>
      <c r="E96">
        <v>234</v>
      </c>
      <c r="F96">
        <v>1008</v>
      </c>
      <c r="M96" t="s">
        <v>104</v>
      </c>
      <c r="N96">
        <v>54674</v>
      </c>
      <c r="O96">
        <v>54674</v>
      </c>
    </row>
    <row r="97" spans="2:15" x14ac:dyDescent="0.25">
      <c r="B97" t="s">
        <v>103</v>
      </c>
      <c r="C97">
        <v>362</v>
      </c>
      <c r="D97">
        <v>444</v>
      </c>
      <c r="E97">
        <v>239</v>
      </c>
      <c r="F97">
        <v>1049</v>
      </c>
      <c r="M97" t="s">
        <v>103</v>
      </c>
      <c r="N97">
        <v>61194</v>
      </c>
      <c r="O97">
        <v>61194</v>
      </c>
    </row>
    <row r="98" spans="2:15" x14ac:dyDescent="0.25">
      <c r="B98" t="s">
        <v>102</v>
      </c>
      <c r="C98">
        <v>493</v>
      </c>
      <c r="D98">
        <v>439</v>
      </c>
      <c r="E98">
        <v>310</v>
      </c>
      <c r="F98">
        <v>1239</v>
      </c>
      <c r="M98" t="s">
        <v>102</v>
      </c>
      <c r="N98">
        <v>77026</v>
      </c>
      <c r="O98">
        <v>77026</v>
      </c>
    </row>
    <row r="99" spans="2:15" x14ac:dyDescent="0.25">
      <c r="B99" t="s">
        <v>101</v>
      </c>
      <c r="C99">
        <v>556</v>
      </c>
      <c r="D99">
        <v>590</v>
      </c>
      <c r="E99">
        <v>308</v>
      </c>
      <c r="F99">
        <v>1456</v>
      </c>
      <c r="M99" t="s">
        <v>101</v>
      </c>
      <c r="N99">
        <v>90014</v>
      </c>
      <c r="O99">
        <v>90014</v>
      </c>
    </row>
    <row r="100" spans="2:15" x14ac:dyDescent="0.25">
      <c r="B100" t="s">
        <v>100</v>
      </c>
      <c r="C100">
        <v>652</v>
      </c>
      <c r="D100">
        <v>712</v>
      </c>
      <c r="E100">
        <v>341</v>
      </c>
      <c r="F100">
        <v>1708</v>
      </c>
      <c r="M100" t="s">
        <v>100</v>
      </c>
      <c r="N100">
        <v>107125</v>
      </c>
      <c r="O100">
        <v>107125</v>
      </c>
    </row>
    <row r="101" spans="2:15" x14ac:dyDescent="0.25">
      <c r="B101" t="s">
        <v>99</v>
      </c>
      <c r="C101">
        <v>685</v>
      </c>
      <c r="D101">
        <v>691</v>
      </c>
      <c r="E101">
        <v>400</v>
      </c>
      <c r="F101">
        <v>1779</v>
      </c>
      <c r="M101" t="s">
        <v>99</v>
      </c>
      <c r="N101">
        <v>106452</v>
      </c>
      <c r="O101">
        <v>106452</v>
      </c>
    </row>
    <row r="102" spans="2:15" x14ac:dyDescent="0.25">
      <c r="B102" t="s">
        <v>98</v>
      </c>
      <c r="C102">
        <v>649</v>
      </c>
      <c r="D102">
        <v>628</v>
      </c>
      <c r="E102">
        <v>367</v>
      </c>
      <c r="F102">
        <v>1645</v>
      </c>
      <c r="M102" t="s">
        <v>98</v>
      </c>
      <c r="N102">
        <v>92457</v>
      </c>
      <c r="O102">
        <v>92457</v>
      </c>
    </row>
    <row r="103" spans="2:15" x14ac:dyDescent="0.25">
      <c r="B103" t="s">
        <v>97</v>
      </c>
      <c r="C103">
        <v>476</v>
      </c>
      <c r="D103">
        <v>556</v>
      </c>
      <c r="E103">
        <v>347</v>
      </c>
      <c r="F103">
        <v>1378</v>
      </c>
      <c r="M103" t="s">
        <v>97</v>
      </c>
      <c r="N103">
        <v>79343</v>
      </c>
      <c r="O103">
        <v>79343</v>
      </c>
    </row>
    <row r="104" spans="2:15" x14ac:dyDescent="0.25">
      <c r="B104" t="s">
        <v>96</v>
      </c>
      <c r="C104">
        <v>422</v>
      </c>
      <c r="D104">
        <v>459</v>
      </c>
      <c r="E104">
        <v>333</v>
      </c>
      <c r="F104">
        <v>1218</v>
      </c>
      <c r="M104" t="s">
        <v>96</v>
      </c>
      <c r="N104">
        <v>69508</v>
      </c>
      <c r="O104">
        <v>69508</v>
      </c>
    </row>
    <row r="105" spans="2:15" x14ac:dyDescent="0.25">
      <c r="B105" t="s">
        <v>95</v>
      </c>
      <c r="C105">
        <v>322</v>
      </c>
      <c r="D105">
        <v>388</v>
      </c>
      <c r="E105">
        <v>273</v>
      </c>
      <c r="F105">
        <v>990</v>
      </c>
      <c r="M105" t="s">
        <v>95</v>
      </c>
      <c r="N105">
        <v>53614</v>
      </c>
      <c r="O105">
        <v>53614</v>
      </c>
    </row>
    <row r="106" spans="2:15" x14ac:dyDescent="0.25">
      <c r="B106" t="s">
        <v>94</v>
      </c>
      <c r="C106">
        <v>362</v>
      </c>
      <c r="D106">
        <v>392</v>
      </c>
      <c r="E106">
        <v>313</v>
      </c>
      <c r="F106">
        <v>1065</v>
      </c>
      <c r="M106" t="s">
        <v>94</v>
      </c>
      <c r="N106">
        <v>65856</v>
      </c>
      <c r="O106">
        <v>65856</v>
      </c>
    </row>
    <row r="107" spans="2:15" x14ac:dyDescent="0.25">
      <c r="B107" t="s">
        <v>93</v>
      </c>
      <c r="C107">
        <v>438</v>
      </c>
      <c r="D107">
        <v>475</v>
      </c>
      <c r="E107">
        <v>373</v>
      </c>
      <c r="F107">
        <v>1281</v>
      </c>
      <c r="M107" t="s">
        <v>93</v>
      </c>
      <c r="N107">
        <v>77869</v>
      </c>
      <c r="O107">
        <v>77869</v>
      </c>
    </row>
    <row r="108" spans="2:15" x14ac:dyDescent="0.25">
      <c r="B108" t="s">
        <v>92</v>
      </c>
      <c r="C108">
        <v>516</v>
      </c>
      <c r="D108">
        <v>556</v>
      </c>
      <c r="E108">
        <v>386</v>
      </c>
      <c r="F108">
        <v>1460</v>
      </c>
      <c r="M108" t="s">
        <v>92</v>
      </c>
      <c r="N108">
        <v>81563</v>
      </c>
      <c r="O108">
        <v>81563</v>
      </c>
    </row>
    <row r="109" spans="2:15" x14ac:dyDescent="0.25">
      <c r="B109" t="s">
        <v>91</v>
      </c>
      <c r="C109">
        <v>392</v>
      </c>
      <c r="D109">
        <v>492</v>
      </c>
      <c r="E109">
        <v>328</v>
      </c>
      <c r="F109">
        <v>1213</v>
      </c>
      <c r="M109" t="s">
        <v>91</v>
      </c>
      <c r="N109">
        <v>74110</v>
      </c>
      <c r="O109">
        <v>74110</v>
      </c>
    </row>
    <row r="110" spans="2:15" x14ac:dyDescent="0.25">
      <c r="B110" t="s">
        <v>90</v>
      </c>
      <c r="C110">
        <v>521</v>
      </c>
      <c r="D110">
        <v>504</v>
      </c>
      <c r="E110">
        <v>377</v>
      </c>
      <c r="F110">
        <v>1399</v>
      </c>
      <c r="M110" t="s">
        <v>90</v>
      </c>
      <c r="N110">
        <v>86726</v>
      </c>
      <c r="O110">
        <v>86726</v>
      </c>
    </row>
    <row r="111" spans="2:15" x14ac:dyDescent="0.25">
      <c r="B111" t="s">
        <v>89</v>
      </c>
      <c r="C111">
        <v>521</v>
      </c>
      <c r="D111">
        <v>610</v>
      </c>
      <c r="E111">
        <v>365</v>
      </c>
      <c r="F111">
        <v>1493</v>
      </c>
      <c r="M111" t="s">
        <v>89</v>
      </c>
      <c r="N111">
        <v>94684</v>
      </c>
      <c r="O111">
        <v>94684</v>
      </c>
    </row>
    <row r="112" spans="2:15" x14ac:dyDescent="0.25">
      <c r="B112" t="s">
        <v>88</v>
      </c>
      <c r="C112">
        <v>606</v>
      </c>
      <c r="D112">
        <v>737</v>
      </c>
      <c r="E112">
        <v>405</v>
      </c>
      <c r="F112">
        <v>1746</v>
      </c>
      <c r="M112" t="s">
        <v>88</v>
      </c>
      <c r="N112">
        <v>109983</v>
      </c>
      <c r="O112">
        <v>109983</v>
      </c>
    </row>
    <row r="113" spans="2:15" x14ac:dyDescent="0.25">
      <c r="B113" t="s">
        <v>87</v>
      </c>
      <c r="C113">
        <v>585</v>
      </c>
      <c r="D113">
        <v>625</v>
      </c>
      <c r="E113">
        <v>404</v>
      </c>
      <c r="F113">
        <v>1617</v>
      </c>
      <c r="M113" t="s">
        <v>87</v>
      </c>
      <c r="N113">
        <v>100249</v>
      </c>
      <c r="O113">
        <v>100249</v>
      </c>
    </row>
    <row r="114" spans="2:15" x14ac:dyDescent="0.25">
      <c r="B114" t="s">
        <v>86</v>
      </c>
      <c r="C114">
        <v>476</v>
      </c>
      <c r="D114">
        <v>594</v>
      </c>
      <c r="E114">
        <v>333</v>
      </c>
      <c r="F114">
        <v>1398</v>
      </c>
      <c r="M114" t="s">
        <v>86</v>
      </c>
      <c r="N114">
        <v>91610</v>
      </c>
      <c r="O114">
        <v>91610</v>
      </c>
    </row>
    <row r="115" spans="2:15" x14ac:dyDescent="0.25">
      <c r="B115" t="s">
        <v>85</v>
      </c>
      <c r="C115">
        <v>620</v>
      </c>
      <c r="D115">
        <v>708</v>
      </c>
      <c r="E115">
        <v>384</v>
      </c>
      <c r="F115">
        <v>1714</v>
      </c>
      <c r="M115" t="s">
        <v>85</v>
      </c>
      <c r="N115">
        <v>112373</v>
      </c>
      <c r="O115">
        <v>112373</v>
      </c>
    </row>
    <row r="116" spans="2:15" x14ac:dyDescent="0.25">
      <c r="B116" t="s">
        <v>84</v>
      </c>
      <c r="C116">
        <v>636</v>
      </c>
      <c r="D116">
        <v>774</v>
      </c>
      <c r="E116">
        <v>425</v>
      </c>
      <c r="F116">
        <v>1835</v>
      </c>
      <c r="M116" t="s">
        <v>84</v>
      </c>
      <c r="N116">
        <v>123622</v>
      </c>
      <c r="O116">
        <v>123622</v>
      </c>
    </row>
    <row r="117" spans="2:15" x14ac:dyDescent="0.25">
      <c r="B117" t="s">
        <v>83</v>
      </c>
      <c r="C117">
        <v>650</v>
      </c>
      <c r="D117">
        <v>845</v>
      </c>
      <c r="E117">
        <v>429</v>
      </c>
      <c r="F117">
        <v>1926</v>
      </c>
      <c r="M117" t="s">
        <v>83</v>
      </c>
      <c r="N117">
        <v>142555</v>
      </c>
      <c r="O117">
        <v>142555</v>
      </c>
    </row>
    <row r="118" spans="2:15" x14ac:dyDescent="0.25">
      <c r="B118" t="s">
        <v>82</v>
      </c>
      <c r="C118">
        <v>757</v>
      </c>
      <c r="D118">
        <v>1013</v>
      </c>
      <c r="E118">
        <v>453</v>
      </c>
      <c r="F118">
        <v>2225</v>
      </c>
      <c r="M118" t="s">
        <v>82</v>
      </c>
      <c r="N118">
        <v>169315</v>
      </c>
      <c r="O118">
        <v>169315</v>
      </c>
    </row>
    <row r="119" spans="2:15" x14ac:dyDescent="0.25">
      <c r="B119" t="s">
        <v>81</v>
      </c>
      <c r="C119">
        <v>875</v>
      </c>
      <c r="D119">
        <v>1174</v>
      </c>
      <c r="E119">
        <v>498</v>
      </c>
      <c r="F119">
        <v>2542</v>
      </c>
      <c r="M119" t="s">
        <v>81</v>
      </c>
      <c r="N119">
        <v>198408</v>
      </c>
      <c r="O119">
        <v>198408</v>
      </c>
    </row>
    <row r="120" spans="2:15" x14ac:dyDescent="0.25">
      <c r="B120" t="s">
        <v>80</v>
      </c>
      <c r="C120">
        <v>1108</v>
      </c>
      <c r="D120">
        <v>1379</v>
      </c>
      <c r="E120">
        <v>515</v>
      </c>
      <c r="F120">
        <v>3007</v>
      </c>
      <c r="M120" t="s">
        <v>80</v>
      </c>
      <c r="N120">
        <v>235056</v>
      </c>
      <c r="O120">
        <v>235056</v>
      </c>
    </row>
    <row r="121" spans="2:15" x14ac:dyDescent="0.25">
      <c r="B121" t="s">
        <v>79</v>
      </c>
      <c r="C121">
        <v>1024</v>
      </c>
      <c r="D121">
        <v>1400</v>
      </c>
      <c r="E121">
        <v>573</v>
      </c>
      <c r="F121">
        <v>3000</v>
      </c>
      <c r="M121" t="s">
        <v>79</v>
      </c>
      <c r="N121">
        <v>207389</v>
      </c>
      <c r="O121">
        <v>207389</v>
      </c>
    </row>
    <row r="122" spans="2:15" x14ac:dyDescent="0.25">
      <c r="B122" t="s">
        <v>78</v>
      </c>
      <c r="C122">
        <v>881</v>
      </c>
      <c r="D122">
        <v>1166</v>
      </c>
      <c r="E122">
        <v>610</v>
      </c>
      <c r="F122">
        <v>2660</v>
      </c>
      <c r="M122" t="s">
        <v>78</v>
      </c>
      <c r="N122">
        <v>176754</v>
      </c>
      <c r="O122">
        <v>176754</v>
      </c>
    </row>
    <row r="123" spans="2:15" x14ac:dyDescent="0.25">
      <c r="B123" t="s">
        <v>77</v>
      </c>
      <c r="C123">
        <v>973</v>
      </c>
      <c r="D123">
        <v>1262</v>
      </c>
      <c r="E123">
        <v>650</v>
      </c>
      <c r="F123">
        <v>2885</v>
      </c>
      <c r="M123" t="s">
        <v>77</v>
      </c>
      <c r="N123">
        <v>184047</v>
      </c>
      <c r="O123">
        <v>184047</v>
      </c>
    </row>
    <row r="124" spans="2:15" x14ac:dyDescent="0.25">
      <c r="B124" t="s">
        <v>76</v>
      </c>
      <c r="C124">
        <v>1108</v>
      </c>
      <c r="D124">
        <v>1363</v>
      </c>
      <c r="E124">
        <v>670</v>
      </c>
      <c r="F124">
        <v>3136</v>
      </c>
      <c r="M124" t="s">
        <v>76</v>
      </c>
      <c r="N124">
        <v>206938</v>
      </c>
      <c r="O124">
        <v>206938</v>
      </c>
    </row>
    <row r="125" spans="2:15" x14ac:dyDescent="0.25">
      <c r="B125" t="s">
        <v>75</v>
      </c>
      <c r="C125">
        <v>1213</v>
      </c>
      <c r="D125">
        <v>1679</v>
      </c>
      <c r="E125">
        <v>644</v>
      </c>
      <c r="F125">
        <v>3545</v>
      </c>
      <c r="M125" t="s">
        <v>75</v>
      </c>
      <c r="N125">
        <v>214058</v>
      </c>
      <c r="O125">
        <v>214058</v>
      </c>
    </row>
    <row r="126" spans="2:15" x14ac:dyDescent="0.25">
      <c r="B126" t="s">
        <v>74</v>
      </c>
      <c r="C126">
        <v>1211</v>
      </c>
      <c r="D126">
        <v>1572</v>
      </c>
      <c r="E126">
        <v>781</v>
      </c>
      <c r="F126">
        <v>3567</v>
      </c>
      <c r="M126" t="s">
        <v>74</v>
      </c>
      <c r="N126">
        <v>203605</v>
      </c>
      <c r="O126">
        <v>203605</v>
      </c>
    </row>
    <row r="127" spans="2:15" x14ac:dyDescent="0.25">
      <c r="B127" t="s">
        <v>73</v>
      </c>
      <c r="C127">
        <v>1269</v>
      </c>
      <c r="D127">
        <v>1806</v>
      </c>
      <c r="E127">
        <v>863</v>
      </c>
      <c r="F127">
        <v>3944</v>
      </c>
      <c r="M127" t="s">
        <v>73</v>
      </c>
      <c r="N127">
        <v>211272</v>
      </c>
      <c r="O127">
        <v>211272</v>
      </c>
    </row>
    <row r="128" spans="2:15" x14ac:dyDescent="0.25">
      <c r="B128" t="s">
        <v>72</v>
      </c>
      <c r="C128">
        <v>1489</v>
      </c>
      <c r="D128">
        <v>2141</v>
      </c>
      <c r="E128">
        <v>1051</v>
      </c>
      <c r="F128">
        <v>4687</v>
      </c>
      <c r="M128" t="s">
        <v>72</v>
      </c>
      <c r="N128">
        <v>245538</v>
      </c>
      <c r="O128">
        <v>245538</v>
      </c>
    </row>
    <row r="129" spans="2:20" x14ac:dyDescent="0.25">
      <c r="B129" t="s">
        <v>71</v>
      </c>
      <c r="C129">
        <v>1794</v>
      </c>
      <c r="D129">
        <v>2703</v>
      </c>
      <c r="E129">
        <v>1134</v>
      </c>
      <c r="F129">
        <v>5632</v>
      </c>
      <c r="M129" t="s">
        <v>71</v>
      </c>
      <c r="N129">
        <v>254261</v>
      </c>
      <c r="O129">
        <v>254261</v>
      </c>
    </row>
    <row r="130" spans="2:20" x14ac:dyDescent="0.25">
      <c r="B130" t="s">
        <v>70</v>
      </c>
      <c r="C130">
        <v>2240</v>
      </c>
      <c r="D130">
        <v>2925</v>
      </c>
      <c r="E130">
        <v>1358</v>
      </c>
      <c r="F130">
        <v>6524</v>
      </c>
      <c r="M130" t="s">
        <v>70</v>
      </c>
      <c r="N130">
        <v>278100</v>
      </c>
      <c r="O130">
        <v>278100</v>
      </c>
    </row>
    <row r="131" spans="2:20" x14ac:dyDescent="0.25">
      <c r="B131" t="s">
        <v>69</v>
      </c>
      <c r="C131">
        <v>2150</v>
      </c>
      <c r="D131">
        <v>3118</v>
      </c>
      <c r="E131">
        <v>1495</v>
      </c>
      <c r="F131">
        <v>6763</v>
      </c>
      <c r="M131" t="s">
        <v>69</v>
      </c>
      <c r="N131">
        <v>321529</v>
      </c>
      <c r="O131">
        <v>321529</v>
      </c>
    </row>
    <row r="132" spans="2:20" x14ac:dyDescent="0.25">
      <c r="B132" t="s">
        <v>68</v>
      </c>
      <c r="C132">
        <v>676</v>
      </c>
      <c r="D132">
        <v>1018</v>
      </c>
      <c r="E132">
        <v>617</v>
      </c>
      <c r="F132">
        <v>2316</v>
      </c>
      <c r="H132" t="s">
        <v>67</v>
      </c>
      <c r="I132" t="s">
        <v>63</v>
      </c>
      <c r="M132" t="s">
        <v>68</v>
      </c>
      <c r="N132">
        <v>127532</v>
      </c>
      <c r="O132">
        <v>127532</v>
      </c>
      <c r="Q132" t="s">
        <v>67</v>
      </c>
      <c r="R132" t="s">
        <v>63</v>
      </c>
    </row>
    <row r="133" spans="2:20" x14ac:dyDescent="0.25">
      <c r="B133" t="s">
        <v>66</v>
      </c>
      <c r="C133">
        <v>172</v>
      </c>
      <c r="D133">
        <v>275</v>
      </c>
      <c r="E133">
        <v>275</v>
      </c>
      <c r="F133">
        <v>726</v>
      </c>
      <c r="H133">
        <f>SUM(F124:F133)</f>
        <v>40840</v>
      </c>
      <c r="I133">
        <f>F136-F134</f>
        <v>406980</v>
      </c>
      <c r="K133" s="17">
        <f>H133/I133</f>
        <v>0.10034891149442234</v>
      </c>
      <c r="M133" t="s">
        <v>66</v>
      </c>
      <c r="N133">
        <v>38590</v>
      </c>
      <c r="O133">
        <v>38590</v>
      </c>
      <c r="Q133">
        <f>SUM(O124:O133)</f>
        <v>2101423</v>
      </c>
      <c r="R133">
        <f>O136-O134</f>
        <v>25251340</v>
      </c>
      <c r="T133" s="17">
        <f>Q133/R133</f>
        <v>8.3220256825974379E-2</v>
      </c>
    </row>
    <row r="134" spans="2:20" x14ac:dyDescent="0.25">
      <c r="B134" t="s">
        <v>65</v>
      </c>
      <c r="C134">
        <v>1295</v>
      </c>
      <c r="D134">
        <v>1260</v>
      </c>
      <c r="E134">
        <v>515</v>
      </c>
      <c r="F134">
        <v>3064</v>
      </c>
      <c r="M134" t="s">
        <v>65</v>
      </c>
      <c r="N134">
        <v>171448</v>
      </c>
      <c r="O134">
        <v>171448</v>
      </c>
    </row>
    <row r="135" spans="2:20" x14ac:dyDescent="0.25">
      <c r="B135" t="s">
        <v>64</v>
      </c>
      <c r="C135">
        <v>101889</v>
      </c>
      <c r="D135">
        <v>114928</v>
      </c>
      <c r="E135">
        <v>64288</v>
      </c>
      <c r="F135">
        <v>281112</v>
      </c>
      <c r="M135" t="s">
        <v>64</v>
      </c>
      <c r="N135">
        <v>18379080</v>
      </c>
      <c r="O135">
        <v>18379080</v>
      </c>
    </row>
    <row r="136" spans="2:20" x14ac:dyDescent="0.25">
      <c r="B136" t="s">
        <v>63</v>
      </c>
      <c r="C136">
        <v>148570</v>
      </c>
      <c r="D136">
        <v>171357</v>
      </c>
      <c r="E136">
        <v>90114</v>
      </c>
      <c r="F136">
        <v>410044</v>
      </c>
      <c r="M136" t="s">
        <v>63</v>
      </c>
      <c r="N136">
        <v>25422788</v>
      </c>
      <c r="O136">
        <v>25422788</v>
      </c>
    </row>
    <row r="138" spans="2:20" x14ac:dyDescent="0.25">
      <c r="B138" t="s">
        <v>62</v>
      </c>
      <c r="M138" t="s">
        <v>62</v>
      </c>
    </row>
    <row r="140" spans="2:20" x14ac:dyDescent="0.25">
      <c r="B140" t="s">
        <v>61</v>
      </c>
      <c r="C140" t="s">
        <v>60</v>
      </c>
      <c r="M140" t="s">
        <v>61</v>
      </c>
      <c r="N140" t="s">
        <v>60</v>
      </c>
    </row>
    <row r="143" spans="2:20" x14ac:dyDescent="0.25">
      <c r="B143" t="s">
        <v>59</v>
      </c>
      <c r="M143" t="s">
        <v>59</v>
      </c>
    </row>
    <row r="144" spans="2:20" x14ac:dyDescent="0.25">
      <c r="B144" t="s">
        <v>58</v>
      </c>
      <c r="M144" t="s">
        <v>58</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995D3-4EB6-40B8-84B0-383A531A27EB}">
  <dimension ref="B6:D23"/>
  <sheetViews>
    <sheetView workbookViewId="0">
      <selection activeCell="B6" sqref="B6:D23"/>
    </sheetView>
  </sheetViews>
  <sheetFormatPr defaultRowHeight="15" x14ac:dyDescent="0.25"/>
  <sheetData>
    <row r="6" spans="2:4" ht="56.25" x14ac:dyDescent="0.25">
      <c r="B6" s="230" t="s">
        <v>853</v>
      </c>
      <c r="C6" s="230" t="s">
        <v>38</v>
      </c>
      <c r="D6" s="210" t="s">
        <v>2526</v>
      </c>
    </row>
    <row r="7" spans="2:4" x14ac:dyDescent="0.25">
      <c r="B7" s="233" t="s">
        <v>26</v>
      </c>
      <c r="C7" s="233">
        <v>2019</v>
      </c>
      <c r="D7" s="246">
        <v>1143</v>
      </c>
    </row>
    <row r="8" spans="2:4" x14ac:dyDescent="0.25">
      <c r="B8" s="233" t="s">
        <v>26</v>
      </c>
      <c r="C8" s="233">
        <v>2020</v>
      </c>
      <c r="D8" s="246">
        <v>899</v>
      </c>
    </row>
    <row r="9" spans="2:4" x14ac:dyDescent="0.25">
      <c r="B9" s="233" t="s">
        <v>26</v>
      </c>
      <c r="C9" s="233">
        <v>2021</v>
      </c>
      <c r="D9" s="246">
        <v>1181</v>
      </c>
    </row>
    <row r="10" spans="2:4" x14ac:dyDescent="0.25">
      <c r="B10" s="233" t="s">
        <v>26</v>
      </c>
      <c r="C10" s="233">
        <v>2022</v>
      </c>
      <c r="D10" s="246">
        <v>955</v>
      </c>
    </row>
    <row r="11" spans="2:4" x14ac:dyDescent="0.25">
      <c r="B11" s="233" t="s">
        <v>26</v>
      </c>
      <c r="C11" s="233">
        <v>2023</v>
      </c>
      <c r="D11" s="246">
        <v>965</v>
      </c>
    </row>
    <row r="12" spans="2:4" x14ac:dyDescent="0.25">
      <c r="B12" s="233" t="s">
        <v>186</v>
      </c>
      <c r="C12" s="233">
        <v>2019</v>
      </c>
      <c r="D12" s="246">
        <v>785</v>
      </c>
    </row>
    <row r="13" spans="2:4" x14ac:dyDescent="0.25">
      <c r="B13" s="233" t="s">
        <v>186</v>
      </c>
      <c r="C13" s="233">
        <v>2020</v>
      </c>
      <c r="D13" s="246">
        <v>925</v>
      </c>
    </row>
    <row r="14" spans="2:4" x14ac:dyDescent="0.25">
      <c r="B14" s="233" t="s">
        <v>186</v>
      </c>
      <c r="C14" s="233">
        <v>2021</v>
      </c>
      <c r="D14" s="246">
        <v>1157</v>
      </c>
    </row>
    <row r="15" spans="2:4" x14ac:dyDescent="0.25">
      <c r="B15" s="233" t="s">
        <v>186</v>
      </c>
      <c r="C15" s="233">
        <v>2022</v>
      </c>
      <c r="D15" s="246">
        <v>1023</v>
      </c>
    </row>
    <row r="16" spans="2:4" x14ac:dyDescent="0.25">
      <c r="B16" s="233" t="s">
        <v>186</v>
      </c>
      <c r="C16" s="233">
        <v>2023</v>
      </c>
      <c r="D16" s="246">
        <v>873</v>
      </c>
    </row>
    <row r="17" spans="2:4" x14ac:dyDescent="0.25">
      <c r="B17" s="233" t="s">
        <v>28</v>
      </c>
      <c r="C17" s="233">
        <v>2019</v>
      </c>
      <c r="D17" s="246">
        <v>342</v>
      </c>
    </row>
    <row r="18" spans="2:4" x14ac:dyDescent="0.25">
      <c r="B18" s="233" t="s">
        <v>28</v>
      </c>
      <c r="C18" s="233">
        <v>2020</v>
      </c>
      <c r="D18" s="246">
        <v>290</v>
      </c>
    </row>
    <row r="19" spans="2:4" x14ac:dyDescent="0.25">
      <c r="B19" s="233" t="s">
        <v>28</v>
      </c>
      <c r="C19" s="233">
        <v>2021</v>
      </c>
      <c r="D19" s="246">
        <v>340</v>
      </c>
    </row>
    <row r="20" spans="2:4" x14ac:dyDescent="0.25">
      <c r="B20" s="233" t="s">
        <v>28</v>
      </c>
      <c r="C20" s="233">
        <v>2022</v>
      </c>
      <c r="D20" s="246">
        <v>358</v>
      </c>
    </row>
    <row r="21" spans="2:4" x14ac:dyDescent="0.25">
      <c r="B21" s="233" t="s">
        <v>28</v>
      </c>
      <c r="C21" s="233">
        <v>2023</v>
      </c>
      <c r="D21" s="246">
        <v>275</v>
      </c>
    </row>
    <row r="23" spans="2:4" x14ac:dyDescent="0.25">
      <c r="D23" s="90">
        <f>SUM(D7:D21)</f>
        <v>11511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8FC79-F5FE-4CEE-BC9F-419DE261DC7D}">
  <dimension ref="B2:G20"/>
  <sheetViews>
    <sheetView workbookViewId="0">
      <selection activeCell="B3" sqref="B3"/>
    </sheetView>
  </sheetViews>
  <sheetFormatPr defaultRowHeight="15" x14ac:dyDescent="0.25"/>
  <cols>
    <col min="2" max="2" width="10" bestFit="1" customWidth="1"/>
  </cols>
  <sheetData>
    <row r="2" spans="2:5" x14ac:dyDescent="0.25">
      <c r="B2" t="s">
        <v>2556</v>
      </c>
    </row>
    <row r="6" spans="2:5" x14ac:dyDescent="0.25">
      <c r="C6" t="s">
        <v>26</v>
      </c>
      <c r="D6" t="s">
        <v>27</v>
      </c>
      <c r="E6" t="s">
        <v>28</v>
      </c>
    </row>
    <row r="7" spans="2:5" x14ac:dyDescent="0.25">
      <c r="B7" t="s">
        <v>2545</v>
      </c>
      <c r="C7">
        <v>570</v>
      </c>
      <c r="D7">
        <v>344</v>
      </c>
      <c r="E7">
        <v>259</v>
      </c>
    </row>
    <row r="8" spans="2:5" x14ac:dyDescent="0.25">
      <c r="B8" t="s">
        <v>2546</v>
      </c>
      <c r="C8">
        <v>731</v>
      </c>
      <c r="D8">
        <v>448</v>
      </c>
      <c r="E8">
        <v>424</v>
      </c>
    </row>
    <row r="9" spans="2:5" x14ac:dyDescent="0.25">
      <c r="B9" t="s">
        <v>2547</v>
      </c>
      <c r="C9">
        <v>591</v>
      </c>
      <c r="D9">
        <v>467</v>
      </c>
      <c r="E9">
        <v>509</v>
      </c>
    </row>
    <row r="10" spans="2:5" x14ac:dyDescent="0.25">
      <c r="B10" t="s">
        <v>2548</v>
      </c>
      <c r="C10">
        <v>817</v>
      </c>
      <c r="D10">
        <v>597</v>
      </c>
      <c r="E10">
        <v>640</v>
      </c>
    </row>
    <row r="11" spans="2:5" x14ac:dyDescent="0.25">
      <c r="B11" t="s">
        <v>2549</v>
      </c>
      <c r="C11">
        <v>732</v>
      </c>
      <c r="D11">
        <v>518</v>
      </c>
      <c r="E11">
        <v>620</v>
      </c>
    </row>
    <row r="12" spans="2:5" x14ac:dyDescent="0.25">
      <c r="B12" t="s">
        <v>2550</v>
      </c>
      <c r="C12">
        <v>647</v>
      </c>
      <c r="D12">
        <v>472</v>
      </c>
      <c r="E12">
        <v>514</v>
      </c>
    </row>
    <row r="13" spans="2:5" x14ac:dyDescent="0.25">
      <c r="B13" t="s">
        <v>2551</v>
      </c>
      <c r="C13">
        <v>1014</v>
      </c>
      <c r="D13">
        <v>955</v>
      </c>
      <c r="E13">
        <v>918</v>
      </c>
    </row>
    <row r="17" spans="6:7" x14ac:dyDescent="0.25">
      <c r="F17" t="s">
        <v>2552</v>
      </c>
      <c r="G17">
        <f>SUM(C7:E8)</f>
        <v>2776</v>
      </c>
    </row>
    <row r="18" spans="6:7" x14ac:dyDescent="0.25">
      <c r="F18" t="s">
        <v>63</v>
      </c>
      <c r="G18">
        <f>SUM(C7:E13)</f>
        <v>12787</v>
      </c>
    </row>
    <row r="20" spans="6:7" x14ac:dyDescent="0.25">
      <c r="G20" s="17">
        <f>G17/G18</f>
        <v>0.21709548760459843</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39EF0-648C-4160-A128-945F05EBDBB9}">
  <dimension ref="A4:M20"/>
  <sheetViews>
    <sheetView workbookViewId="0">
      <selection activeCell="C14" sqref="C14"/>
    </sheetView>
  </sheetViews>
  <sheetFormatPr defaultRowHeight="15" x14ac:dyDescent="0.25"/>
  <cols>
    <col min="3" max="3" width="9.85546875" bestFit="1" customWidth="1"/>
  </cols>
  <sheetData>
    <row r="4" spans="1:13" ht="15.75" x14ac:dyDescent="0.25">
      <c r="A4" s="47"/>
      <c r="H4" s="250" t="s">
        <v>2578</v>
      </c>
    </row>
    <row r="5" spans="1:13" x14ac:dyDescent="0.25">
      <c r="A5" s="251"/>
      <c r="H5" s="252" t="s">
        <v>2579</v>
      </c>
    </row>
    <row r="6" spans="1:13" ht="15.75" x14ac:dyDescent="0.25">
      <c r="A6" s="253"/>
      <c r="B6" s="50"/>
      <c r="C6" s="50"/>
      <c r="D6" s="50"/>
      <c r="H6" s="254" t="s">
        <v>2580</v>
      </c>
    </row>
    <row r="9" spans="1:13" x14ac:dyDescent="0.25">
      <c r="C9" s="255" t="s">
        <v>736</v>
      </c>
      <c r="E9" t="s">
        <v>2581</v>
      </c>
      <c r="J9" s="255" t="s">
        <v>736</v>
      </c>
      <c r="L9" t="s">
        <v>2581</v>
      </c>
    </row>
    <row r="10" spans="1:13" x14ac:dyDescent="0.25">
      <c r="A10" s="256" t="s">
        <v>20</v>
      </c>
      <c r="B10" s="256" t="s">
        <v>737</v>
      </c>
      <c r="C10" s="255" t="s">
        <v>22</v>
      </c>
      <c r="H10" s="256" t="s">
        <v>20</v>
      </c>
      <c r="I10" s="256" t="s">
        <v>737</v>
      </c>
      <c r="J10" s="255" t="s">
        <v>22</v>
      </c>
    </row>
    <row r="11" spans="1:13" x14ac:dyDescent="0.25">
      <c r="A11" s="257">
        <v>21890</v>
      </c>
      <c r="B11" s="257" t="s">
        <v>26</v>
      </c>
      <c r="C11" s="258">
        <v>155683</v>
      </c>
      <c r="E11" s="17">
        <v>0.13</v>
      </c>
      <c r="F11" s="52">
        <f>C11*E11</f>
        <v>20238.79</v>
      </c>
      <c r="H11" s="257">
        <v>21890</v>
      </c>
      <c r="I11" s="257" t="s">
        <v>26</v>
      </c>
      <c r="J11" s="259">
        <v>161609</v>
      </c>
      <c r="L11" s="17">
        <v>0.10299999999999999</v>
      </c>
      <c r="M11" s="52">
        <f>J11*L11</f>
        <v>16645.726999999999</v>
      </c>
    </row>
    <row r="12" spans="1:13" x14ac:dyDescent="0.25">
      <c r="A12" s="257">
        <v>25250</v>
      </c>
      <c r="B12" s="257" t="s">
        <v>186</v>
      </c>
      <c r="C12" s="258">
        <v>181223</v>
      </c>
      <c r="E12" s="17">
        <v>0.114</v>
      </c>
      <c r="F12" s="52">
        <f>C12*E12</f>
        <v>20659.422000000002</v>
      </c>
      <c r="H12" s="257">
        <v>25250</v>
      </c>
      <c r="I12" s="257" t="s">
        <v>186</v>
      </c>
      <c r="J12" s="259">
        <v>181725</v>
      </c>
      <c r="L12" s="17">
        <v>8.8999999999999996E-2</v>
      </c>
      <c r="M12" s="52">
        <f>J12*L12</f>
        <v>16173.525</v>
      </c>
    </row>
    <row r="13" spans="1:13" x14ac:dyDescent="0.25">
      <c r="A13" s="257">
        <v>27350</v>
      </c>
      <c r="B13" s="257" t="s">
        <v>28</v>
      </c>
      <c r="C13" s="258">
        <v>97448</v>
      </c>
      <c r="E13" s="17">
        <v>0.13900000000000001</v>
      </c>
      <c r="F13" s="52">
        <f>C13*E13</f>
        <v>13545.272000000001</v>
      </c>
      <c r="H13" s="257">
        <v>27350</v>
      </c>
      <c r="I13" s="257" t="s">
        <v>28</v>
      </c>
      <c r="J13" s="259">
        <v>98521</v>
      </c>
      <c r="L13" s="17">
        <v>9.8000000000000004E-2</v>
      </c>
      <c r="M13" s="52">
        <f>J13*L13</f>
        <v>9655.0580000000009</v>
      </c>
    </row>
    <row r="15" spans="1:13" x14ac:dyDescent="0.25">
      <c r="B15" s="257" t="s">
        <v>63</v>
      </c>
      <c r="C15">
        <f>SUM(C11:C13)</f>
        <v>434354</v>
      </c>
      <c r="E15" s="17">
        <f>F15/C15</f>
        <v>0.12534357689810616</v>
      </c>
      <c r="F15" s="52">
        <f>SUM(F11:F13)</f>
        <v>54443.483999999997</v>
      </c>
      <c r="I15" s="257" t="s">
        <v>63</v>
      </c>
      <c r="J15">
        <f>SUM(J11:J13)</f>
        <v>441855</v>
      </c>
      <c r="L15" s="17">
        <f>M15/J15</f>
        <v>9.6127258942413224E-2</v>
      </c>
      <c r="M15" s="52">
        <f>SUM(M11:M13)</f>
        <v>42474.31</v>
      </c>
    </row>
    <row r="20" spans="7:7" x14ac:dyDescent="0.25">
      <c r="G20" s="5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BC7-69F1-42E7-8DDB-80E973D8E812}">
  <dimension ref="A1:E523"/>
  <sheetViews>
    <sheetView topLeftCell="A183" workbookViewId="0">
      <selection activeCell="E186" sqref="E186:E423"/>
    </sheetView>
  </sheetViews>
  <sheetFormatPr defaultRowHeight="15" x14ac:dyDescent="0.25"/>
  <cols>
    <col min="1" max="1" width="59.5703125" bestFit="1" customWidth="1"/>
  </cols>
  <sheetData>
    <row r="1" spans="1:5" x14ac:dyDescent="0.25">
      <c r="A1" t="s">
        <v>195</v>
      </c>
    </row>
    <row r="3" spans="1:5" x14ac:dyDescent="0.25">
      <c r="A3" t="s">
        <v>2584</v>
      </c>
    </row>
    <row r="4" spans="1:5" x14ac:dyDescent="0.25">
      <c r="A4" t="s">
        <v>2585</v>
      </c>
    </row>
    <row r="5" spans="1:5" x14ac:dyDescent="0.25">
      <c r="A5" t="s">
        <v>191</v>
      </c>
    </row>
    <row r="7" spans="1:5" x14ac:dyDescent="0.25">
      <c r="A7" t="s">
        <v>190</v>
      </c>
    </row>
    <row r="8" spans="1:5" x14ac:dyDescent="0.25">
      <c r="A8" t="s">
        <v>189</v>
      </c>
      <c r="B8" t="s">
        <v>188</v>
      </c>
    </row>
    <row r="10" spans="1:5" x14ac:dyDescent="0.25">
      <c r="A10" t="s">
        <v>187</v>
      </c>
      <c r="B10" t="s">
        <v>28</v>
      </c>
      <c r="C10" t="s">
        <v>186</v>
      </c>
      <c r="D10" t="s">
        <v>26</v>
      </c>
      <c r="E10" t="s">
        <v>63</v>
      </c>
    </row>
    <row r="11" spans="1:5" x14ac:dyDescent="0.25">
      <c r="A11" t="s">
        <v>2586</v>
      </c>
    </row>
    <row r="12" spans="1:5" x14ac:dyDescent="0.25">
      <c r="A12" t="s">
        <v>2587</v>
      </c>
      <c r="B12">
        <v>0</v>
      </c>
      <c r="C12">
        <v>0</v>
      </c>
      <c r="D12">
        <v>0</v>
      </c>
      <c r="E12">
        <v>0</v>
      </c>
    </row>
    <row r="13" spans="1:5" x14ac:dyDescent="0.25">
      <c r="A13" t="s">
        <v>2588</v>
      </c>
      <c r="B13">
        <v>0</v>
      </c>
      <c r="C13">
        <v>0</v>
      </c>
      <c r="D13">
        <v>0</v>
      </c>
      <c r="E13">
        <v>0</v>
      </c>
    </row>
    <row r="14" spans="1:5" x14ac:dyDescent="0.25">
      <c r="A14" t="s">
        <v>2589</v>
      </c>
      <c r="B14">
        <v>0</v>
      </c>
      <c r="C14">
        <v>6</v>
      </c>
      <c r="D14">
        <v>3</v>
      </c>
      <c r="E14">
        <v>13</v>
      </c>
    </row>
    <row r="15" spans="1:5" x14ac:dyDescent="0.25">
      <c r="A15" t="s">
        <v>2590</v>
      </c>
      <c r="B15">
        <v>23</v>
      </c>
      <c r="C15">
        <v>28</v>
      </c>
      <c r="D15">
        <v>15</v>
      </c>
      <c r="E15">
        <v>69</v>
      </c>
    </row>
    <row r="16" spans="1:5" x14ac:dyDescent="0.25">
      <c r="A16" t="s">
        <v>2591</v>
      </c>
      <c r="B16">
        <v>13</v>
      </c>
      <c r="C16">
        <v>9</v>
      </c>
      <c r="D16">
        <v>7</v>
      </c>
      <c r="E16">
        <v>24</v>
      </c>
    </row>
    <row r="17" spans="1:5" x14ac:dyDescent="0.25">
      <c r="A17" t="s">
        <v>2592</v>
      </c>
      <c r="B17">
        <v>0</v>
      </c>
      <c r="C17">
        <v>4</v>
      </c>
      <c r="D17">
        <v>5</v>
      </c>
      <c r="E17">
        <v>6</v>
      </c>
    </row>
    <row r="18" spans="1:5" x14ac:dyDescent="0.25">
      <c r="A18" t="s">
        <v>2593</v>
      </c>
      <c r="B18">
        <v>67385</v>
      </c>
      <c r="C18">
        <v>104555</v>
      </c>
      <c r="D18">
        <v>94119</v>
      </c>
      <c r="E18">
        <v>266066</v>
      </c>
    </row>
    <row r="19" spans="1:5" x14ac:dyDescent="0.25">
      <c r="A19" t="s">
        <v>2594</v>
      </c>
      <c r="B19">
        <v>0</v>
      </c>
      <c r="C19">
        <v>0</v>
      </c>
      <c r="D19">
        <v>0</v>
      </c>
      <c r="E19">
        <v>0</v>
      </c>
    </row>
    <row r="20" spans="1:5" x14ac:dyDescent="0.25">
      <c r="A20" t="s">
        <v>2595</v>
      </c>
      <c r="B20">
        <v>462</v>
      </c>
      <c r="C20">
        <v>605</v>
      </c>
      <c r="D20">
        <v>527</v>
      </c>
      <c r="E20">
        <v>1604</v>
      </c>
    </row>
    <row r="21" spans="1:5" x14ac:dyDescent="0.25">
      <c r="A21" t="s">
        <v>2596</v>
      </c>
      <c r="B21">
        <v>0</v>
      </c>
      <c r="C21">
        <v>0</v>
      </c>
      <c r="D21">
        <v>0</v>
      </c>
      <c r="E21">
        <v>5</v>
      </c>
    </row>
    <row r="22" spans="1:5" x14ac:dyDescent="0.25">
      <c r="A22" t="s">
        <v>2597</v>
      </c>
      <c r="B22">
        <v>16</v>
      </c>
      <c r="C22">
        <v>5</v>
      </c>
      <c r="D22">
        <v>7</v>
      </c>
      <c r="E22">
        <v>29</v>
      </c>
    </row>
    <row r="23" spans="1:5" x14ac:dyDescent="0.25">
      <c r="A23" t="s">
        <v>2598</v>
      </c>
      <c r="B23">
        <v>0</v>
      </c>
      <c r="C23">
        <v>0</v>
      </c>
      <c r="D23">
        <v>0</v>
      </c>
      <c r="E23">
        <v>0</v>
      </c>
    </row>
    <row r="24" spans="1:5" x14ac:dyDescent="0.25">
      <c r="A24" t="s">
        <v>2599</v>
      </c>
      <c r="B24">
        <v>173</v>
      </c>
      <c r="C24">
        <v>153</v>
      </c>
      <c r="D24">
        <v>128</v>
      </c>
      <c r="E24">
        <v>460</v>
      </c>
    </row>
    <row r="25" spans="1:5" x14ac:dyDescent="0.25">
      <c r="A25" t="s">
        <v>2600</v>
      </c>
      <c r="B25">
        <v>0</v>
      </c>
      <c r="C25">
        <v>0</v>
      </c>
      <c r="D25">
        <v>0</v>
      </c>
      <c r="E25">
        <v>0</v>
      </c>
    </row>
    <row r="26" spans="1:5" x14ac:dyDescent="0.25">
      <c r="A26" t="s">
        <v>2601</v>
      </c>
      <c r="B26">
        <v>48</v>
      </c>
      <c r="C26">
        <v>69</v>
      </c>
      <c r="D26">
        <v>59</v>
      </c>
      <c r="E26">
        <v>169</v>
      </c>
    </row>
    <row r="27" spans="1:5" x14ac:dyDescent="0.25">
      <c r="A27" t="s">
        <v>2602</v>
      </c>
      <c r="B27">
        <v>0</v>
      </c>
      <c r="C27">
        <v>0</v>
      </c>
      <c r="D27">
        <v>0</v>
      </c>
      <c r="E27">
        <v>0</v>
      </c>
    </row>
    <row r="28" spans="1:5" x14ac:dyDescent="0.25">
      <c r="A28" t="s">
        <v>2603</v>
      </c>
      <c r="B28">
        <v>30</v>
      </c>
      <c r="C28">
        <v>25</v>
      </c>
      <c r="D28">
        <v>32</v>
      </c>
      <c r="E28">
        <v>91</v>
      </c>
    </row>
    <row r="29" spans="1:5" x14ac:dyDescent="0.25">
      <c r="A29" t="s">
        <v>2604</v>
      </c>
      <c r="B29">
        <v>5</v>
      </c>
      <c r="C29">
        <v>3</v>
      </c>
      <c r="D29">
        <v>0</v>
      </c>
      <c r="E29">
        <v>7</v>
      </c>
    </row>
    <row r="30" spans="1:5" x14ac:dyDescent="0.25">
      <c r="A30" t="s">
        <v>2605</v>
      </c>
      <c r="B30">
        <v>24</v>
      </c>
      <c r="C30">
        <v>29</v>
      </c>
      <c r="D30">
        <v>18</v>
      </c>
      <c r="E30">
        <v>72</v>
      </c>
    </row>
    <row r="31" spans="1:5" x14ac:dyDescent="0.25">
      <c r="A31" t="s">
        <v>2606</v>
      </c>
      <c r="B31">
        <v>77</v>
      </c>
      <c r="C31">
        <v>92</v>
      </c>
      <c r="D31">
        <v>90</v>
      </c>
      <c r="E31">
        <v>259</v>
      </c>
    </row>
    <row r="32" spans="1:5" x14ac:dyDescent="0.25">
      <c r="A32" t="s">
        <v>2607</v>
      </c>
      <c r="B32">
        <v>0</v>
      </c>
      <c r="C32">
        <v>0</v>
      </c>
      <c r="D32">
        <v>0</v>
      </c>
      <c r="E32">
        <v>0</v>
      </c>
    </row>
    <row r="33" spans="1:5" x14ac:dyDescent="0.25">
      <c r="A33" t="s">
        <v>2608</v>
      </c>
      <c r="B33">
        <v>0</v>
      </c>
      <c r="C33">
        <v>0</v>
      </c>
      <c r="D33">
        <v>0</v>
      </c>
      <c r="E33">
        <v>0</v>
      </c>
    </row>
    <row r="34" spans="1:5" x14ac:dyDescent="0.25">
      <c r="A34" t="s">
        <v>2609</v>
      </c>
      <c r="B34">
        <v>16</v>
      </c>
      <c r="C34">
        <v>17</v>
      </c>
      <c r="D34">
        <v>12</v>
      </c>
      <c r="E34">
        <v>45</v>
      </c>
    </row>
    <row r="35" spans="1:5" x14ac:dyDescent="0.25">
      <c r="A35" t="s">
        <v>2610</v>
      </c>
      <c r="B35">
        <v>17</v>
      </c>
      <c r="C35">
        <v>35</v>
      </c>
      <c r="D35">
        <v>28</v>
      </c>
      <c r="E35">
        <v>79</v>
      </c>
    </row>
    <row r="36" spans="1:5" x14ac:dyDescent="0.25">
      <c r="A36" t="s">
        <v>2611</v>
      </c>
      <c r="B36">
        <v>0</v>
      </c>
      <c r="C36">
        <v>0</v>
      </c>
      <c r="D36">
        <v>0</v>
      </c>
      <c r="E36">
        <v>0</v>
      </c>
    </row>
    <row r="37" spans="1:5" x14ac:dyDescent="0.25">
      <c r="A37" t="s">
        <v>2612</v>
      </c>
      <c r="B37">
        <v>0</v>
      </c>
      <c r="C37">
        <v>0</v>
      </c>
      <c r="D37">
        <v>0</v>
      </c>
      <c r="E37">
        <v>0</v>
      </c>
    </row>
    <row r="38" spans="1:5" x14ac:dyDescent="0.25">
      <c r="A38" t="s">
        <v>2613</v>
      </c>
      <c r="B38">
        <v>607</v>
      </c>
      <c r="C38">
        <v>644</v>
      </c>
      <c r="D38">
        <v>533</v>
      </c>
      <c r="E38">
        <v>1789</v>
      </c>
    </row>
    <row r="39" spans="1:5" x14ac:dyDescent="0.25">
      <c r="A39" t="s">
        <v>2614</v>
      </c>
      <c r="B39">
        <v>1982</v>
      </c>
      <c r="C39">
        <v>6789</v>
      </c>
      <c r="D39">
        <v>8510</v>
      </c>
      <c r="E39">
        <v>17281</v>
      </c>
    </row>
    <row r="40" spans="1:5" x14ac:dyDescent="0.25">
      <c r="A40" t="s">
        <v>2615</v>
      </c>
      <c r="B40">
        <v>0</v>
      </c>
      <c r="C40">
        <v>0</v>
      </c>
      <c r="D40">
        <v>0</v>
      </c>
      <c r="E40">
        <v>0</v>
      </c>
    </row>
    <row r="41" spans="1:5" x14ac:dyDescent="0.25">
      <c r="A41" t="s">
        <v>2616</v>
      </c>
      <c r="B41">
        <v>18</v>
      </c>
      <c r="C41">
        <v>16</v>
      </c>
      <c r="D41">
        <v>5</v>
      </c>
      <c r="E41">
        <v>38</v>
      </c>
    </row>
    <row r="42" spans="1:5" x14ac:dyDescent="0.25">
      <c r="A42" t="s">
        <v>2617</v>
      </c>
      <c r="B42">
        <v>199</v>
      </c>
      <c r="C42">
        <v>485</v>
      </c>
      <c r="D42">
        <v>348</v>
      </c>
      <c r="E42">
        <v>1037</v>
      </c>
    </row>
    <row r="43" spans="1:5" x14ac:dyDescent="0.25">
      <c r="A43" t="s">
        <v>2618</v>
      </c>
      <c r="B43">
        <v>865</v>
      </c>
      <c r="C43">
        <v>2003</v>
      </c>
      <c r="D43">
        <v>1475</v>
      </c>
      <c r="E43">
        <v>4340</v>
      </c>
    </row>
    <row r="44" spans="1:5" x14ac:dyDescent="0.25">
      <c r="A44" t="s">
        <v>2619</v>
      </c>
      <c r="B44">
        <v>0</v>
      </c>
      <c r="C44">
        <v>0</v>
      </c>
      <c r="D44">
        <v>0</v>
      </c>
      <c r="E44">
        <v>0</v>
      </c>
    </row>
    <row r="45" spans="1:5" x14ac:dyDescent="0.25">
      <c r="A45" t="s">
        <v>2620</v>
      </c>
      <c r="B45">
        <v>1243</v>
      </c>
      <c r="C45">
        <v>9974</v>
      </c>
      <c r="D45">
        <v>7806</v>
      </c>
      <c r="E45">
        <v>19024</v>
      </c>
    </row>
    <row r="46" spans="1:5" x14ac:dyDescent="0.25">
      <c r="A46" t="s">
        <v>2621</v>
      </c>
      <c r="B46">
        <v>30</v>
      </c>
      <c r="C46">
        <v>526</v>
      </c>
      <c r="D46">
        <v>215</v>
      </c>
      <c r="E46">
        <v>772</v>
      </c>
    </row>
    <row r="47" spans="1:5" x14ac:dyDescent="0.25">
      <c r="A47" t="s">
        <v>2622</v>
      </c>
      <c r="B47">
        <v>0</v>
      </c>
      <c r="C47">
        <v>0</v>
      </c>
      <c r="D47">
        <v>0</v>
      </c>
      <c r="E47">
        <v>0</v>
      </c>
    </row>
    <row r="48" spans="1:5" x14ac:dyDescent="0.25">
      <c r="A48" t="s">
        <v>2623</v>
      </c>
      <c r="B48">
        <v>0</v>
      </c>
      <c r="C48">
        <v>0</v>
      </c>
      <c r="D48">
        <v>0</v>
      </c>
      <c r="E48">
        <v>0</v>
      </c>
    </row>
    <row r="49" spans="1:5" x14ac:dyDescent="0.25">
      <c r="A49" t="s">
        <v>2624</v>
      </c>
      <c r="B49">
        <v>0</v>
      </c>
      <c r="C49">
        <v>5</v>
      </c>
      <c r="D49">
        <v>0</v>
      </c>
      <c r="E49">
        <v>8</v>
      </c>
    </row>
    <row r="50" spans="1:5" x14ac:dyDescent="0.25">
      <c r="A50" t="s">
        <v>2625</v>
      </c>
      <c r="B50">
        <v>0</v>
      </c>
      <c r="C50">
        <v>0</v>
      </c>
      <c r="D50">
        <v>0</v>
      </c>
      <c r="E50">
        <v>0</v>
      </c>
    </row>
    <row r="51" spans="1:5" x14ac:dyDescent="0.25">
      <c r="A51" t="s">
        <v>2626</v>
      </c>
      <c r="B51">
        <v>0</v>
      </c>
      <c r="C51">
        <v>3</v>
      </c>
      <c r="D51">
        <v>3</v>
      </c>
      <c r="E51">
        <v>7</v>
      </c>
    </row>
    <row r="52" spans="1:5" x14ac:dyDescent="0.25">
      <c r="A52" t="s">
        <v>2627</v>
      </c>
      <c r="B52">
        <v>0</v>
      </c>
      <c r="C52">
        <v>0</v>
      </c>
      <c r="D52">
        <v>0</v>
      </c>
      <c r="E52">
        <v>0</v>
      </c>
    </row>
    <row r="53" spans="1:5" x14ac:dyDescent="0.25">
      <c r="A53" t="s">
        <v>2628</v>
      </c>
      <c r="B53">
        <v>14</v>
      </c>
      <c r="C53">
        <v>31</v>
      </c>
      <c r="D53">
        <v>23</v>
      </c>
      <c r="E53">
        <v>63</v>
      </c>
    </row>
    <row r="54" spans="1:5" x14ac:dyDescent="0.25">
      <c r="A54" t="s">
        <v>2629</v>
      </c>
      <c r="B54">
        <v>15</v>
      </c>
      <c r="C54">
        <v>21</v>
      </c>
      <c r="D54">
        <v>15</v>
      </c>
      <c r="E54">
        <v>52</v>
      </c>
    </row>
    <row r="55" spans="1:5" x14ac:dyDescent="0.25">
      <c r="A55" t="s">
        <v>2630</v>
      </c>
      <c r="B55">
        <v>45</v>
      </c>
      <c r="C55">
        <v>62</v>
      </c>
      <c r="D55">
        <v>51</v>
      </c>
      <c r="E55">
        <v>155</v>
      </c>
    </row>
    <row r="56" spans="1:5" x14ac:dyDescent="0.25">
      <c r="A56" t="s">
        <v>2631</v>
      </c>
      <c r="B56">
        <v>0</v>
      </c>
      <c r="C56">
        <v>0</v>
      </c>
      <c r="D56">
        <v>0</v>
      </c>
      <c r="E56">
        <v>0</v>
      </c>
    </row>
    <row r="57" spans="1:5" x14ac:dyDescent="0.25">
      <c r="A57" t="s">
        <v>2632</v>
      </c>
      <c r="B57">
        <v>0</v>
      </c>
      <c r="C57">
        <v>0</v>
      </c>
      <c r="D57">
        <v>5</v>
      </c>
      <c r="E57">
        <v>4</v>
      </c>
    </row>
    <row r="58" spans="1:5" x14ac:dyDescent="0.25">
      <c r="A58" t="s">
        <v>2633</v>
      </c>
      <c r="B58">
        <v>159</v>
      </c>
      <c r="C58">
        <v>225</v>
      </c>
      <c r="D58">
        <v>114</v>
      </c>
      <c r="E58">
        <v>496</v>
      </c>
    </row>
    <row r="59" spans="1:5" x14ac:dyDescent="0.25">
      <c r="A59" t="s">
        <v>2634</v>
      </c>
      <c r="B59">
        <v>32</v>
      </c>
      <c r="C59">
        <v>121</v>
      </c>
      <c r="D59">
        <v>36</v>
      </c>
      <c r="E59">
        <v>200</v>
      </c>
    </row>
    <row r="60" spans="1:5" x14ac:dyDescent="0.25">
      <c r="A60" t="s">
        <v>2635</v>
      </c>
      <c r="B60">
        <v>0</v>
      </c>
      <c r="C60">
        <v>0</v>
      </c>
      <c r="D60">
        <v>0</v>
      </c>
      <c r="E60">
        <v>0</v>
      </c>
    </row>
    <row r="61" spans="1:5" x14ac:dyDescent="0.25">
      <c r="A61" t="s">
        <v>2636</v>
      </c>
      <c r="B61">
        <v>30</v>
      </c>
      <c r="C61">
        <v>101</v>
      </c>
      <c r="D61">
        <v>83</v>
      </c>
      <c r="E61">
        <v>214</v>
      </c>
    </row>
    <row r="62" spans="1:5" x14ac:dyDescent="0.25">
      <c r="A62" t="s">
        <v>2637</v>
      </c>
      <c r="B62">
        <v>16</v>
      </c>
      <c r="C62">
        <v>29</v>
      </c>
      <c r="D62">
        <v>28</v>
      </c>
      <c r="E62">
        <v>68</v>
      </c>
    </row>
    <row r="63" spans="1:5" x14ac:dyDescent="0.25">
      <c r="A63" t="s">
        <v>2638</v>
      </c>
      <c r="B63">
        <v>151</v>
      </c>
      <c r="C63">
        <v>535</v>
      </c>
      <c r="D63">
        <v>442</v>
      </c>
      <c r="E63">
        <v>1125</v>
      </c>
    </row>
    <row r="64" spans="1:5" x14ac:dyDescent="0.25">
      <c r="A64" t="s">
        <v>2639</v>
      </c>
      <c r="B64">
        <v>161</v>
      </c>
      <c r="C64">
        <v>266</v>
      </c>
      <c r="D64">
        <v>1971</v>
      </c>
      <c r="E64">
        <v>2400</v>
      </c>
    </row>
    <row r="65" spans="1:5" x14ac:dyDescent="0.25">
      <c r="A65" t="s">
        <v>2640</v>
      </c>
      <c r="B65">
        <v>186</v>
      </c>
      <c r="C65">
        <v>278</v>
      </c>
      <c r="D65">
        <v>342</v>
      </c>
      <c r="E65">
        <v>809</v>
      </c>
    </row>
    <row r="66" spans="1:5" x14ac:dyDescent="0.25">
      <c r="A66" t="s">
        <v>2641</v>
      </c>
      <c r="B66">
        <v>23</v>
      </c>
      <c r="C66">
        <v>42</v>
      </c>
      <c r="D66">
        <v>30</v>
      </c>
      <c r="E66">
        <v>90</v>
      </c>
    </row>
    <row r="67" spans="1:5" x14ac:dyDescent="0.25">
      <c r="A67" t="s">
        <v>2642</v>
      </c>
      <c r="B67">
        <v>15</v>
      </c>
      <c r="C67">
        <v>22</v>
      </c>
      <c r="D67">
        <v>27</v>
      </c>
      <c r="E67">
        <v>64</v>
      </c>
    </row>
    <row r="68" spans="1:5" x14ac:dyDescent="0.25">
      <c r="A68" t="s">
        <v>2643</v>
      </c>
      <c r="B68">
        <v>0</v>
      </c>
      <c r="C68">
        <v>0</v>
      </c>
      <c r="D68">
        <v>0</v>
      </c>
      <c r="E68">
        <v>0</v>
      </c>
    </row>
    <row r="69" spans="1:5" x14ac:dyDescent="0.25">
      <c r="A69" t="s">
        <v>2644</v>
      </c>
      <c r="B69">
        <v>28</v>
      </c>
      <c r="C69">
        <v>12</v>
      </c>
      <c r="D69">
        <v>39</v>
      </c>
      <c r="E69">
        <v>80</v>
      </c>
    </row>
    <row r="70" spans="1:5" x14ac:dyDescent="0.25">
      <c r="A70" t="s">
        <v>2645</v>
      </c>
      <c r="B70">
        <v>161</v>
      </c>
      <c r="C70">
        <v>390</v>
      </c>
      <c r="D70">
        <v>184</v>
      </c>
      <c r="E70">
        <v>730</v>
      </c>
    </row>
    <row r="71" spans="1:5" x14ac:dyDescent="0.25">
      <c r="A71" t="s">
        <v>2646</v>
      </c>
      <c r="B71">
        <v>17</v>
      </c>
      <c r="C71">
        <v>20</v>
      </c>
      <c r="D71">
        <v>20</v>
      </c>
      <c r="E71">
        <v>61</v>
      </c>
    </row>
    <row r="72" spans="1:5" x14ac:dyDescent="0.25">
      <c r="A72" t="s">
        <v>2647</v>
      </c>
      <c r="B72">
        <v>0</v>
      </c>
      <c r="C72">
        <v>0</v>
      </c>
      <c r="D72">
        <v>0</v>
      </c>
      <c r="E72">
        <v>0</v>
      </c>
    </row>
    <row r="73" spans="1:5" x14ac:dyDescent="0.25">
      <c r="A73" t="s">
        <v>2648</v>
      </c>
      <c r="B73">
        <v>0</v>
      </c>
      <c r="C73">
        <v>0</v>
      </c>
      <c r="D73">
        <v>0</v>
      </c>
      <c r="E73">
        <v>0</v>
      </c>
    </row>
    <row r="74" spans="1:5" x14ac:dyDescent="0.25">
      <c r="A74" t="s">
        <v>2649</v>
      </c>
      <c r="B74">
        <v>16</v>
      </c>
      <c r="C74">
        <v>66</v>
      </c>
      <c r="D74">
        <v>275</v>
      </c>
      <c r="E74">
        <v>353</v>
      </c>
    </row>
    <row r="75" spans="1:5" x14ac:dyDescent="0.25">
      <c r="A75" t="s">
        <v>2650</v>
      </c>
      <c r="B75">
        <v>0</v>
      </c>
      <c r="C75">
        <v>10</v>
      </c>
      <c r="D75">
        <v>0</v>
      </c>
      <c r="E75">
        <v>14</v>
      </c>
    </row>
    <row r="76" spans="1:5" x14ac:dyDescent="0.25">
      <c r="A76" t="s">
        <v>2651</v>
      </c>
      <c r="B76">
        <v>41</v>
      </c>
      <c r="C76">
        <v>53</v>
      </c>
      <c r="D76">
        <v>44</v>
      </c>
      <c r="E76">
        <v>133</v>
      </c>
    </row>
    <row r="77" spans="1:5" x14ac:dyDescent="0.25">
      <c r="A77" t="s">
        <v>2652</v>
      </c>
      <c r="B77">
        <v>6</v>
      </c>
      <c r="C77">
        <v>0</v>
      </c>
      <c r="D77">
        <v>8</v>
      </c>
      <c r="E77">
        <v>11</v>
      </c>
    </row>
    <row r="78" spans="1:5" x14ac:dyDescent="0.25">
      <c r="A78" t="s">
        <v>2653</v>
      </c>
      <c r="B78">
        <v>0</v>
      </c>
      <c r="C78">
        <v>0</v>
      </c>
      <c r="D78">
        <v>0</v>
      </c>
      <c r="E78">
        <v>0</v>
      </c>
    </row>
    <row r="79" spans="1:5" x14ac:dyDescent="0.25">
      <c r="A79" t="s">
        <v>2654</v>
      </c>
      <c r="B79">
        <v>0</v>
      </c>
      <c r="C79">
        <v>0</v>
      </c>
      <c r="D79">
        <v>0</v>
      </c>
      <c r="E79">
        <v>0</v>
      </c>
    </row>
    <row r="80" spans="1:5" x14ac:dyDescent="0.25">
      <c r="A80" t="s">
        <v>2655</v>
      </c>
      <c r="B80">
        <v>0</v>
      </c>
      <c r="C80">
        <v>0</v>
      </c>
      <c r="D80">
        <v>0</v>
      </c>
      <c r="E80">
        <v>0</v>
      </c>
    </row>
    <row r="81" spans="1:5" x14ac:dyDescent="0.25">
      <c r="A81" t="s">
        <v>2656</v>
      </c>
      <c r="B81">
        <v>3</v>
      </c>
      <c r="C81">
        <v>191</v>
      </c>
      <c r="D81">
        <v>64</v>
      </c>
      <c r="E81">
        <v>263</v>
      </c>
    </row>
    <row r="82" spans="1:5" x14ac:dyDescent="0.25">
      <c r="A82" t="s">
        <v>2657</v>
      </c>
      <c r="B82">
        <v>6</v>
      </c>
      <c r="C82">
        <v>290</v>
      </c>
      <c r="D82">
        <v>80</v>
      </c>
      <c r="E82">
        <v>383</v>
      </c>
    </row>
    <row r="83" spans="1:5" x14ac:dyDescent="0.25">
      <c r="A83" t="s">
        <v>2658</v>
      </c>
      <c r="B83">
        <v>0</v>
      </c>
      <c r="C83">
        <v>15</v>
      </c>
      <c r="D83">
        <v>0</v>
      </c>
      <c r="E83">
        <v>15</v>
      </c>
    </row>
    <row r="84" spans="1:5" x14ac:dyDescent="0.25">
      <c r="A84" t="s">
        <v>2659</v>
      </c>
      <c r="B84">
        <v>30</v>
      </c>
      <c r="C84">
        <v>23</v>
      </c>
      <c r="D84">
        <v>13</v>
      </c>
      <c r="E84">
        <v>74</v>
      </c>
    </row>
    <row r="85" spans="1:5" x14ac:dyDescent="0.25">
      <c r="A85" t="s">
        <v>2660</v>
      </c>
      <c r="B85">
        <v>161</v>
      </c>
      <c r="C85">
        <v>460</v>
      </c>
      <c r="D85">
        <v>357</v>
      </c>
      <c r="E85">
        <v>978</v>
      </c>
    </row>
    <row r="86" spans="1:5" x14ac:dyDescent="0.25">
      <c r="A86" t="s">
        <v>2661</v>
      </c>
      <c r="B86">
        <v>25</v>
      </c>
      <c r="C86">
        <v>11</v>
      </c>
      <c r="D86">
        <v>14</v>
      </c>
      <c r="E86">
        <v>49</v>
      </c>
    </row>
    <row r="87" spans="1:5" x14ac:dyDescent="0.25">
      <c r="A87" t="s">
        <v>2662</v>
      </c>
      <c r="B87">
        <v>0</v>
      </c>
      <c r="C87">
        <v>0</v>
      </c>
      <c r="D87">
        <v>0</v>
      </c>
      <c r="E87">
        <v>0</v>
      </c>
    </row>
    <row r="88" spans="1:5" x14ac:dyDescent="0.25">
      <c r="A88" t="s">
        <v>2663</v>
      </c>
      <c r="B88">
        <v>0</v>
      </c>
      <c r="C88">
        <v>0</v>
      </c>
      <c r="D88">
        <v>0</v>
      </c>
      <c r="E88">
        <v>0</v>
      </c>
    </row>
    <row r="89" spans="1:5" x14ac:dyDescent="0.25">
      <c r="A89" t="s">
        <v>2664</v>
      </c>
      <c r="B89">
        <v>584</v>
      </c>
      <c r="C89">
        <v>7767</v>
      </c>
      <c r="D89">
        <v>3634</v>
      </c>
      <c r="E89">
        <v>11988</v>
      </c>
    </row>
    <row r="90" spans="1:5" x14ac:dyDescent="0.25">
      <c r="A90" t="s">
        <v>2665</v>
      </c>
      <c r="B90">
        <v>46</v>
      </c>
      <c r="C90">
        <v>44</v>
      </c>
      <c r="D90">
        <v>43</v>
      </c>
      <c r="E90">
        <v>127</v>
      </c>
    </row>
    <row r="91" spans="1:5" x14ac:dyDescent="0.25">
      <c r="A91" t="s">
        <v>2666</v>
      </c>
      <c r="B91">
        <v>14</v>
      </c>
      <c r="C91">
        <v>407</v>
      </c>
      <c r="D91">
        <v>106</v>
      </c>
      <c r="E91">
        <v>527</v>
      </c>
    </row>
    <row r="92" spans="1:5" x14ac:dyDescent="0.25">
      <c r="A92" t="s">
        <v>2667</v>
      </c>
      <c r="B92">
        <v>0</v>
      </c>
      <c r="C92">
        <v>221</v>
      </c>
      <c r="D92">
        <v>22</v>
      </c>
      <c r="E92">
        <v>245</v>
      </c>
    </row>
    <row r="93" spans="1:5" x14ac:dyDescent="0.25">
      <c r="A93" t="s">
        <v>2668</v>
      </c>
      <c r="B93">
        <v>0</v>
      </c>
      <c r="C93">
        <v>0</v>
      </c>
      <c r="D93">
        <v>0</v>
      </c>
      <c r="E93">
        <v>0</v>
      </c>
    </row>
    <row r="94" spans="1:5" x14ac:dyDescent="0.25">
      <c r="A94" t="s">
        <v>2669</v>
      </c>
      <c r="B94">
        <v>0</v>
      </c>
      <c r="C94">
        <v>0</v>
      </c>
      <c r="D94">
        <v>0</v>
      </c>
      <c r="E94">
        <v>0</v>
      </c>
    </row>
    <row r="95" spans="1:5" x14ac:dyDescent="0.25">
      <c r="A95" t="s">
        <v>2670</v>
      </c>
      <c r="B95">
        <v>0</v>
      </c>
      <c r="C95">
        <v>0</v>
      </c>
      <c r="D95">
        <v>0</v>
      </c>
      <c r="E95">
        <v>0</v>
      </c>
    </row>
    <row r="96" spans="1:5" x14ac:dyDescent="0.25">
      <c r="A96" t="s">
        <v>2671</v>
      </c>
      <c r="B96">
        <v>273</v>
      </c>
      <c r="C96">
        <v>3065</v>
      </c>
      <c r="D96">
        <v>424</v>
      </c>
      <c r="E96">
        <v>3758</v>
      </c>
    </row>
    <row r="97" spans="1:5" x14ac:dyDescent="0.25">
      <c r="A97" t="s">
        <v>2672</v>
      </c>
      <c r="B97">
        <v>0</v>
      </c>
      <c r="C97">
        <v>13</v>
      </c>
      <c r="D97">
        <v>3</v>
      </c>
      <c r="E97">
        <v>21</v>
      </c>
    </row>
    <row r="98" spans="1:5" x14ac:dyDescent="0.25">
      <c r="A98" t="s">
        <v>2673</v>
      </c>
      <c r="B98">
        <v>0</v>
      </c>
      <c r="C98">
        <v>0</v>
      </c>
      <c r="D98">
        <v>0</v>
      </c>
      <c r="E98">
        <v>0</v>
      </c>
    </row>
    <row r="99" spans="1:5" x14ac:dyDescent="0.25">
      <c r="A99" t="s">
        <v>2674</v>
      </c>
      <c r="B99">
        <v>0</v>
      </c>
      <c r="C99">
        <v>0</v>
      </c>
      <c r="D99">
        <v>0</v>
      </c>
      <c r="E99">
        <v>0</v>
      </c>
    </row>
    <row r="100" spans="1:5" x14ac:dyDescent="0.25">
      <c r="A100" t="s">
        <v>2675</v>
      </c>
      <c r="B100">
        <v>0</v>
      </c>
      <c r="C100">
        <v>16</v>
      </c>
      <c r="D100">
        <v>4</v>
      </c>
      <c r="E100">
        <v>16</v>
      </c>
    </row>
    <row r="101" spans="1:5" x14ac:dyDescent="0.25">
      <c r="A101" t="s">
        <v>2676</v>
      </c>
      <c r="B101">
        <v>0</v>
      </c>
      <c r="C101">
        <v>3</v>
      </c>
      <c r="D101">
        <v>0</v>
      </c>
      <c r="E101">
        <v>3</v>
      </c>
    </row>
    <row r="102" spans="1:5" x14ac:dyDescent="0.25">
      <c r="A102" t="s">
        <v>2677</v>
      </c>
      <c r="B102">
        <v>0</v>
      </c>
      <c r="C102">
        <v>0</v>
      </c>
      <c r="D102">
        <v>0</v>
      </c>
      <c r="E102">
        <v>0</v>
      </c>
    </row>
    <row r="103" spans="1:5" x14ac:dyDescent="0.25">
      <c r="A103" t="s">
        <v>2678</v>
      </c>
      <c r="B103">
        <v>0</v>
      </c>
      <c r="C103">
        <v>0</v>
      </c>
      <c r="D103">
        <v>0</v>
      </c>
      <c r="E103">
        <v>0</v>
      </c>
    </row>
    <row r="104" spans="1:5" x14ac:dyDescent="0.25">
      <c r="A104" t="s">
        <v>2679</v>
      </c>
      <c r="B104">
        <v>11</v>
      </c>
      <c r="C104">
        <v>5</v>
      </c>
      <c r="D104">
        <v>22</v>
      </c>
      <c r="E104">
        <v>41</v>
      </c>
    </row>
    <row r="105" spans="1:5" x14ac:dyDescent="0.25">
      <c r="A105" t="s">
        <v>2680</v>
      </c>
      <c r="B105">
        <v>0</v>
      </c>
      <c r="C105">
        <v>0</v>
      </c>
      <c r="D105">
        <v>4</v>
      </c>
      <c r="E105">
        <v>8</v>
      </c>
    </row>
    <row r="106" spans="1:5" x14ac:dyDescent="0.25">
      <c r="A106" t="s">
        <v>2681</v>
      </c>
      <c r="B106">
        <v>0</v>
      </c>
      <c r="C106">
        <v>0</v>
      </c>
      <c r="D106">
        <v>0</v>
      </c>
      <c r="E106">
        <v>0</v>
      </c>
    </row>
    <row r="107" spans="1:5" x14ac:dyDescent="0.25">
      <c r="A107" t="s">
        <v>2682</v>
      </c>
      <c r="B107">
        <v>8</v>
      </c>
      <c r="C107">
        <v>31</v>
      </c>
      <c r="D107">
        <v>29</v>
      </c>
      <c r="E107">
        <v>69</v>
      </c>
    </row>
    <row r="108" spans="1:5" x14ac:dyDescent="0.25">
      <c r="A108" t="s">
        <v>2683</v>
      </c>
      <c r="B108">
        <v>0</v>
      </c>
      <c r="C108">
        <v>0</v>
      </c>
      <c r="D108">
        <v>0</v>
      </c>
      <c r="E108">
        <v>0</v>
      </c>
    </row>
    <row r="109" spans="1:5" x14ac:dyDescent="0.25">
      <c r="A109" t="s">
        <v>2684</v>
      </c>
      <c r="B109">
        <v>16</v>
      </c>
      <c r="C109">
        <v>72</v>
      </c>
      <c r="D109">
        <v>33</v>
      </c>
      <c r="E109">
        <v>125</v>
      </c>
    </row>
    <row r="110" spans="1:5" x14ac:dyDescent="0.25">
      <c r="A110" t="s">
        <v>2685</v>
      </c>
      <c r="B110">
        <v>31</v>
      </c>
      <c r="C110">
        <v>478</v>
      </c>
      <c r="D110">
        <v>243</v>
      </c>
      <c r="E110">
        <v>751</v>
      </c>
    </row>
    <row r="111" spans="1:5" x14ac:dyDescent="0.25">
      <c r="A111" t="s">
        <v>2686</v>
      </c>
      <c r="B111">
        <v>94</v>
      </c>
      <c r="C111">
        <v>434</v>
      </c>
      <c r="D111">
        <v>461</v>
      </c>
      <c r="E111">
        <v>990</v>
      </c>
    </row>
    <row r="112" spans="1:5" x14ac:dyDescent="0.25">
      <c r="A112" t="s">
        <v>2687</v>
      </c>
      <c r="B112">
        <v>66</v>
      </c>
      <c r="C112">
        <v>509</v>
      </c>
      <c r="D112">
        <v>509</v>
      </c>
      <c r="E112">
        <v>1082</v>
      </c>
    </row>
    <row r="113" spans="1:5" x14ac:dyDescent="0.25">
      <c r="A113" t="s">
        <v>2688</v>
      </c>
      <c r="B113">
        <v>0</v>
      </c>
      <c r="C113">
        <v>24</v>
      </c>
      <c r="D113">
        <v>6</v>
      </c>
      <c r="E113">
        <v>27</v>
      </c>
    </row>
    <row r="114" spans="1:5" x14ac:dyDescent="0.25">
      <c r="A114" t="s">
        <v>2689</v>
      </c>
      <c r="B114">
        <v>0</v>
      </c>
      <c r="C114">
        <v>0</v>
      </c>
      <c r="D114">
        <v>0</v>
      </c>
      <c r="E114">
        <v>0</v>
      </c>
    </row>
    <row r="115" spans="1:5" x14ac:dyDescent="0.25">
      <c r="A115" t="s">
        <v>2690</v>
      </c>
      <c r="B115">
        <v>0</v>
      </c>
      <c r="C115">
        <v>17</v>
      </c>
      <c r="D115">
        <v>0</v>
      </c>
      <c r="E115">
        <v>14</v>
      </c>
    </row>
    <row r="116" spans="1:5" x14ac:dyDescent="0.25">
      <c r="A116" t="s">
        <v>2691</v>
      </c>
      <c r="B116">
        <v>50</v>
      </c>
      <c r="C116">
        <v>752</v>
      </c>
      <c r="D116">
        <v>310</v>
      </c>
      <c r="E116">
        <v>1116</v>
      </c>
    </row>
    <row r="117" spans="1:5" x14ac:dyDescent="0.25">
      <c r="A117" t="s">
        <v>2692</v>
      </c>
      <c r="B117">
        <v>38</v>
      </c>
      <c r="C117">
        <v>217</v>
      </c>
      <c r="D117">
        <v>246</v>
      </c>
      <c r="E117">
        <v>502</v>
      </c>
    </row>
    <row r="118" spans="1:5" x14ac:dyDescent="0.25">
      <c r="A118" t="s">
        <v>2693</v>
      </c>
      <c r="B118">
        <v>220</v>
      </c>
      <c r="C118">
        <v>1072</v>
      </c>
      <c r="D118">
        <v>1063</v>
      </c>
      <c r="E118">
        <v>2358</v>
      </c>
    </row>
    <row r="119" spans="1:5" x14ac:dyDescent="0.25">
      <c r="A119" t="s">
        <v>2694</v>
      </c>
      <c r="B119">
        <v>9</v>
      </c>
      <c r="C119">
        <v>21</v>
      </c>
      <c r="D119">
        <v>15</v>
      </c>
      <c r="E119">
        <v>41</v>
      </c>
    </row>
    <row r="120" spans="1:5" x14ac:dyDescent="0.25">
      <c r="A120" t="s">
        <v>2695</v>
      </c>
      <c r="B120">
        <v>25</v>
      </c>
      <c r="C120">
        <v>109</v>
      </c>
      <c r="D120">
        <v>113</v>
      </c>
      <c r="E120">
        <v>246</v>
      </c>
    </row>
    <row r="121" spans="1:5" x14ac:dyDescent="0.25">
      <c r="A121" t="s">
        <v>2696</v>
      </c>
      <c r="B121">
        <v>78</v>
      </c>
      <c r="C121">
        <v>3738</v>
      </c>
      <c r="D121">
        <v>1071</v>
      </c>
      <c r="E121">
        <v>4881</v>
      </c>
    </row>
    <row r="122" spans="1:5" x14ac:dyDescent="0.25">
      <c r="A122" t="s">
        <v>2697</v>
      </c>
      <c r="B122">
        <v>57</v>
      </c>
      <c r="C122">
        <v>572</v>
      </c>
      <c r="D122">
        <v>766</v>
      </c>
      <c r="E122">
        <v>1396</v>
      </c>
    </row>
    <row r="123" spans="1:5" x14ac:dyDescent="0.25">
      <c r="A123" t="s">
        <v>2698</v>
      </c>
      <c r="B123">
        <v>0</v>
      </c>
      <c r="C123">
        <v>82</v>
      </c>
      <c r="D123">
        <v>10</v>
      </c>
      <c r="E123">
        <v>94</v>
      </c>
    </row>
    <row r="124" spans="1:5" x14ac:dyDescent="0.25">
      <c r="A124" t="s">
        <v>2699</v>
      </c>
      <c r="B124">
        <v>124</v>
      </c>
      <c r="C124">
        <v>728</v>
      </c>
      <c r="D124">
        <v>507</v>
      </c>
      <c r="E124">
        <v>1355</v>
      </c>
    </row>
    <row r="125" spans="1:5" x14ac:dyDescent="0.25">
      <c r="A125" t="s">
        <v>2700</v>
      </c>
      <c r="B125">
        <v>45</v>
      </c>
      <c r="C125">
        <v>3813</v>
      </c>
      <c r="D125">
        <v>666</v>
      </c>
      <c r="E125">
        <v>4535</v>
      </c>
    </row>
    <row r="126" spans="1:5" x14ac:dyDescent="0.25">
      <c r="A126" t="s">
        <v>2701</v>
      </c>
      <c r="B126">
        <v>3</v>
      </c>
      <c r="C126">
        <v>5</v>
      </c>
      <c r="D126">
        <v>0</v>
      </c>
      <c r="E126">
        <v>7</v>
      </c>
    </row>
    <row r="127" spans="1:5" x14ac:dyDescent="0.25">
      <c r="A127" t="s">
        <v>2702</v>
      </c>
      <c r="B127">
        <v>4</v>
      </c>
      <c r="C127">
        <v>25</v>
      </c>
      <c r="D127">
        <v>11</v>
      </c>
      <c r="E127">
        <v>33</v>
      </c>
    </row>
    <row r="128" spans="1:5" x14ac:dyDescent="0.25">
      <c r="A128" t="s">
        <v>2703</v>
      </c>
      <c r="B128">
        <v>0</v>
      </c>
      <c r="C128">
        <v>6</v>
      </c>
      <c r="D128">
        <v>0</v>
      </c>
      <c r="E128">
        <v>7</v>
      </c>
    </row>
    <row r="129" spans="1:5" x14ac:dyDescent="0.25">
      <c r="A129" t="s">
        <v>2704</v>
      </c>
      <c r="B129">
        <v>0</v>
      </c>
      <c r="C129">
        <v>8</v>
      </c>
      <c r="D129">
        <v>6</v>
      </c>
      <c r="E129">
        <v>15</v>
      </c>
    </row>
    <row r="130" spans="1:5" x14ac:dyDescent="0.25">
      <c r="A130" t="s">
        <v>2705</v>
      </c>
      <c r="B130">
        <v>0</v>
      </c>
      <c r="C130">
        <v>21</v>
      </c>
      <c r="D130">
        <v>20</v>
      </c>
      <c r="E130">
        <v>43</v>
      </c>
    </row>
    <row r="131" spans="1:5" x14ac:dyDescent="0.25">
      <c r="A131" t="s">
        <v>2706</v>
      </c>
      <c r="B131">
        <v>5</v>
      </c>
      <c r="C131">
        <v>30</v>
      </c>
      <c r="D131">
        <v>0</v>
      </c>
      <c r="E131">
        <v>35</v>
      </c>
    </row>
    <row r="132" spans="1:5" x14ac:dyDescent="0.25">
      <c r="A132" t="s">
        <v>2707</v>
      </c>
      <c r="B132">
        <v>0</v>
      </c>
      <c r="C132">
        <v>37</v>
      </c>
      <c r="D132">
        <v>14</v>
      </c>
      <c r="E132">
        <v>50</v>
      </c>
    </row>
    <row r="133" spans="1:5" x14ac:dyDescent="0.25">
      <c r="A133" t="s">
        <v>2708</v>
      </c>
      <c r="B133">
        <v>0</v>
      </c>
      <c r="C133">
        <v>0</v>
      </c>
      <c r="D133">
        <v>0</v>
      </c>
      <c r="E133">
        <v>0</v>
      </c>
    </row>
    <row r="134" spans="1:5" x14ac:dyDescent="0.25">
      <c r="A134" t="s">
        <v>2709</v>
      </c>
      <c r="B134">
        <v>0</v>
      </c>
      <c r="C134">
        <v>0</v>
      </c>
      <c r="D134">
        <v>0</v>
      </c>
      <c r="E134">
        <v>0</v>
      </c>
    </row>
    <row r="135" spans="1:5" x14ac:dyDescent="0.25">
      <c r="A135" t="s">
        <v>2710</v>
      </c>
      <c r="B135">
        <v>21</v>
      </c>
      <c r="C135">
        <v>61</v>
      </c>
      <c r="D135">
        <v>22</v>
      </c>
      <c r="E135">
        <v>102</v>
      </c>
    </row>
    <row r="136" spans="1:5" x14ac:dyDescent="0.25">
      <c r="A136" t="s">
        <v>2711</v>
      </c>
      <c r="B136">
        <v>7</v>
      </c>
      <c r="C136">
        <v>0</v>
      </c>
      <c r="D136">
        <v>0</v>
      </c>
      <c r="E136">
        <v>13</v>
      </c>
    </row>
    <row r="137" spans="1:5" x14ac:dyDescent="0.25">
      <c r="A137" t="s">
        <v>2712</v>
      </c>
      <c r="B137">
        <v>0</v>
      </c>
      <c r="C137">
        <v>0</v>
      </c>
      <c r="D137">
        <v>0</v>
      </c>
      <c r="E137">
        <v>5</v>
      </c>
    </row>
    <row r="138" spans="1:5" x14ac:dyDescent="0.25">
      <c r="A138" t="s">
        <v>2713</v>
      </c>
      <c r="B138">
        <v>0</v>
      </c>
      <c r="C138">
        <v>0</v>
      </c>
      <c r="D138">
        <v>0</v>
      </c>
      <c r="E138">
        <v>0</v>
      </c>
    </row>
    <row r="139" spans="1:5" x14ac:dyDescent="0.25">
      <c r="A139" t="s">
        <v>2714</v>
      </c>
      <c r="B139">
        <v>0</v>
      </c>
      <c r="C139">
        <v>0</v>
      </c>
      <c r="D139">
        <v>0</v>
      </c>
      <c r="E139">
        <v>0</v>
      </c>
    </row>
    <row r="140" spans="1:5" x14ac:dyDescent="0.25">
      <c r="A140" t="s">
        <v>2715</v>
      </c>
      <c r="B140">
        <v>4</v>
      </c>
      <c r="C140">
        <v>8</v>
      </c>
      <c r="D140">
        <v>0</v>
      </c>
      <c r="E140">
        <v>11</v>
      </c>
    </row>
    <row r="141" spans="1:5" x14ac:dyDescent="0.25">
      <c r="A141" t="s">
        <v>2716</v>
      </c>
      <c r="B141">
        <v>0</v>
      </c>
      <c r="C141">
        <v>0</v>
      </c>
      <c r="D141">
        <v>0</v>
      </c>
      <c r="E141">
        <v>0</v>
      </c>
    </row>
    <row r="142" spans="1:5" x14ac:dyDescent="0.25">
      <c r="A142" t="s">
        <v>2717</v>
      </c>
      <c r="B142">
        <v>0</v>
      </c>
      <c r="C142">
        <v>0</v>
      </c>
      <c r="D142">
        <v>0</v>
      </c>
      <c r="E142">
        <v>3</v>
      </c>
    </row>
    <row r="143" spans="1:5" x14ac:dyDescent="0.25">
      <c r="A143" t="s">
        <v>2718</v>
      </c>
      <c r="B143">
        <v>0</v>
      </c>
      <c r="C143">
        <v>0</v>
      </c>
      <c r="D143">
        <v>0</v>
      </c>
      <c r="E143">
        <v>0</v>
      </c>
    </row>
    <row r="144" spans="1:5" x14ac:dyDescent="0.25">
      <c r="A144" t="s">
        <v>2719</v>
      </c>
      <c r="B144">
        <v>0</v>
      </c>
      <c r="C144">
        <v>0</v>
      </c>
      <c r="D144">
        <v>0</v>
      </c>
      <c r="E144">
        <v>0</v>
      </c>
    </row>
    <row r="145" spans="1:5" x14ac:dyDescent="0.25">
      <c r="A145" t="s">
        <v>2720</v>
      </c>
      <c r="B145">
        <v>30</v>
      </c>
      <c r="C145">
        <v>43</v>
      </c>
      <c r="D145">
        <v>82</v>
      </c>
      <c r="E145">
        <v>153</v>
      </c>
    </row>
    <row r="146" spans="1:5" x14ac:dyDescent="0.25">
      <c r="A146" t="s">
        <v>2721</v>
      </c>
      <c r="B146">
        <v>2998</v>
      </c>
      <c r="C146">
        <v>1604</v>
      </c>
      <c r="D146">
        <v>3067</v>
      </c>
      <c r="E146">
        <v>7671</v>
      </c>
    </row>
    <row r="147" spans="1:5" x14ac:dyDescent="0.25">
      <c r="A147" t="s">
        <v>2722</v>
      </c>
      <c r="B147">
        <v>0</v>
      </c>
      <c r="C147">
        <v>0</v>
      </c>
      <c r="D147">
        <v>0</v>
      </c>
      <c r="E147">
        <v>0</v>
      </c>
    </row>
    <row r="148" spans="1:5" x14ac:dyDescent="0.25">
      <c r="A148" t="s">
        <v>2723</v>
      </c>
      <c r="B148">
        <v>0</v>
      </c>
      <c r="C148">
        <v>0</v>
      </c>
      <c r="D148">
        <v>0</v>
      </c>
      <c r="E148">
        <v>0</v>
      </c>
    </row>
    <row r="149" spans="1:5" x14ac:dyDescent="0.25">
      <c r="A149" t="s">
        <v>2724</v>
      </c>
      <c r="B149">
        <v>0</v>
      </c>
      <c r="C149">
        <v>0</v>
      </c>
      <c r="D149">
        <v>0</v>
      </c>
      <c r="E149">
        <v>0</v>
      </c>
    </row>
    <row r="150" spans="1:5" x14ac:dyDescent="0.25">
      <c r="A150" t="s">
        <v>2725</v>
      </c>
      <c r="B150">
        <v>14</v>
      </c>
      <c r="C150">
        <v>26</v>
      </c>
      <c r="D150">
        <v>21</v>
      </c>
      <c r="E150">
        <v>61</v>
      </c>
    </row>
    <row r="151" spans="1:5" x14ac:dyDescent="0.25">
      <c r="A151" t="s">
        <v>2726</v>
      </c>
      <c r="B151">
        <v>226</v>
      </c>
      <c r="C151">
        <v>352</v>
      </c>
      <c r="D151">
        <v>308</v>
      </c>
      <c r="E151">
        <v>885</v>
      </c>
    </row>
    <row r="152" spans="1:5" x14ac:dyDescent="0.25">
      <c r="A152" t="s">
        <v>2727</v>
      </c>
      <c r="B152">
        <v>0</v>
      </c>
      <c r="C152">
        <v>0</v>
      </c>
      <c r="D152">
        <v>0</v>
      </c>
      <c r="E152">
        <v>0</v>
      </c>
    </row>
    <row r="153" spans="1:5" x14ac:dyDescent="0.25">
      <c r="A153" t="s">
        <v>2728</v>
      </c>
      <c r="B153">
        <v>9</v>
      </c>
      <c r="C153">
        <v>37</v>
      </c>
      <c r="D153">
        <v>25</v>
      </c>
      <c r="E153">
        <v>72</v>
      </c>
    </row>
    <row r="154" spans="1:5" x14ac:dyDescent="0.25">
      <c r="A154" t="s">
        <v>2729</v>
      </c>
      <c r="B154">
        <v>18</v>
      </c>
      <c r="C154">
        <v>22</v>
      </c>
      <c r="D154">
        <v>24</v>
      </c>
      <c r="E154">
        <v>60</v>
      </c>
    </row>
    <row r="155" spans="1:5" x14ac:dyDescent="0.25">
      <c r="A155" t="s">
        <v>2730</v>
      </c>
      <c r="B155">
        <v>8</v>
      </c>
      <c r="C155">
        <v>24</v>
      </c>
      <c r="D155">
        <v>18</v>
      </c>
      <c r="E155">
        <v>47</v>
      </c>
    </row>
    <row r="156" spans="1:5" x14ac:dyDescent="0.25">
      <c r="A156" t="s">
        <v>2731</v>
      </c>
      <c r="B156">
        <v>0</v>
      </c>
      <c r="C156">
        <v>4</v>
      </c>
      <c r="D156">
        <v>4</v>
      </c>
      <c r="E156">
        <v>9</v>
      </c>
    </row>
    <row r="157" spans="1:5" x14ac:dyDescent="0.25">
      <c r="A157" t="s">
        <v>2732</v>
      </c>
      <c r="B157">
        <v>149</v>
      </c>
      <c r="C157">
        <v>504</v>
      </c>
      <c r="D157">
        <v>276</v>
      </c>
      <c r="E157">
        <v>926</v>
      </c>
    </row>
    <row r="158" spans="1:5" x14ac:dyDescent="0.25">
      <c r="A158" t="s">
        <v>2733</v>
      </c>
      <c r="B158">
        <v>60</v>
      </c>
      <c r="C158">
        <v>157</v>
      </c>
      <c r="D158">
        <v>103</v>
      </c>
      <c r="E158">
        <v>312</v>
      </c>
    </row>
    <row r="159" spans="1:5" x14ac:dyDescent="0.25">
      <c r="A159" t="s">
        <v>2734</v>
      </c>
      <c r="B159">
        <v>11</v>
      </c>
      <c r="C159">
        <v>9</v>
      </c>
      <c r="D159">
        <v>5</v>
      </c>
      <c r="E159">
        <v>35</v>
      </c>
    </row>
    <row r="160" spans="1:5" x14ac:dyDescent="0.25">
      <c r="A160" t="s">
        <v>2735</v>
      </c>
      <c r="B160">
        <v>24</v>
      </c>
      <c r="C160">
        <v>0</v>
      </c>
      <c r="D160">
        <v>0</v>
      </c>
      <c r="E160">
        <v>26</v>
      </c>
    </row>
    <row r="161" spans="1:5" x14ac:dyDescent="0.25">
      <c r="A161" t="s">
        <v>2736</v>
      </c>
      <c r="B161">
        <v>158</v>
      </c>
      <c r="C161">
        <v>536</v>
      </c>
      <c r="D161">
        <v>417</v>
      </c>
      <c r="E161">
        <v>1109</v>
      </c>
    </row>
    <row r="162" spans="1:5" x14ac:dyDescent="0.25">
      <c r="A162" t="s">
        <v>2737</v>
      </c>
      <c r="B162">
        <v>120</v>
      </c>
      <c r="C162">
        <v>435</v>
      </c>
      <c r="D162">
        <v>309</v>
      </c>
      <c r="E162">
        <v>867</v>
      </c>
    </row>
    <row r="163" spans="1:5" x14ac:dyDescent="0.25">
      <c r="A163" t="s">
        <v>2738</v>
      </c>
      <c r="B163">
        <v>0</v>
      </c>
      <c r="C163">
        <v>0</v>
      </c>
      <c r="D163">
        <v>0</v>
      </c>
      <c r="E163">
        <v>0</v>
      </c>
    </row>
    <row r="164" spans="1:5" x14ac:dyDescent="0.25">
      <c r="A164" t="s">
        <v>2739</v>
      </c>
      <c r="B164">
        <v>0</v>
      </c>
      <c r="C164">
        <v>0</v>
      </c>
      <c r="D164">
        <v>0</v>
      </c>
      <c r="E164">
        <v>0</v>
      </c>
    </row>
    <row r="165" spans="1:5" x14ac:dyDescent="0.25">
      <c r="A165" t="s">
        <v>2740</v>
      </c>
      <c r="B165">
        <v>0</v>
      </c>
      <c r="C165">
        <v>0</v>
      </c>
      <c r="D165">
        <v>0</v>
      </c>
      <c r="E165">
        <v>0</v>
      </c>
    </row>
    <row r="166" spans="1:5" x14ac:dyDescent="0.25">
      <c r="A166" t="s">
        <v>2741</v>
      </c>
      <c r="B166">
        <v>0</v>
      </c>
      <c r="C166">
        <v>0</v>
      </c>
      <c r="D166">
        <v>0</v>
      </c>
      <c r="E166">
        <v>0</v>
      </c>
    </row>
    <row r="167" spans="1:5" x14ac:dyDescent="0.25">
      <c r="A167" t="s">
        <v>2742</v>
      </c>
      <c r="B167">
        <v>0</v>
      </c>
      <c r="C167">
        <v>0</v>
      </c>
      <c r="D167">
        <v>9</v>
      </c>
      <c r="E167">
        <v>11</v>
      </c>
    </row>
    <row r="168" spans="1:5" x14ac:dyDescent="0.25">
      <c r="A168" t="s">
        <v>2743</v>
      </c>
      <c r="B168">
        <v>0</v>
      </c>
      <c r="C168">
        <v>4</v>
      </c>
      <c r="D168">
        <v>0</v>
      </c>
      <c r="E168">
        <v>4</v>
      </c>
    </row>
    <row r="169" spans="1:5" x14ac:dyDescent="0.25">
      <c r="A169" t="s">
        <v>2744</v>
      </c>
      <c r="B169">
        <v>0</v>
      </c>
      <c r="C169">
        <v>0</v>
      </c>
      <c r="D169">
        <v>5</v>
      </c>
      <c r="E169">
        <v>5</v>
      </c>
    </row>
    <row r="170" spans="1:5" x14ac:dyDescent="0.25">
      <c r="A170" t="s">
        <v>2745</v>
      </c>
      <c r="B170">
        <v>0</v>
      </c>
      <c r="C170">
        <v>3</v>
      </c>
      <c r="D170">
        <v>0</v>
      </c>
      <c r="E170">
        <v>7</v>
      </c>
    </row>
    <row r="171" spans="1:5" x14ac:dyDescent="0.25">
      <c r="A171" t="s">
        <v>2746</v>
      </c>
      <c r="B171">
        <v>0</v>
      </c>
      <c r="C171">
        <v>0</v>
      </c>
      <c r="D171">
        <v>0</v>
      </c>
      <c r="E171">
        <v>0</v>
      </c>
    </row>
    <row r="172" spans="1:5" x14ac:dyDescent="0.25">
      <c r="A172" t="s">
        <v>2747</v>
      </c>
      <c r="B172">
        <v>0</v>
      </c>
      <c r="C172">
        <v>0</v>
      </c>
      <c r="D172">
        <v>0</v>
      </c>
      <c r="E172">
        <v>0</v>
      </c>
    </row>
    <row r="173" spans="1:5" x14ac:dyDescent="0.25">
      <c r="A173" t="s">
        <v>2748</v>
      </c>
      <c r="B173">
        <v>26</v>
      </c>
      <c r="C173">
        <v>26</v>
      </c>
      <c r="D173">
        <v>48</v>
      </c>
      <c r="E173">
        <v>98</v>
      </c>
    </row>
    <row r="174" spans="1:5" x14ac:dyDescent="0.25">
      <c r="A174" t="s">
        <v>2749</v>
      </c>
      <c r="B174">
        <v>1071</v>
      </c>
      <c r="C174">
        <v>1066</v>
      </c>
      <c r="D174">
        <v>1636</v>
      </c>
      <c r="E174">
        <v>3774</v>
      </c>
    </row>
    <row r="175" spans="1:5" x14ac:dyDescent="0.25">
      <c r="A175" t="s">
        <v>2750</v>
      </c>
      <c r="B175">
        <v>272</v>
      </c>
      <c r="C175">
        <v>27</v>
      </c>
      <c r="D175">
        <v>55</v>
      </c>
      <c r="E175">
        <v>357</v>
      </c>
    </row>
    <row r="176" spans="1:5" x14ac:dyDescent="0.25">
      <c r="A176" t="s">
        <v>2751</v>
      </c>
      <c r="B176">
        <v>1710</v>
      </c>
      <c r="C176">
        <v>2857</v>
      </c>
      <c r="D176">
        <v>4603</v>
      </c>
      <c r="E176">
        <v>9166</v>
      </c>
    </row>
    <row r="177" spans="1:5" x14ac:dyDescent="0.25">
      <c r="A177" t="s">
        <v>2752</v>
      </c>
      <c r="B177">
        <v>23</v>
      </c>
      <c r="C177">
        <v>25</v>
      </c>
      <c r="D177">
        <v>20</v>
      </c>
      <c r="E177">
        <v>69</v>
      </c>
    </row>
    <row r="178" spans="1:5" x14ac:dyDescent="0.25">
      <c r="A178" t="s">
        <v>2753</v>
      </c>
      <c r="B178">
        <v>70</v>
      </c>
      <c r="C178">
        <v>77</v>
      </c>
      <c r="D178">
        <v>110</v>
      </c>
      <c r="E178">
        <v>254</v>
      </c>
    </row>
    <row r="179" spans="1:5" x14ac:dyDescent="0.25">
      <c r="A179" t="s">
        <v>2754</v>
      </c>
      <c r="B179">
        <v>0</v>
      </c>
      <c r="C179">
        <v>0</v>
      </c>
      <c r="D179">
        <v>0</v>
      </c>
      <c r="E179">
        <v>0</v>
      </c>
    </row>
    <row r="180" spans="1:5" x14ac:dyDescent="0.25">
      <c r="A180" t="s">
        <v>2755</v>
      </c>
      <c r="B180">
        <v>274</v>
      </c>
      <c r="C180">
        <v>492</v>
      </c>
      <c r="D180">
        <v>460</v>
      </c>
      <c r="E180">
        <v>1226</v>
      </c>
    </row>
    <row r="181" spans="1:5" x14ac:dyDescent="0.25">
      <c r="A181" t="s">
        <v>2756</v>
      </c>
      <c r="B181">
        <v>159</v>
      </c>
      <c r="C181">
        <v>287</v>
      </c>
      <c r="D181">
        <v>175</v>
      </c>
      <c r="E181">
        <v>616</v>
      </c>
    </row>
    <row r="182" spans="1:5" x14ac:dyDescent="0.25">
      <c r="A182" t="s">
        <v>2757</v>
      </c>
      <c r="B182">
        <v>0</v>
      </c>
      <c r="C182">
        <v>0</v>
      </c>
      <c r="D182">
        <v>0</v>
      </c>
      <c r="E182">
        <v>0</v>
      </c>
    </row>
    <row r="183" spans="1:5" x14ac:dyDescent="0.25">
      <c r="A183" t="s">
        <v>2758</v>
      </c>
      <c r="B183">
        <v>6</v>
      </c>
      <c r="C183">
        <v>0</v>
      </c>
      <c r="D183">
        <v>3</v>
      </c>
      <c r="E183">
        <v>6</v>
      </c>
    </row>
    <row r="184" spans="1:5" x14ac:dyDescent="0.25">
      <c r="A184" t="s">
        <v>2759</v>
      </c>
      <c r="B184">
        <v>9</v>
      </c>
      <c r="C184">
        <v>15</v>
      </c>
      <c r="D184">
        <v>11</v>
      </c>
      <c r="E184">
        <v>35</v>
      </c>
    </row>
    <row r="185" spans="1:5" x14ac:dyDescent="0.25">
      <c r="A185" t="s">
        <v>2760</v>
      </c>
      <c r="B185">
        <v>0</v>
      </c>
      <c r="C185">
        <v>0</v>
      </c>
      <c r="D185">
        <v>0</v>
      </c>
      <c r="E185">
        <v>0</v>
      </c>
    </row>
    <row r="186" spans="1:5" x14ac:dyDescent="0.25">
      <c r="A186" t="s">
        <v>2761</v>
      </c>
      <c r="B186">
        <v>0</v>
      </c>
      <c r="C186">
        <v>0</v>
      </c>
      <c r="D186">
        <v>8</v>
      </c>
      <c r="E186" s="34">
        <v>11</v>
      </c>
    </row>
    <row r="187" spans="1:5" x14ac:dyDescent="0.25">
      <c r="A187" t="s">
        <v>2762</v>
      </c>
      <c r="B187">
        <v>0</v>
      </c>
      <c r="C187">
        <v>0</v>
      </c>
      <c r="D187">
        <v>0</v>
      </c>
      <c r="E187" s="34">
        <v>0</v>
      </c>
    </row>
    <row r="188" spans="1:5" x14ac:dyDescent="0.25">
      <c r="A188" t="s">
        <v>2763</v>
      </c>
      <c r="B188">
        <v>0</v>
      </c>
      <c r="C188">
        <v>0</v>
      </c>
      <c r="D188">
        <v>0</v>
      </c>
      <c r="E188" s="34">
        <v>0</v>
      </c>
    </row>
    <row r="189" spans="1:5" x14ac:dyDescent="0.25">
      <c r="A189" t="s">
        <v>2764</v>
      </c>
      <c r="B189">
        <v>0</v>
      </c>
      <c r="C189">
        <v>0</v>
      </c>
      <c r="D189">
        <v>0</v>
      </c>
      <c r="E189" s="34">
        <v>0</v>
      </c>
    </row>
    <row r="190" spans="1:5" x14ac:dyDescent="0.25">
      <c r="A190" t="s">
        <v>2765</v>
      </c>
      <c r="B190">
        <v>0</v>
      </c>
      <c r="C190">
        <v>0</v>
      </c>
      <c r="D190">
        <v>0</v>
      </c>
      <c r="E190" s="34">
        <v>0</v>
      </c>
    </row>
    <row r="191" spans="1:5" x14ac:dyDescent="0.25">
      <c r="A191" t="s">
        <v>2766</v>
      </c>
      <c r="B191">
        <v>0</v>
      </c>
      <c r="C191">
        <v>0</v>
      </c>
      <c r="D191">
        <v>0</v>
      </c>
      <c r="E191" s="34">
        <v>0</v>
      </c>
    </row>
    <row r="192" spans="1:5" x14ac:dyDescent="0.25">
      <c r="A192" t="s">
        <v>2767</v>
      </c>
      <c r="B192">
        <v>0</v>
      </c>
      <c r="C192">
        <v>0</v>
      </c>
      <c r="D192">
        <v>0</v>
      </c>
      <c r="E192" s="34">
        <v>0</v>
      </c>
    </row>
    <row r="193" spans="1:5" x14ac:dyDescent="0.25">
      <c r="A193" t="s">
        <v>2768</v>
      </c>
      <c r="B193">
        <v>0</v>
      </c>
      <c r="C193">
        <v>0</v>
      </c>
      <c r="D193">
        <v>0</v>
      </c>
      <c r="E193" s="34">
        <v>5</v>
      </c>
    </row>
    <row r="194" spans="1:5" x14ac:dyDescent="0.25">
      <c r="A194" t="s">
        <v>2769</v>
      </c>
      <c r="B194">
        <v>0</v>
      </c>
      <c r="C194">
        <v>0</v>
      </c>
      <c r="D194">
        <v>0</v>
      </c>
      <c r="E194" s="34">
        <v>0</v>
      </c>
    </row>
    <row r="195" spans="1:5" x14ac:dyDescent="0.25">
      <c r="A195" t="s">
        <v>2770</v>
      </c>
      <c r="B195">
        <v>0</v>
      </c>
      <c r="C195">
        <v>0</v>
      </c>
      <c r="D195">
        <v>0</v>
      </c>
      <c r="E195" s="34">
        <v>0</v>
      </c>
    </row>
    <row r="196" spans="1:5" x14ac:dyDescent="0.25">
      <c r="A196" t="s">
        <v>2771</v>
      </c>
      <c r="B196">
        <v>0</v>
      </c>
      <c r="C196">
        <v>0</v>
      </c>
      <c r="D196">
        <v>0</v>
      </c>
      <c r="E196" s="34">
        <v>0</v>
      </c>
    </row>
    <row r="197" spans="1:5" x14ac:dyDescent="0.25">
      <c r="A197" t="s">
        <v>2772</v>
      </c>
      <c r="B197">
        <v>0</v>
      </c>
      <c r="C197">
        <v>0</v>
      </c>
      <c r="D197">
        <v>0</v>
      </c>
      <c r="E197" s="34">
        <v>0</v>
      </c>
    </row>
    <row r="198" spans="1:5" x14ac:dyDescent="0.25">
      <c r="A198" t="s">
        <v>2773</v>
      </c>
      <c r="B198">
        <v>0</v>
      </c>
      <c r="C198">
        <v>0</v>
      </c>
      <c r="D198">
        <v>0</v>
      </c>
      <c r="E198" s="34">
        <v>0</v>
      </c>
    </row>
    <row r="199" spans="1:5" x14ac:dyDescent="0.25">
      <c r="A199" t="s">
        <v>2774</v>
      </c>
      <c r="B199">
        <v>0</v>
      </c>
      <c r="C199">
        <v>0</v>
      </c>
      <c r="D199">
        <v>0</v>
      </c>
      <c r="E199" s="34">
        <v>0</v>
      </c>
    </row>
    <row r="200" spans="1:5" x14ac:dyDescent="0.25">
      <c r="A200" t="s">
        <v>2775</v>
      </c>
      <c r="B200">
        <v>0</v>
      </c>
      <c r="C200">
        <v>0</v>
      </c>
      <c r="D200">
        <v>0</v>
      </c>
      <c r="E200" s="34">
        <v>0</v>
      </c>
    </row>
    <row r="201" spans="1:5" x14ac:dyDescent="0.25">
      <c r="A201" t="s">
        <v>2776</v>
      </c>
      <c r="B201">
        <v>0</v>
      </c>
      <c r="C201">
        <v>0</v>
      </c>
      <c r="D201">
        <v>0</v>
      </c>
      <c r="E201" s="34">
        <v>0</v>
      </c>
    </row>
    <row r="202" spans="1:5" x14ac:dyDescent="0.25">
      <c r="A202" t="s">
        <v>2777</v>
      </c>
      <c r="B202">
        <v>0</v>
      </c>
      <c r="C202">
        <v>0</v>
      </c>
      <c r="D202">
        <v>0</v>
      </c>
      <c r="E202" s="34">
        <v>0</v>
      </c>
    </row>
    <row r="203" spans="1:5" x14ac:dyDescent="0.25">
      <c r="A203" t="s">
        <v>2778</v>
      </c>
      <c r="B203">
        <v>0</v>
      </c>
      <c r="C203">
        <v>0</v>
      </c>
      <c r="D203">
        <v>0</v>
      </c>
      <c r="E203" s="34">
        <v>0</v>
      </c>
    </row>
    <row r="204" spans="1:5" x14ac:dyDescent="0.25">
      <c r="A204" t="s">
        <v>2779</v>
      </c>
      <c r="B204">
        <v>0</v>
      </c>
      <c r="C204">
        <v>0</v>
      </c>
      <c r="D204">
        <v>0</v>
      </c>
      <c r="E204" s="34">
        <v>0</v>
      </c>
    </row>
    <row r="205" spans="1:5" x14ac:dyDescent="0.25">
      <c r="A205" t="s">
        <v>2780</v>
      </c>
      <c r="B205">
        <v>0</v>
      </c>
      <c r="C205">
        <v>0</v>
      </c>
      <c r="D205">
        <v>0</v>
      </c>
      <c r="E205" s="34">
        <v>0</v>
      </c>
    </row>
    <row r="206" spans="1:5" x14ac:dyDescent="0.25">
      <c r="A206" t="s">
        <v>2781</v>
      </c>
      <c r="B206">
        <v>0</v>
      </c>
      <c r="C206">
        <v>0</v>
      </c>
      <c r="D206">
        <v>0</v>
      </c>
      <c r="E206" s="34">
        <v>0</v>
      </c>
    </row>
    <row r="207" spans="1:5" x14ac:dyDescent="0.25">
      <c r="A207" t="s">
        <v>2782</v>
      </c>
      <c r="B207">
        <v>0</v>
      </c>
      <c r="C207">
        <v>0</v>
      </c>
      <c r="D207">
        <v>0</v>
      </c>
      <c r="E207" s="34">
        <v>0</v>
      </c>
    </row>
    <row r="208" spans="1:5" x14ac:dyDescent="0.25">
      <c r="A208" t="s">
        <v>2783</v>
      </c>
      <c r="B208">
        <v>0</v>
      </c>
      <c r="C208">
        <v>0</v>
      </c>
      <c r="D208">
        <v>0</v>
      </c>
      <c r="E208" s="34">
        <v>0</v>
      </c>
    </row>
    <row r="209" spans="1:5" x14ac:dyDescent="0.25">
      <c r="A209" t="s">
        <v>2784</v>
      </c>
      <c r="B209">
        <v>4</v>
      </c>
      <c r="C209">
        <v>0</v>
      </c>
      <c r="D209">
        <v>0</v>
      </c>
      <c r="E209" s="34">
        <v>4</v>
      </c>
    </row>
    <row r="210" spans="1:5" x14ac:dyDescent="0.25">
      <c r="A210" t="s">
        <v>2785</v>
      </c>
      <c r="B210">
        <v>0</v>
      </c>
      <c r="C210">
        <v>0</v>
      </c>
      <c r="D210">
        <v>0</v>
      </c>
      <c r="E210" s="34">
        <v>0</v>
      </c>
    </row>
    <row r="211" spans="1:5" x14ac:dyDescent="0.25">
      <c r="A211" t="s">
        <v>2786</v>
      </c>
      <c r="B211">
        <v>0</v>
      </c>
      <c r="C211">
        <v>0</v>
      </c>
      <c r="D211">
        <v>0</v>
      </c>
      <c r="E211" s="34">
        <v>0</v>
      </c>
    </row>
    <row r="212" spans="1:5" x14ac:dyDescent="0.25">
      <c r="A212" t="s">
        <v>2787</v>
      </c>
      <c r="B212">
        <v>0</v>
      </c>
      <c r="C212">
        <v>0</v>
      </c>
      <c r="D212">
        <v>0</v>
      </c>
      <c r="E212" s="34">
        <v>0</v>
      </c>
    </row>
    <row r="213" spans="1:5" x14ac:dyDescent="0.25">
      <c r="A213" t="s">
        <v>2788</v>
      </c>
      <c r="B213">
        <v>0</v>
      </c>
      <c r="C213">
        <v>0</v>
      </c>
      <c r="D213">
        <v>0</v>
      </c>
      <c r="E213" s="34">
        <v>0</v>
      </c>
    </row>
    <row r="214" spans="1:5" x14ac:dyDescent="0.25">
      <c r="A214" t="s">
        <v>2789</v>
      </c>
      <c r="B214">
        <v>0</v>
      </c>
      <c r="C214">
        <v>0</v>
      </c>
      <c r="D214">
        <v>0</v>
      </c>
      <c r="E214" s="34">
        <v>0</v>
      </c>
    </row>
    <row r="215" spans="1:5" x14ac:dyDescent="0.25">
      <c r="A215" t="s">
        <v>2790</v>
      </c>
      <c r="B215">
        <v>0</v>
      </c>
      <c r="C215">
        <v>0</v>
      </c>
      <c r="D215">
        <v>0</v>
      </c>
      <c r="E215" s="34">
        <v>0</v>
      </c>
    </row>
    <row r="216" spans="1:5" x14ac:dyDescent="0.25">
      <c r="A216" t="s">
        <v>2791</v>
      </c>
      <c r="B216">
        <v>0</v>
      </c>
      <c r="C216">
        <v>0</v>
      </c>
      <c r="D216">
        <v>0</v>
      </c>
      <c r="E216" s="34">
        <v>0</v>
      </c>
    </row>
    <row r="217" spans="1:5" x14ac:dyDescent="0.25">
      <c r="A217" t="s">
        <v>2792</v>
      </c>
      <c r="B217">
        <v>0</v>
      </c>
      <c r="C217">
        <v>0</v>
      </c>
      <c r="D217">
        <v>0</v>
      </c>
      <c r="E217" s="34">
        <v>0</v>
      </c>
    </row>
    <row r="218" spans="1:5" x14ac:dyDescent="0.25">
      <c r="A218" t="s">
        <v>2793</v>
      </c>
      <c r="B218">
        <v>0</v>
      </c>
      <c r="C218">
        <v>0</v>
      </c>
      <c r="D218">
        <v>0</v>
      </c>
      <c r="E218" s="34">
        <v>0</v>
      </c>
    </row>
    <row r="219" spans="1:5" x14ac:dyDescent="0.25">
      <c r="A219" t="s">
        <v>2794</v>
      </c>
      <c r="B219">
        <v>0</v>
      </c>
      <c r="C219">
        <v>0</v>
      </c>
      <c r="D219">
        <v>0</v>
      </c>
      <c r="E219" s="34">
        <v>0</v>
      </c>
    </row>
    <row r="220" spans="1:5" x14ac:dyDescent="0.25">
      <c r="A220" t="s">
        <v>2795</v>
      </c>
      <c r="B220">
        <v>0</v>
      </c>
      <c r="C220">
        <v>0</v>
      </c>
      <c r="D220">
        <v>0</v>
      </c>
      <c r="E220" s="34">
        <v>0</v>
      </c>
    </row>
    <row r="221" spans="1:5" x14ac:dyDescent="0.25">
      <c r="A221" t="s">
        <v>2796</v>
      </c>
      <c r="B221">
        <v>0</v>
      </c>
      <c r="C221">
        <v>0</v>
      </c>
      <c r="D221">
        <v>0</v>
      </c>
      <c r="E221" s="34">
        <v>0</v>
      </c>
    </row>
    <row r="222" spans="1:5" x14ac:dyDescent="0.25">
      <c r="A222" t="s">
        <v>2797</v>
      </c>
      <c r="B222">
        <v>0</v>
      </c>
      <c r="C222">
        <v>0</v>
      </c>
      <c r="D222">
        <v>0</v>
      </c>
      <c r="E222" s="34">
        <v>0</v>
      </c>
    </row>
    <row r="223" spans="1:5" x14ac:dyDescent="0.25">
      <c r="A223" t="s">
        <v>2798</v>
      </c>
      <c r="B223">
        <v>0</v>
      </c>
      <c r="C223">
        <v>0</v>
      </c>
      <c r="D223">
        <v>0</v>
      </c>
      <c r="E223" s="34">
        <v>0</v>
      </c>
    </row>
    <row r="224" spans="1:5" x14ac:dyDescent="0.25">
      <c r="A224" t="s">
        <v>2799</v>
      </c>
      <c r="B224">
        <v>0</v>
      </c>
      <c r="C224">
        <v>0</v>
      </c>
      <c r="D224">
        <v>0</v>
      </c>
      <c r="E224" s="34">
        <v>0</v>
      </c>
    </row>
    <row r="225" spans="1:5" x14ac:dyDescent="0.25">
      <c r="A225" t="s">
        <v>2800</v>
      </c>
      <c r="B225">
        <v>0</v>
      </c>
      <c r="C225">
        <v>0</v>
      </c>
      <c r="D225">
        <v>0</v>
      </c>
      <c r="E225" s="34">
        <v>0</v>
      </c>
    </row>
    <row r="226" spans="1:5" x14ac:dyDescent="0.25">
      <c r="A226" t="s">
        <v>2801</v>
      </c>
      <c r="B226">
        <v>0</v>
      </c>
      <c r="C226">
        <v>0</v>
      </c>
      <c r="D226">
        <v>0</v>
      </c>
      <c r="E226" s="34">
        <v>0</v>
      </c>
    </row>
    <row r="227" spans="1:5" x14ac:dyDescent="0.25">
      <c r="A227" t="s">
        <v>2802</v>
      </c>
      <c r="B227">
        <v>0</v>
      </c>
      <c r="C227">
        <v>0</v>
      </c>
      <c r="D227">
        <v>0</v>
      </c>
      <c r="E227" s="34">
        <v>0</v>
      </c>
    </row>
    <row r="228" spans="1:5" x14ac:dyDescent="0.25">
      <c r="A228" t="s">
        <v>2803</v>
      </c>
      <c r="B228">
        <v>0</v>
      </c>
      <c r="C228">
        <v>0</v>
      </c>
      <c r="D228">
        <v>0</v>
      </c>
      <c r="E228" s="34">
        <v>0</v>
      </c>
    </row>
    <row r="229" spans="1:5" x14ac:dyDescent="0.25">
      <c r="A229" t="s">
        <v>2804</v>
      </c>
      <c r="B229">
        <v>0</v>
      </c>
      <c r="C229">
        <v>0</v>
      </c>
      <c r="D229">
        <v>0</v>
      </c>
      <c r="E229" s="34">
        <v>0</v>
      </c>
    </row>
    <row r="230" spans="1:5" x14ac:dyDescent="0.25">
      <c r="A230" t="s">
        <v>2805</v>
      </c>
      <c r="B230">
        <v>0</v>
      </c>
      <c r="C230">
        <v>0</v>
      </c>
      <c r="D230">
        <v>0</v>
      </c>
      <c r="E230" s="34">
        <v>0</v>
      </c>
    </row>
    <row r="231" spans="1:5" x14ac:dyDescent="0.25">
      <c r="A231" t="s">
        <v>2806</v>
      </c>
      <c r="B231">
        <v>0</v>
      </c>
      <c r="C231">
        <v>0</v>
      </c>
      <c r="D231">
        <v>0</v>
      </c>
      <c r="E231" s="34">
        <v>0</v>
      </c>
    </row>
    <row r="232" spans="1:5" x14ac:dyDescent="0.25">
      <c r="A232" t="s">
        <v>2807</v>
      </c>
      <c r="B232">
        <v>0</v>
      </c>
      <c r="C232">
        <v>0</v>
      </c>
      <c r="D232">
        <v>0</v>
      </c>
      <c r="E232" s="34">
        <v>0</v>
      </c>
    </row>
    <row r="233" spans="1:5" x14ac:dyDescent="0.25">
      <c r="A233" t="s">
        <v>2808</v>
      </c>
      <c r="B233">
        <v>0</v>
      </c>
      <c r="C233">
        <v>0</v>
      </c>
      <c r="D233">
        <v>0</v>
      </c>
      <c r="E233" s="34">
        <v>0</v>
      </c>
    </row>
    <row r="234" spans="1:5" x14ac:dyDescent="0.25">
      <c r="A234" t="s">
        <v>2809</v>
      </c>
      <c r="B234">
        <v>0</v>
      </c>
      <c r="C234">
        <v>0</v>
      </c>
      <c r="D234">
        <v>0</v>
      </c>
      <c r="E234" s="34">
        <v>0</v>
      </c>
    </row>
    <row r="235" spans="1:5" x14ac:dyDescent="0.25">
      <c r="A235" t="s">
        <v>2810</v>
      </c>
      <c r="B235">
        <v>0</v>
      </c>
      <c r="C235">
        <v>0</v>
      </c>
      <c r="D235">
        <v>0</v>
      </c>
      <c r="E235" s="34">
        <v>0</v>
      </c>
    </row>
    <row r="236" spans="1:5" x14ac:dyDescent="0.25">
      <c r="A236" t="s">
        <v>2811</v>
      </c>
      <c r="B236">
        <v>0</v>
      </c>
      <c r="C236">
        <v>0</v>
      </c>
      <c r="D236">
        <v>0</v>
      </c>
      <c r="E236" s="34">
        <v>0</v>
      </c>
    </row>
    <row r="237" spans="1:5" x14ac:dyDescent="0.25">
      <c r="A237" t="s">
        <v>2812</v>
      </c>
      <c r="B237">
        <v>0</v>
      </c>
      <c r="C237">
        <v>0</v>
      </c>
      <c r="D237">
        <v>0</v>
      </c>
      <c r="E237" s="34">
        <v>0</v>
      </c>
    </row>
    <row r="238" spans="1:5" x14ac:dyDescent="0.25">
      <c r="A238" t="s">
        <v>2813</v>
      </c>
      <c r="B238">
        <v>0</v>
      </c>
      <c r="C238">
        <v>0</v>
      </c>
      <c r="D238">
        <v>0</v>
      </c>
      <c r="E238" s="34">
        <v>0</v>
      </c>
    </row>
    <row r="239" spans="1:5" x14ac:dyDescent="0.25">
      <c r="A239" t="s">
        <v>2814</v>
      </c>
      <c r="B239">
        <v>0</v>
      </c>
      <c r="C239">
        <v>0</v>
      </c>
      <c r="D239">
        <v>0</v>
      </c>
      <c r="E239" s="34">
        <v>0</v>
      </c>
    </row>
    <row r="240" spans="1:5" x14ac:dyDescent="0.25">
      <c r="A240" t="s">
        <v>2815</v>
      </c>
      <c r="B240">
        <v>0</v>
      </c>
      <c r="C240">
        <v>0</v>
      </c>
      <c r="D240">
        <v>0</v>
      </c>
      <c r="E240" s="34">
        <v>0</v>
      </c>
    </row>
    <row r="241" spans="1:5" x14ac:dyDescent="0.25">
      <c r="A241" t="s">
        <v>2816</v>
      </c>
      <c r="B241">
        <v>0</v>
      </c>
      <c r="C241">
        <v>0</v>
      </c>
      <c r="D241">
        <v>0</v>
      </c>
      <c r="E241" s="34">
        <v>0</v>
      </c>
    </row>
    <row r="242" spans="1:5" x14ac:dyDescent="0.25">
      <c r="A242" t="s">
        <v>2817</v>
      </c>
      <c r="B242">
        <v>0</v>
      </c>
      <c r="C242">
        <v>0</v>
      </c>
      <c r="D242">
        <v>0</v>
      </c>
      <c r="E242" s="34">
        <v>0</v>
      </c>
    </row>
    <row r="243" spans="1:5" x14ac:dyDescent="0.25">
      <c r="A243" t="s">
        <v>2818</v>
      </c>
      <c r="B243">
        <v>0</v>
      </c>
      <c r="C243">
        <v>0</v>
      </c>
      <c r="D243">
        <v>0</v>
      </c>
      <c r="E243" s="34">
        <v>0</v>
      </c>
    </row>
    <row r="244" spans="1:5" x14ac:dyDescent="0.25">
      <c r="A244" t="s">
        <v>2819</v>
      </c>
      <c r="B244">
        <v>0</v>
      </c>
      <c r="C244">
        <v>0</v>
      </c>
      <c r="D244">
        <v>0</v>
      </c>
      <c r="E244" s="34">
        <v>0</v>
      </c>
    </row>
    <row r="245" spans="1:5" x14ac:dyDescent="0.25">
      <c r="A245" t="s">
        <v>2820</v>
      </c>
      <c r="B245">
        <v>0</v>
      </c>
      <c r="C245">
        <v>0</v>
      </c>
      <c r="D245">
        <v>0</v>
      </c>
      <c r="E245" s="34">
        <v>0</v>
      </c>
    </row>
    <row r="246" spans="1:5" x14ac:dyDescent="0.25">
      <c r="A246" t="s">
        <v>2821</v>
      </c>
      <c r="B246">
        <v>0</v>
      </c>
      <c r="C246">
        <v>0</v>
      </c>
      <c r="D246">
        <v>0</v>
      </c>
      <c r="E246" s="34">
        <v>0</v>
      </c>
    </row>
    <row r="247" spans="1:5" x14ac:dyDescent="0.25">
      <c r="A247" t="s">
        <v>2822</v>
      </c>
      <c r="B247">
        <v>0</v>
      </c>
      <c r="C247">
        <v>0</v>
      </c>
      <c r="D247">
        <v>0</v>
      </c>
      <c r="E247" s="34">
        <v>0</v>
      </c>
    </row>
    <row r="248" spans="1:5" x14ac:dyDescent="0.25">
      <c r="A248" t="s">
        <v>2823</v>
      </c>
      <c r="B248">
        <v>0</v>
      </c>
      <c r="C248">
        <v>0</v>
      </c>
      <c r="D248">
        <v>0</v>
      </c>
      <c r="E248" s="34">
        <v>0</v>
      </c>
    </row>
    <row r="249" spans="1:5" x14ac:dyDescent="0.25">
      <c r="A249" t="s">
        <v>2824</v>
      </c>
      <c r="B249">
        <v>0</v>
      </c>
      <c r="C249">
        <v>0</v>
      </c>
      <c r="D249">
        <v>0</v>
      </c>
      <c r="E249" s="34">
        <v>0</v>
      </c>
    </row>
    <row r="250" spans="1:5" x14ac:dyDescent="0.25">
      <c r="A250" t="s">
        <v>2825</v>
      </c>
      <c r="B250">
        <v>0</v>
      </c>
      <c r="C250">
        <v>0</v>
      </c>
      <c r="D250">
        <v>0</v>
      </c>
      <c r="E250" s="34">
        <v>3</v>
      </c>
    </row>
    <row r="251" spans="1:5" x14ac:dyDescent="0.25">
      <c r="A251" t="s">
        <v>2826</v>
      </c>
      <c r="B251">
        <v>0</v>
      </c>
      <c r="C251">
        <v>0</v>
      </c>
      <c r="D251">
        <v>0</v>
      </c>
      <c r="E251" s="34">
        <v>0</v>
      </c>
    </row>
    <row r="252" spans="1:5" x14ac:dyDescent="0.25">
      <c r="A252" t="s">
        <v>2827</v>
      </c>
      <c r="B252">
        <v>0</v>
      </c>
      <c r="C252">
        <v>0</v>
      </c>
      <c r="D252">
        <v>0</v>
      </c>
      <c r="E252" s="34">
        <v>0</v>
      </c>
    </row>
    <row r="253" spans="1:5" x14ac:dyDescent="0.25">
      <c r="A253" t="s">
        <v>2828</v>
      </c>
      <c r="B253">
        <v>0</v>
      </c>
      <c r="C253">
        <v>0</v>
      </c>
      <c r="D253">
        <v>0</v>
      </c>
      <c r="E253" s="34">
        <v>0</v>
      </c>
    </row>
    <row r="254" spans="1:5" x14ac:dyDescent="0.25">
      <c r="A254" t="s">
        <v>2829</v>
      </c>
      <c r="B254">
        <v>0</v>
      </c>
      <c r="C254">
        <v>0</v>
      </c>
      <c r="D254">
        <v>0</v>
      </c>
      <c r="E254" s="34">
        <v>0</v>
      </c>
    </row>
    <row r="255" spans="1:5" x14ac:dyDescent="0.25">
      <c r="A255" t="s">
        <v>2830</v>
      </c>
      <c r="B255">
        <v>0</v>
      </c>
      <c r="C255">
        <v>0</v>
      </c>
      <c r="D255">
        <v>0</v>
      </c>
      <c r="E255" s="34">
        <v>0</v>
      </c>
    </row>
    <row r="256" spans="1:5" x14ac:dyDescent="0.25">
      <c r="A256" t="s">
        <v>2831</v>
      </c>
      <c r="B256">
        <v>0</v>
      </c>
      <c r="C256">
        <v>0</v>
      </c>
      <c r="D256">
        <v>0</v>
      </c>
      <c r="E256" s="34">
        <v>0</v>
      </c>
    </row>
    <row r="257" spans="1:5" x14ac:dyDescent="0.25">
      <c r="A257" t="s">
        <v>2832</v>
      </c>
      <c r="B257">
        <v>0</v>
      </c>
      <c r="C257">
        <v>0</v>
      </c>
      <c r="D257">
        <v>0</v>
      </c>
      <c r="E257" s="34">
        <v>0</v>
      </c>
    </row>
    <row r="258" spans="1:5" x14ac:dyDescent="0.25">
      <c r="A258" t="s">
        <v>2833</v>
      </c>
      <c r="B258">
        <v>0</v>
      </c>
      <c r="C258">
        <v>0</v>
      </c>
      <c r="D258">
        <v>0</v>
      </c>
      <c r="E258" s="34">
        <v>0</v>
      </c>
    </row>
    <row r="259" spans="1:5" x14ac:dyDescent="0.25">
      <c r="A259" t="s">
        <v>2834</v>
      </c>
      <c r="B259">
        <v>0</v>
      </c>
      <c r="C259">
        <v>0</v>
      </c>
      <c r="D259">
        <v>0</v>
      </c>
      <c r="E259" s="34">
        <v>0</v>
      </c>
    </row>
    <row r="260" spans="1:5" x14ac:dyDescent="0.25">
      <c r="A260" t="s">
        <v>2835</v>
      </c>
      <c r="B260">
        <v>0</v>
      </c>
      <c r="C260">
        <v>0</v>
      </c>
      <c r="D260">
        <v>0</v>
      </c>
      <c r="E260" s="34">
        <v>0</v>
      </c>
    </row>
    <row r="261" spans="1:5" x14ac:dyDescent="0.25">
      <c r="A261" t="s">
        <v>2836</v>
      </c>
      <c r="B261">
        <v>0</v>
      </c>
      <c r="C261">
        <v>0</v>
      </c>
      <c r="D261">
        <v>0</v>
      </c>
      <c r="E261" s="34">
        <v>0</v>
      </c>
    </row>
    <row r="262" spans="1:5" x14ac:dyDescent="0.25">
      <c r="A262" t="s">
        <v>2837</v>
      </c>
      <c r="B262">
        <v>0</v>
      </c>
      <c r="C262">
        <v>0</v>
      </c>
      <c r="D262">
        <v>0</v>
      </c>
      <c r="E262" s="34">
        <v>0</v>
      </c>
    </row>
    <row r="263" spans="1:5" x14ac:dyDescent="0.25">
      <c r="A263" t="s">
        <v>2838</v>
      </c>
      <c r="B263">
        <v>0</v>
      </c>
      <c r="C263">
        <v>0</v>
      </c>
      <c r="D263">
        <v>0</v>
      </c>
      <c r="E263" s="34">
        <v>0</v>
      </c>
    </row>
    <row r="264" spans="1:5" x14ac:dyDescent="0.25">
      <c r="A264" t="s">
        <v>2839</v>
      </c>
      <c r="B264">
        <v>0</v>
      </c>
      <c r="C264">
        <v>0</v>
      </c>
      <c r="D264">
        <v>0</v>
      </c>
      <c r="E264" s="34">
        <v>0</v>
      </c>
    </row>
    <row r="265" spans="1:5" x14ac:dyDescent="0.25">
      <c r="A265" t="s">
        <v>2840</v>
      </c>
      <c r="B265">
        <v>0</v>
      </c>
      <c r="C265">
        <v>0</v>
      </c>
      <c r="D265">
        <v>0</v>
      </c>
      <c r="E265" s="34">
        <v>0</v>
      </c>
    </row>
    <row r="266" spans="1:5" x14ac:dyDescent="0.25">
      <c r="A266" t="s">
        <v>2841</v>
      </c>
      <c r="B266">
        <v>0</v>
      </c>
      <c r="C266">
        <v>0</v>
      </c>
      <c r="D266">
        <v>0</v>
      </c>
      <c r="E266" s="34">
        <v>0</v>
      </c>
    </row>
    <row r="267" spans="1:5" x14ac:dyDescent="0.25">
      <c r="A267" t="s">
        <v>2842</v>
      </c>
      <c r="B267">
        <v>0</v>
      </c>
      <c r="C267">
        <v>0</v>
      </c>
      <c r="D267">
        <v>0</v>
      </c>
      <c r="E267" s="34">
        <v>0</v>
      </c>
    </row>
    <row r="268" spans="1:5" x14ac:dyDescent="0.25">
      <c r="A268" t="s">
        <v>2843</v>
      </c>
      <c r="B268">
        <v>0</v>
      </c>
      <c r="C268">
        <v>0</v>
      </c>
      <c r="D268">
        <v>0</v>
      </c>
      <c r="E268" s="34">
        <v>0</v>
      </c>
    </row>
    <row r="269" spans="1:5" x14ac:dyDescent="0.25">
      <c r="A269" t="s">
        <v>2844</v>
      </c>
      <c r="B269">
        <v>0</v>
      </c>
      <c r="C269">
        <v>0</v>
      </c>
      <c r="D269">
        <v>0</v>
      </c>
      <c r="E269" s="34">
        <v>0</v>
      </c>
    </row>
    <row r="270" spans="1:5" x14ac:dyDescent="0.25">
      <c r="A270" t="s">
        <v>2845</v>
      </c>
      <c r="B270">
        <v>0</v>
      </c>
      <c r="C270">
        <v>0</v>
      </c>
      <c r="D270">
        <v>0</v>
      </c>
      <c r="E270" s="34">
        <v>0</v>
      </c>
    </row>
    <row r="271" spans="1:5" x14ac:dyDescent="0.25">
      <c r="A271" t="s">
        <v>2846</v>
      </c>
      <c r="B271">
        <v>0</v>
      </c>
      <c r="C271">
        <v>0</v>
      </c>
      <c r="D271">
        <v>0</v>
      </c>
      <c r="E271" s="34">
        <v>0</v>
      </c>
    </row>
    <row r="272" spans="1:5" x14ac:dyDescent="0.25">
      <c r="A272" t="s">
        <v>2847</v>
      </c>
      <c r="B272">
        <v>0</v>
      </c>
      <c r="C272">
        <v>0</v>
      </c>
      <c r="D272">
        <v>0</v>
      </c>
      <c r="E272" s="34">
        <v>0</v>
      </c>
    </row>
    <row r="273" spans="1:5" x14ac:dyDescent="0.25">
      <c r="A273" t="s">
        <v>2848</v>
      </c>
      <c r="B273">
        <v>0</v>
      </c>
      <c r="C273">
        <v>0</v>
      </c>
      <c r="D273">
        <v>0</v>
      </c>
      <c r="E273" s="34">
        <v>0</v>
      </c>
    </row>
    <row r="274" spans="1:5" x14ac:dyDescent="0.25">
      <c r="A274" t="s">
        <v>2849</v>
      </c>
      <c r="B274">
        <v>0</v>
      </c>
      <c r="C274">
        <v>0</v>
      </c>
      <c r="D274">
        <v>0</v>
      </c>
      <c r="E274" s="34">
        <v>0</v>
      </c>
    </row>
    <row r="275" spans="1:5" x14ac:dyDescent="0.25">
      <c r="A275" t="s">
        <v>2850</v>
      </c>
      <c r="B275">
        <v>0</v>
      </c>
      <c r="C275">
        <v>0</v>
      </c>
      <c r="D275">
        <v>0</v>
      </c>
      <c r="E275" s="34">
        <v>0</v>
      </c>
    </row>
    <row r="276" spans="1:5" x14ac:dyDescent="0.25">
      <c r="A276" t="s">
        <v>2851</v>
      </c>
      <c r="B276">
        <v>0</v>
      </c>
      <c r="C276">
        <v>0</v>
      </c>
      <c r="D276">
        <v>0</v>
      </c>
      <c r="E276" s="34">
        <v>0</v>
      </c>
    </row>
    <row r="277" spans="1:5" x14ac:dyDescent="0.25">
      <c r="A277" t="s">
        <v>2852</v>
      </c>
      <c r="B277">
        <v>0</v>
      </c>
      <c r="C277">
        <v>0</v>
      </c>
      <c r="D277">
        <v>0</v>
      </c>
      <c r="E277" s="34">
        <v>0</v>
      </c>
    </row>
    <row r="278" spans="1:5" x14ac:dyDescent="0.25">
      <c r="A278" t="s">
        <v>2853</v>
      </c>
      <c r="B278">
        <v>0</v>
      </c>
      <c r="C278">
        <v>0</v>
      </c>
      <c r="D278">
        <v>0</v>
      </c>
      <c r="E278" s="34">
        <v>0</v>
      </c>
    </row>
    <row r="279" spans="1:5" x14ac:dyDescent="0.25">
      <c r="A279" t="s">
        <v>2854</v>
      </c>
      <c r="B279">
        <v>0</v>
      </c>
      <c r="C279">
        <v>0</v>
      </c>
      <c r="D279">
        <v>0</v>
      </c>
      <c r="E279" s="34">
        <v>0</v>
      </c>
    </row>
    <row r="280" spans="1:5" x14ac:dyDescent="0.25">
      <c r="A280" t="s">
        <v>2855</v>
      </c>
      <c r="B280">
        <v>0</v>
      </c>
      <c r="C280">
        <v>0</v>
      </c>
      <c r="D280">
        <v>0</v>
      </c>
      <c r="E280" s="34">
        <v>0</v>
      </c>
    </row>
    <row r="281" spans="1:5" x14ac:dyDescent="0.25">
      <c r="A281" t="s">
        <v>2856</v>
      </c>
      <c r="B281">
        <v>0</v>
      </c>
      <c r="C281">
        <v>0</v>
      </c>
      <c r="D281">
        <v>0</v>
      </c>
      <c r="E281" s="34">
        <v>0</v>
      </c>
    </row>
    <row r="282" spans="1:5" x14ac:dyDescent="0.25">
      <c r="A282" t="s">
        <v>2857</v>
      </c>
      <c r="B282">
        <v>0</v>
      </c>
      <c r="C282">
        <v>0</v>
      </c>
      <c r="D282">
        <v>0</v>
      </c>
      <c r="E282" s="34">
        <v>0</v>
      </c>
    </row>
    <row r="283" spans="1:5" x14ac:dyDescent="0.25">
      <c r="A283" t="s">
        <v>2858</v>
      </c>
      <c r="B283">
        <v>0</v>
      </c>
      <c r="C283">
        <v>0</v>
      </c>
      <c r="D283">
        <v>0</v>
      </c>
      <c r="E283" s="34">
        <v>0</v>
      </c>
    </row>
    <row r="284" spans="1:5" x14ac:dyDescent="0.25">
      <c r="A284" t="s">
        <v>2859</v>
      </c>
      <c r="B284">
        <v>0</v>
      </c>
      <c r="C284">
        <v>0</v>
      </c>
      <c r="D284">
        <v>0</v>
      </c>
      <c r="E284" s="34">
        <v>0</v>
      </c>
    </row>
    <row r="285" spans="1:5" x14ac:dyDescent="0.25">
      <c r="A285" t="s">
        <v>2860</v>
      </c>
      <c r="B285">
        <v>0</v>
      </c>
      <c r="C285">
        <v>0</v>
      </c>
      <c r="D285">
        <v>0</v>
      </c>
      <c r="E285" s="34">
        <v>0</v>
      </c>
    </row>
    <row r="286" spans="1:5" x14ac:dyDescent="0.25">
      <c r="A286" t="s">
        <v>2861</v>
      </c>
      <c r="B286">
        <v>0</v>
      </c>
      <c r="C286">
        <v>0</v>
      </c>
      <c r="D286">
        <v>0</v>
      </c>
      <c r="E286" s="34">
        <v>0</v>
      </c>
    </row>
    <row r="287" spans="1:5" x14ac:dyDescent="0.25">
      <c r="A287" t="s">
        <v>2862</v>
      </c>
      <c r="B287">
        <v>0</v>
      </c>
      <c r="C287">
        <v>0</v>
      </c>
      <c r="D287">
        <v>0</v>
      </c>
      <c r="E287" s="34">
        <v>0</v>
      </c>
    </row>
    <row r="288" spans="1:5" x14ac:dyDescent="0.25">
      <c r="A288" t="s">
        <v>2863</v>
      </c>
      <c r="B288">
        <v>0</v>
      </c>
      <c r="C288">
        <v>0</v>
      </c>
      <c r="D288">
        <v>0</v>
      </c>
      <c r="E288" s="34">
        <v>0</v>
      </c>
    </row>
    <row r="289" spans="1:5" x14ac:dyDescent="0.25">
      <c r="A289" t="s">
        <v>2864</v>
      </c>
      <c r="B289">
        <v>0</v>
      </c>
      <c r="C289">
        <v>0</v>
      </c>
      <c r="D289">
        <v>0</v>
      </c>
      <c r="E289" s="34">
        <v>0</v>
      </c>
    </row>
    <row r="290" spans="1:5" x14ac:dyDescent="0.25">
      <c r="A290" t="s">
        <v>2865</v>
      </c>
      <c r="B290">
        <v>0</v>
      </c>
      <c r="C290">
        <v>0</v>
      </c>
      <c r="D290">
        <v>0</v>
      </c>
      <c r="E290" s="34">
        <v>0</v>
      </c>
    </row>
    <row r="291" spans="1:5" x14ac:dyDescent="0.25">
      <c r="A291" t="s">
        <v>2866</v>
      </c>
      <c r="B291">
        <v>0</v>
      </c>
      <c r="C291">
        <v>0</v>
      </c>
      <c r="D291">
        <v>0</v>
      </c>
      <c r="E291" s="34">
        <v>0</v>
      </c>
    </row>
    <row r="292" spans="1:5" x14ac:dyDescent="0.25">
      <c r="A292" t="s">
        <v>2867</v>
      </c>
      <c r="B292">
        <v>0</v>
      </c>
      <c r="C292">
        <v>0</v>
      </c>
      <c r="D292">
        <v>0</v>
      </c>
      <c r="E292" s="34">
        <v>0</v>
      </c>
    </row>
    <row r="293" spans="1:5" x14ac:dyDescent="0.25">
      <c r="A293" t="s">
        <v>2868</v>
      </c>
      <c r="B293">
        <v>0</v>
      </c>
      <c r="C293">
        <v>0</v>
      </c>
      <c r="D293">
        <v>0</v>
      </c>
      <c r="E293" s="34">
        <v>0</v>
      </c>
    </row>
    <row r="294" spans="1:5" x14ac:dyDescent="0.25">
      <c r="A294" t="s">
        <v>2869</v>
      </c>
      <c r="B294">
        <v>0</v>
      </c>
      <c r="C294">
        <v>0</v>
      </c>
      <c r="D294">
        <v>0</v>
      </c>
      <c r="E294" s="34">
        <v>0</v>
      </c>
    </row>
    <row r="295" spans="1:5" x14ac:dyDescent="0.25">
      <c r="A295" t="s">
        <v>2870</v>
      </c>
      <c r="B295">
        <v>0</v>
      </c>
      <c r="C295">
        <v>0</v>
      </c>
      <c r="D295">
        <v>0</v>
      </c>
      <c r="E295" s="34">
        <v>0</v>
      </c>
    </row>
    <row r="296" spans="1:5" x14ac:dyDescent="0.25">
      <c r="A296" t="s">
        <v>2871</v>
      </c>
      <c r="B296">
        <v>0</v>
      </c>
      <c r="C296">
        <v>0</v>
      </c>
      <c r="D296">
        <v>0</v>
      </c>
      <c r="E296" s="34">
        <v>0</v>
      </c>
    </row>
    <row r="297" spans="1:5" x14ac:dyDescent="0.25">
      <c r="A297" t="s">
        <v>2872</v>
      </c>
      <c r="B297">
        <v>0</v>
      </c>
      <c r="C297">
        <v>0</v>
      </c>
      <c r="D297">
        <v>0</v>
      </c>
      <c r="E297" s="34">
        <v>0</v>
      </c>
    </row>
    <row r="298" spans="1:5" x14ac:dyDescent="0.25">
      <c r="A298" t="s">
        <v>2873</v>
      </c>
      <c r="B298">
        <v>0</v>
      </c>
      <c r="C298">
        <v>0</v>
      </c>
      <c r="D298">
        <v>0</v>
      </c>
      <c r="E298" s="34">
        <v>0</v>
      </c>
    </row>
    <row r="299" spans="1:5" x14ac:dyDescent="0.25">
      <c r="A299" t="s">
        <v>2874</v>
      </c>
      <c r="B299">
        <v>0</v>
      </c>
      <c r="C299">
        <v>0</v>
      </c>
      <c r="D299">
        <v>0</v>
      </c>
      <c r="E299" s="34">
        <v>0</v>
      </c>
    </row>
    <row r="300" spans="1:5" x14ac:dyDescent="0.25">
      <c r="A300" t="s">
        <v>2875</v>
      </c>
      <c r="B300">
        <v>0</v>
      </c>
      <c r="C300">
        <v>0</v>
      </c>
      <c r="D300">
        <v>0</v>
      </c>
      <c r="E300" s="34">
        <v>0</v>
      </c>
    </row>
    <row r="301" spans="1:5" x14ac:dyDescent="0.25">
      <c r="A301" t="s">
        <v>2876</v>
      </c>
      <c r="B301">
        <v>0</v>
      </c>
      <c r="C301">
        <v>0</v>
      </c>
      <c r="D301">
        <v>0</v>
      </c>
      <c r="E301" s="34">
        <v>0</v>
      </c>
    </row>
    <row r="302" spans="1:5" x14ac:dyDescent="0.25">
      <c r="A302" t="s">
        <v>2877</v>
      </c>
      <c r="B302">
        <v>0</v>
      </c>
      <c r="C302">
        <v>0</v>
      </c>
      <c r="D302">
        <v>0</v>
      </c>
      <c r="E302" s="34">
        <v>0</v>
      </c>
    </row>
    <row r="303" spans="1:5" x14ac:dyDescent="0.25">
      <c r="A303" t="s">
        <v>2878</v>
      </c>
      <c r="B303">
        <v>0</v>
      </c>
      <c r="C303">
        <v>0</v>
      </c>
      <c r="D303">
        <v>0</v>
      </c>
      <c r="E303" s="34">
        <v>0</v>
      </c>
    </row>
    <row r="304" spans="1:5" x14ac:dyDescent="0.25">
      <c r="A304" t="s">
        <v>2879</v>
      </c>
      <c r="B304">
        <v>0</v>
      </c>
      <c r="C304">
        <v>0</v>
      </c>
      <c r="D304">
        <v>0</v>
      </c>
      <c r="E304" s="34">
        <v>0</v>
      </c>
    </row>
    <row r="305" spans="1:5" x14ac:dyDescent="0.25">
      <c r="A305" t="s">
        <v>2880</v>
      </c>
      <c r="B305">
        <v>0</v>
      </c>
      <c r="C305">
        <v>0</v>
      </c>
      <c r="D305">
        <v>3</v>
      </c>
      <c r="E305" s="34">
        <v>3</v>
      </c>
    </row>
    <row r="306" spans="1:5" x14ac:dyDescent="0.25">
      <c r="A306" t="s">
        <v>2881</v>
      </c>
      <c r="B306">
        <v>0</v>
      </c>
      <c r="C306">
        <v>5</v>
      </c>
      <c r="D306">
        <v>0</v>
      </c>
      <c r="E306" s="34">
        <v>5</v>
      </c>
    </row>
    <row r="307" spans="1:5" x14ac:dyDescent="0.25">
      <c r="A307" t="s">
        <v>2882</v>
      </c>
      <c r="B307">
        <v>0</v>
      </c>
      <c r="C307">
        <v>0</v>
      </c>
      <c r="D307">
        <v>0</v>
      </c>
      <c r="E307" s="34">
        <v>0</v>
      </c>
    </row>
    <row r="308" spans="1:5" x14ac:dyDescent="0.25">
      <c r="A308" t="s">
        <v>2883</v>
      </c>
      <c r="B308">
        <v>4</v>
      </c>
      <c r="C308">
        <v>0</v>
      </c>
      <c r="D308">
        <v>0</v>
      </c>
      <c r="E308" s="34">
        <v>3</v>
      </c>
    </row>
    <row r="309" spans="1:5" x14ac:dyDescent="0.25">
      <c r="A309" t="s">
        <v>2884</v>
      </c>
      <c r="B309">
        <v>0</v>
      </c>
      <c r="C309">
        <v>0</v>
      </c>
      <c r="D309">
        <v>0</v>
      </c>
      <c r="E309" s="34">
        <v>0</v>
      </c>
    </row>
    <row r="310" spans="1:5" x14ac:dyDescent="0.25">
      <c r="A310" t="s">
        <v>2885</v>
      </c>
      <c r="B310">
        <v>0</v>
      </c>
      <c r="C310">
        <v>0</v>
      </c>
      <c r="D310">
        <v>0</v>
      </c>
      <c r="E310" s="34">
        <v>0</v>
      </c>
    </row>
    <row r="311" spans="1:5" x14ac:dyDescent="0.25">
      <c r="A311" t="s">
        <v>2886</v>
      </c>
      <c r="B311">
        <v>0</v>
      </c>
      <c r="C311">
        <v>0</v>
      </c>
      <c r="D311">
        <v>0</v>
      </c>
      <c r="E311" s="34">
        <v>0</v>
      </c>
    </row>
    <row r="312" spans="1:5" x14ac:dyDescent="0.25">
      <c r="A312" t="s">
        <v>2887</v>
      </c>
      <c r="B312">
        <v>0</v>
      </c>
      <c r="C312">
        <v>0</v>
      </c>
      <c r="D312">
        <v>0</v>
      </c>
      <c r="E312" s="34">
        <v>0</v>
      </c>
    </row>
    <row r="313" spans="1:5" x14ac:dyDescent="0.25">
      <c r="A313" t="s">
        <v>2888</v>
      </c>
      <c r="B313">
        <v>0</v>
      </c>
      <c r="C313">
        <v>0</v>
      </c>
      <c r="D313">
        <v>0</v>
      </c>
      <c r="E313" s="34">
        <v>0</v>
      </c>
    </row>
    <row r="314" spans="1:5" x14ac:dyDescent="0.25">
      <c r="A314" t="s">
        <v>2889</v>
      </c>
      <c r="B314">
        <v>0</v>
      </c>
      <c r="C314">
        <v>0</v>
      </c>
      <c r="D314">
        <v>0</v>
      </c>
      <c r="E314" s="34">
        <v>0</v>
      </c>
    </row>
    <row r="315" spans="1:5" x14ac:dyDescent="0.25">
      <c r="A315" t="s">
        <v>2890</v>
      </c>
      <c r="B315">
        <v>0</v>
      </c>
      <c r="C315">
        <v>0</v>
      </c>
      <c r="D315">
        <v>0</v>
      </c>
      <c r="E315" s="34">
        <v>0</v>
      </c>
    </row>
    <row r="316" spans="1:5" x14ac:dyDescent="0.25">
      <c r="A316" t="s">
        <v>2891</v>
      </c>
      <c r="B316">
        <v>0</v>
      </c>
      <c r="C316">
        <v>0</v>
      </c>
      <c r="D316">
        <v>0</v>
      </c>
      <c r="E316" s="34">
        <v>0</v>
      </c>
    </row>
    <row r="317" spans="1:5" x14ac:dyDescent="0.25">
      <c r="A317" t="s">
        <v>2892</v>
      </c>
      <c r="B317">
        <v>0</v>
      </c>
      <c r="C317">
        <v>0</v>
      </c>
      <c r="D317">
        <v>0</v>
      </c>
      <c r="E317" s="34">
        <v>0</v>
      </c>
    </row>
    <row r="318" spans="1:5" x14ac:dyDescent="0.25">
      <c r="A318" t="s">
        <v>2893</v>
      </c>
      <c r="B318">
        <v>0</v>
      </c>
      <c r="C318">
        <v>0</v>
      </c>
      <c r="D318">
        <v>0</v>
      </c>
      <c r="E318" s="34">
        <v>0</v>
      </c>
    </row>
    <row r="319" spans="1:5" x14ac:dyDescent="0.25">
      <c r="A319" t="s">
        <v>2894</v>
      </c>
      <c r="B319">
        <v>0</v>
      </c>
      <c r="C319">
        <v>0</v>
      </c>
      <c r="D319">
        <v>0</v>
      </c>
      <c r="E319" s="34">
        <v>0</v>
      </c>
    </row>
    <row r="320" spans="1:5" x14ac:dyDescent="0.25">
      <c r="A320" t="s">
        <v>2895</v>
      </c>
      <c r="B320">
        <v>0</v>
      </c>
      <c r="C320">
        <v>0</v>
      </c>
      <c r="D320">
        <v>0</v>
      </c>
      <c r="E320" s="34">
        <v>0</v>
      </c>
    </row>
    <row r="321" spans="1:5" x14ac:dyDescent="0.25">
      <c r="A321" t="s">
        <v>2896</v>
      </c>
      <c r="B321">
        <v>0</v>
      </c>
      <c r="C321">
        <v>0</v>
      </c>
      <c r="D321">
        <v>0</v>
      </c>
      <c r="E321" s="34">
        <v>0</v>
      </c>
    </row>
    <row r="322" spans="1:5" x14ac:dyDescent="0.25">
      <c r="A322" t="s">
        <v>2897</v>
      </c>
      <c r="B322">
        <v>0</v>
      </c>
      <c r="C322">
        <v>0</v>
      </c>
      <c r="D322">
        <v>0</v>
      </c>
      <c r="E322" s="34">
        <v>0</v>
      </c>
    </row>
    <row r="323" spans="1:5" x14ac:dyDescent="0.25">
      <c r="A323" t="s">
        <v>2898</v>
      </c>
      <c r="B323">
        <v>0</v>
      </c>
      <c r="C323">
        <v>0</v>
      </c>
      <c r="D323">
        <v>0</v>
      </c>
      <c r="E323" s="34">
        <v>0</v>
      </c>
    </row>
    <row r="324" spans="1:5" x14ac:dyDescent="0.25">
      <c r="A324" t="s">
        <v>2899</v>
      </c>
      <c r="B324">
        <v>0</v>
      </c>
      <c r="C324">
        <v>0</v>
      </c>
      <c r="D324">
        <v>0</v>
      </c>
      <c r="E324" s="34">
        <v>0</v>
      </c>
    </row>
    <row r="325" spans="1:5" x14ac:dyDescent="0.25">
      <c r="A325" t="s">
        <v>2900</v>
      </c>
      <c r="B325">
        <v>0</v>
      </c>
      <c r="C325">
        <v>0</v>
      </c>
      <c r="D325">
        <v>0</v>
      </c>
      <c r="E325" s="34">
        <v>0</v>
      </c>
    </row>
    <row r="326" spans="1:5" x14ac:dyDescent="0.25">
      <c r="A326" t="s">
        <v>2901</v>
      </c>
      <c r="B326">
        <v>0</v>
      </c>
      <c r="C326">
        <v>0</v>
      </c>
      <c r="D326">
        <v>0</v>
      </c>
      <c r="E326" s="34">
        <v>0</v>
      </c>
    </row>
    <row r="327" spans="1:5" x14ac:dyDescent="0.25">
      <c r="A327" t="s">
        <v>2902</v>
      </c>
      <c r="B327">
        <v>0</v>
      </c>
      <c r="C327">
        <v>0</v>
      </c>
      <c r="D327">
        <v>0</v>
      </c>
      <c r="E327" s="34">
        <v>0</v>
      </c>
    </row>
    <row r="328" spans="1:5" x14ac:dyDescent="0.25">
      <c r="A328" t="s">
        <v>2903</v>
      </c>
      <c r="B328">
        <v>0</v>
      </c>
      <c r="C328">
        <v>0</v>
      </c>
      <c r="D328">
        <v>0</v>
      </c>
      <c r="E328" s="34">
        <v>0</v>
      </c>
    </row>
    <row r="329" spans="1:5" x14ac:dyDescent="0.25">
      <c r="A329" t="s">
        <v>2904</v>
      </c>
      <c r="B329">
        <v>0</v>
      </c>
      <c r="C329">
        <v>0</v>
      </c>
      <c r="D329">
        <v>0</v>
      </c>
      <c r="E329" s="34">
        <v>0</v>
      </c>
    </row>
    <row r="330" spans="1:5" x14ac:dyDescent="0.25">
      <c r="A330" t="s">
        <v>2905</v>
      </c>
      <c r="B330">
        <v>0</v>
      </c>
      <c r="C330">
        <v>0</v>
      </c>
      <c r="D330">
        <v>0</v>
      </c>
      <c r="E330" s="34">
        <v>0</v>
      </c>
    </row>
    <row r="331" spans="1:5" x14ac:dyDescent="0.25">
      <c r="A331" t="s">
        <v>2906</v>
      </c>
      <c r="B331">
        <v>0</v>
      </c>
      <c r="C331">
        <v>0</v>
      </c>
      <c r="D331">
        <v>0</v>
      </c>
      <c r="E331" s="34">
        <v>0</v>
      </c>
    </row>
    <row r="332" spans="1:5" x14ac:dyDescent="0.25">
      <c r="A332" t="s">
        <v>2907</v>
      </c>
      <c r="B332">
        <v>0</v>
      </c>
      <c r="C332">
        <v>0</v>
      </c>
      <c r="D332">
        <v>0</v>
      </c>
      <c r="E332" s="34">
        <v>0</v>
      </c>
    </row>
    <row r="333" spans="1:5" x14ac:dyDescent="0.25">
      <c r="A333" t="s">
        <v>2908</v>
      </c>
      <c r="B333">
        <v>0</v>
      </c>
      <c r="C333">
        <v>0</v>
      </c>
      <c r="D333">
        <v>0</v>
      </c>
      <c r="E333" s="34">
        <v>0</v>
      </c>
    </row>
    <row r="334" spans="1:5" x14ac:dyDescent="0.25">
      <c r="A334" t="s">
        <v>2909</v>
      </c>
      <c r="B334">
        <v>0</v>
      </c>
      <c r="C334">
        <v>0</v>
      </c>
      <c r="D334">
        <v>0</v>
      </c>
      <c r="E334" s="34">
        <v>0</v>
      </c>
    </row>
    <row r="335" spans="1:5" x14ac:dyDescent="0.25">
      <c r="A335" t="s">
        <v>2910</v>
      </c>
      <c r="B335">
        <v>0</v>
      </c>
      <c r="C335">
        <v>0</v>
      </c>
      <c r="D335">
        <v>0</v>
      </c>
      <c r="E335" s="34">
        <v>0</v>
      </c>
    </row>
    <row r="336" spans="1:5" x14ac:dyDescent="0.25">
      <c r="A336" t="s">
        <v>2911</v>
      </c>
      <c r="B336">
        <v>0</v>
      </c>
      <c r="C336">
        <v>0</v>
      </c>
      <c r="D336">
        <v>0</v>
      </c>
      <c r="E336" s="34">
        <v>0</v>
      </c>
    </row>
    <row r="337" spans="1:5" x14ac:dyDescent="0.25">
      <c r="A337" t="s">
        <v>2912</v>
      </c>
      <c r="B337">
        <v>0</v>
      </c>
      <c r="C337">
        <v>0</v>
      </c>
      <c r="D337">
        <v>0</v>
      </c>
      <c r="E337" s="34">
        <v>0</v>
      </c>
    </row>
    <row r="338" spans="1:5" x14ac:dyDescent="0.25">
      <c r="A338" t="s">
        <v>2913</v>
      </c>
      <c r="B338">
        <v>0</v>
      </c>
      <c r="C338">
        <v>0</v>
      </c>
      <c r="D338">
        <v>0</v>
      </c>
      <c r="E338" s="34">
        <v>0</v>
      </c>
    </row>
    <row r="339" spans="1:5" x14ac:dyDescent="0.25">
      <c r="A339" t="s">
        <v>2914</v>
      </c>
      <c r="B339">
        <v>0</v>
      </c>
      <c r="C339">
        <v>0</v>
      </c>
      <c r="D339">
        <v>0</v>
      </c>
      <c r="E339" s="34">
        <v>0</v>
      </c>
    </row>
    <row r="340" spans="1:5" x14ac:dyDescent="0.25">
      <c r="A340" t="s">
        <v>2915</v>
      </c>
      <c r="B340">
        <v>0</v>
      </c>
      <c r="C340">
        <v>0</v>
      </c>
      <c r="D340">
        <v>0</v>
      </c>
      <c r="E340" s="34">
        <v>0</v>
      </c>
    </row>
    <row r="341" spans="1:5" x14ac:dyDescent="0.25">
      <c r="A341" t="s">
        <v>2916</v>
      </c>
      <c r="B341">
        <v>0</v>
      </c>
      <c r="C341">
        <v>0</v>
      </c>
      <c r="D341">
        <v>0</v>
      </c>
      <c r="E341" s="34">
        <v>0</v>
      </c>
    </row>
    <row r="342" spans="1:5" x14ac:dyDescent="0.25">
      <c r="A342" t="s">
        <v>2917</v>
      </c>
      <c r="B342">
        <v>0</v>
      </c>
      <c r="C342">
        <v>0</v>
      </c>
      <c r="D342">
        <v>0</v>
      </c>
      <c r="E342" s="34">
        <v>0</v>
      </c>
    </row>
    <row r="343" spans="1:5" x14ac:dyDescent="0.25">
      <c r="A343" t="s">
        <v>2918</v>
      </c>
      <c r="B343">
        <v>0</v>
      </c>
      <c r="C343">
        <v>0</v>
      </c>
      <c r="D343">
        <v>0</v>
      </c>
      <c r="E343" s="34">
        <v>0</v>
      </c>
    </row>
    <row r="344" spans="1:5" x14ac:dyDescent="0.25">
      <c r="A344" t="s">
        <v>2919</v>
      </c>
      <c r="B344">
        <v>0</v>
      </c>
      <c r="C344">
        <v>0</v>
      </c>
      <c r="D344">
        <v>0</v>
      </c>
      <c r="E344" s="34">
        <v>0</v>
      </c>
    </row>
    <row r="345" spans="1:5" x14ac:dyDescent="0.25">
      <c r="A345" t="s">
        <v>2920</v>
      </c>
      <c r="B345">
        <v>0</v>
      </c>
      <c r="C345">
        <v>0</v>
      </c>
      <c r="D345">
        <v>0</v>
      </c>
      <c r="E345" s="34">
        <v>0</v>
      </c>
    </row>
    <row r="346" spans="1:5" x14ac:dyDescent="0.25">
      <c r="A346" t="s">
        <v>2921</v>
      </c>
      <c r="B346">
        <v>0</v>
      </c>
      <c r="C346">
        <v>0</v>
      </c>
      <c r="D346">
        <v>0</v>
      </c>
      <c r="E346" s="34">
        <v>0</v>
      </c>
    </row>
    <row r="347" spans="1:5" x14ac:dyDescent="0.25">
      <c r="A347" t="s">
        <v>2922</v>
      </c>
      <c r="B347">
        <v>0</v>
      </c>
      <c r="C347">
        <v>0</v>
      </c>
      <c r="D347">
        <v>0</v>
      </c>
      <c r="E347" s="34">
        <v>0</v>
      </c>
    </row>
    <row r="348" spans="1:5" x14ac:dyDescent="0.25">
      <c r="A348" t="s">
        <v>2923</v>
      </c>
      <c r="B348">
        <v>0</v>
      </c>
      <c r="C348">
        <v>3</v>
      </c>
      <c r="D348">
        <v>3</v>
      </c>
      <c r="E348" s="34">
        <v>4</v>
      </c>
    </row>
    <row r="349" spans="1:5" x14ac:dyDescent="0.25">
      <c r="A349" t="s">
        <v>2924</v>
      </c>
      <c r="B349">
        <v>0</v>
      </c>
      <c r="C349">
        <v>0</v>
      </c>
      <c r="D349">
        <v>0</v>
      </c>
      <c r="E349" s="34">
        <v>0</v>
      </c>
    </row>
    <row r="350" spans="1:5" x14ac:dyDescent="0.25">
      <c r="A350" t="s">
        <v>2925</v>
      </c>
      <c r="B350">
        <v>0</v>
      </c>
      <c r="C350">
        <v>0</v>
      </c>
      <c r="D350">
        <v>0</v>
      </c>
      <c r="E350" s="34">
        <v>0</v>
      </c>
    </row>
    <row r="351" spans="1:5" x14ac:dyDescent="0.25">
      <c r="A351" t="s">
        <v>2926</v>
      </c>
      <c r="B351">
        <v>0</v>
      </c>
      <c r="C351">
        <v>0</v>
      </c>
      <c r="D351">
        <v>0</v>
      </c>
      <c r="E351" s="34">
        <v>0</v>
      </c>
    </row>
    <row r="352" spans="1:5" x14ac:dyDescent="0.25">
      <c r="A352" t="s">
        <v>2927</v>
      </c>
      <c r="B352">
        <v>0</v>
      </c>
      <c r="C352">
        <v>0</v>
      </c>
      <c r="D352">
        <v>0</v>
      </c>
      <c r="E352" s="34">
        <v>0</v>
      </c>
    </row>
    <row r="353" spans="1:5" x14ac:dyDescent="0.25">
      <c r="A353" t="s">
        <v>2928</v>
      </c>
      <c r="B353">
        <v>0</v>
      </c>
      <c r="C353">
        <v>0</v>
      </c>
      <c r="D353">
        <v>0</v>
      </c>
      <c r="E353" s="34">
        <v>0</v>
      </c>
    </row>
    <row r="354" spans="1:5" x14ac:dyDescent="0.25">
      <c r="A354" t="s">
        <v>2929</v>
      </c>
      <c r="B354">
        <v>0</v>
      </c>
      <c r="C354">
        <v>0</v>
      </c>
      <c r="D354">
        <v>0</v>
      </c>
      <c r="E354" s="34">
        <v>0</v>
      </c>
    </row>
    <row r="355" spans="1:5" x14ac:dyDescent="0.25">
      <c r="A355" t="s">
        <v>2930</v>
      </c>
      <c r="B355">
        <v>0</v>
      </c>
      <c r="C355">
        <v>0</v>
      </c>
      <c r="D355">
        <v>0</v>
      </c>
      <c r="E355" s="34">
        <v>0</v>
      </c>
    </row>
    <row r="356" spans="1:5" x14ac:dyDescent="0.25">
      <c r="A356" t="s">
        <v>2931</v>
      </c>
      <c r="B356">
        <v>0</v>
      </c>
      <c r="C356">
        <v>0</v>
      </c>
      <c r="D356">
        <v>0</v>
      </c>
      <c r="E356" s="34">
        <v>0</v>
      </c>
    </row>
    <row r="357" spans="1:5" x14ac:dyDescent="0.25">
      <c r="A357" t="s">
        <v>2932</v>
      </c>
      <c r="B357">
        <v>0</v>
      </c>
      <c r="C357">
        <v>0</v>
      </c>
      <c r="D357">
        <v>0</v>
      </c>
      <c r="E357" s="34">
        <v>0</v>
      </c>
    </row>
    <row r="358" spans="1:5" x14ac:dyDescent="0.25">
      <c r="A358" t="s">
        <v>2933</v>
      </c>
      <c r="B358">
        <v>0</v>
      </c>
      <c r="C358">
        <v>0</v>
      </c>
      <c r="D358">
        <v>0</v>
      </c>
      <c r="E358" s="34">
        <v>0</v>
      </c>
    </row>
    <row r="359" spans="1:5" x14ac:dyDescent="0.25">
      <c r="A359" t="s">
        <v>2934</v>
      </c>
      <c r="B359">
        <v>0</v>
      </c>
      <c r="C359">
        <v>0</v>
      </c>
      <c r="D359">
        <v>0</v>
      </c>
      <c r="E359" s="34">
        <v>0</v>
      </c>
    </row>
    <row r="360" spans="1:5" x14ac:dyDescent="0.25">
      <c r="A360" t="s">
        <v>2935</v>
      </c>
      <c r="B360">
        <v>0</v>
      </c>
      <c r="C360">
        <v>0</v>
      </c>
      <c r="D360">
        <v>0</v>
      </c>
      <c r="E360" s="34">
        <v>0</v>
      </c>
    </row>
    <row r="361" spans="1:5" x14ac:dyDescent="0.25">
      <c r="A361" t="s">
        <v>2936</v>
      </c>
      <c r="B361">
        <v>0</v>
      </c>
      <c r="C361">
        <v>0</v>
      </c>
      <c r="D361">
        <v>0</v>
      </c>
      <c r="E361" s="34">
        <v>0</v>
      </c>
    </row>
    <row r="362" spans="1:5" x14ac:dyDescent="0.25">
      <c r="A362" t="s">
        <v>2937</v>
      </c>
      <c r="B362">
        <v>0</v>
      </c>
      <c r="C362">
        <v>0</v>
      </c>
      <c r="D362">
        <v>0</v>
      </c>
      <c r="E362" s="34">
        <v>0</v>
      </c>
    </row>
    <row r="363" spans="1:5" x14ac:dyDescent="0.25">
      <c r="A363" t="s">
        <v>2938</v>
      </c>
      <c r="B363">
        <v>0</v>
      </c>
      <c r="C363">
        <v>0</v>
      </c>
      <c r="D363">
        <v>0</v>
      </c>
      <c r="E363" s="34">
        <v>0</v>
      </c>
    </row>
    <row r="364" spans="1:5" x14ac:dyDescent="0.25">
      <c r="A364" t="s">
        <v>2939</v>
      </c>
      <c r="B364">
        <v>0</v>
      </c>
      <c r="C364">
        <v>0</v>
      </c>
      <c r="D364">
        <v>0</v>
      </c>
      <c r="E364" s="34">
        <v>0</v>
      </c>
    </row>
    <row r="365" spans="1:5" x14ac:dyDescent="0.25">
      <c r="A365" t="s">
        <v>2940</v>
      </c>
      <c r="B365">
        <v>0</v>
      </c>
      <c r="C365">
        <v>0</v>
      </c>
      <c r="D365">
        <v>0</v>
      </c>
      <c r="E365" s="34">
        <v>0</v>
      </c>
    </row>
    <row r="366" spans="1:5" x14ac:dyDescent="0.25">
      <c r="A366" t="s">
        <v>2941</v>
      </c>
      <c r="B366">
        <v>0</v>
      </c>
      <c r="C366">
        <v>4</v>
      </c>
      <c r="D366">
        <v>4</v>
      </c>
      <c r="E366" s="34">
        <v>9</v>
      </c>
    </row>
    <row r="367" spans="1:5" x14ac:dyDescent="0.25">
      <c r="A367" t="s">
        <v>2942</v>
      </c>
      <c r="B367">
        <v>0</v>
      </c>
      <c r="C367">
        <v>0</v>
      </c>
      <c r="D367">
        <v>0</v>
      </c>
      <c r="E367" s="34">
        <v>0</v>
      </c>
    </row>
    <row r="368" spans="1:5" x14ac:dyDescent="0.25">
      <c r="A368" t="s">
        <v>2943</v>
      </c>
      <c r="B368">
        <v>0</v>
      </c>
      <c r="C368">
        <v>0</v>
      </c>
      <c r="D368">
        <v>0</v>
      </c>
      <c r="E368" s="34">
        <v>0</v>
      </c>
    </row>
    <row r="369" spans="1:5" x14ac:dyDescent="0.25">
      <c r="A369" t="s">
        <v>2944</v>
      </c>
      <c r="B369">
        <v>0</v>
      </c>
      <c r="C369">
        <v>0</v>
      </c>
      <c r="D369">
        <v>0</v>
      </c>
      <c r="E369" s="34">
        <v>0</v>
      </c>
    </row>
    <row r="370" spans="1:5" x14ac:dyDescent="0.25">
      <c r="A370" t="s">
        <v>2945</v>
      </c>
      <c r="B370">
        <v>0</v>
      </c>
      <c r="C370">
        <v>0</v>
      </c>
      <c r="D370">
        <v>0</v>
      </c>
      <c r="E370" s="34">
        <v>0</v>
      </c>
    </row>
    <row r="371" spans="1:5" x14ac:dyDescent="0.25">
      <c r="A371" t="s">
        <v>2946</v>
      </c>
      <c r="B371">
        <v>0</v>
      </c>
      <c r="C371">
        <v>0</v>
      </c>
      <c r="D371">
        <v>0</v>
      </c>
      <c r="E371" s="34">
        <v>0</v>
      </c>
    </row>
    <row r="372" spans="1:5" x14ac:dyDescent="0.25">
      <c r="A372" t="s">
        <v>2947</v>
      </c>
      <c r="B372">
        <v>0</v>
      </c>
      <c r="C372">
        <v>0</v>
      </c>
      <c r="D372">
        <v>0</v>
      </c>
      <c r="E372" s="34">
        <v>0</v>
      </c>
    </row>
    <row r="373" spans="1:5" x14ac:dyDescent="0.25">
      <c r="A373" t="s">
        <v>2948</v>
      </c>
      <c r="B373">
        <v>0</v>
      </c>
      <c r="C373">
        <v>0</v>
      </c>
      <c r="D373">
        <v>0</v>
      </c>
      <c r="E373" s="34">
        <v>0</v>
      </c>
    </row>
    <row r="374" spans="1:5" x14ac:dyDescent="0.25">
      <c r="A374" t="s">
        <v>2949</v>
      </c>
      <c r="B374">
        <v>3</v>
      </c>
      <c r="C374">
        <v>0</v>
      </c>
      <c r="D374">
        <v>3</v>
      </c>
      <c r="E374" s="34">
        <v>0</v>
      </c>
    </row>
    <row r="375" spans="1:5" x14ac:dyDescent="0.25">
      <c r="A375" t="s">
        <v>2950</v>
      </c>
      <c r="B375">
        <v>0</v>
      </c>
      <c r="C375">
        <v>0</v>
      </c>
      <c r="D375">
        <v>0</v>
      </c>
      <c r="E375" s="34">
        <v>0</v>
      </c>
    </row>
    <row r="376" spans="1:5" x14ac:dyDescent="0.25">
      <c r="A376" t="s">
        <v>2951</v>
      </c>
      <c r="B376">
        <v>0</v>
      </c>
      <c r="C376">
        <v>0</v>
      </c>
      <c r="D376">
        <v>0</v>
      </c>
      <c r="E376" s="34">
        <v>0</v>
      </c>
    </row>
    <row r="377" spans="1:5" x14ac:dyDescent="0.25">
      <c r="A377" t="s">
        <v>2952</v>
      </c>
      <c r="B377">
        <v>0</v>
      </c>
      <c r="C377">
        <v>0</v>
      </c>
      <c r="D377">
        <v>0</v>
      </c>
      <c r="E377" s="34">
        <v>0</v>
      </c>
    </row>
    <row r="378" spans="1:5" x14ac:dyDescent="0.25">
      <c r="A378" t="s">
        <v>2953</v>
      </c>
      <c r="B378">
        <v>0</v>
      </c>
      <c r="C378">
        <v>0</v>
      </c>
      <c r="D378">
        <v>0</v>
      </c>
      <c r="E378" s="34">
        <v>0</v>
      </c>
    </row>
    <row r="379" spans="1:5" x14ac:dyDescent="0.25">
      <c r="A379" t="s">
        <v>2954</v>
      </c>
      <c r="B379">
        <v>0</v>
      </c>
      <c r="C379">
        <v>0</v>
      </c>
      <c r="D379">
        <v>0</v>
      </c>
      <c r="E379" s="34">
        <v>0</v>
      </c>
    </row>
    <row r="380" spans="1:5" x14ac:dyDescent="0.25">
      <c r="A380" t="s">
        <v>2955</v>
      </c>
      <c r="B380">
        <v>0</v>
      </c>
      <c r="C380">
        <v>0</v>
      </c>
      <c r="D380">
        <v>0</v>
      </c>
      <c r="E380" s="34">
        <v>3</v>
      </c>
    </row>
    <row r="381" spans="1:5" x14ac:dyDescent="0.25">
      <c r="A381" t="s">
        <v>2956</v>
      </c>
      <c r="B381">
        <v>0</v>
      </c>
      <c r="C381">
        <v>0</v>
      </c>
      <c r="D381">
        <v>0</v>
      </c>
      <c r="E381" s="34">
        <v>0</v>
      </c>
    </row>
    <row r="382" spans="1:5" x14ac:dyDescent="0.25">
      <c r="A382" t="s">
        <v>2957</v>
      </c>
      <c r="B382">
        <v>0</v>
      </c>
      <c r="C382">
        <v>0</v>
      </c>
      <c r="D382">
        <v>0</v>
      </c>
      <c r="E382" s="34">
        <v>0</v>
      </c>
    </row>
    <row r="383" spans="1:5" x14ac:dyDescent="0.25">
      <c r="A383" t="s">
        <v>2958</v>
      </c>
      <c r="B383">
        <v>0</v>
      </c>
      <c r="C383">
        <v>0</v>
      </c>
      <c r="D383">
        <v>0</v>
      </c>
      <c r="E383" s="34">
        <v>0</v>
      </c>
    </row>
    <row r="384" spans="1:5" x14ac:dyDescent="0.25">
      <c r="A384" t="s">
        <v>2959</v>
      </c>
      <c r="B384">
        <v>0</v>
      </c>
      <c r="C384">
        <v>0</v>
      </c>
      <c r="D384">
        <v>0</v>
      </c>
      <c r="E384" s="34">
        <v>0</v>
      </c>
    </row>
    <row r="385" spans="1:5" x14ac:dyDescent="0.25">
      <c r="A385" t="s">
        <v>2960</v>
      </c>
      <c r="B385">
        <v>0</v>
      </c>
      <c r="C385">
        <v>0</v>
      </c>
      <c r="D385">
        <v>0</v>
      </c>
      <c r="E385" s="34">
        <v>0</v>
      </c>
    </row>
    <row r="386" spans="1:5" x14ac:dyDescent="0.25">
      <c r="A386" t="s">
        <v>2961</v>
      </c>
      <c r="B386">
        <v>0</v>
      </c>
      <c r="C386">
        <v>0</v>
      </c>
      <c r="D386">
        <v>0</v>
      </c>
      <c r="E386" s="34">
        <v>0</v>
      </c>
    </row>
    <row r="387" spans="1:5" x14ac:dyDescent="0.25">
      <c r="A387" t="s">
        <v>2962</v>
      </c>
      <c r="B387">
        <v>0</v>
      </c>
      <c r="C387">
        <v>0</v>
      </c>
      <c r="D387">
        <v>0</v>
      </c>
      <c r="E387" s="34">
        <v>0</v>
      </c>
    </row>
    <row r="388" spans="1:5" x14ac:dyDescent="0.25">
      <c r="A388" t="s">
        <v>2963</v>
      </c>
      <c r="B388">
        <v>0</v>
      </c>
      <c r="C388">
        <v>0</v>
      </c>
      <c r="D388">
        <v>0</v>
      </c>
      <c r="E388" s="34">
        <v>0</v>
      </c>
    </row>
    <row r="389" spans="1:5" x14ac:dyDescent="0.25">
      <c r="A389" t="s">
        <v>2964</v>
      </c>
      <c r="B389">
        <v>3</v>
      </c>
      <c r="C389">
        <v>0</v>
      </c>
      <c r="D389">
        <v>0</v>
      </c>
      <c r="E389" s="34">
        <v>4</v>
      </c>
    </row>
    <row r="390" spans="1:5" x14ac:dyDescent="0.25">
      <c r="A390" t="s">
        <v>2965</v>
      </c>
      <c r="B390">
        <v>0</v>
      </c>
      <c r="C390">
        <v>0</v>
      </c>
      <c r="D390">
        <v>0</v>
      </c>
      <c r="E390" s="34">
        <v>0</v>
      </c>
    </row>
    <row r="391" spans="1:5" x14ac:dyDescent="0.25">
      <c r="A391" t="s">
        <v>2966</v>
      </c>
      <c r="B391">
        <v>0</v>
      </c>
      <c r="C391">
        <v>0</v>
      </c>
      <c r="D391">
        <v>0</v>
      </c>
      <c r="E391" s="34">
        <v>0</v>
      </c>
    </row>
    <row r="392" spans="1:5" x14ac:dyDescent="0.25">
      <c r="A392" t="s">
        <v>2967</v>
      </c>
      <c r="B392">
        <v>0</v>
      </c>
      <c r="C392">
        <v>0</v>
      </c>
      <c r="D392">
        <v>0</v>
      </c>
      <c r="E392" s="34">
        <v>0</v>
      </c>
    </row>
    <row r="393" spans="1:5" x14ac:dyDescent="0.25">
      <c r="A393" t="s">
        <v>2968</v>
      </c>
      <c r="B393">
        <v>0</v>
      </c>
      <c r="C393">
        <v>0</v>
      </c>
      <c r="D393">
        <v>0</v>
      </c>
      <c r="E393" s="34">
        <v>0</v>
      </c>
    </row>
    <row r="394" spans="1:5" x14ac:dyDescent="0.25">
      <c r="A394" t="s">
        <v>2969</v>
      </c>
      <c r="B394">
        <v>0</v>
      </c>
      <c r="C394">
        <v>0</v>
      </c>
      <c r="D394">
        <v>0</v>
      </c>
      <c r="E394" s="34">
        <v>0</v>
      </c>
    </row>
    <row r="395" spans="1:5" x14ac:dyDescent="0.25">
      <c r="A395" t="s">
        <v>2970</v>
      </c>
      <c r="B395">
        <v>0</v>
      </c>
      <c r="C395">
        <v>0</v>
      </c>
      <c r="D395">
        <v>3</v>
      </c>
      <c r="E395" s="34">
        <v>3</v>
      </c>
    </row>
    <row r="396" spans="1:5" x14ac:dyDescent="0.25">
      <c r="A396" t="s">
        <v>2971</v>
      </c>
      <c r="B396">
        <v>0</v>
      </c>
      <c r="C396">
        <v>0</v>
      </c>
      <c r="D396">
        <v>0</v>
      </c>
      <c r="E396" s="34">
        <v>0</v>
      </c>
    </row>
    <row r="397" spans="1:5" x14ac:dyDescent="0.25">
      <c r="A397" t="s">
        <v>2972</v>
      </c>
      <c r="B397">
        <v>0</v>
      </c>
      <c r="C397">
        <v>0</v>
      </c>
      <c r="D397">
        <v>0</v>
      </c>
      <c r="E397" s="34">
        <v>0</v>
      </c>
    </row>
    <row r="398" spans="1:5" x14ac:dyDescent="0.25">
      <c r="A398" t="s">
        <v>2973</v>
      </c>
      <c r="B398">
        <v>0</v>
      </c>
      <c r="C398">
        <v>0</v>
      </c>
      <c r="D398">
        <v>12</v>
      </c>
      <c r="E398" s="34">
        <v>12</v>
      </c>
    </row>
    <row r="399" spans="1:5" x14ac:dyDescent="0.25">
      <c r="A399" t="s">
        <v>2974</v>
      </c>
      <c r="B399">
        <v>0</v>
      </c>
      <c r="C399">
        <v>0</v>
      </c>
      <c r="D399">
        <v>0</v>
      </c>
      <c r="E399" s="34">
        <v>0</v>
      </c>
    </row>
    <row r="400" spans="1:5" x14ac:dyDescent="0.25">
      <c r="A400" t="s">
        <v>2975</v>
      </c>
      <c r="B400">
        <v>0</v>
      </c>
      <c r="C400">
        <v>0</v>
      </c>
      <c r="D400">
        <v>0</v>
      </c>
      <c r="E400" s="34">
        <v>0</v>
      </c>
    </row>
    <row r="401" spans="1:5" x14ac:dyDescent="0.25">
      <c r="A401" t="s">
        <v>2976</v>
      </c>
      <c r="B401">
        <v>0</v>
      </c>
      <c r="C401">
        <v>0</v>
      </c>
      <c r="D401">
        <v>0</v>
      </c>
      <c r="E401" s="34">
        <v>3</v>
      </c>
    </row>
    <row r="402" spans="1:5" x14ac:dyDescent="0.25">
      <c r="A402" t="s">
        <v>2977</v>
      </c>
      <c r="B402">
        <v>0</v>
      </c>
      <c r="C402">
        <v>0</v>
      </c>
      <c r="D402">
        <v>4</v>
      </c>
      <c r="E402" s="34">
        <v>4</v>
      </c>
    </row>
    <row r="403" spans="1:5" x14ac:dyDescent="0.25">
      <c r="A403" t="s">
        <v>2978</v>
      </c>
      <c r="B403">
        <v>0</v>
      </c>
      <c r="C403">
        <v>0</v>
      </c>
      <c r="D403">
        <v>0</v>
      </c>
      <c r="E403" s="34">
        <v>0</v>
      </c>
    </row>
    <row r="404" spans="1:5" x14ac:dyDescent="0.25">
      <c r="A404" t="s">
        <v>2979</v>
      </c>
      <c r="B404">
        <v>0</v>
      </c>
      <c r="C404">
        <v>0</v>
      </c>
      <c r="D404">
        <v>0</v>
      </c>
      <c r="E404" s="34">
        <v>0</v>
      </c>
    </row>
    <row r="405" spans="1:5" x14ac:dyDescent="0.25">
      <c r="A405" t="s">
        <v>2980</v>
      </c>
      <c r="B405">
        <v>0</v>
      </c>
      <c r="C405">
        <v>0</v>
      </c>
      <c r="D405">
        <v>4</v>
      </c>
      <c r="E405" s="34">
        <v>8</v>
      </c>
    </row>
    <row r="406" spans="1:5" x14ac:dyDescent="0.25">
      <c r="A406" t="s">
        <v>2981</v>
      </c>
      <c r="B406">
        <v>0</v>
      </c>
      <c r="C406">
        <v>0</v>
      </c>
      <c r="D406">
        <v>0</v>
      </c>
      <c r="E406" s="34">
        <v>0</v>
      </c>
    </row>
    <row r="407" spans="1:5" x14ac:dyDescent="0.25">
      <c r="A407" t="s">
        <v>2982</v>
      </c>
      <c r="B407">
        <v>0</v>
      </c>
      <c r="C407">
        <v>0</v>
      </c>
      <c r="D407">
        <v>0</v>
      </c>
      <c r="E407" s="34">
        <v>0</v>
      </c>
    </row>
    <row r="408" spans="1:5" x14ac:dyDescent="0.25">
      <c r="A408" t="s">
        <v>2983</v>
      </c>
      <c r="B408">
        <v>0</v>
      </c>
      <c r="C408">
        <v>0</v>
      </c>
      <c r="D408">
        <v>0</v>
      </c>
      <c r="E408" s="34">
        <v>0</v>
      </c>
    </row>
    <row r="409" spans="1:5" x14ac:dyDescent="0.25">
      <c r="A409" t="s">
        <v>2984</v>
      </c>
      <c r="B409">
        <v>0</v>
      </c>
      <c r="C409">
        <v>0</v>
      </c>
      <c r="D409">
        <v>0</v>
      </c>
      <c r="E409" s="34">
        <v>0</v>
      </c>
    </row>
    <row r="410" spans="1:5" x14ac:dyDescent="0.25">
      <c r="A410" t="s">
        <v>2985</v>
      </c>
      <c r="B410">
        <v>0</v>
      </c>
      <c r="C410">
        <v>0</v>
      </c>
      <c r="D410">
        <v>0</v>
      </c>
      <c r="E410" s="34">
        <v>0</v>
      </c>
    </row>
    <row r="411" spans="1:5" x14ac:dyDescent="0.25">
      <c r="A411" t="s">
        <v>2986</v>
      </c>
      <c r="B411">
        <v>0</v>
      </c>
      <c r="C411">
        <v>0</v>
      </c>
      <c r="D411">
        <v>0</v>
      </c>
      <c r="E411" s="34">
        <v>0</v>
      </c>
    </row>
    <row r="412" spans="1:5" x14ac:dyDescent="0.25">
      <c r="A412" t="s">
        <v>2987</v>
      </c>
      <c r="B412">
        <v>0</v>
      </c>
      <c r="C412">
        <v>0</v>
      </c>
      <c r="D412">
        <v>0</v>
      </c>
      <c r="E412" s="34">
        <v>0</v>
      </c>
    </row>
    <row r="413" spans="1:5" x14ac:dyDescent="0.25">
      <c r="A413" t="s">
        <v>2988</v>
      </c>
      <c r="B413">
        <v>0</v>
      </c>
      <c r="C413">
        <v>0</v>
      </c>
      <c r="D413">
        <v>0</v>
      </c>
      <c r="E413" s="34">
        <v>0</v>
      </c>
    </row>
    <row r="414" spans="1:5" x14ac:dyDescent="0.25">
      <c r="A414" t="s">
        <v>2989</v>
      </c>
      <c r="B414">
        <v>0</v>
      </c>
      <c r="C414">
        <v>0</v>
      </c>
      <c r="D414">
        <v>0</v>
      </c>
      <c r="E414" s="34">
        <v>0</v>
      </c>
    </row>
    <row r="415" spans="1:5" x14ac:dyDescent="0.25">
      <c r="A415" t="s">
        <v>2990</v>
      </c>
      <c r="B415">
        <v>0</v>
      </c>
      <c r="C415">
        <v>0</v>
      </c>
      <c r="D415">
        <v>0</v>
      </c>
      <c r="E415" s="34">
        <v>0</v>
      </c>
    </row>
    <row r="416" spans="1:5" x14ac:dyDescent="0.25">
      <c r="A416" t="s">
        <v>2991</v>
      </c>
      <c r="B416">
        <v>0</v>
      </c>
      <c r="C416">
        <v>0</v>
      </c>
      <c r="D416">
        <v>0</v>
      </c>
      <c r="E416" s="34">
        <v>0</v>
      </c>
    </row>
    <row r="417" spans="1:5" x14ac:dyDescent="0.25">
      <c r="A417" t="s">
        <v>2992</v>
      </c>
      <c r="B417">
        <v>0</v>
      </c>
      <c r="C417">
        <v>0</v>
      </c>
      <c r="D417">
        <v>0</v>
      </c>
      <c r="E417" s="34">
        <v>0</v>
      </c>
    </row>
    <row r="418" spans="1:5" x14ac:dyDescent="0.25">
      <c r="A418" t="s">
        <v>2993</v>
      </c>
      <c r="B418">
        <v>0</v>
      </c>
      <c r="C418">
        <v>0</v>
      </c>
      <c r="D418">
        <v>0</v>
      </c>
      <c r="E418" s="34">
        <v>0</v>
      </c>
    </row>
    <row r="419" spans="1:5" x14ac:dyDescent="0.25">
      <c r="A419" t="s">
        <v>2994</v>
      </c>
      <c r="B419">
        <v>0</v>
      </c>
      <c r="C419">
        <v>0</v>
      </c>
      <c r="D419">
        <v>0</v>
      </c>
      <c r="E419" s="34">
        <v>0</v>
      </c>
    </row>
    <row r="420" spans="1:5" x14ac:dyDescent="0.25">
      <c r="A420" t="s">
        <v>2995</v>
      </c>
      <c r="B420">
        <v>0</v>
      </c>
      <c r="C420">
        <v>0</v>
      </c>
      <c r="D420">
        <v>0</v>
      </c>
      <c r="E420" s="34">
        <v>0</v>
      </c>
    </row>
    <row r="421" spans="1:5" x14ac:dyDescent="0.25">
      <c r="A421" t="s">
        <v>2996</v>
      </c>
      <c r="B421">
        <v>0</v>
      </c>
      <c r="C421">
        <v>0</v>
      </c>
      <c r="D421">
        <v>3</v>
      </c>
      <c r="E421" s="34">
        <v>3</v>
      </c>
    </row>
    <row r="422" spans="1:5" x14ac:dyDescent="0.25">
      <c r="A422" t="s">
        <v>2997</v>
      </c>
      <c r="B422">
        <v>8</v>
      </c>
      <c r="C422">
        <v>6</v>
      </c>
      <c r="D422">
        <v>6</v>
      </c>
      <c r="E422" s="34">
        <v>17</v>
      </c>
    </row>
    <row r="423" spans="1:5" x14ac:dyDescent="0.25">
      <c r="A423" t="s">
        <v>2998</v>
      </c>
      <c r="B423">
        <v>0</v>
      </c>
      <c r="C423">
        <v>0</v>
      </c>
      <c r="D423">
        <v>0</v>
      </c>
      <c r="E423" s="34">
        <v>4</v>
      </c>
    </row>
    <row r="424" spans="1:5" x14ac:dyDescent="0.25">
      <c r="A424" t="s">
        <v>2999</v>
      </c>
      <c r="B424">
        <v>0</v>
      </c>
      <c r="C424">
        <v>0</v>
      </c>
      <c r="D424">
        <v>0</v>
      </c>
      <c r="E424">
        <v>0</v>
      </c>
    </row>
    <row r="425" spans="1:5" x14ac:dyDescent="0.25">
      <c r="A425" t="s">
        <v>3000</v>
      </c>
      <c r="B425">
        <v>0</v>
      </c>
      <c r="C425">
        <v>0</v>
      </c>
      <c r="D425">
        <v>0</v>
      </c>
      <c r="E425">
        <v>0</v>
      </c>
    </row>
    <row r="426" spans="1:5" x14ac:dyDescent="0.25">
      <c r="A426" t="s">
        <v>3001</v>
      </c>
      <c r="B426">
        <v>10</v>
      </c>
      <c r="C426">
        <v>8</v>
      </c>
      <c r="D426">
        <v>5</v>
      </c>
      <c r="E426">
        <v>23</v>
      </c>
    </row>
    <row r="427" spans="1:5" x14ac:dyDescent="0.25">
      <c r="A427" t="s">
        <v>3002</v>
      </c>
      <c r="B427">
        <v>0</v>
      </c>
      <c r="C427">
        <v>0</v>
      </c>
      <c r="D427">
        <v>0</v>
      </c>
      <c r="E427">
        <v>0</v>
      </c>
    </row>
    <row r="428" spans="1:5" x14ac:dyDescent="0.25">
      <c r="A428" t="s">
        <v>3003</v>
      </c>
      <c r="B428">
        <v>0</v>
      </c>
      <c r="C428">
        <v>9</v>
      </c>
      <c r="D428">
        <v>19</v>
      </c>
      <c r="E428">
        <v>23</v>
      </c>
    </row>
    <row r="429" spans="1:5" x14ac:dyDescent="0.25">
      <c r="A429" t="s">
        <v>3004</v>
      </c>
      <c r="B429">
        <v>5</v>
      </c>
      <c r="C429">
        <v>6</v>
      </c>
      <c r="D429">
        <v>16</v>
      </c>
      <c r="E429">
        <v>26</v>
      </c>
    </row>
    <row r="430" spans="1:5" x14ac:dyDescent="0.25">
      <c r="A430" t="s">
        <v>3005</v>
      </c>
      <c r="B430">
        <v>330</v>
      </c>
      <c r="C430">
        <v>27</v>
      </c>
      <c r="D430">
        <v>54</v>
      </c>
      <c r="E430">
        <v>408</v>
      </c>
    </row>
    <row r="431" spans="1:5" x14ac:dyDescent="0.25">
      <c r="A431" t="s">
        <v>3006</v>
      </c>
      <c r="B431">
        <v>11</v>
      </c>
      <c r="C431">
        <v>40</v>
      </c>
      <c r="D431">
        <v>47</v>
      </c>
      <c r="E431">
        <v>104</v>
      </c>
    </row>
    <row r="432" spans="1:5" x14ac:dyDescent="0.25">
      <c r="A432" t="s">
        <v>3007</v>
      </c>
      <c r="B432">
        <v>402</v>
      </c>
      <c r="C432">
        <v>186</v>
      </c>
      <c r="D432">
        <v>627</v>
      </c>
      <c r="E432">
        <v>1222</v>
      </c>
    </row>
    <row r="433" spans="1:5" x14ac:dyDescent="0.25">
      <c r="A433" t="s">
        <v>3008</v>
      </c>
      <c r="B433">
        <v>15</v>
      </c>
      <c r="C433">
        <v>52</v>
      </c>
      <c r="D433">
        <v>65</v>
      </c>
      <c r="E433">
        <v>132</v>
      </c>
    </row>
    <row r="434" spans="1:5" x14ac:dyDescent="0.25">
      <c r="A434" t="s">
        <v>3009</v>
      </c>
      <c r="B434">
        <v>0</v>
      </c>
      <c r="C434">
        <v>13</v>
      </c>
      <c r="D434">
        <v>15</v>
      </c>
      <c r="E434">
        <v>27</v>
      </c>
    </row>
    <row r="435" spans="1:5" x14ac:dyDescent="0.25">
      <c r="A435" t="s">
        <v>3010</v>
      </c>
      <c r="B435">
        <v>0</v>
      </c>
      <c r="C435">
        <v>9</v>
      </c>
      <c r="D435">
        <v>4</v>
      </c>
      <c r="E435">
        <v>11</v>
      </c>
    </row>
    <row r="436" spans="1:5" x14ac:dyDescent="0.25">
      <c r="A436" t="s">
        <v>3011</v>
      </c>
      <c r="B436">
        <v>130</v>
      </c>
      <c r="C436">
        <v>49</v>
      </c>
      <c r="D436">
        <v>23</v>
      </c>
      <c r="E436">
        <v>203</v>
      </c>
    </row>
    <row r="437" spans="1:5" x14ac:dyDescent="0.25">
      <c r="A437" t="s">
        <v>3012</v>
      </c>
      <c r="B437">
        <v>0</v>
      </c>
      <c r="C437">
        <v>5</v>
      </c>
      <c r="D437">
        <v>3</v>
      </c>
      <c r="E437">
        <v>10</v>
      </c>
    </row>
    <row r="438" spans="1:5" x14ac:dyDescent="0.25">
      <c r="A438" t="s">
        <v>3013</v>
      </c>
      <c r="B438">
        <v>87</v>
      </c>
      <c r="C438">
        <v>6</v>
      </c>
      <c r="D438">
        <v>5</v>
      </c>
      <c r="E438">
        <v>104</v>
      </c>
    </row>
    <row r="439" spans="1:5" x14ac:dyDescent="0.25">
      <c r="A439" t="s">
        <v>3014</v>
      </c>
      <c r="B439">
        <v>0</v>
      </c>
      <c r="C439">
        <v>0</v>
      </c>
      <c r="D439">
        <v>3</v>
      </c>
      <c r="E439">
        <v>3</v>
      </c>
    </row>
    <row r="440" spans="1:5" x14ac:dyDescent="0.25">
      <c r="A440" t="s">
        <v>3015</v>
      </c>
      <c r="B440">
        <v>0</v>
      </c>
      <c r="C440">
        <v>0</v>
      </c>
      <c r="D440">
        <v>10</v>
      </c>
      <c r="E440">
        <v>12</v>
      </c>
    </row>
    <row r="441" spans="1:5" x14ac:dyDescent="0.25">
      <c r="A441" t="s">
        <v>3016</v>
      </c>
      <c r="B441">
        <v>15</v>
      </c>
      <c r="C441">
        <v>0</v>
      </c>
      <c r="D441">
        <v>0</v>
      </c>
      <c r="E441">
        <v>15</v>
      </c>
    </row>
    <row r="442" spans="1:5" x14ac:dyDescent="0.25">
      <c r="A442" t="s">
        <v>3017</v>
      </c>
      <c r="B442">
        <v>0</v>
      </c>
      <c r="C442">
        <v>0</v>
      </c>
      <c r="D442">
        <v>0</v>
      </c>
      <c r="E442">
        <v>0</v>
      </c>
    </row>
    <row r="443" spans="1:5" x14ac:dyDescent="0.25">
      <c r="A443" t="s">
        <v>3018</v>
      </c>
      <c r="B443">
        <v>4</v>
      </c>
      <c r="C443">
        <v>12</v>
      </c>
      <c r="D443">
        <v>20</v>
      </c>
      <c r="E443">
        <v>42</v>
      </c>
    </row>
    <row r="444" spans="1:5" x14ac:dyDescent="0.25">
      <c r="A444" t="s">
        <v>3019</v>
      </c>
      <c r="B444">
        <v>0</v>
      </c>
      <c r="C444">
        <v>0</v>
      </c>
      <c r="D444">
        <v>0</v>
      </c>
      <c r="E444">
        <v>0</v>
      </c>
    </row>
    <row r="445" spans="1:5" x14ac:dyDescent="0.25">
      <c r="A445" t="s">
        <v>3020</v>
      </c>
      <c r="B445">
        <v>0</v>
      </c>
      <c r="C445">
        <v>0</v>
      </c>
      <c r="D445">
        <v>5</v>
      </c>
      <c r="E445">
        <v>5</v>
      </c>
    </row>
    <row r="446" spans="1:5" x14ac:dyDescent="0.25">
      <c r="A446" t="s">
        <v>3021</v>
      </c>
      <c r="B446">
        <v>0</v>
      </c>
      <c r="C446">
        <v>10</v>
      </c>
      <c r="D446">
        <v>5</v>
      </c>
      <c r="E446">
        <v>10</v>
      </c>
    </row>
    <row r="447" spans="1:5" x14ac:dyDescent="0.25">
      <c r="A447" t="s">
        <v>3022</v>
      </c>
      <c r="B447">
        <v>0</v>
      </c>
      <c r="C447">
        <v>0</v>
      </c>
      <c r="D447">
        <v>0</v>
      </c>
      <c r="E447">
        <v>0</v>
      </c>
    </row>
    <row r="448" spans="1:5" x14ac:dyDescent="0.25">
      <c r="A448" t="s">
        <v>3023</v>
      </c>
      <c r="B448">
        <v>0</v>
      </c>
      <c r="C448">
        <v>5</v>
      </c>
      <c r="D448">
        <v>7</v>
      </c>
      <c r="E448">
        <v>18</v>
      </c>
    </row>
    <row r="449" spans="1:5" x14ac:dyDescent="0.25">
      <c r="A449" t="s">
        <v>3024</v>
      </c>
      <c r="B449">
        <v>21</v>
      </c>
      <c r="C449">
        <v>0</v>
      </c>
      <c r="D449">
        <v>0</v>
      </c>
      <c r="E449">
        <v>26</v>
      </c>
    </row>
    <row r="450" spans="1:5" x14ac:dyDescent="0.25">
      <c r="A450" t="s">
        <v>3025</v>
      </c>
      <c r="B450">
        <v>0</v>
      </c>
      <c r="C450">
        <v>5</v>
      </c>
      <c r="D450">
        <v>3</v>
      </c>
      <c r="E450">
        <v>9</v>
      </c>
    </row>
    <row r="451" spans="1:5" x14ac:dyDescent="0.25">
      <c r="A451" t="s">
        <v>3026</v>
      </c>
      <c r="B451">
        <v>0</v>
      </c>
      <c r="C451">
        <v>0</v>
      </c>
      <c r="D451">
        <v>0</v>
      </c>
      <c r="E451">
        <v>0</v>
      </c>
    </row>
    <row r="452" spans="1:5" x14ac:dyDescent="0.25">
      <c r="A452" t="s">
        <v>3027</v>
      </c>
      <c r="B452">
        <v>4</v>
      </c>
      <c r="C452">
        <v>0</v>
      </c>
      <c r="D452">
        <v>0</v>
      </c>
      <c r="E452">
        <v>5</v>
      </c>
    </row>
    <row r="453" spans="1:5" x14ac:dyDescent="0.25">
      <c r="A453" t="s">
        <v>3028</v>
      </c>
      <c r="B453">
        <v>126</v>
      </c>
      <c r="C453">
        <v>32</v>
      </c>
      <c r="D453">
        <v>18</v>
      </c>
      <c r="E453">
        <v>175</v>
      </c>
    </row>
    <row r="454" spans="1:5" x14ac:dyDescent="0.25">
      <c r="A454" t="s">
        <v>3029</v>
      </c>
      <c r="B454">
        <v>0</v>
      </c>
      <c r="C454">
        <v>4</v>
      </c>
      <c r="D454">
        <v>3</v>
      </c>
      <c r="E454">
        <v>4</v>
      </c>
    </row>
    <row r="455" spans="1:5" x14ac:dyDescent="0.25">
      <c r="A455" t="s">
        <v>3030</v>
      </c>
      <c r="B455">
        <v>6</v>
      </c>
      <c r="C455">
        <v>0</v>
      </c>
      <c r="D455">
        <v>0</v>
      </c>
      <c r="E455">
        <v>0</v>
      </c>
    </row>
    <row r="456" spans="1:5" x14ac:dyDescent="0.25">
      <c r="A456" t="s">
        <v>3031</v>
      </c>
      <c r="B456">
        <v>0</v>
      </c>
      <c r="C456">
        <v>0</v>
      </c>
      <c r="D456">
        <v>0</v>
      </c>
      <c r="E456">
        <v>0</v>
      </c>
    </row>
    <row r="457" spans="1:5" x14ac:dyDescent="0.25">
      <c r="A457" t="s">
        <v>3032</v>
      </c>
      <c r="B457">
        <v>0</v>
      </c>
      <c r="C457">
        <v>0</v>
      </c>
      <c r="D457">
        <v>0</v>
      </c>
      <c r="E457">
        <v>0</v>
      </c>
    </row>
    <row r="458" spans="1:5" x14ac:dyDescent="0.25">
      <c r="A458" t="s">
        <v>3033</v>
      </c>
      <c r="B458">
        <v>0</v>
      </c>
      <c r="C458">
        <v>0</v>
      </c>
      <c r="D458">
        <v>0</v>
      </c>
      <c r="E458">
        <v>0</v>
      </c>
    </row>
    <row r="459" spans="1:5" x14ac:dyDescent="0.25">
      <c r="A459" t="s">
        <v>3034</v>
      </c>
      <c r="B459">
        <v>0</v>
      </c>
      <c r="C459">
        <v>0</v>
      </c>
      <c r="D459">
        <v>0</v>
      </c>
      <c r="E459">
        <v>0</v>
      </c>
    </row>
    <row r="460" spans="1:5" x14ac:dyDescent="0.25">
      <c r="A460" t="s">
        <v>3035</v>
      </c>
      <c r="B460">
        <v>0</v>
      </c>
      <c r="C460">
        <v>0</v>
      </c>
      <c r="D460">
        <v>0</v>
      </c>
      <c r="E460">
        <v>0</v>
      </c>
    </row>
    <row r="461" spans="1:5" x14ac:dyDescent="0.25">
      <c r="A461" t="s">
        <v>3036</v>
      </c>
      <c r="B461">
        <v>0</v>
      </c>
      <c r="C461">
        <v>0</v>
      </c>
      <c r="D461">
        <v>3</v>
      </c>
      <c r="E461">
        <v>3</v>
      </c>
    </row>
    <row r="462" spans="1:5" x14ac:dyDescent="0.25">
      <c r="A462" t="s">
        <v>3037</v>
      </c>
      <c r="B462">
        <v>0</v>
      </c>
      <c r="C462">
        <v>0</v>
      </c>
      <c r="D462">
        <v>0</v>
      </c>
      <c r="E462">
        <v>0</v>
      </c>
    </row>
    <row r="463" spans="1:5" x14ac:dyDescent="0.25">
      <c r="A463" t="s">
        <v>3038</v>
      </c>
      <c r="B463">
        <v>0</v>
      </c>
      <c r="C463">
        <v>5</v>
      </c>
      <c r="D463">
        <v>3</v>
      </c>
      <c r="E463">
        <v>9</v>
      </c>
    </row>
    <row r="464" spans="1:5" x14ac:dyDescent="0.25">
      <c r="A464" t="s">
        <v>3039</v>
      </c>
      <c r="B464">
        <v>0</v>
      </c>
      <c r="C464">
        <v>0</v>
      </c>
      <c r="D464">
        <v>0</v>
      </c>
      <c r="E464">
        <v>0</v>
      </c>
    </row>
    <row r="465" spans="1:5" x14ac:dyDescent="0.25">
      <c r="A465" t="s">
        <v>3040</v>
      </c>
      <c r="B465">
        <v>3</v>
      </c>
      <c r="C465">
        <v>0</v>
      </c>
      <c r="D465">
        <v>0</v>
      </c>
      <c r="E465">
        <v>3</v>
      </c>
    </row>
    <row r="466" spans="1:5" x14ac:dyDescent="0.25">
      <c r="A466" t="s">
        <v>3041</v>
      </c>
      <c r="B466">
        <v>0</v>
      </c>
      <c r="C466">
        <v>0</v>
      </c>
      <c r="D466">
        <v>0</v>
      </c>
      <c r="E466">
        <v>0</v>
      </c>
    </row>
    <row r="467" spans="1:5" x14ac:dyDescent="0.25">
      <c r="A467" t="s">
        <v>3042</v>
      </c>
      <c r="B467">
        <v>4</v>
      </c>
      <c r="C467">
        <v>0</v>
      </c>
      <c r="D467">
        <v>0</v>
      </c>
      <c r="E467">
        <v>4</v>
      </c>
    </row>
    <row r="468" spans="1:5" x14ac:dyDescent="0.25">
      <c r="A468" t="s">
        <v>3043</v>
      </c>
      <c r="B468">
        <v>0</v>
      </c>
      <c r="C468">
        <v>0</v>
      </c>
      <c r="D468">
        <v>0</v>
      </c>
      <c r="E468">
        <v>0</v>
      </c>
    </row>
    <row r="469" spans="1:5" x14ac:dyDescent="0.25">
      <c r="A469" t="s">
        <v>3044</v>
      </c>
      <c r="B469">
        <v>0</v>
      </c>
      <c r="C469">
        <v>0</v>
      </c>
      <c r="D469">
        <v>0</v>
      </c>
      <c r="E469">
        <v>0</v>
      </c>
    </row>
    <row r="470" spans="1:5" x14ac:dyDescent="0.25">
      <c r="A470" t="s">
        <v>3045</v>
      </c>
      <c r="B470">
        <v>0</v>
      </c>
      <c r="C470">
        <v>0</v>
      </c>
      <c r="D470">
        <v>0</v>
      </c>
      <c r="E470">
        <v>0</v>
      </c>
    </row>
    <row r="471" spans="1:5" x14ac:dyDescent="0.25">
      <c r="A471" t="s">
        <v>3046</v>
      </c>
      <c r="B471">
        <v>0</v>
      </c>
      <c r="C471">
        <v>0</v>
      </c>
      <c r="D471">
        <v>0</v>
      </c>
      <c r="E471">
        <v>0</v>
      </c>
    </row>
    <row r="472" spans="1:5" x14ac:dyDescent="0.25">
      <c r="A472" t="s">
        <v>3047</v>
      </c>
      <c r="B472">
        <v>0</v>
      </c>
      <c r="C472">
        <v>0</v>
      </c>
      <c r="D472">
        <v>0</v>
      </c>
      <c r="E472">
        <v>0</v>
      </c>
    </row>
    <row r="473" spans="1:5" x14ac:dyDescent="0.25">
      <c r="A473" t="s">
        <v>3048</v>
      </c>
      <c r="B473">
        <v>0</v>
      </c>
      <c r="C473">
        <v>0</v>
      </c>
      <c r="D473">
        <v>0</v>
      </c>
      <c r="E473">
        <v>0</v>
      </c>
    </row>
    <row r="474" spans="1:5" x14ac:dyDescent="0.25">
      <c r="A474" t="s">
        <v>3049</v>
      </c>
      <c r="B474">
        <v>0</v>
      </c>
      <c r="C474">
        <v>3</v>
      </c>
      <c r="D474">
        <v>0</v>
      </c>
      <c r="E474">
        <v>3</v>
      </c>
    </row>
    <row r="475" spans="1:5" x14ac:dyDescent="0.25">
      <c r="A475" t="s">
        <v>3050</v>
      </c>
      <c r="B475">
        <v>14</v>
      </c>
      <c r="C475">
        <v>8</v>
      </c>
      <c r="D475">
        <v>8</v>
      </c>
      <c r="E475">
        <v>29</v>
      </c>
    </row>
    <row r="476" spans="1:5" x14ac:dyDescent="0.25">
      <c r="A476" t="s">
        <v>3051</v>
      </c>
      <c r="B476">
        <v>0</v>
      </c>
      <c r="C476">
        <v>0</v>
      </c>
      <c r="D476">
        <v>0</v>
      </c>
      <c r="E476">
        <v>0</v>
      </c>
    </row>
    <row r="477" spans="1:5" x14ac:dyDescent="0.25">
      <c r="A477" t="s">
        <v>3052</v>
      </c>
      <c r="B477">
        <v>7</v>
      </c>
      <c r="C477">
        <v>18</v>
      </c>
      <c r="D477">
        <v>16</v>
      </c>
      <c r="E477">
        <v>34</v>
      </c>
    </row>
    <row r="478" spans="1:5" x14ac:dyDescent="0.25">
      <c r="A478" t="s">
        <v>3053</v>
      </c>
      <c r="B478">
        <v>0</v>
      </c>
      <c r="C478">
        <v>3</v>
      </c>
      <c r="D478">
        <v>0</v>
      </c>
      <c r="E478">
        <v>3</v>
      </c>
    </row>
    <row r="479" spans="1:5" x14ac:dyDescent="0.25">
      <c r="A479" t="s">
        <v>3054</v>
      </c>
      <c r="B479">
        <v>0</v>
      </c>
      <c r="C479">
        <v>17</v>
      </c>
      <c r="D479">
        <v>12</v>
      </c>
      <c r="E479">
        <v>21</v>
      </c>
    </row>
    <row r="480" spans="1:5" x14ac:dyDescent="0.25">
      <c r="A480" t="s">
        <v>3055</v>
      </c>
      <c r="B480">
        <v>42</v>
      </c>
      <c r="C480">
        <v>47</v>
      </c>
      <c r="D480">
        <v>51</v>
      </c>
      <c r="E480">
        <v>145</v>
      </c>
    </row>
    <row r="481" spans="1:5" x14ac:dyDescent="0.25">
      <c r="A481" t="s">
        <v>3056</v>
      </c>
      <c r="B481">
        <v>11</v>
      </c>
      <c r="C481">
        <v>0</v>
      </c>
      <c r="D481">
        <v>0</v>
      </c>
      <c r="E481">
        <v>11</v>
      </c>
    </row>
    <row r="482" spans="1:5" x14ac:dyDescent="0.25">
      <c r="A482" t="s">
        <v>3057</v>
      </c>
      <c r="B482">
        <v>0</v>
      </c>
      <c r="C482">
        <v>0</v>
      </c>
      <c r="D482">
        <v>3</v>
      </c>
      <c r="E482">
        <v>3</v>
      </c>
    </row>
    <row r="483" spans="1:5" x14ac:dyDescent="0.25">
      <c r="A483" t="s">
        <v>3058</v>
      </c>
      <c r="B483">
        <v>13</v>
      </c>
      <c r="C483">
        <v>84</v>
      </c>
      <c r="D483">
        <v>77</v>
      </c>
      <c r="E483">
        <v>166</v>
      </c>
    </row>
    <row r="484" spans="1:5" x14ac:dyDescent="0.25">
      <c r="A484" t="s">
        <v>3059</v>
      </c>
      <c r="B484">
        <v>7</v>
      </c>
      <c r="C484">
        <v>17</v>
      </c>
      <c r="D484">
        <v>20</v>
      </c>
      <c r="E484">
        <v>48</v>
      </c>
    </row>
    <row r="485" spans="1:5" x14ac:dyDescent="0.25">
      <c r="A485" t="s">
        <v>3060</v>
      </c>
      <c r="B485">
        <v>0</v>
      </c>
      <c r="C485">
        <v>0</v>
      </c>
      <c r="D485">
        <v>0</v>
      </c>
      <c r="E485">
        <v>3</v>
      </c>
    </row>
    <row r="486" spans="1:5" x14ac:dyDescent="0.25">
      <c r="A486" t="s">
        <v>3061</v>
      </c>
      <c r="B486">
        <v>0</v>
      </c>
      <c r="C486">
        <v>0</v>
      </c>
      <c r="D486">
        <v>0</v>
      </c>
      <c r="E486">
        <v>0</v>
      </c>
    </row>
    <row r="487" spans="1:5" x14ac:dyDescent="0.25">
      <c r="A487" t="s">
        <v>3062</v>
      </c>
      <c r="B487">
        <v>0</v>
      </c>
      <c r="C487">
        <v>6</v>
      </c>
      <c r="D487">
        <v>0</v>
      </c>
      <c r="E487">
        <v>6</v>
      </c>
    </row>
    <row r="488" spans="1:5" x14ac:dyDescent="0.25">
      <c r="A488" t="s">
        <v>3063</v>
      </c>
      <c r="B488">
        <v>0</v>
      </c>
      <c r="C488">
        <v>0</v>
      </c>
      <c r="D488">
        <v>0</v>
      </c>
      <c r="E488">
        <v>0</v>
      </c>
    </row>
    <row r="489" spans="1:5" x14ac:dyDescent="0.25">
      <c r="A489" t="s">
        <v>3064</v>
      </c>
      <c r="B489">
        <v>0</v>
      </c>
      <c r="C489">
        <v>0</v>
      </c>
      <c r="D489">
        <v>0</v>
      </c>
      <c r="E489">
        <v>0</v>
      </c>
    </row>
    <row r="490" spans="1:5" x14ac:dyDescent="0.25">
      <c r="A490" t="s">
        <v>3065</v>
      </c>
      <c r="B490">
        <v>0</v>
      </c>
      <c r="C490">
        <v>0</v>
      </c>
      <c r="D490">
        <v>0</v>
      </c>
      <c r="E490">
        <v>0</v>
      </c>
    </row>
    <row r="491" spans="1:5" x14ac:dyDescent="0.25">
      <c r="A491" t="s">
        <v>3066</v>
      </c>
      <c r="B491">
        <v>4</v>
      </c>
      <c r="C491">
        <v>0</v>
      </c>
      <c r="D491">
        <v>0</v>
      </c>
      <c r="E491">
        <v>3</v>
      </c>
    </row>
    <row r="492" spans="1:5" x14ac:dyDescent="0.25">
      <c r="A492" t="s">
        <v>3067</v>
      </c>
      <c r="B492">
        <v>0</v>
      </c>
      <c r="C492">
        <v>0</v>
      </c>
      <c r="D492">
        <v>0</v>
      </c>
      <c r="E492">
        <v>0</v>
      </c>
    </row>
    <row r="493" spans="1:5" x14ac:dyDescent="0.25">
      <c r="A493" t="s">
        <v>3068</v>
      </c>
      <c r="B493">
        <v>0</v>
      </c>
      <c r="C493">
        <v>0</v>
      </c>
      <c r="D493">
        <v>0</v>
      </c>
      <c r="E493">
        <v>0</v>
      </c>
    </row>
    <row r="494" spans="1:5" x14ac:dyDescent="0.25">
      <c r="A494" t="s">
        <v>3069</v>
      </c>
      <c r="B494">
        <v>0</v>
      </c>
      <c r="C494">
        <v>0</v>
      </c>
      <c r="D494">
        <v>3</v>
      </c>
      <c r="E494">
        <v>3</v>
      </c>
    </row>
    <row r="495" spans="1:5" x14ac:dyDescent="0.25">
      <c r="A495" t="s">
        <v>3070</v>
      </c>
      <c r="B495">
        <v>0</v>
      </c>
      <c r="C495">
        <v>0</v>
      </c>
      <c r="D495">
        <v>0</v>
      </c>
      <c r="E495">
        <v>0</v>
      </c>
    </row>
    <row r="496" spans="1:5" x14ac:dyDescent="0.25">
      <c r="A496" t="s">
        <v>3071</v>
      </c>
      <c r="B496">
        <v>0</v>
      </c>
      <c r="C496">
        <v>0</v>
      </c>
      <c r="D496">
        <v>0</v>
      </c>
      <c r="E496">
        <v>0</v>
      </c>
    </row>
    <row r="497" spans="1:5" x14ac:dyDescent="0.25">
      <c r="A497" t="s">
        <v>3072</v>
      </c>
      <c r="B497">
        <v>0</v>
      </c>
      <c r="C497">
        <v>0</v>
      </c>
      <c r="D497">
        <v>0</v>
      </c>
      <c r="E497">
        <v>0</v>
      </c>
    </row>
    <row r="498" spans="1:5" x14ac:dyDescent="0.25">
      <c r="A498" t="s">
        <v>3073</v>
      </c>
      <c r="B498">
        <v>0</v>
      </c>
      <c r="C498">
        <v>0</v>
      </c>
      <c r="D498">
        <v>0</v>
      </c>
      <c r="E498">
        <v>0</v>
      </c>
    </row>
    <row r="499" spans="1:5" x14ac:dyDescent="0.25">
      <c r="A499" t="s">
        <v>3074</v>
      </c>
      <c r="B499">
        <v>0</v>
      </c>
      <c r="C499">
        <v>5</v>
      </c>
      <c r="D499">
        <v>6</v>
      </c>
      <c r="E499">
        <v>11</v>
      </c>
    </row>
    <row r="500" spans="1:5" x14ac:dyDescent="0.25">
      <c r="A500" t="s">
        <v>3075</v>
      </c>
      <c r="B500">
        <v>0</v>
      </c>
      <c r="C500">
        <v>0</v>
      </c>
      <c r="D500">
        <v>0</v>
      </c>
      <c r="E500">
        <v>0</v>
      </c>
    </row>
    <row r="501" spans="1:5" x14ac:dyDescent="0.25">
      <c r="A501" t="s">
        <v>3076</v>
      </c>
      <c r="B501">
        <v>0</v>
      </c>
      <c r="C501">
        <v>0</v>
      </c>
      <c r="D501">
        <v>0</v>
      </c>
      <c r="E501">
        <v>0</v>
      </c>
    </row>
    <row r="502" spans="1:5" x14ac:dyDescent="0.25">
      <c r="A502" t="s">
        <v>3077</v>
      </c>
      <c r="B502">
        <v>0</v>
      </c>
      <c r="C502">
        <v>12</v>
      </c>
      <c r="D502">
        <v>7</v>
      </c>
      <c r="E502">
        <v>17</v>
      </c>
    </row>
    <row r="503" spans="1:5" x14ac:dyDescent="0.25">
      <c r="A503" t="s">
        <v>3078</v>
      </c>
      <c r="B503">
        <v>46</v>
      </c>
      <c r="C503">
        <v>104</v>
      </c>
      <c r="D503">
        <v>139</v>
      </c>
      <c r="E503">
        <v>280</v>
      </c>
    </row>
    <row r="504" spans="1:5" x14ac:dyDescent="0.25">
      <c r="A504" t="s">
        <v>3079</v>
      </c>
      <c r="B504">
        <v>0</v>
      </c>
      <c r="C504">
        <v>0</v>
      </c>
      <c r="D504">
        <v>4</v>
      </c>
      <c r="E504">
        <v>6</v>
      </c>
    </row>
    <row r="505" spans="1:5" x14ac:dyDescent="0.25">
      <c r="A505" t="s">
        <v>3080</v>
      </c>
      <c r="B505">
        <v>0</v>
      </c>
      <c r="C505">
        <v>0</v>
      </c>
      <c r="D505">
        <v>0</v>
      </c>
      <c r="E505">
        <v>0</v>
      </c>
    </row>
    <row r="506" spans="1:5" x14ac:dyDescent="0.25">
      <c r="A506" t="s">
        <v>355</v>
      </c>
      <c r="B506">
        <v>70</v>
      </c>
      <c r="C506">
        <v>123</v>
      </c>
      <c r="D506">
        <v>120</v>
      </c>
      <c r="E506">
        <v>312</v>
      </c>
    </row>
    <row r="507" spans="1:5" x14ac:dyDescent="0.25">
      <c r="A507" t="s">
        <v>3081</v>
      </c>
      <c r="B507">
        <v>75</v>
      </c>
      <c r="C507">
        <v>253</v>
      </c>
      <c r="D507">
        <v>160</v>
      </c>
      <c r="E507">
        <v>480</v>
      </c>
    </row>
    <row r="508" spans="1:5" x14ac:dyDescent="0.25">
      <c r="A508" t="s">
        <v>3082</v>
      </c>
      <c r="B508">
        <v>0</v>
      </c>
      <c r="C508">
        <v>0</v>
      </c>
      <c r="D508">
        <v>0</v>
      </c>
      <c r="E508">
        <v>5</v>
      </c>
    </row>
    <row r="509" spans="1:5" x14ac:dyDescent="0.25">
      <c r="A509" t="s">
        <v>3083</v>
      </c>
      <c r="B509">
        <v>0</v>
      </c>
      <c r="C509">
        <v>11</v>
      </c>
      <c r="D509">
        <v>6</v>
      </c>
      <c r="E509">
        <v>13</v>
      </c>
    </row>
    <row r="510" spans="1:5" x14ac:dyDescent="0.25">
      <c r="A510" t="s">
        <v>3084</v>
      </c>
      <c r="B510">
        <v>17</v>
      </c>
      <c r="C510">
        <v>33</v>
      </c>
      <c r="D510">
        <v>32</v>
      </c>
      <c r="E510">
        <v>84</v>
      </c>
    </row>
    <row r="511" spans="1:5" x14ac:dyDescent="0.25">
      <c r="A511" t="s">
        <v>3085</v>
      </c>
      <c r="B511">
        <v>8</v>
      </c>
      <c r="C511">
        <v>15</v>
      </c>
      <c r="D511">
        <v>22</v>
      </c>
      <c r="E511">
        <v>39</v>
      </c>
    </row>
    <row r="512" spans="1:5" x14ac:dyDescent="0.25">
      <c r="A512" t="s">
        <v>3086</v>
      </c>
      <c r="B512">
        <v>0</v>
      </c>
      <c r="C512">
        <v>0</v>
      </c>
      <c r="D512">
        <v>0</v>
      </c>
      <c r="E512">
        <v>0</v>
      </c>
    </row>
    <row r="513" spans="1:5" x14ac:dyDescent="0.25">
      <c r="A513" t="s">
        <v>3087</v>
      </c>
      <c r="B513">
        <v>0</v>
      </c>
      <c r="C513">
        <v>0</v>
      </c>
      <c r="D513">
        <v>0</v>
      </c>
      <c r="E513">
        <v>0</v>
      </c>
    </row>
    <row r="514" spans="1:5" x14ac:dyDescent="0.25">
      <c r="A514" t="s">
        <v>3088</v>
      </c>
      <c r="B514">
        <v>0</v>
      </c>
      <c r="C514">
        <v>9</v>
      </c>
      <c r="D514">
        <v>3</v>
      </c>
      <c r="E514">
        <v>10</v>
      </c>
    </row>
    <row r="515" spans="1:5" x14ac:dyDescent="0.25">
      <c r="A515" t="s">
        <v>65</v>
      </c>
      <c r="B515">
        <v>4705</v>
      </c>
      <c r="C515">
        <v>7682</v>
      </c>
      <c r="D515">
        <v>6448</v>
      </c>
      <c r="E515">
        <v>18834</v>
      </c>
    </row>
    <row r="517" spans="1:5" x14ac:dyDescent="0.25">
      <c r="A517" t="s">
        <v>62</v>
      </c>
    </row>
    <row r="519" spans="1:5" x14ac:dyDescent="0.25">
      <c r="A519" t="s">
        <v>61</v>
      </c>
      <c r="B519" t="s">
        <v>60</v>
      </c>
    </row>
    <row r="522" spans="1:5" x14ac:dyDescent="0.25">
      <c r="A522" t="s">
        <v>59</v>
      </c>
    </row>
    <row r="523" spans="1:5" x14ac:dyDescent="0.25">
      <c r="A523" t="s">
        <v>58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9A53-63F2-4E41-A6E0-F299014868D8}">
  <dimension ref="B6:E9"/>
  <sheetViews>
    <sheetView workbookViewId="0">
      <selection activeCell="F18" sqref="F18"/>
    </sheetView>
  </sheetViews>
  <sheetFormatPr defaultRowHeight="15" x14ac:dyDescent="0.25"/>
  <cols>
    <col min="5" max="5" width="13.5703125" customWidth="1"/>
  </cols>
  <sheetData>
    <row r="6" spans="2:5" ht="45" x14ac:dyDescent="0.25">
      <c r="B6" s="172" t="s">
        <v>852</v>
      </c>
      <c r="C6" s="172" t="s">
        <v>853</v>
      </c>
      <c r="D6" s="172" t="s">
        <v>38</v>
      </c>
      <c r="E6" s="173" t="s">
        <v>3108</v>
      </c>
    </row>
    <row r="7" spans="2:5" x14ac:dyDescent="0.25">
      <c r="B7" s="175" t="s">
        <v>3105</v>
      </c>
      <c r="C7" s="175" t="s">
        <v>26</v>
      </c>
      <c r="D7" s="175">
        <v>2023</v>
      </c>
      <c r="E7" s="260">
        <v>468</v>
      </c>
    </row>
    <row r="8" spans="2:5" x14ac:dyDescent="0.25">
      <c r="B8" s="175" t="s">
        <v>3106</v>
      </c>
      <c r="C8" s="175" t="s">
        <v>186</v>
      </c>
      <c r="D8" s="175">
        <v>2023</v>
      </c>
      <c r="E8" s="260">
        <v>497</v>
      </c>
    </row>
    <row r="9" spans="2:5" x14ac:dyDescent="0.25">
      <c r="B9" s="175" t="s">
        <v>3107</v>
      </c>
      <c r="C9" s="175" t="s">
        <v>28</v>
      </c>
      <c r="D9" s="175">
        <v>2023</v>
      </c>
      <c r="E9" s="260">
        <v>629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4C0-51A6-4A87-8596-461A462AE8FD}">
  <dimension ref="B6:D13"/>
  <sheetViews>
    <sheetView workbookViewId="0">
      <selection activeCell="H12" sqref="H12"/>
    </sheetView>
  </sheetViews>
  <sheetFormatPr defaultRowHeight="15" x14ac:dyDescent="0.25"/>
  <sheetData>
    <row r="6" spans="2:4" ht="67.5" x14ac:dyDescent="0.25">
      <c r="B6" s="231" t="s">
        <v>38</v>
      </c>
      <c r="C6" s="210" t="s">
        <v>3095</v>
      </c>
      <c r="D6" s="210" t="s">
        <v>3096</v>
      </c>
    </row>
    <row r="7" spans="2:4" x14ac:dyDescent="0.25">
      <c r="B7">
        <v>2021</v>
      </c>
      <c r="C7" s="176">
        <v>2881</v>
      </c>
      <c r="D7">
        <v>117525</v>
      </c>
    </row>
    <row r="8" spans="2:4" x14ac:dyDescent="0.25">
      <c r="B8">
        <v>2021</v>
      </c>
      <c r="C8" s="176">
        <v>3698</v>
      </c>
      <c r="D8" s="176">
        <v>143116</v>
      </c>
    </row>
    <row r="9" spans="2:4" x14ac:dyDescent="0.25">
      <c r="B9">
        <v>2021</v>
      </c>
      <c r="C9" s="176">
        <v>2361</v>
      </c>
      <c r="D9" s="176">
        <v>82304</v>
      </c>
    </row>
    <row r="11" spans="2:4" x14ac:dyDescent="0.25">
      <c r="C11" s="174">
        <f>SUM(C7:C9)</f>
        <v>8940</v>
      </c>
      <c r="D11" s="174">
        <f>SUM(D7:D9)</f>
        <v>342945</v>
      </c>
    </row>
    <row r="13" spans="2:4" x14ac:dyDescent="0.25">
      <c r="C13" s="17">
        <f>C11/D11</f>
        <v>2.6068319993001795E-2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658B-1402-4B34-AA8A-49AE566D5DB4}">
  <dimension ref="B6:H29"/>
  <sheetViews>
    <sheetView workbookViewId="0">
      <selection activeCell="L28" sqref="L28"/>
    </sheetView>
  </sheetViews>
  <sheetFormatPr defaultRowHeight="15" x14ac:dyDescent="0.25"/>
  <sheetData>
    <row r="6" spans="2:6" x14ac:dyDescent="0.25">
      <c r="B6" t="s">
        <v>195</v>
      </c>
    </row>
    <row r="8" spans="2:6" x14ac:dyDescent="0.25">
      <c r="B8" t="s">
        <v>194</v>
      </c>
    </row>
    <row r="9" spans="2:6" x14ac:dyDescent="0.25">
      <c r="B9" t="s">
        <v>3097</v>
      </c>
    </row>
    <row r="10" spans="2:6" x14ac:dyDescent="0.25">
      <c r="B10" t="s">
        <v>191</v>
      </c>
    </row>
    <row r="12" spans="2:6" x14ac:dyDescent="0.25">
      <c r="B12" t="s">
        <v>190</v>
      </c>
    </row>
    <row r="13" spans="2:6" x14ac:dyDescent="0.25">
      <c r="B13" t="s">
        <v>189</v>
      </c>
      <c r="C13" t="s">
        <v>188</v>
      </c>
    </row>
    <row r="15" spans="2:6" x14ac:dyDescent="0.25">
      <c r="B15" t="s">
        <v>187</v>
      </c>
      <c r="C15" t="s">
        <v>26</v>
      </c>
      <c r="D15" t="s">
        <v>186</v>
      </c>
      <c r="E15" t="s">
        <v>28</v>
      </c>
      <c r="F15" t="s">
        <v>63</v>
      </c>
    </row>
    <row r="16" spans="2:6" x14ac:dyDescent="0.25">
      <c r="B16" t="s">
        <v>3098</v>
      </c>
    </row>
    <row r="17" spans="2:8" x14ac:dyDescent="0.25">
      <c r="B17" t="s">
        <v>3099</v>
      </c>
      <c r="C17">
        <v>103826</v>
      </c>
      <c r="D17">
        <v>119431</v>
      </c>
      <c r="E17">
        <v>62764</v>
      </c>
      <c r="F17">
        <v>286019</v>
      </c>
    </row>
    <row r="18" spans="2:8" x14ac:dyDescent="0.25">
      <c r="B18" t="s">
        <v>3100</v>
      </c>
      <c r="C18">
        <v>15855</v>
      </c>
      <c r="D18">
        <v>18144</v>
      </c>
      <c r="E18">
        <v>13259</v>
      </c>
      <c r="F18">
        <v>47265</v>
      </c>
    </row>
    <row r="19" spans="2:8" x14ac:dyDescent="0.25">
      <c r="B19" t="s">
        <v>65</v>
      </c>
      <c r="C19">
        <v>6535</v>
      </c>
      <c r="D19">
        <v>7271</v>
      </c>
      <c r="E19">
        <v>4555</v>
      </c>
      <c r="F19">
        <v>18360</v>
      </c>
    </row>
    <row r="20" spans="2:8" x14ac:dyDescent="0.25">
      <c r="B20" t="s">
        <v>64</v>
      </c>
      <c r="C20">
        <v>22358</v>
      </c>
      <c r="D20">
        <v>26507</v>
      </c>
      <c r="E20">
        <v>9530</v>
      </c>
      <c r="F20">
        <v>58400</v>
      </c>
    </row>
    <row r="21" spans="2:8" x14ac:dyDescent="0.25">
      <c r="B21" t="s">
        <v>63</v>
      </c>
      <c r="C21">
        <v>148570</v>
      </c>
      <c r="D21">
        <v>171357</v>
      </c>
      <c r="E21">
        <v>90114</v>
      </c>
      <c r="F21">
        <v>410044</v>
      </c>
      <c r="H21" s="17">
        <f>F18/(F21-F20)</f>
        <v>0.13441150709240027</v>
      </c>
    </row>
    <row r="23" spans="2:8" x14ac:dyDescent="0.25">
      <c r="B23" t="s">
        <v>62</v>
      </c>
    </row>
    <row r="25" spans="2:8" x14ac:dyDescent="0.25">
      <c r="B25" t="s">
        <v>61</v>
      </c>
      <c r="C25" t="s">
        <v>60</v>
      </c>
    </row>
    <row r="28" spans="2:8" x14ac:dyDescent="0.25">
      <c r="B28" t="s">
        <v>59</v>
      </c>
    </row>
    <row r="29" spans="2:8" x14ac:dyDescent="0.25">
      <c r="B29" t="s">
        <v>58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636E-62CE-47AC-B431-33C4F0C7DF5B}">
  <dimension ref="B6:F12"/>
  <sheetViews>
    <sheetView workbookViewId="0">
      <selection activeCell="J19" sqref="J19"/>
    </sheetView>
  </sheetViews>
  <sheetFormatPr defaultRowHeight="15" x14ac:dyDescent="0.25"/>
  <cols>
    <col min="2" max="2" width="10.140625" bestFit="1" customWidth="1"/>
  </cols>
  <sheetData>
    <row r="6" spans="2:6" x14ac:dyDescent="0.25">
      <c r="C6" s="298">
        <v>2024</v>
      </c>
      <c r="D6" s="298"/>
      <c r="E6" s="298"/>
      <c r="F6" s="298"/>
    </row>
    <row r="7" spans="2:6" x14ac:dyDescent="0.25">
      <c r="C7" t="s">
        <v>3109</v>
      </c>
      <c r="D7" t="s">
        <v>3110</v>
      </c>
    </row>
    <row r="8" spans="2:6" x14ac:dyDescent="0.25">
      <c r="C8">
        <v>9092</v>
      </c>
      <c r="D8">
        <v>11636</v>
      </c>
      <c r="F8" s="261">
        <f>C8/D8</f>
        <v>0.78136816775524232</v>
      </c>
    </row>
    <row r="9" spans="2:6" x14ac:dyDescent="0.25">
      <c r="C9">
        <v>9198</v>
      </c>
      <c r="D9">
        <v>11405</v>
      </c>
      <c r="F9" s="261">
        <f>C9/D9</f>
        <v>0.80648838228846997</v>
      </c>
    </row>
    <row r="10" spans="2:6" x14ac:dyDescent="0.25">
      <c r="C10">
        <v>5433</v>
      </c>
      <c r="D10">
        <v>7279</v>
      </c>
      <c r="F10" s="261">
        <f>C10/D10</f>
        <v>0.74639373540321474</v>
      </c>
    </row>
    <row r="11" spans="2:6" ht="15.75" thickBot="1" x14ac:dyDescent="0.3"/>
    <row r="12" spans="2:6" ht="15.75" thickBot="1" x14ac:dyDescent="0.3">
      <c r="B12" t="s">
        <v>29</v>
      </c>
      <c r="C12">
        <f>SUM(C8:C10)</f>
        <v>23723</v>
      </c>
      <c r="D12">
        <f>SUM(D8:D10)</f>
        <v>30320</v>
      </c>
      <c r="F12" s="262">
        <f>C12/D12</f>
        <v>0.78242084432717673</v>
      </c>
    </row>
  </sheetData>
  <mergeCells count="1">
    <mergeCell ref="C6:F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61C8-FE07-4820-A5C9-11339A145CF7}">
  <dimension ref="B6:F29"/>
  <sheetViews>
    <sheetView workbookViewId="0">
      <selection activeCell="I19" sqref="I19"/>
    </sheetView>
  </sheetViews>
  <sheetFormatPr defaultRowHeight="15" x14ac:dyDescent="0.25"/>
  <cols>
    <col min="2" max="2" width="8.7109375" bestFit="1" customWidth="1"/>
    <col min="3" max="3" width="19.140625" bestFit="1" customWidth="1"/>
    <col min="4" max="4" width="8.7109375" bestFit="1" customWidth="1"/>
    <col min="5" max="5" width="9.42578125" bestFit="1" customWidth="1"/>
    <col min="6" max="6" width="15.5703125" bestFit="1" customWidth="1"/>
  </cols>
  <sheetData>
    <row r="6" spans="2:6" ht="42" x14ac:dyDescent="0.25">
      <c r="B6" s="266" t="s">
        <v>3129</v>
      </c>
      <c r="C6" s="266" t="s">
        <v>3130</v>
      </c>
      <c r="D6" s="266" t="s">
        <v>364</v>
      </c>
      <c r="E6" s="264" t="s">
        <v>3127</v>
      </c>
      <c r="F6" s="264" t="s">
        <v>3128</v>
      </c>
    </row>
    <row r="7" spans="2:6" x14ac:dyDescent="0.25">
      <c r="B7" s="267" t="s">
        <v>395</v>
      </c>
      <c r="C7" s="267" t="s">
        <v>3131</v>
      </c>
      <c r="D7" s="268">
        <v>3043</v>
      </c>
      <c r="E7" s="265">
        <v>3595</v>
      </c>
      <c r="F7" s="265">
        <v>1337166</v>
      </c>
    </row>
    <row r="8" spans="2:6" x14ac:dyDescent="0.25">
      <c r="B8" s="267" t="s">
        <v>395</v>
      </c>
      <c r="C8" s="267" t="s">
        <v>3131</v>
      </c>
      <c r="D8" s="268">
        <v>3044</v>
      </c>
      <c r="E8" s="265">
        <v>6222</v>
      </c>
      <c r="F8" s="265">
        <v>4519973</v>
      </c>
    </row>
    <row r="9" spans="2:6" x14ac:dyDescent="0.25">
      <c r="B9" s="267" t="s">
        <v>395</v>
      </c>
      <c r="C9" s="267" t="s">
        <v>3131</v>
      </c>
      <c r="D9" s="268">
        <v>3046</v>
      </c>
      <c r="E9" s="265">
        <v>6556</v>
      </c>
      <c r="F9" s="265">
        <v>2590623</v>
      </c>
    </row>
    <row r="10" spans="2:6" x14ac:dyDescent="0.25">
      <c r="B10" s="267" t="s">
        <v>395</v>
      </c>
      <c r="C10" s="267" t="s">
        <v>3132</v>
      </c>
      <c r="D10" s="268">
        <v>3054</v>
      </c>
      <c r="E10" s="265">
        <v>1911</v>
      </c>
      <c r="F10" s="265">
        <v>5839483</v>
      </c>
    </row>
    <row r="11" spans="2:6" x14ac:dyDescent="0.25">
      <c r="B11" s="267" t="s">
        <v>395</v>
      </c>
      <c r="C11" s="267" t="s">
        <v>3132</v>
      </c>
      <c r="D11" s="268">
        <v>3055</v>
      </c>
      <c r="E11" s="265">
        <v>3270</v>
      </c>
      <c r="F11" s="265">
        <v>2098715</v>
      </c>
    </row>
    <row r="12" spans="2:6" x14ac:dyDescent="0.25">
      <c r="B12" s="267" t="s">
        <v>395</v>
      </c>
      <c r="C12" s="267" t="s">
        <v>3132</v>
      </c>
      <c r="D12" s="268">
        <v>3056</v>
      </c>
      <c r="E12" s="265">
        <v>5876</v>
      </c>
      <c r="F12" s="265">
        <v>5177043</v>
      </c>
    </row>
    <row r="13" spans="2:6" x14ac:dyDescent="0.25">
      <c r="B13" s="267" t="s">
        <v>395</v>
      </c>
      <c r="C13" s="267" t="s">
        <v>3132</v>
      </c>
      <c r="D13" s="268">
        <v>3057</v>
      </c>
      <c r="E13" s="265">
        <v>3197</v>
      </c>
      <c r="F13" s="265">
        <v>2193602</v>
      </c>
    </row>
    <row r="14" spans="2:6" x14ac:dyDescent="0.25">
      <c r="B14" s="267" t="s">
        <v>395</v>
      </c>
      <c r="C14" s="267" t="s">
        <v>3132</v>
      </c>
      <c r="D14" s="268">
        <v>3058</v>
      </c>
      <c r="E14" s="265">
        <v>7476</v>
      </c>
      <c r="F14" s="265">
        <v>4258964</v>
      </c>
    </row>
    <row r="15" spans="2:6" x14ac:dyDescent="0.25">
      <c r="B15" s="267" t="s">
        <v>395</v>
      </c>
      <c r="C15" s="267" t="s">
        <v>3131</v>
      </c>
      <c r="D15" s="268">
        <v>3060</v>
      </c>
      <c r="E15" s="265">
        <v>2014</v>
      </c>
      <c r="F15" s="265">
        <v>1079846</v>
      </c>
    </row>
    <row r="16" spans="2:6" x14ac:dyDescent="0.25">
      <c r="B16" s="267" t="s">
        <v>395</v>
      </c>
      <c r="C16" s="267" t="s">
        <v>3132</v>
      </c>
      <c r="D16" s="268">
        <v>3065</v>
      </c>
      <c r="E16" s="265">
        <v>2203</v>
      </c>
      <c r="F16" s="265">
        <v>4179107</v>
      </c>
    </row>
    <row r="17" spans="2:6" x14ac:dyDescent="0.25">
      <c r="B17" s="267" t="s">
        <v>395</v>
      </c>
      <c r="C17" s="267" t="s">
        <v>3132</v>
      </c>
      <c r="D17" s="268">
        <v>3066</v>
      </c>
      <c r="E17" s="265">
        <v>1949</v>
      </c>
      <c r="F17" s="265">
        <v>1251992</v>
      </c>
    </row>
    <row r="18" spans="2:6" x14ac:dyDescent="0.25">
      <c r="B18" s="267" t="s">
        <v>395</v>
      </c>
      <c r="C18" s="267" t="s">
        <v>3132</v>
      </c>
      <c r="D18" s="268">
        <v>3067</v>
      </c>
      <c r="E18" s="265">
        <v>2145</v>
      </c>
      <c r="F18" s="265">
        <v>4305635</v>
      </c>
    </row>
    <row r="19" spans="2:6" x14ac:dyDescent="0.25">
      <c r="B19" s="267" t="s">
        <v>395</v>
      </c>
      <c r="C19" s="267" t="s">
        <v>3132</v>
      </c>
      <c r="D19" s="268">
        <v>3068</v>
      </c>
      <c r="E19" s="265">
        <v>4686</v>
      </c>
      <c r="F19" s="265">
        <v>66629018</v>
      </c>
    </row>
    <row r="20" spans="2:6" x14ac:dyDescent="0.25">
      <c r="B20" s="267" t="s">
        <v>395</v>
      </c>
      <c r="C20" s="267" t="s">
        <v>3132</v>
      </c>
      <c r="D20" s="268">
        <v>3070</v>
      </c>
      <c r="E20" s="265">
        <v>6163</v>
      </c>
      <c r="F20" s="265">
        <v>7836957</v>
      </c>
    </row>
    <row r="21" spans="2:6" x14ac:dyDescent="0.25">
      <c r="B21" s="267" t="s">
        <v>395</v>
      </c>
      <c r="C21" s="267" t="s">
        <v>3132</v>
      </c>
      <c r="D21" s="268">
        <v>3071</v>
      </c>
      <c r="E21" s="265">
        <v>4320</v>
      </c>
      <c r="F21" s="265">
        <v>2709265</v>
      </c>
    </row>
    <row r="22" spans="2:6" x14ac:dyDescent="0.25">
      <c r="B22" s="267" t="s">
        <v>395</v>
      </c>
      <c r="C22" s="267" t="s">
        <v>3133</v>
      </c>
      <c r="D22" s="268">
        <v>3072</v>
      </c>
      <c r="E22" s="265">
        <v>6669</v>
      </c>
      <c r="F22" s="265">
        <v>3756739</v>
      </c>
    </row>
    <row r="23" spans="2:6" x14ac:dyDescent="0.25">
      <c r="B23" s="267" t="s">
        <v>395</v>
      </c>
      <c r="C23" s="267" t="s">
        <v>3133</v>
      </c>
      <c r="D23" s="268">
        <v>3073</v>
      </c>
      <c r="E23" s="265">
        <v>8447</v>
      </c>
      <c r="F23" s="265">
        <v>3489611</v>
      </c>
    </row>
    <row r="24" spans="2:6" x14ac:dyDescent="0.25">
      <c r="B24" s="267" t="s">
        <v>395</v>
      </c>
      <c r="C24" s="267" t="s">
        <v>3132</v>
      </c>
      <c r="D24" s="268">
        <v>3078</v>
      </c>
      <c r="E24" s="265">
        <v>3076</v>
      </c>
      <c r="F24" s="265">
        <v>3405389</v>
      </c>
    </row>
    <row r="25" spans="2:6" x14ac:dyDescent="0.25">
      <c r="B25" s="267" t="s">
        <v>395</v>
      </c>
      <c r="C25" s="267" t="s">
        <v>3133</v>
      </c>
      <c r="D25" s="268">
        <v>3083</v>
      </c>
      <c r="E25" s="265">
        <v>5204</v>
      </c>
      <c r="F25" s="265">
        <v>1999394</v>
      </c>
    </row>
    <row r="26" spans="2:6" x14ac:dyDescent="0.25">
      <c r="B26" s="267" t="s">
        <v>395</v>
      </c>
      <c r="C26" s="267" t="s">
        <v>3134</v>
      </c>
      <c r="D26" s="268">
        <v>3086</v>
      </c>
      <c r="E26" s="265">
        <v>19</v>
      </c>
      <c r="F26" s="265">
        <v>21299</v>
      </c>
    </row>
    <row r="27" spans="2:6" x14ac:dyDescent="0.25">
      <c r="B27" s="267" t="s">
        <v>395</v>
      </c>
      <c r="C27" s="267" t="s">
        <v>3132</v>
      </c>
      <c r="D27" s="268">
        <v>3121</v>
      </c>
      <c r="E27" s="265">
        <v>7227</v>
      </c>
      <c r="F27" s="265">
        <v>14418116</v>
      </c>
    </row>
    <row r="29" spans="2:6" x14ac:dyDescent="0.25">
      <c r="C29" s="267" t="s">
        <v>3135</v>
      </c>
      <c r="E29" s="90">
        <f>SUM(E7:E27)</f>
        <v>92225</v>
      </c>
      <c r="F29" s="94">
        <f>SUM(F7:F27)</f>
        <v>143097937</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9F63-447B-4C67-831A-5863B8CEAB0F}">
  <dimension ref="B6:O11"/>
  <sheetViews>
    <sheetView workbookViewId="0">
      <selection activeCell="O12" sqref="O12"/>
    </sheetView>
  </sheetViews>
  <sheetFormatPr defaultRowHeight="15" x14ac:dyDescent="0.25"/>
  <cols>
    <col min="5" max="15" width="15.5703125" customWidth="1"/>
  </cols>
  <sheetData>
    <row r="6" spans="2:15" ht="75" x14ac:dyDescent="0.25">
      <c r="B6" s="172" t="s">
        <v>852</v>
      </c>
      <c r="C6" s="172" t="s">
        <v>853</v>
      </c>
      <c r="D6" s="172" t="s">
        <v>38</v>
      </c>
      <c r="E6" s="173" t="s">
        <v>3138</v>
      </c>
      <c r="F6" s="173" t="s">
        <v>3143</v>
      </c>
      <c r="G6" s="173" t="s">
        <v>3144</v>
      </c>
      <c r="H6" s="173" t="s">
        <v>3145</v>
      </c>
      <c r="I6" s="173" t="s">
        <v>3146</v>
      </c>
      <c r="J6" s="173" t="s">
        <v>3139</v>
      </c>
      <c r="K6" s="173" t="s">
        <v>3147</v>
      </c>
      <c r="L6" s="173" t="s">
        <v>3148</v>
      </c>
      <c r="M6" s="173" t="s">
        <v>3149</v>
      </c>
      <c r="N6" s="173" t="s">
        <v>3150</v>
      </c>
      <c r="O6" s="173" t="s">
        <v>3140</v>
      </c>
    </row>
    <row r="7" spans="2:15" x14ac:dyDescent="0.25">
      <c r="B7" s="175" t="s">
        <v>3105</v>
      </c>
      <c r="C7" s="175" t="s">
        <v>26</v>
      </c>
      <c r="D7" s="175">
        <v>2023</v>
      </c>
      <c r="E7" s="260">
        <v>252</v>
      </c>
      <c r="F7" s="260">
        <v>1715</v>
      </c>
      <c r="G7" s="260">
        <v>411</v>
      </c>
      <c r="H7" s="260">
        <v>40</v>
      </c>
      <c r="I7" s="260">
        <v>22</v>
      </c>
      <c r="J7" s="260">
        <v>2188</v>
      </c>
      <c r="K7" s="260">
        <v>2192</v>
      </c>
      <c r="L7" s="260">
        <v>374</v>
      </c>
      <c r="M7" s="260">
        <v>63</v>
      </c>
      <c r="N7" s="260">
        <v>7</v>
      </c>
      <c r="O7" s="260">
        <v>2636</v>
      </c>
    </row>
    <row r="8" spans="2:15" x14ac:dyDescent="0.25">
      <c r="B8" s="175" t="s">
        <v>3106</v>
      </c>
      <c r="C8" s="175" t="s">
        <v>186</v>
      </c>
      <c r="D8" s="175">
        <v>2023</v>
      </c>
      <c r="E8" s="260">
        <v>132</v>
      </c>
      <c r="F8" s="260">
        <v>2241</v>
      </c>
      <c r="G8" s="260">
        <v>590</v>
      </c>
      <c r="H8" s="260">
        <v>42</v>
      </c>
      <c r="I8" s="260">
        <v>9</v>
      </c>
      <c r="J8" s="260">
        <v>2882</v>
      </c>
      <c r="K8" s="260">
        <v>2805</v>
      </c>
      <c r="L8" s="260">
        <v>436</v>
      </c>
      <c r="M8" s="260">
        <v>66</v>
      </c>
      <c r="N8" s="260">
        <v>5</v>
      </c>
      <c r="O8" s="260">
        <v>3312</v>
      </c>
    </row>
    <row r="9" spans="2:15" x14ac:dyDescent="0.25">
      <c r="B9" s="175" t="s">
        <v>3107</v>
      </c>
      <c r="C9" s="175" t="s">
        <v>28</v>
      </c>
      <c r="D9" s="175">
        <v>2023</v>
      </c>
      <c r="E9" s="260">
        <v>541</v>
      </c>
      <c r="F9" s="260">
        <v>1733</v>
      </c>
      <c r="G9" s="260">
        <v>485</v>
      </c>
      <c r="H9" s="260">
        <v>71</v>
      </c>
      <c r="I9" s="260">
        <v>16</v>
      </c>
      <c r="J9" s="260">
        <v>2305</v>
      </c>
      <c r="K9" s="260">
        <v>1772</v>
      </c>
      <c r="L9" s="260">
        <v>426</v>
      </c>
      <c r="M9" s="260">
        <v>86</v>
      </c>
      <c r="N9" s="260">
        <v>18</v>
      </c>
      <c r="O9" s="260">
        <v>2302</v>
      </c>
    </row>
    <row r="11" spans="2:15" x14ac:dyDescent="0.25">
      <c r="E11" s="90">
        <f>SUM(E7:E9)</f>
        <v>925</v>
      </c>
      <c r="F11" s="90"/>
      <c r="G11" s="90"/>
      <c r="J11" s="90">
        <f>SUM(G7:I9)</f>
        <v>1686</v>
      </c>
      <c r="O11" s="90">
        <f>SUM(L7:N9)</f>
        <v>1481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0A87-C271-4EE6-B49D-62ED125AFB3F}">
  <dimension ref="A1:M170"/>
  <sheetViews>
    <sheetView workbookViewId="0">
      <selection activeCell="G145" sqref="G145:G153"/>
    </sheetView>
  </sheetViews>
  <sheetFormatPr defaultRowHeight="15" x14ac:dyDescent="0.25"/>
  <cols>
    <col min="1" max="1" width="36.42578125" customWidth="1"/>
  </cols>
  <sheetData>
    <row r="1" spans="1:13" x14ac:dyDescent="0.25">
      <c r="A1" t="s">
        <v>195</v>
      </c>
    </row>
    <row r="3" spans="1:13" x14ac:dyDescent="0.25">
      <c r="A3" t="s">
        <v>194</v>
      </c>
    </row>
    <row r="4" spans="1:13" x14ac:dyDescent="0.25">
      <c r="A4" t="s">
        <v>203</v>
      </c>
    </row>
    <row r="5" spans="1:13" x14ac:dyDescent="0.25">
      <c r="A5" t="s">
        <v>191</v>
      </c>
    </row>
    <row r="7" spans="1:13" x14ac:dyDescent="0.25">
      <c r="A7" t="s">
        <v>190</v>
      </c>
    </row>
    <row r="8" spans="1:13" x14ac:dyDescent="0.25">
      <c r="A8" t="s">
        <v>189</v>
      </c>
      <c r="B8" t="s">
        <v>188</v>
      </c>
    </row>
    <row r="10" spans="1:13" x14ac:dyDescent="0.25">
      <c r="A10" t="s">
        <v>187</v>
      </c>
      <c r="B10" s="33" t="s">
        <v>26</v>
      </c>
      <c r="C10" s="33" t="s">
        <v>186</v>
      </c>
      <c r="D10" s="33" t="s">
        <v>28</v>
      </c>
      <c r="E10" s="33" t="s">
        <v>63</v>
      </c>
      <c r="F10" s="33"/>
      <c r="G10" s="33" t="s">
        <v>204</v>
      </c>
      <c r="J10" t="s">
        <v>205</v>
      </c>
      <c r="K10">
        <f>SUM(E12:E144) + SUM(E153:E159)</f>
        <v>194317</v>
      </c>
      <c r="M10">
        <f>COUNTIF(E12:E159, "&lt;&gt; 0") - 8</f>
        <v>99</v>
      </c>
    </row>
    <row r="11" spans="1:13" x14ac:dyDescent="0.25">
      <c r="A11" t="s">
        <v>206</v>
      </c>
      <c r="J11" t="s">
        <v>63</v>
      </c>
      <c r="K11">
        <f>E162 - (E161+E160)</f>
        <v>385239</v>
      </c>
    </row>
    <row r="12" spans="1:13" x14ac:dyDescent="0.25">
      <c r="A12" t="s">
        <v>207</v>
      </c>
      <c r="B12">
        <v>3890</v>
      </c>
      <c r="C12">
        <v>3514</v>
      </c>
      <c r="D12">
        <v>3042</v>
      </c>
      <c r="E12">
        <v>10445</v>
      </c>
      <c r="G12">
        <f>INDEX('[2]Sheet 3'!$C$9:$EW$14, 6, MATCH('Sheet 4'!$A12, '[2]Sheet 3'!$C$9:$EW$9, 0))</f>
        <v>11087</v>
      </c>
    </row>
    <row r="13" spans="1:13" x14ac:dyDescent="0.25">
      <c r="A13" t="s">
        <v>208</v>
      </c>
      <c r="B13">
        <v>2777</v>
      </c>
      <c r="C13">
        <v>2374</v>
      </c>
      <c r="D13">
        <v>1089</v>
      </c>
      <c r="E13">
        <v>6243</v>
      </c>
      <c r="G13">
        <f>INDEX('[2]Sheet 3'!$C$9:$EW$14, 6, MATCH('Sheet 4'!$A13, '[2]Sheet 3'!$C$9:$EW$9, 0))</f>
        <v>6173</v>
      </c>
      <c r="K13" s="17">
        <f>K10/K11</f>
        <v>0.50440635553513535</v>
      </c>
    </row>
    <row r="14" spans="1:13" x14ac:dyDescent="0.25">
      <c r="A14" t="s">
        <v>209</v>
      </c>
      <c r="B14">
        <v>4129</v>
      </c>
      <c r="C14">
        <v>4585</v>
      </c>
      <c r="D14">
        <v>3534</v>
      </c>
      <c r="E14">
        <v>12248</v>
      </c>
      <c r="G14">
        <f>INDEX('[2]Sheet 3'!$C$9:$EW$14, 6, MATCH('Sheet 4'!$A14, '[2]Sheet 3'!$C$9:$EW$9, 0))</f>
        <v>15781</v>
      </c>
    </row>
    <row r="15" spans="1:13" x14ac:dyDescent="0.25">
      <c r="A15" t="s">
        <v>210</v>
      </c>
      <c r="B15">
        <v>0</v>
      </c>
      <c r="C15">
        <v>0</v>
      </c>
      <c r="D15">
        <v>0</v>
      </c>
      <c r="E15">
        <v>0</v>
      </c>
      <c r="G15">
        <f>INDEX('[2]Sheet 3'!$C$9:$EW$14, 6, MATCH('Sheet 4'!$A15, '[2]Sheet 3'!$C$9:$EW$9, 0))</f>
        <v>0</v>
      </c>
    </row>
    <row r="16" spans="1:13" x14ac:dyDescent="0.25">
      <c r="A16" t="s">
        <v>211</v>
      </c>
      <c r="B16">
        <v>0</v>
      </c>
      <c r="C16">
        <v>0</v>
      </c>
      <c r="D16">
        <v>0</v>
      </c>
      <c r="E16">
        <v>0</v>
      </c>
      <c r="G16">
        <f>INDEX('[2]Sheet 3'!$C$9:$EW$14, 6, MATCH('Sheet 4'!$A16, '[2]Sheet 3'!$C$9:$EW$9, 0))</f>
        <v>0</v>
      </c>
    </row>
    <row r="17" spans="1:7" x14ac:dyDescent="0.25">
      <c r="A17" t="s">
        <v>212</v>
      </c>
      <c r="B17">
        <v>670</v>
      </c>
      <c r="C17">
        <v>743</v>
      </c>
      <c r="D17">
        <v>376</v>
      </c>
      <c r="E17">
        <v>1786</v>
      </c>
      <c r="G17">
        <f>INDEX('[2]Sheet 3'!$C$9:$EW$14, 6, MATCH('Sheet 4'!$A17, '[2]Sheet 3'!$C$9:$EW$9, 0))</f>
        <v>1937</v>
      </c>
    </row>
    <row r="18" spans="1:7" x14ac:dyDescent="0.25">
      <c r="A18" t="s">
        <v>213</v>
      </c>
      <c r="B18">
        <v>5</v>
      </c>
      <c r="C18">
        <v>3</v>
      </c>
      <c r="D18">
        <v>0</v>
      </c>
      <c r="E18">
        <v>11</v>
      </c>
      <c r="G18">
        <f>INDEX('[2]Sheet 3'!$C$9:$EW$14, 6, MATCH('Sheet 4'!$A18, '[2]Sheet 3'!$C$9:$EW$9, 0))</f>
        <v>23</v>
      </c>
    </row>
    <row r="19" spans="1:7" x14ac:dyDescent="0.25">
      <c r="A19" t="s">
        <v>214</v>
      </c>
      <c r="B19">
        <v>0</v>
      </c>
      <c r="C19">
        <v>0</v>
      </c>
      <c r="D19">
        <v>0</v>
      </c>
      <c r="E19">
        <v>0</v>
      </c>
      <c r="G19">
        <f>INDEX('[2]Sheet 3'!$C$9:$EW$14, 6, MATCH('Sheet 4'!$A19, '[2]Sheet 3'!$C$9:$EW$9, 0))</f>
        <v>0</v>
      </c>
    </row>
    <row r="20" spans="1:7" x14ac:dyDescent="0.25">
      <c r="A20" t="s">
        <v>215</v>
      </c>
      <c r="B20">
        <v>31062</v>
      </c>
      <c r="C20">
        <v>39225</v>
      </c>
      <c r="D20">
        <v>12810</v>
      </c>
      <c r="E20">
        <v>83097</v>
      </c>
      <c r="G20">
        <f>INDEX('[2]Sheet 3'!$C$9:$EW$14, 6, MATCH('Sheet 4'!$A20, '[2]Sheet 3'!$C$9:$EW$9, 0))</f>
        <v>92021</v>
      </c>
    </row>
    <row r="21" spans="1:7" x14ac:dyDescent="0.25">
      <c r="A21" t="s">
        <v>216</v>
      </c>
      <c r="B21">
        <v>531</v>
      </c>
      <c r="C21">
        <v>560</v>
      </c>
      <c r="D21">
        <v>39</v>
      </c>
      <c r="E21">
        <v>1137</v>
      </c>
      <c r="G21">
        <f>INDEX('[2]Sheet 3'!$C$9:$EW$14, 6, MATCH('Sheet 4'!$A21, '[2]Sheet 3'!$C$9:$EW$9, 0))</f>
        <v>826</v>
      </c>
    </row>
    <row r="22" spans="1:7" x14ac:dyDescent="0.25">
      <c r="A22" t="s">
        <v>217</v>
      </c>
      <c r="B22">
        <v>40</v>
      </c>
      <c r="C22">
        <v>65</v>
      </c>
      <c r="D22">
        <v>0</v>
      </c>
      <c r="E22">
        <v>109</v>
      </c>
      <c r="G22">
        <f>INDEX('[2]Sheet 3'!$C$9:$EW$14, 6, MATCH('Sheet 4'!$A22, '[2]Sheet 3'!$C$9:$EW$9, 0))</f>
        <v>82</v>
      </c>
    </row>
    <row r="23" spans="1:7" x14ac:dyDescent="0.25">
      <c r="A23" t="s">
        <v>218</v>
      </c>
      <c r="B23">
        <v>18</v>
      </c>
      <c r="C23">
        <v>85</v>
      </c>
      <c r="D23">
        <v>22</v>
      </c>
      <c r="E23">
        <v>125</v>
      </c>
      <c r="G23">
        <f>INDEX('[2]Sheet 3'!$C$9:$EW$14, 6, MATCH('Sheet 4'!$A23, '[2]Sheet 3'!$C$9:$EW$9, 0))</f>
        <v>105</v>
      </c>
    </row>
    <row r="24" spans="1:7" x14ac:dyDescent="0.25">
      <c r="A24" t="s">
        <v>219</v>
      </c>
      <c r="B24">
        <v>9</v>
      </c>
      <c r="C24">
        <v>126</v>
      </c>
      <c r="D24">
        <v>0</v>
      </c>
      <c r="E24">
        <v>136</v>
      </c>
      <c r="G24">
        <f>INDEX('[2]Sheet 3'!$C$9:$EW$14, 6, MATCH('Sheet 4'!$A24, '[2]Sheet 3'!$C$9:$EW$9, 0))</f>
        <v>166</v>
      </c>
    </row>
    <row r="25" spans="1:7" x14ac:dyDescent="0.25">
      <c r="A25" t="s">
        <v>220</v>
      </c>
      <c r="B25">
        <v>7</v>
      </c>
      <c r="C25">
        <v>35</v>
      </c>
      <c r="D25">
        <v>0</v>
      </c>
      <c r="E25">
        <v>42</v>
      </c>
      <c r="G25">
        <f>INDEX('[2]Sheet 3'!$C$9:$EW$14, 6, MATCH('Sheet 4'!$A25, '[2]Sheet 3'!$C$9:$EW$9, 0))</f>
        <v>93</v>
      </c>
    </row>
    <row r="26" spans="1:7" x14ac:dyDescent="0.25">
      <c r="A26" t="s">
        <v>221</v>
      </c>
      <c r="B26">
        <v>4</v>
      </c>
      <c r="C26">
        <v>14</v>
      </c>
      <c r="D26">
        <v>0</v>
      </c>
      <c r="E26">
        <v>19</v>
      </c>
      <c r="G26">
        <f>INDEX('[2]Sheet 3'!$C$9:$EW$14, 6, MATCH('Sheet 4'!$A26, '[2]Sheet 3'!$C$9:$EW$9, 0))</f>
        <v>18</v>
      </c>
    </row>
    <row r="27" spans="1:7" x14ac:dyDescent="0.25">
      <c r="A27" t="s">
        <v>222</v>
      </c>
      <c r="B27">
        <v>5</v>
      </c>
      <c r="C27">
        <v>6</v>
      </c>
      <c r="D27">
        <v>10</v>
      </c>
      <c r="E27">
        <v>23</v>
      </c>
      <c r="G27">
        <f>INDEX('[2]Sheet 3'!$C$9:$EW$14, 6, MATCH('Sheet 4'!$A27, '[2]Sheet 3'!$C$9:$EW$9, 0))</f>
        <v>24</v>
      </c>
    </row>
    <row r="28" spans="1:7" x14ac:dyDescent="0.25">
      <c r="A28" t="s">
        <v>223</v>
      </c>
      <c r="B28">
        <v>104</v>
      </c>
      <c r="C28">
        <v>60</v>
      </c>
      <c r="D28">
        <v>46</v>
      </c>
      <c r="E28">
        <v>202</v>
      </c>
      <c r="G28">
        <f>INDEX('[2]Sheet 3'!$C$9:$EW$14, 6, MATCH('Sheet 4'!$A28, '[2]Sheet 3'!$C$9:$EW$9, 0))</f>
        <v>238</v>
      </c>
    </row>
    <row r="29" spans="1:7" x14ac:dyDescent="0.25">
      <c r="A29" t="s">
        <v>224</v>
      </c>
      <c r="B29">
        <v>0</v>
      </c>
      <c r="C29">
        <v>0</v>
      </c>
      <c r="D29">
        <v>0</v>
      </c>
      <c r="E29">
        <v>0</v>
      </c>
      <c r="G29">
        <f>INDEX('[2]Sheet 3'!$C$9:$EW$14, 6, MATCH('Sheet 4'!$A29, '[2]Sheet 3'!$C$9:$EW$9, 0))</f>
        <v>0</v>
      </c>
    </row>
    <row r="30" spans="1:7" x14ac:dyDescent="0.25">
      <c r="A30" t="s">
        <v>225</v>
      </c>
      <c r="B30">
        <v>0</v>
      </c>
      <c r="C30">
        <v>0</v>
      </c>
      <c r="D30">
        <v>0</v>
      </c>
      <c r="E30">
        <v>0</v>
      </c>
      <c r="G30">
        <f>INDEX('[2]Sheet 3'!$C$9:$EW$14, 6, MATCH('Sheet 4'!$A30, '[2]Sheet 3'!$C$9:$EW$9, 0))</f>
        <v>0</v>
      </c>
    </row>
    <row r="31" spans="1:7" x14ac:dyDescent="0.25">
      <c r="A31" t="s">
        <v>226</v>
      </c>
      <c r="B31">
        <v>333</v>
      </c>
      <c r="C31">
        <v>315</v>
      </c>
      <c r="D31">
        <v>47</v>
      </c>
      <c r="E31">
        <v>699</v>
      </c>
      <c r="G31">
        <f>INDEX('[2]Sheet 3'!$C$9:$EW$14, 6, MATCH('Sheet 4'!$A31, '[2]Sheet 3'!$C$9:$EW$9, 0))</f>
        <v>677</v>
      </c>
    </row>
    <row r="32" spans="1:7" x14ac:dyDescent="0.25">
      <c r="A32" t="s">
        <v>227</v>
      </c>
      <c r="B32">
        <v>0</v>
      </c>
      <c r="C32">
        <v>0</v>
      </c>
      <c r="D32">
        <v>0</v>
      </c>
      <c r="E32">
        <v>0</v>
      </c>
      <c r="G32">
        <f>INDEX('[2]Sheet 3'!$C$9:$EW$14, 6, MATCH('Sheet 4'!$A32, '[2]Sheet 3'!$C$9:$EW$9, 0))</f>
        <v>0</v>
      </c>
    </row>
    <row r="33" spans="1:7" x14ac:dyDescent="0.25">
      <c r="A33" t="s">
        <v>228</v>
      </c>
      <c r="B33">
        <v>63</v>
      </c>
      <c r="C33">
        <v>97</v>
      </c>
      <c r="D33">
        <v>26</v>
      </c>
      <c r="E33">
        <v>187</v>
      </c>
      <c r="G33">
        <f>INDEX('[2]Sheet 3'!$C$9:$EW$14, 6, MATCH('Sheet 4'!$A33, '[2]Sheet 3'!$C$9:$EW$9, 0))</f>
        <v>294</v>
      </c>
    </row>
    <row r="34" spans="1:7" x14ac:dyDescent="0.25">
      <c r="A34" t="s">
        <v>229</v>
      </c>
      <c r="B34">
        <v>0</v>
      </c>
      <c r="C34">
        <v>0</v>
      </c>
      <c r="D34">
        <v>0</v>
      </c>
      <c r="E34">
        <v>0</v>
      </c>
      <c r="G34">
        <f>INDEX('[2]Sheet 3'!$C$9:$EW$14, 6, MATCH('Sheet 4'!$A34, '[2]Sheet 3'!$C$9:$EW$9, 0))</f>
        <v>0</v>
      </c>
    </row>
    <row r="35" spans="1:7" x14ac:dyDescent="0.25">
      <c r="A35" t="s">
        <v>230</v>
      </c>
      <c r="B35">
        <v>212</v>
      </c>
      <c r="C35">
        <v>252</v>
      </c>
      <c r="D35">
        <v>182</v>
      </c>
      <c r="E35">
        <v>646</v>
      </c>
      <c r="G35">
        <f>INDEX('[2]Sheet 3'!$C$9:$EW$14, 6, MATCH('Sheet 4'!$A35, '[2]Sheet 3'!$C$9:$EW$9, 0))</f>
        <v>824</v>
      </c>
    </row>
    <row r="36" spans="1:7" x14ac:dyDescent="0.25">
      <c r="A36" t="s">
        <v>231</v>
      </c>
      <c r="B36">
        <v>0</v>
      </c>
      <c r="C36">
        <v>4</v>
      </c>
      <c r="D36">
        <v>0</v>
      </c>
      <c r="E36" s="34">
        <v>9</v>
      </c>
      <c r="G36">
        <f>INDEX('[2]Sheet 3'!$C$9:$EW$14, 6, MATCH('Sheet 4'!$A36, '[2]Sheet 3'!$C$9:$EW$9, 0))</f>
        <v>0</v>
      </c>
    </row>
    <row r="37" spans="1:7" x14ac:dyDescent="0.25">
      <c r="A37" t="s">
        <v>232</v>
      </c>
      <c r="B37">
        <v>12</v>
      </c>
      <c r="C37">
        <v>9</v>
      </c>
      <c r="D37">
        <v>9</v>
      </c>
      <c r="E37">
        <v>27</v>
      </c>
      <c r="G37">
        <f>INDEX('[2]Sheet 3'!$C$9:$EW$14, 6, MATCH('Sheet 4'!$A37, '[2]Sheet 3'!$C$9:$EW$9, 0))</f>
        <v>28</v>
      </c>
    </row>
    <row r="38" spans="1:7" x14ac:dyDescent="0.25">
      <c r="A38" t="s">
        <v>233</v>
      </c>
      <c r="B38">
        <v>155</v>
      </c>
      <c r="C38">
        <v>188</v>
      </c>
      <c r="D38">
        <v>48</v>
      </c>
      <c r="E38">
        <v>395</v>
      </c>
      <c r="G38">
        <f>INDEX('[2]Sheet 3'!$C$9:$EW$14, 6, MATCH('Sheet 4'!$A38, '[2]Sheet 3'!$C$9:$EW$9, 0))</f>
        <v>370</v>
      </c>
    </row>
    <row r="39" spans="1:7" x14ac:dyDescent="0.25">
      <c r="A39" t="s">
        <v>234</v>
      </c>
      <c r="B39">
        <v>44</v>
      </c>
      <c r="C39">
        <v>115</v>
      </c>
      <c r="D39">
        <v>10</v>
      </c>
      <c r="E39">
        <v>169</v>
      </c>
      <c r="G39">
        <f>INDEX('[2]Sheet 3'!$C$9:$EW$14, 6, MATCH('Sheet 4'!$A39, '[2]Sheet 3'!$C$9:$EW$9, 0))</f>
        <v>156</v>
      </c>
    </row>
    <row r="40" spans="1:7" x14ac:dyDescent="0.25">
      <c r="A40" t="s">
        <v>235</v>
      </c>
      <c r="B40">
        <v>16</v>
      </c>
      <c r="C40">
        <v>26</v>
      </c>
      <c r="D40">
        <v>60</v>
      </c>
      <c r="E40">
        <v>98</v>
      </c>
      <c r="G40">
        <f>INDEX('[2]Sheet 3'!$C$9:$EW$14, 6, MATCH('Sheet 4'!$A40, '[2]Sheet 3'!$C$9:$EW$9, 0))</f>
        <v>97</v>
      </c>
    </row>
    <row r="41" spans="1:7" x14ac:dyDescent="0.25">
      <c r="A41" t="s">
        <v>236</v>
      </c>
      <c r="B41">
        <v>0</v>
      </c>
      <c r="C41">
        <v>0</v>
      </c>
      <c r="D41">
        <v>3</v>
      </c>
      <c r="E41">
        <v>6</v>
      </c>
      <c r="G41">
        <f>INDEX('[2]Sheet 3'!$C$9:$EW$14, 6, MATCH('Sheet 4'!$A41, '[2]Sheet 3'!$C$9:$EW$9, 0))</f>
        <v>6</v>
      </c>
    </row>
    <row r="42" spans="1:7" x14ac:dyDescent="0.25">
      <c r="A42" t="s">
        <v>237</v>
      </c>
      <c r="B42">
        <v>14</v>
      </c>
      <c r="C42">
        <v>22</v>
      </c>
      <c r="D42">
        <v>0</v>
      </c>
      <c r="E42" s="34">
        <v>40</v>
      </c>
      <c r="G42">
        <f>INDEX('[2]Sheet 3'!$C$9:$EW$14, 6, MATCH('Sheet 4'!$A42, '[2]Sheet 3'!$C$9:$EW$9, 0))</f>
        <v>23</v>
      </c>
    </row>
    <row r="43" spans="1:7" x14ac:dyDescent="0.25">
      <c r="A43" t="s">
        <v>238</v>
      </c>
      <c r="B43">
        <v>37</v>
      </c>
      <c r="C43">
        <v>168</v>
      </c>
      <c r="D43">
        <v>4</v>
      </c>
      <c r="E43">
        <v>208</v>
      </c>
      <c r="G43">
        <f>INDEX('[2]Sheet 3'!$C$9:$EW$14, 6, MATCH('Sheet 4'!$A43, '[2]Sheet 3'!$C$9:$EW$9, 0))</f>
        <v>206</v>
      </c>
    </row>
    <row r="44" spans="1:7" x14ac:dyDescent="0.25">
      <c r="A44" t="s">
        <v>239</v>
      </c>
      <c r="B44">
        <v>6</v>
      </c>
      <c r="C44">
        <v>11</v>
      </c>
      <c r="D44">
        <v>0</v>
      </c>
      <c r="E44">
        <v>17</v>
      </c>
      <c r="G44">
        <f>INDEX('[2]Sheet 3'!$C$9:$EW$14, 6, MATCH('Sheet 4'!$A44, '[2]Sheet 3'!$C$9:$EW$9, 0))</f>
        <v>9</v>
      </c>
    </row>
    <row r="45" spans="1:7" x14ac:dyDescent="0.25">
      <c r="A45" t="s">
        <v>240</v>
      </c>
      <c r="B45">
        <v>0</v>
      </c>
      <c r="C45">
        <v>0</v>
      </c>
      <c r="D45">
        <v>0</v>
      </c>
      <c r="E45">
        <v>0</v>
      </c>
      <c r="G45">
        <f>INDEX('[2]Sheet 3'!$C$9:$EW$14, 6, MATCH('Sheet 4'!$A45, '[2]Sheet 3'!$C$9:$EW$9, 0))</f>
        <v>0</v>
      </c>
    </row>
    <row r="46" spans="1:7" x14ac:dyDescent="0.25">
      <c r="A46" t="s">
        <v>241</v>
      </c>
      <c r="B46">
        <v>24</v>
      </c>
      <c r="C46">
        <v>15</v>
      </c>
      <c r="D46">
        <v>5</v>
      </c>
      <c r="E46">
        <v>39</v>
      </c>
      <c r="G46">
        <f>INDEX('[2]Sheet 3'!$C$9:$EW$14, 6, MATCH('Sheet 4'!$A46, '[2]Sheet 3'!$C$9:$EW$9, 0))</f>
        <v>31</v>
      </c>
    </row>
    <row r="47" spans="1:7" x14ac:dyDescent="0.25">
      <c r="A47" t="s">
        <v>242</v>
      </c>
      <c r="B47">
        <v>0</v>
      </c>
      <c r="C47">
        <v>0</v>
      </c>
      <c r="D47">
        <v>0</v>
      </c>
      <c r="E47">
        <v>0</v>
      </c>
      <c r="G47">
        <f>INDEX('[2]Sheet 3'!$C$9:$EW$14, 6, MATCH('Sheet 4'!$A47, '[2]Sheet 3'!$C$9:$EW$9, 0))</f>
        <v>0</v>
      </c>
    </row>
    <row r="48" spans="1:7" x14ac:dyDescent="0.25">
      <c r="A48" t="s">
        <v>243</v>
      </c>
      <c r="B48">
        <v>219</v>
      </c>
      <c r="C48">
        <v>386</v>
      </c>
      <c r="D48">
        <v>7</v>
      </c>
      <c r="E48">
        <v>609</v>
      </c>
      <c r="G48">
        <f>INDEX('[2]Sheet 3'!$C$9:$EW$14, 6, MATCH('Sheet 4'!$A48, '[2]Sheet 3'!$C$9:$EW$9, 0))</f>
        <v>374</v>
      </c>
    </row>
    <row r="49" spans="1:7" x14ac:dyDescent="0.25">
      <c r="A49" t="s">
        <v>244</v>
      </c>
      <c r="B49">
        <v>11490</v>
      </c>
      <c r="C49">
        <v>9335</v>
      </c>
      <c r="D49">
        <v>2693</v>
      </c>
      <c r="E49">
        <v>23519</v>
      </c>
      <c r="G49">
        <f>INDEX('[2]Sheet 3'!$C$9:$EW$14, 6, MATCH('Sheet 4'!$A49, '[2]Sheet 3'!$C$9:$EW$9, 0))</f>
        <v>24116</v>
      </c>
    </row>
    <row r="50" spans="1:7" x14ac:dyDescent="0.25">
      <c r="A50" t="s">
        <v>245</v>
      </c>
      <c r="B50">
        <v>1374</v>
      </c>
      <c r="C50">
        <v>170</v>
      </c>
      <c r="D50">
        <v>122</v>
      </c>
      <c r="E50">
        <v>1670</v>
      </c>
      <c r="G50">
        <f>INDEX('[2]Sheet 3'!$C$9:$EW$14, 6, MATCH('Sheet 4'!$A50, '[2]Sheet 3'!$C$9:$EW$9, 0))</f>
        <v>1612</v>
      </c>
    </row>
    <row r="51" spans="1:7" x14ac:dyDescent="0.25">
      <c r="A51" t="s">
        <v>246</v>
      </c>
      <c r="B51">
        <v>15</v>
      </c>
      <c r="C51">
        <v>16</v>
      </c>
      <c r="D51">
        <v>10</v>
      </c>
      <c r="E51">
        <v>40</v>
      </c>
      <c r="G51">
        <f>INDEX('[2]Sheet 3'!$C$9:$EW$14, 6, MATCH('Sheet 4'!$A51, '[2]Sheet 3'!$C$9:$EW$9, 0))</f>
        <v>35</v>
      </c>
    </row>
    <row r="52" spans="1:7" x14ac:dyDescent="0.25">
      <c r="A52" t="s">
        <v>247</v>
      </c>
      <c r="B52">
        <v>82</v>
      </c>
      <c r="C52">
        <v>125</v>
      </c>
      <c r="D52">
        <v>58</v>
      </c>
      <c r="E52">
        <v>267</v>
      </c>
      <c r="G52">
        <f>INDEX('[2]Sheet 3'!$C$9:$EW$14, 6, MATCH('Sheet 4'!$A52, '[2]Sheet 3'!$C$9:$EW$9, 0))</f>
        <v>258</v>
      </c>
    </row>
    <row r="53" spans="1:7" x14ac:dyDescent="0.25">
      <c r="A53" t="s">
        <v>248</v>
      </c>
      <c r="B53">
        <v>260</v>
      </c>
      <c r="C53">
        <v>239</v>
      </c>
      <c r="D53">
        <v>123</v>
      </c>
      <c r="E53">
        <v>623</v>
      </c>
      <c r="G53">
        <f>INDEX('[2]Sheet 3'!$C$9:$EW$14, 6, MATCH('Sheet 4'!$A53, '[2]Sheet 3'!$C$9:$EW$9, 0))</f>
        <v>552</v>
      </c>
    </row>
    <row r="54" spans="1:7" x14ac:dyDescent="0.25">
      <c r="A54" t="s">
        <v>249</v>
      </c>
      <c r="B54">
        <v>7</v>
      </c>
      <c r="C54">
        <v>41</v>
      </c>
      <c r="D54">
        <v>4</v>
      </c>
      <c r="E54">
        <v>50</v>
      </c>
      <c r="G54">
        <f>INDEX('[2]Sheet 3'!$C$9:$EW$14, 6, MATCH('Sheet 4'!$A54, '[2]Sheet 3'!$C$9:$EW$9, 0))</f>
        <v>55</v>
      </c>
    </row>
    <row r="55" spans="1:7" x14ac:dyDescent="0.25">
      <c r="A55" t="s">
        <v>250</v>
      </c>
      <c r="B55">
        <v>11</v>
      </c>
      <c r="C55">
        <v>3</v>
      </c>
      <c r="D55">
        <v>3</v>
      </c>
      <c r="E55">
        <v>16</v>
      </c>
      <c r="G55">
        <f>INDEX('[2]Sheet 3'!$C$9:$EW$14, 6, MATCH('Sheet 4'!$A55, '[2]Sheet 3'!$C$9:$EW$9, 0))</f>
        <v>18</v>
      </c>
    </row>
    <row r="56" spans="1:7" x14ac:dyDescent="0.25">
      <c r="A56" t="s">
        <v>251</v>
      </c>
      <c r="B56">
        <v>0</v>
      </c>
      <c r="C56">
        <v>0</v>
      </c>
      <c r="D56">
        <v>0</v>
      </c>
      <c r="E56">
        <v>0</v>
      </c>
      <c r="G56">
        <f>INDEX('[2]Sheet 3'!$C$9:$EW$14, 6, MATCH('Sheet 4'!$A56, '[2]Sheet 3'!$C$9:$EW$9, 0))</f>
        <v>0</v>
      </c>
    </row>
    <row r="57" spans="1:7" x14ac:dyDescent="0.25">
      <c r="A57" t="s">
        <v>252</v>
      </c>
      <c r="B57">
        <v>886</v>
      </c>
      <c r="C57">
        <v>809</v>
      </c>
      <c r="D57">
        <v>472</v>
      </c>
      <c r="E57">
        <v>2164</v>
      </c>
      <c r="G57">
        <f>INDEX('[2]Sheet 3'!$C$9:$EW$14, 6, MATCH('Sheet 4'!$A57, '[2]Sheet 3'!$C$9:$EW$9, 0))</f>
        <v>2969</v>
      </c>
    </row>
    <row r="58" spans="1:7" x14ac:dyDescent="0.25">
      <c r="A58" t="s">
        <v>253</v>
      </c>
      <c r="B58">
        <v>5</v>
      </c>
      <c r="C58">
        <v>4</v>
      </c>
      <c r="D58">
        <v>13</v>
      </c>
      <c r="E58">
        <v>31</v>
      </c>
      <c r="G58">
        <f>INDEX('[2]Sheet 3'!$C$9:$EW$14, 6, MATCH('Sheet 4'!$A58, '[2]Sheet 3'!$C$9:$EW$9, 0))</f>
        <v>37</v>
      </c>
    </row>
    <row r="59" spans="1:7" x14ac:dyDescent="0.25">
      <c r="A59" t="s">
        <v>254</v>
      </c>
      <c r="B59">
        <v>0</v>
      </c>
      <c r="C59">
        <v>0</v>
      </c>
      <c r="D59">
        <v>0</v>
      </c>
      <c r="E59">
        <v>0</v>
      </c>
      <c r="G59">
        <f>INDEX('[2]Sheet 3'!$C$9:$EW$14, 6, MATCH('Sheet 4'!$A59, '[2]Sheet 3'!$C$9:$EW$9, 0))</f>
        <v>0</v>
      </c>
    </row>
    <row r="60" spans="1:7" x14ac:dyDescent="0.25">
      <c r="A60" t="s">
        <v>255</v>
      </c>
      <c r="B60">
        <v>129</v>
      </c>
      <c r="C60">
        <v>96</v>
      </c>
      <c r="D60">
        <v>31</v>
      </c>
      <c r="E60">
        <v>252</v>
      </c>
      <c r="G60">
        <f>INDEX('[2]Sheet 3'!$C$9:$EW$14, 6, MATCH('Sheet 4'!$A60, '[2]Sheet 3'!$C$9:$EW$9, 0))</f>
        <v>370</v>
      </c>
    </row>
    <row r="61" spans="1:7" x14ac:dyDescent="0.25">
      <c r="A61" t="s">
        <v>256</v>
      </c>
      <c r="B61">
        <v>73</v>
      </c>
      <c r="C61">
        <v>52</v>
      </c>
      <c r="D61">
        <v>36</v>
      </c>
      <c r="E61">
        <v>165</v>
      </c>
      <c r="G61">
        <f>INDEX('[2]Sheet 3'!$C$9:$EW$14, 6, MATCH('Sheet 4'!$A61, '[2]Sheet 3'!$C$9:$EW$9, 0))</f>
        <v>155</v>
      </c>
    </row>
    <row r="62" spans="1:7" x14ac:dyDescent="0.25">
      <c r="A62" t="s">
        <v>257</v>
      </c>
      <c r="B62">
        <v>1313</v>
      </c>
      <c r="C62">
        <v>1532</v>
      </c>
      <c r="D62">
        <v>881</v>
      </c>
      <c r="E62">
        <v>3727</v>
      </c>
      <c r="G62">
        <f>INDEX('[2]Sheet 3'!$C$9:$EW$14, 6, MATCH('Sheet 4'!$A62, '[2]Sheet 3'!$C$9:$EW$9, 0))</f>
        <v>4819</v>
      </c>
    </row>
    <row r="63" spans="1:7" x14ac:dyDescent="0.25">
      <c r="A63" t="s">
        <v>258</v>
      </c>
      <c r="B63">
        <v>460</v>
      </c>
      <c r="C63">
        <v>528</v>
      </c>
      <c r="D63">
        <v>289</v>
      </c>
      <c r="E63">
        <v>1280</v>
      </c>
      <c r="G63">
        <f>INDEX('[2]Sheet 3'!$C$9:$EW$14, 6, MATCH('Sheet 4'!$A63, '[2]Sheet 3'!$C$9:$EW$9, 0))</f>
        <v>1261</v>
      </c>
    </row>
    <row r="64" spans="1:7" x14ac:dyDescent="0.25">
      <c r="A64" t="s">
        <v>259</v>
      </c>
      <c r="B64">
        <v>0</v>
      </c>
      <c r="C64">
        <v>0</v>
      </c>
      <c r="D64">
        <v>0</v>
      </c>
      <c r="E64">
        <v>0</v>
      </c>
      <c r="G64">
        <f>INDEX('[2]Sheet 3'!$C$9:$EW$14, 6, MATCH('Sheet 4'!$A64, '[2]Sheet 3'!$C$9:$EW$9, 0))</f>
        <v>0</v>
      </c>
    </row>
    <row r="65" spans="1:7" x14ac:dyDescent="0.25">
      <c r="A65" t="s">
        <v>260</v>
      </c>
      <c r="B65">
        <v>4</v>
      </c>
      <c r="C65">
        <v>11</v>
      </c>
      <c r="D65">
        <v>9</v>
      </c>
      <c r="E65">
        <v>26</v>
      </c>
      <c r="G65">
        <f>INDEX('[2]Sheet 3'!$C$9:$EW$14, 6, MATCH('Sheet 4'!$A65, '[2]Sheet 3'!$C$9:$EW$9, 0))</f>
        <v>88</v>
      </c>
    </row>
    <row r="66" spans="1:7" x14ac:dyDescent="0.25">
      <c r="A66" t="s">
        <v>261</v>
      </c>
      <c r="B66">
        <v>0</v>
      </c>
      <c r="C66">
        <v>0</v>
      </c>
      <c r="D66">
        <v>0</v>
      </c>
      <c r="E66">
        <v>0</v>
      </c>
      <c r="G66">
        <f>INDEX('[2]Sheet 3'!$C$9:$EW$14, 6, MATCH('Sheet 4'!$A66, '[2]Sheet 3'!$C$9:$EW$9, 0))</f>
        <v>0</v>
      </c>
    </row>
    <row r="67" spans="1:7" x14ac:dyDescent="0.25">
      <c r="A67" t="s">
        <v>262</v>
      </c>
      <c r="B67">
        <v>0</v>
      </c>
      <c r="C67">
        <v>0</v>
      </c>
      <c r="D67">
        <v>0</v>
      </c>
      <c r="E67">
        <v>0</v>
      </c>
      <c r="G67">
        <f>INDEX('[2]Sheet 3'!$C$9:$EW$14, 6, MATCH('Sheet 4'!$A67, '[2]Sheet 3'!$C$9:$EW$9, 0))</f>
        <v>0</v>
      </c>
    </row>
    <row r="68" spans="1:7" x14ac:dyDescent="0.25">
      <c r="A68" t="s">
        <v>263</v>
      </c>
      <c r="B68">
        <v>0</v>
      </c>
      <c r="C68">
        <v>0</v>
      </c>
      <c r="D68">
        <v>0</v>
      </c>
      <c r="E68">
        <v>5</v>
      </c>
      <c r="G68">
        <f>INDEX('[2]Sheet 3'!$C$9:$EW$14, 6, MATCH('Sheet 4'!$A68, '[2]Sheet 3'!$C$9:$EW$9, 0))</f>
        <v>5</v>
      </c>
    </row>
    <row r="69" spans="1:7" x14ac:dyDescent="0.25">
      <c r="A69" t="s">
        <v>264</v>
      </c>
      <c r="B69">
        <v>0</v>
      </c>
      <c r="C69">
        <v>8</v>
      </c>
      <c r="D69">
        <v>4</v>
      </c>
      <c r="E69" s="34">
        <v>12</v>
      </c>
      <c r="G69">
        <f>INDEX('[2]Sheet 3'!$C$9:$EW$14, 6, MATCH('Sheet 4'!$A69, '[2]Sheet 3'!$C$9:$EW$9, 0))</f>
        <v>0</v>
      </c>
    </row>
    <row r="70" spans="1:7" x14ac:dyDescent="0.25">
      <c r="A70" t="s">
        <v>265</v>
      </c>
      <c r="B70">
        <v>0</v>
      </c>
      <c r="C70">
        <v>0</v>
      </c>
      <c r="D70">
        <v>0</v>
      </c>
      <c r="E70">
        <v>0</v>
      </c>
      <c r="G70">
        <f>INDEX('[2]Sheet 3'!$C$9:$EW$14, 6, MATCH('Sheet 4'!$A70, '[2]Sheet 3'!$C$9:$EW$9, 0))</f>
        <v>0</v>
      </c>
    </row>
    <row r="71" spans="1:7" x14ac:dyDescent="0.25">
      <c r="A71" t="s">
        <v>266</v>
      </c>
      <c r="B71">
        <v>0</v>
      </c>
      <c r="C71">
        <v>0</v>
      </c>
      <c r="D71">
        <v>0</v>
      </c>
      <c r="E71">
        <v>0</v>
      </c>
      <c r="G71">
        <f>INDEX('[2]Sheet 3'!$C$9:$EW$14, 6, MATCH('Sheet 4'!$A71, '[2]Sheet 3'!$C$9:$EW$9, 0))</f>
        <v>0</v>
      </c>
    </row>
    <row r="72" spans="1:7" x14ac:dyDescent="0.25">
      <c r="A72" t="s">
        <v>267</v>
      </c>
      <c r="B72">
        <v>0</v>
      </c>
      <c r="C72">
        <v>16</v>
      </c>
      <c r="D72">
        <v>4</v>
      </c>
      <c r="E72">
        <v>14</v>
      </c>
      <c r="G72">
        <f>INDEX('[2]Sheet 3'!$C$9:$EW$14, 6, MATCH('Sheet 4'!$A72, '[2]Sheet 3'!$C$9:$EW$9, 0))</f>
        <v>9</v>
      </c>
    </row>
    <row r="73" spans="1:7" x14ac:dyDescent="0.25">
      <c r="A73" t="s">
        <v>268</v>
      </c>
      <c r="B73">
        <v>0</v>
      </c>
      <c r="C73">
        <v>0</v>
      </c>
      <c r="D73">
        <v>0</v>
      </c>
      <c r="E73">
        <v>0</v>
      </c>
      <c r="G73">
        <f>INDEX('[2]Sheet 3'!$C$9:$EW$14, 6, MATCH('Sheet 4'!$A73, '[2]Sheet 3'!$C$9:$EW$9, 0))</f>
        <v>0</v>
      </c>
    </row>
    <row r="74" spans="1:7" x14ac:dyDescent="0.25">
      <c r="A74" t="s">
        <v>269</v>
      </c>
      <c r="B74">
        <v>0</v>
      </c>
      <c r="C74">
        <v>0</v>
      </c>
      <c r="D74">
        <v>0</v>
      </c>
      <c r="E74">
        <v>0</v>
      </c>
      <c r="G74">
        <f>INDEX('[2]Sheet 3'!$C$9:$EW$14, 6, MATCH('Sheet 4'!$A74, '[2]Sheet 3'!$C$9:$EW$9, 0))</f>
        <v>0</v>
      </c>
    </row>
    <row r="75" spans="1:7" x14ac:dyDescent="0.25">
      <c r="A75" t="s">
        <v>270</v>
      </c>
      <c r="B75">
        <v>0</v>
      </c>
      <c r="C75">
        <v>0</v>
      </c>
      <c r="D75">
        <v>0</v>
      </c>
      <c r="E75">
        <v>0</v>
      </c>
      <c r="G75">
        <f>INDEX('[2]Sheet 3'!$C$9:$EW$14, 6, MATCH('Sheet 4'!$A75, '[2]Sheet 3'!$C$9:$EW$9, 0))</f>
        <v>0</v>
      </c>
    </row>
    <row r="76" spans="1:7" x14ac:dyDescent="0.25">
      <c r="A76" t="s">
        <v>271</v>
      </c>
      <c r="B76">
        <v>0</v>
      </c>
      <c r="C76">
        <v>0</v>
      </c>
      <c r="D76">
        <v>0</v>
      </c>
      <c r="E76">
        <v>0</v>
      </c>
      <c r="G76">
        <f>INDEX('[2]Sheet 3'!$C$9:$EW$14, 6, MATCH('Sheet 4'!$A76, '[2]Sheet 3'!$C$9:$EW$9, 0))</f>
        <v>0</v>
      </c>
    </row>
    <row r="77" spans="1:7" x14ac:dyDescent="0.25">
      <c r="A77" t="s">
        <v>272</v>
      </c>
      <c r="B77">
        <v>0</v>
      </c>
      <c r="C77">
        <v>0</v>
      </c>
      <c r="D77">
        <v>0</v>
      </c>
      <c r="E77">
        <v>0</v>
      </c>
      <c r="G77">
        <f>INDEX('[2]Sheet 3'!$C$9:$EW$14, 6, MATCH('Sheet 4'!$A77, '[2]Sheet 3'!$C$9:$EW$9, 0))</f>
        <v>0</v>
      </c>
    </row>
    <row r="78" spans="1:7" x14ac:dyDescent="0.25">
      <c r="A78" t="s">
        <v>273</v>
      </c>
      <c r="B78">
        <v>0</v>
      </c>
      <c r="C78">
        <v>0</v>
      </c>
      <c r="D78">
        <v>0</v>
      </c>
      <c r="E78">
        <v>0</v>
      </c>
      <c r="G78">
        <f>INDEX('[2]Sheet 3'!$C$9:$EW$14, 6, MATCH('Sheet 4'!$A78, '[2]Sheet 3'!$C$9:$EW$9, 0))</f>
        <v>0</v>
      </c>
    </row>
    <row r="79" spans="1:7" x14ac:dyDescent="0.25">
      <c r="A79" t="s">
        <v>274</v>
      </c>
      <c r="B79">
        <v>0</v>
      </c>
      <c r="C79">
        <v>0</v>
      </c>
      <c r="D79">
        <v>0</v>
      </c>
      <c r="E79">
        <v>0</v>
      </c>
      <c r="G79">
        <f>INDEX('[2]Sheet 3'!$C$9:$EW$14, 6, MATCH('Sheet 4'!$A79, '[2]Sheet 3'!$C$9:$EW$9, 0))</f>
        <v>0</v>
      </c>
    </row>
    <row r="80" spans="1:7" x14ac:dyDescent="0.25">
      <c r="A80" t="s">
        <v>275</v>
      </c>
      <c r="B80">
        <v>0</v>
      </c>
      <c r="C80">
        <v>0</v>
      </c>
      <c r="D80">
        <v>0</v>
      </c>
      <c r="E80">
        <v>0</v>
      </c>
      <c r="G80">
        <f>INDEX('[2]Sheet 3'!$C$9:$EW$14, 6, MATCH('Sheet 4'!$A80, '[2]Sheet 3'!$C$9:$EW$9, 0))</f>
        <v>0</v>
      </c>
    </row>
    <row r="81" spans="1:7" x14ac:dyDescent="0.25">
      <c r="A81" t="s">
        <v>276</v>
      </c>
      <c r="B81">
        <v>0</v>
      </c>
      <c r="C81">
        <v>0</v>
      </c>
      <c r="D81">
        <v>0</v>
      </c>
      <c r="E81">
        <v>0</v>
      </c>
      <c r="G81">
        <f>INDEX('[2]Sheet 3'!$C$9:$EW$14, 6, MATCH('Sheet 4'!$A81, '[2]Sheet 3'!$C$9:$EW$9, 0))</f>
        <v>0</v>
      </c>
    </row>
    <row r="82" spans="1:7" x14ac:dyDescent="0.25">
      <c r="A82" t="s">
        <v>277</v>
      </c>
      <c r="B82">
        <v>0</v>
      </c>
      <c r="C82">
        <v>0</v>
      </c>
      <c r="D82">
        <v>0</v>
      </c>
      <c r="E82">
        <v>0</v>
      </c>
      <c r="G82" s="34">
        <f>INDEX('[2]Sheet 3'!$C$9:$EW$14, 6, MATCH('Sheet 4'!$A82, '[2]Sheet 3'!$C$9:$EW$9, 0))</f>
        <v>8</v>
      </c>
    </row>
    <row r="83" spans="1:7" x14ac:dyDescent="0.25">
      <c r="A83" t="s">
        <v>278</v>
      </c>
      <c r="B83">
        <v>150</v>
      </c>
      <c r="C83">
        <v>164</v>
      </c>
      <c r="D83">
        <v>98</v>
      </c>
      <c r="E83">
        <v>415</v>
      </c>
      <c r="G83">
        <f>INDEX('[2]Sheet 3'!$C$9:$EW$14, 6, MATCH('Sheet 4'!$A83, '[2]Sheet 3'!$C$9:$EW$9, 0))</f>
        <v>429</v>
      </c>
    </row>
    <row r="84" spans="1:7" x14ac:dyDescent="0.25">
      <c r="A84" t="s">
        <v>279</v>
      </c>
      <c r="B84">
        <v>0</v>
      </c>
      <c r="C84">
        <v>0</v>
      </c>
      <c r="D84">
        <v>0</v>
      </c>
      <c r="E84">
        <v>0</v>
      </c>
      <c r="G84">
        <f>INDEX('[2]Sheet 3'!$C$9:$EW$14, 6, MATCH('Sheet 4'!$A84, '[2]Sheet 3'!$C$9:$EW$9, 0))</f>
        <v>0</v>
      </c>
    </row>
    <row r="85" spans="1:7" x14ac:dyDescent="0.25">
      <c r="A85" t="s">
        <v>280</v>
      </c>
      <c r="B85">
        <v>34</v>
      </c>
      <c r="C85">
        <v>38</v>
      </c>
      <c r="D85">
        <v>22</v>
      </c>
      <c r="E85">
        <v>95</v>
      </c>
      <c r="G85">
        <f>INDEX('[2]Sheet 3'!$C$9:$EW$14, 6, MATCH('Sheet 4'!$A85, '[2]Sheet 3'!$C$9:$EW$9, 0))</f>
        <v>85</v>
      </c>
    </row>
    <row r="86" spans="1:7" x14ac:dyDescent="0.25">
      <c r="A86" t="s">
        <v>281</v>
      </c>
      <c r="B86">
        <v>0</v>
      </c>
      <c r="C86">
        <v>0</v>
      </c>
      <c r="D86">
        <v>0</v>
      </c>
      <c r="E86">
        <v>0</v>
      </c>
      <c r="G86" s="34">
        <f>INDEX('[2]Sheet 3'!$C$9:$EW$14, 6, MATCH('Sheet 4'!$A86, '[2]Sheet 3'!$C$9:$EW$9, 0))</f>
        <v>10</v>
      </c>
    </row>
    <row r="87" spans="1:7" x14ac:dyDescent="0.25">
      <c r="A87" t="s">
        <v>282</v>
      </c>
      <c r="B87">
        <v>4</v>
      </c>
      <c r="C87">
        <v>0</v>
      </c>
      <c r="D87">
        <v>6</v>
      </c>
      <c r="E87">
        <v>3</v>
      </c>
      <c r="G87">
        <f>INDEX('[2]Sheet 3'!$C$9:$EW$14, 6, MATCH('Sheet 4'!$A87, '[2]Sheet 3'!$C$9:$EW$9, 0))</f>
        <v>12</v>
      </c>
    </row>
    <row r="88" spans="1:7" x14ac:dyDescent="0.25">
      <c r="A88" t="s">
        <v>283</v>
      </c>
      <c r="B88">
        <v>3</v>
      </c>
      <c r="C88">
        <v>0</v>
      </c>
      <c r="D88">
        <v>5</v>
      </c>
      <c r="E88">
        <v>8</v>
      </c>
      <c r="G88">
        <f>INDEX('[2]Sheet 3'!$C$9:$EW$14, 6, MATCH('Sheet 4'!$A88, '[2]Sheet 3'!$C$9:$EW$9, 0))</f>
        <v>3</v>
      </c>
    </row>
    <row r="89" spans="1:7" x14ac:dyDescent="0.25">
      <c r="A89" t="s">
        <v>284</v>
      </c>
      <c r="B89">
        <v>17</v>
      </c>
      <c r="C89">
        <v>15</v>
      </c>
      <c r="D89">
        <v>0</v>
      </c>
      <c r="E89">
        <v>28</v>
      </c>
      <c r="G89">
        <f>INDEX('[2]Sheet 3'!$C$9:$EW$14, 6, MATCH('Sheet 4'!$A89, '[2]Sheet 3'!$C$9:$EW$9, 0))</f>
        <v>42</v>
      </c>
    </row>
    <row r="90" spans="1:7" x14ac:dyDescent="0.25">
      <c r="A90" t="s">
        <v>285</v>
      </c>
      <c r="B90">
        <v>0</v>
      </c>
      <c r="C90">
        <v>10</v>
      </c>
      <c r="D90">
        <v>7</v>
      </c>
      <c r="E90">
        <v>19</v>
      </c>
      <c r="G90">
        <f>INDEX('[2]Sheet 3'!$C$9:$EW$14, 6, MATCH('Sheet 4'!$A90, '[2]Sheet 3'!$C$9:$EW$9, 0))</f>
        <v>3</v>
      </c>
    </row>
    <row r="91" spans="1:7" x14ac:dyDescent="0.25">
      <c r="A91" t="s">
        <v>286</v>
      </c>
      <c r="B91">
        <v>0</v>
      </c>
      <c r="C91">
        <v>20</v>
      </c>
      <c r="D91">
        <v>0</v>
      </c>
      <c r="E91">
        <v>21</v>
      </c>
      <c r="G91">
        <f>INDEX('[2]Sheet 3'!$C$9:$EW$14, 6, MATCH('Sheet 4'!$A91, '[2]Sheet 3'!$C$9:$EW$9, 0))</f>
        <v>46</v>
      </c>
    </row>
    <row r="92" spans="1:7" x14ac:dyDescent="0.25">
      <c r="A92" t="s">
        <v>287</v>
      </c>
      <c r="B92">
        <v>4</v>
      </c>
      <c r="C92">
        <v>5</v>
      </c>
      <c r="D92">
        <v>0</v>
      </c>
      <c r="E92">
        <v>13</v>
      </c>
      <c r="G92">
        <f>INDEX('[2]Sheet 3'!$C$9:$EW$14, 6, MATCH('Sheet 4'!$A92, '[2]Sheet 3'!$C$9:$EW$9, 0))</f>
        <v>25</v>
      </c>
    </row>
    <row r="93" spans="1:7" x14ac:dyDescent="0.25">
      <c r="A93" t="s">
        <v>288</v>
      </c>
      <c r="B93">
        <v>64</v>
      </c>
      <c r="C93">
        <v>97</v>
      </c>
      <c r="D93">
        <v>35</v>
      </c>
      <c r="E93">
        <v>198</v>
      </c>
      <c r="G93">
        <f>INDEX('[2]Sheet 3'!$C$9:$EW$14, 6, MATCH('Sheet 4'!$A93, '[2]Sheet 3'!$C$9:$EW$9, 0))</f>
        <v>244</v>
      </c>
    </row>
    <row r="94" spans="1:7" x14ac:dyDescent="0.25">
      <c r="A94" t="s">
        <v>289</v>
      </c>
      <c r="B94">
        <v>0</v>
      </c>
      <c r="C94">
        <v>0</v>
      </c>
      <c r="D94">
        <v>0</v>
      </c>
      <c r="E94" s="34">
        <v>5</v>
      </c>
      <c r="G94">
        <f>INDEX('[2]Sheet 3'!$C$9:$EW$14, 6, MATCH('Sheet 4'!$A94, '[2]Sheet 3'!$C$9:$EW$9, 0))</f>
        <v>0</v>
      </c>
    </row>
    <row r="95" spans="1:7" x14ac:dyDescent="0.25">
      <c r="A95" t="s">
        <v>290</v>
      </c>
      <c r="B95">
        <v>0</v>
      </c>
      <c r="C95">
        <v>0</v>
      </c>
      <c r="D95">
        <v>0</v>
      </c>
      <c r="E95">
        <v>5</v>
      </c>
      <c r="G95">
        <f>INDEX('[2]Sheet 3'!$C$9:$EW$14, 6, MATCH('Sheet 4'!$A95, '[2]Sheet 3'!$C$9:$EW$9, 0))</f>
        <v>3</v>
      </c>
    </row>
    <row r="96" spans="1:7" x14ac:dyDescent="0.25">
      <c r="A96" t="s">
        <v>291</v>
      </c>
      <c r="B96">
        <v>0</v>
      </c>
      <c r="C96">
        <v>0</v>
      </c>
      <c r="D96">
        <v>0</v>
      </c>
      <c r="E96">
        <v>0</v>
      </c>
      <c r="G96">
        <f>INDEX('[2]Sheet 3'!$C$9:$EW$14, 6, MATCH('Sheet 4'!$A96, '[2]Sheet 3'!$C$9:$EW$9, 0))</f>
        <v>0</v>
      </c>
    </row>
    <row r="97" spans="1:7" x14ac:dyDescent="0.25">
      <c r="A97" t="s">
        <v>292</v>
      </c>
      <c r="B97">
        <v>0</v>
      </c>
      <c r="C97">
        <v>0</v>
      </c>
      <c r="D97">
        <v>0</v>
      </c>
      <c r="E97">
        <v>0</v>
      </c>
      <c r="G97">
        <f>INDEX('[2]Sheet 3'!$C$9:$EW$14, 6, MATCH('Sheet 4'!$A97, '[2]Sheet 3'!$C$9:$EW$9, 0))</f>
        <v>0</v>
      </c>
    </row>
    <row r="98" spans="1:7" x14ac:dyDescent="0.25">
      <c r="A98" t="s">
        <v>293</v>
      </c>
      <c r="B98">
        <v>0</v>
      </c>
      <c r="C98">
        <v>0</v>
      </c>
      <c r="D98">
        <v>4</v>
      </c>
      <c r="E98">
        <v>4</v>
      </c>
      <c r="G98">
        <f>INDEX('[2]Sheet 3'!$C$9:$EW$14, 6, MATCH('Sheet 4'!$A98, '[2]Sheet 3'!$C$9:$EW$9, 0))</f>
        <v>10</v>
      </c>
    </row>
    <row r="99" spans="1:7" x14ac:dyDescent="0.25">
      <c r="A99" t="s">
        <v>294</v>
      </c>
      <c r="B99">
        <v>7</v>
      </c>
      <c r="C99">
        <v>6</v>
      </c>
      <c r="D99">
        <v>0</v>
      </c>
      <c r="E99">
        <v>11</v>
      </c>
      <c r="G99">
        <f>INDEX('[2]Sheet 3'!$C$9:$EW$14, 6, MATCH('Sheet 4'!$A99, '[2]Sheet 3'!$C$9:$EW$9, 0))</f>
        <v>6</v>
      </c>
    </row>
    <row r="100" spans="1:7" x14ac:dyDescent="0.25">
      <c r="A100" t="s">
        <v>295</v>
      </c>
      <c r="B100">
        <v>4</v>
      </c>
      <c r="C100">
        <v>0</v>
      </c>
      <c r="D100">
        <v>0</v>
      </c>
      <c r="E100">
        <v>14</v>
      </c>
      <c r="G100">
        <f>INDEX('[2]Sheet 3'!$C$9:$EW$14, 6, MATCH('Sheet 4'!$A100, '[2]Sheet 3'!$C$9:$EW$9, 0))</f>
        <v>27</v>
      </c>
    </row>
    <row r="101" spans="1:7" x14ac:dyDescent="0.25">
      <c r="A101" t="s">
        <v>296</v>
      </c>
      <c r="B101">
        <v>0</v>
      </c>
      <c r="C101">
        <v>0</v>
      </c>
      <c r="D101">
        <v>0</v>
      </c>
      <c r="E101">
        <v>0</v>
      </c>
      <c r="G101" s="34">
        <f>INDEX('[2]Sheet 3'!$C$9:$EW$14, 6, MATCH('Sheet 4'!$A101, '[2]Sheet 3'!$C$9:$EW$9, 0))</f>
        <v>4</v>
      </c>
    </row>
    <row r="102" spans="1:7" x14ac:dyDescent="0.25">
      <c r="A102" t="s">
        <v>297</v>
      </c>
      <c r="B102">
        <v>3</v>
      </c>
      <c r="C102">
        <v>9</v>
      </c>
      <c r="D102">
        <v>3</v>
      </c>
      <c r="E102">
        <v>18</v>
      </c>
      <c r="G102">
        <f>INDEX('[2]Sheet 3'!$C$9:$EW$14, 6, MATCH('Sheet 4'!$A102, '[2]Sheet 3'!$C$9:$EW$9, 0))</f>
        <v>8</v>
      </c>
    </row>
    <row r="103" spans="1:7" x14ac:dyDescent="0.25">
      <c r="A103" t="s">
        <v>298</v>
      </c>
      <c r="B103">
        <v>0</v>
      </c>
      <c r="C103">
        <v>0</v>
      </c>
      <c r="D103">
        <v>0</v>
      </c>
      <c r="E103">
        <v>0</v>
      </c>
      <c r="G103" s="34">
        <f>INDEX('[2]Sheet 3'!$C$9:$EW$14, 6, MATCH('Sheet 4'!$A103, '[2]Sheet 3'!$C$9:$EW$9, 0))</f>
        <v>5</v>
      </c>
    </row>
    <row r="104" spans="1:7" x14ac:dyDescent="0.25">
      <c r="A104" t="s">
        <v>299</v>
      </c>
      <c r="B104">
        <v>8</v>
      </c>
      <c r="C104">
        <v>6</v>
      </c>
      <c r="D104">
        <v>5</v>
      </c>
      <c r="E104">
        <v>17</v>
      </c>
      <c r="G104">
        <f>INDEX('[2]Sheet 3'!$C$9:$EW$14, 6, MATCH('Sheet 4'!$A104, '[2]Sheet 3'!$C$9:$EW$9, 0))</f>
        <v>20</v>
      </c>
    </row>
    <row r="105" spans="1:7" x14ac:dyDescent="0.25">
      <c r="A105" t="s">
        <v>300</v>
      </c>
      <c r="B105">
        <v>0</v>
      </c>
      <c r="C105">
        <v>0</v>
      </c>
      <c r="D105">
        <v>0</v>
      </c>
      <c r="E105">
        <v>0</v>
      </c>
      <c r="G105" s="34">
        <f>INDEX('[2]Sheet 3'!$C$9:$EW$14, 6, MATCH('Sheet 4'!$A105, '[2]Sheet 3'!$C$9:$EW$9, 0))</f>
        <v>5</v>
      </c>
    </row>
    <row r="106" spans="1:7" x14ac:dyDescent="0.25">
      <c r="A106" t="s">
        <v>301</v>
      </c>
      <c r="B106">
        <v>12</v>
      </c>
      <c r="C106">
        <v>20</v>
      </c>
      <c r="D106">
        <v>22</v>
      </c>
      <c r="E106">
        <v>58</v>
      </c>
      <c r="G106">
        <f>INDEX('[2]Sheet 3'!$C$9:$EW$14, 6, MATCH('Sheet 4'!$A106, '[2]Sheet 3'!$C$9:$EW$9, 0))</f>
        <v>48</v>
      </c>
    </row>
    <row r="107" spans="1:7" x14ac:dyDescent="0.25">
      <c r="A107" t="s">
        <v>302</v>
      </c>
      <c r="B107">
        <v>0</v>
      </c>
      <c r="C107">
        <v>7</v>
      </c>
      <c r="D107">
        <v>3</v>
      </c>
      <c r="E107">
        <v>5</v>
      </c>
      <c r="G107">
        <f>INDEX('[2]Sheet 3'!$C$9:$EW$14, 6, MATCH('Sheet 4'!$A107, '[2]Sheet 3'!$C$9:$EW$9, 0))</f>
        <v>3</v>
      </c>
    </row>
    <row r="108" spans="1:7" x14ac:dyDescent="0.25">
      <c r="A108" t="s">
        <v>303</v>
      </c>
      <c r="B108">
        <v>0</v>
      </c>
      <c r="C108">
        <v>0</v>
      </c>
      <c r="D108">
        <v>0</v>
      </c>
      <c r="E108">
        <v>0</v>
      </c>
      <c r="G108">
        <f>INDEX('[2]Sheet 3'!$C$9:$EW$14, 6, MATCH('Sheet 4'!$A108, '[2]Sheet 3'!$C$9:$EW$9, 0))</f>
        <v>0</v>
      </c>
    </row>
    <row r="109" spans="1:7" x14ac:dyDescent="0.25">
      <c r="A109" t="s">
        <v>304</v>
      </c>
      <c r="B109">
        <v>15</v>
      </c>
      <c r="C109">
        <v>19</v>
      </c>
      <c r="D109">
        <v>6</v>
      </c>
      <c r="E109">
        <v>34</v>
      </c>
      <c r="G109">
        <f>INDEX('[2]Sheet 3'!$C$9:$EW$14, 6, MATCH('Sheet 4'!$A109, '[2]Sheet 3'!$C$9:$EW$9, 0))</f>
        <v>48</v>
      </c>
    </row>
    <row r="110" spans="1:7" x14ac:dyDescent="0.25">
      <c r="A110" t="s">
        <v>305</v>
      </c>
      <c r="B110">
        <v>3767</v>
      </c>
      <c r="C110">
        <v>6191</v>
      </c>
      <c r="D110">
        <v>684</v>
      </c>
      <c r="E110">
        <v>10640</v>
      </c>
      <c r="G110">
        <f>INDEX('[2]Sheet 3'!$C$9:$EW$14, 6, MATCH('Sheet 4'!$A110, '[2]Sheet 3'!$C$9:$EW$9, 0))</f>
        <v>9433</v>
      </c>
    </row>
    <row r="111" spans="1:7" x14ac:dyDescent="0.25">
      <c r="A111" t="s">
        <v>306</v>
      </c>
      <c r="B111">
        <v>6129</v>
      </c>
      <c r="C111">
        <v>16748</v>
      </c>
      <c r="D111">
        <v>2188</v>
      </c>
      <c r="E111">
        <v>25065</v>
      </c>
      <c r="G111">
        <f>INDEX('[2]Sheet 3'!$C$9:$EW$14, 6, MATCH('Sheet 4'!$A111, '[2]Sheet 3'!$C$9:$EW$9, 0))</f>
        <v>24493</v>
      </c>
    </row>
    <row r="112" spans="1:7" x14ac:dyDescent="0.25">
      <c r="A112" t="s">
        <v>307</v>
      </c>
      <c r="B112">
        <v>351</v>
      </c>
      <c r="C112">
        <v>331</v>
      </c>
      <c r="D112">
        <v>665</v>
      </c>
      <c r="E112">
        <v>1349</v>
      </c>
      <c r="G112">
        <f>INDEX('[2]Sheet 3'!$C$9:$EW$14, 6, MATCH('Sheet 4'!$A112, '[2]Sheet 3'!$C$9:$EW$9, 0))</f>
        <v>917</v>
      </c>
    </row>
    <row r="113" spans="1:7" x14ac:dyDescent="0.25">
      <c r="A113" t="s">
        <v>308</v>
      </c>
      <c r="B113">
        <v>16</v>
      </c>
      <c r="C113">
        <v>20</v>
      </c>
      <c r="D113">
        <v>5</v>
      </c>
      <c r="E113">
        <v>42</v>
      </c>
      <c r="G113">
        <f>INDEX('[2]Sheet 3'!$C$9:$EW$14, 6, MATCH('Sheet 4'!$A113, '[2]Sheet 3'!$C$9:$EW$9, 0))</f>
        <v>47</v>
      </c>
    </row>
    <row r="114" spans="1:7" x14ac:dyDescent="0.25">
      <c r="A114" t="s">
        <v>309</v>
      </c>
      <c r="B114">
        <v>48</v>
      </c>
      <c r="C114">
        <v>46</v>
      </c>
      <c r="D114">
        <v>42</v>
      </c>
      <c r="E114">
        <v>132</v>
      </c>
      <c r="G114">
        <f>INDEX('[2]Sheet 3'!$C$9:$EW$14, 6, MATCH('Sheet 4'!$A114, '[2]Sheet 3'!$C$9:$EW$9, 0))</f>
        <v>109</v>
      </c>
    </row>
    <row r="115" spans="1:7" x14ac:dyDescent="0.25">
      <c r="A115" t="s">
        <v>310</v>
      </c>
      <c r="B115">
        <v>0</v>
      </c>
      <c r="C115">
        <v>0</v>
      </c>
      <c r="D115">
        <v>0</v>
      </c>
      <c r="E115">
        <v>0</v>
      </c>
      <c r="G115">
        <f>INDEX('[2]Sheet 3'!$C$9:$EW$14, 6, MATCH('Sheet 4'!$A115, '[2]Sheet 3'!$C$9:$EW$9, 0))</f>
        <v>0</v>
      </c>
    </row>
    <row r="116" spans="1:7" x14ac:dyDescent="0.25">
      <c r="A116" t="s">
        <v>311</v>
      </c>
      <c r="B116">
        <v>4</v>
      </c>
      <c r="C116">
        <v>0</v>
      </c>
      <c r="D116">
        <v>3</v>
      </c>
      <c r="E116">
        <v>10</v>
      </c>
      <c r="G116">
        <f>INDEX('[2]Sheet 3'!$C$9:$EW$14, 6, MATCH('Sheet 4'!$A116, '[2]Sheet 3'!$C$9:$EW$9, 0))</f>
        <v>14</v>
      </c>
    </row>
    <row r="117" spans="1:7" x14ac:dyDescent="0.25">
      <c r="A117" t="s">
        <v>312</v>
      </c>
      <c r="B117">
        <v>0</v>
      </c>
      <c r="C117">
        <v>0</v>
      </c>
      <c r="D117">
        <v>3</v>
      </c>
      <c r="E117">
        <v>5</v>
      </c>
      <c r="G117">
        <f>INDEX('[2]Sheet 3'!$C$9:$EW$14, 6, MATCH('Sheet 4'!$A117, '[2]Sheet 3'!$C$9:$EW$9, 0))</f>
        <v>6</v>
      </c>
    </row>
    <row r="118" spans="1:7" x14ac:dyDescent="0.25">
      <c r="A118" t="s">
        <v>313</v>
      </c>
      <c r="B118">
        <v>69</v>
      </c>
      <c r="C118">
        <v>45</v>
      </c>
      <c r="D118">
        <v>33</v>
      </c>
      <c r="E118">
        <v>145</v>
      </c>
      <c r="G118">
        <f>INDEX('[2]Sheet 3'!$C$9:$EW$14, 6, MATCH('Sheet 4'!$A118, '[2]Sheet 3'!$C$9:$EW$9, 0))</f>
        <v>126</v>
      </c>
    </row>
    <row r="119" spans="1:7" x14ac:dyDescent="0.25">
      <c r="A119" t="s">
        <v>314</v>
      </c>
      <c r="B119">
        <v>0</v>
      </c>
      <c r="C119">
        <v>0</v>
      </c>
      <c r="D119">
        <v>0</v>
      </c>
      <c r="E119">
        <v>0</v>
      </c>
      <c r="G119" s="34">
        <f>INDEX('[2]Sheet 3'!$C$9:$EW$14, 6, MATCH('Sheet 4'!$A119, '[2]Sheet 3'!$C$9:$EW$9, 0))</f>
        <v>3</v>
      </c>
    </row>
    <row r="120" spans="1:7" x14ac:dyDescent="0.25">
      <c r="A120" t="s">
        <v>315</v>
      </c>
      <c r="B120">
        <v>20</v>
      </c>
      <c r="C120">
        <v>26</v>
      </c>
      <c r="D120">
        <v>6</v>
      </c>
      <c r="E120">
        <v>50</v>
      </c>
      <c r="G120">
        <f>INDEX('[2]Sheet 3'!$C$9:$EW$14, 6, MATCH('Sheet 4'!$A120, '[2]Sheet 3'!$C$9:$EW$9, 0))</f>
        <v>29</v>
      </c>
    </row>
    <row r="121" spans="1:7" x14ac:dyDescent="0.25">
      <c r="A121" t="s">
        <v>316</v>
      </c>
      <c r="B121">
        <v>0</v>
      </c>
      <c r="C121">
        <v>0</v>
      </c>
      <c r="D121">
        <v>0</v>
      </c>
      <c r="E121">
        <v>0</v>
      </c>
      <c r="G121">
        <f>INDEX('[2]Sheet 3'!$C$9:$EW$14, 6, MATCH('Sheet 4'!$A121, '[2]Sheet 3'!$C$9:$EW$9, 0))</f>
        <v>0</v>
      </c>
    </row>
    <row r="122" spans="1:7" x14ac:dyDescent="0.25">
      <c r="A122" t="s">
        <v>317</v>
      </c>
      <c r="B122">
        <v>9</v>
      </c>
      <c r="C122">
        <v>3</v>
      </c>
      <c r="D122">
        <v>4</v>
      </c>
      <c r="E122">
        <v>21</v>
      </c>
      <c r="G122">
        <f>INDEX('[2]Sheet 3'!$C$9:$EW$14, 6, MATCH('Sheet 4'!$A122, '[2]Sheet 3'!$C$9:$EW$9, 0))</f>
        <v>38</v>
      </c>
    </row>
    <row r="123" spans="1:7" x14ac:dyDescent="0.25">
      <c r="A123" t="s">
        <v>318</v>
      </c>
      <c r="B123">
        <v>4</v>
      </c>
      <c r="C123">
        <v>0</v>
      </c>
      <c r="D123">
        <v>0</v>
      </c>
      <c r="E123">
        <v>4</v>
      </c>
      <c r="G123">
        <f>INDEX('[2]Sheet 3'!$C$9:$EW$14, 6, MATCH('Sheet 4'!$A123, '[2]Sheet 3'!$C$9:$EW$9, 0))</f>
        <v>3</v>
      </c>
    </row>
    <row r="124" spans="1:7" x14ac:dyDescent="0.25">
      <c r="A124" t="s">
        <v>319</v>
      </c>
      <c r="B124">
        <v>0</v>
      </c>
      <c r="C124">
        <v>4</v>
      </c>
      <c r="D124">
        <v>0</v>
      </c>
      <c r="E124">
        <v>4</v>
      </c>
      <c r="G124">
        <f>INDEX('[2]Sheet 3'!$C$9:$EW$14, 6, MATCH('Sheet 4'!$A124, '[2]Sheet 3'!$C$9:$EW$9, 0))</f>
        <v>4</v>
      </c>
    </row>
    <row r="125" spans="1:7" x14ac:dyDescent="0.25">
      <c r="A125" t="s">
        <v>320</v>
      </c>
      <c r="B125">
        <v>0</v>
      </c>
      <c r="C125">
        <v>0</v>
      </c>
      <c r="D125">
        <v>0</v>
      </c>
      <c r="E125">
        <v>0</v>
      </c>
      <c r="G125" s="34">
        <f>INDEX('[2]Sheet 3'!$C$9:$EW$14, 6, MATCH('Sheet 4'!$A125, '[2]Sheet 3'!$C$9:$EW$9, 0))</f>
        <v>6</v>
      </c>
    </row>
    <row r="126" spans="1:7" x14ac:dyDescent="0.25">
      <c r="A126" t="s">
        <v>321</v>
      </c>
      <c r="B126">
        <v>6</v>
      </c>
      <c r="C126">
        <v>5</v>
      </c>
      <c r="D126">
        <v>0</v>
      </c>
      <c r="E126">
        <v>12</v>
      </c>
      <c r="G126">
        <f>INDEX('[2]Sheet 3'!$C$9:$EW$14, 6, MATCH('Sheet 4'!$A126, '[2]Sheet 3'!$C$9:$EW$9, 0))</f>
        <v>7</v>
      </c>
    </row>
    <row r="127" spans="1:7" x14ac:dyDescent="0.25">
      <c r="A127" t="s">
        <v>322</v>
      </c>
      <c r="B127">
        <v>20</v>
      </c>
      <c r="C127">
        <v>21</v>
      </c>
      <c r="D127">
        <v>4</v>
      </c>
      <c r="E127">
        <v>37</v>
      </c>
      <c r="G127">
        <f>INDEX('[2]Sheet 3'!$C$9:$EW$14, 6, MATCH('Sheet 4'!$A127, '[2]Sheet 3'!$C$9:$EW$9, 0))</f>
        <v>14</v>
      </c>
    </row>
    <row r="128" spans="1:7" x14ac:dyDescent="0.25">
      <c r="A128" t="s">
        <v>323</v>
      </c>
      <c r="B128">
        <v>8</v>
      </c>
      <c r="C128">
        <v>6</v>
      </c>
      <c r="D128">
        <v>5</v>
      </c>
      <c r="E128">
        <v>13</v>
      </c>
      <c r="G128">
        <f>INDEX('[2]Sheet 3'!$C$9:$EW$14, 6, MATCH('Sheet 4'!$A128, '[2]Sheet 3'!$C$9:$EW$9, 0))</f>
        <v>12</v>
      </c>
    </row>
    <row r="129" spans="1:7" x14ac:dyDescent="0.25">
      <c r="A129" t="s">
        <v>324</v>
      </c>
      <c r="B129">
        <v>111</v>
      </c>
      <c r="C129">
        <v>126</v>
      </c>
      <c r="D129">
        <v>59</v>
      </c>
      <c r="E129">
        <v>294</v>
      </c>
      <c r="G129">
        <f>INDEX('[2]Sheet 3'!$C$9:$EW$14, 6, MATCH('Sheet 4'!$A129, '[2]Sheet 3'!$C$9:$EW$9, 0))</f>
        <v>214</v>
      </c>
    </row>
    <row r="130" spans="1:7" x14ac:dyDescent="0.25">
      <c r="A130" t="s">
        <v>325</v>
      </c>
      <c r="B130">
        <v>45</v>
      </c>
      <c r="C130">
        <v>51</v>
      </c>
      <c r="D130">
        <v>25</v>
      </c>
      <c r="E130">
        <v>126</v>
      </c>
      <c r="G130">
        <f>INDEX('[2]Sheet 3'!$C$9:$EW$14, 6, MATCH('Sheet 4'!$A130, '[2]Sheet 3'!$C$9:$EW$9, 0))</f>
        <v>108</v>
      </c>
    </row>
    <row r="131" spans="1:7" x14ac:dyDescent="0.25">
      <c r="A131" t="s">
        <v>326</v>
      </c>
      <c r="B131">
        <v>27</v>
      </c>
      <c r="C131">
        <v>20</v>
      </c>
      <c r="D131">
        <v>12</v>
      </c>
      <c r="E131">
        <v>57</v>
      </c>
      <c r="G131">
        <f>INDEX('[2]Sheet 3'!$C$9:$EW$14, 6, MATCH('Sheet 4'!$A131, '[2]Sheet 3'!$C$9:$EW$9, 0))</f>
        <v>51</v>
      </c>
    </row>
    <row r="132" spans="1:7" x14ac:dyDescent="0.25">
      <c r="A132" t="s">
        <v>327</v>
      </c>
      <c r="B132">
        <v>630</v>
      </c>
      <c r="C132">
        <v>456</v>
      </c>
      <c r="D132">
        <v>54</v>
      </c>
      <c r="E132">
        <v>1138</v>
      </c>
      <c r="G132">
        <f>INDEX('[2]Sheet 3'!$C$9:$EW$14, 6, MATCH('Sheet 4'!$A132, '[2]Sheet 3'!$C$9:$EW$9, 0))</f>
        <v>2047</v>
      </c>
    </row>
    <row r="133" spans="1:7" x14ac:dyDescent="0.25">
      <c r="A133" t="s">
        <v>328</v>
      </c>
      <c r="B133">
        <v>37</v>
      </c>
      <c r="C133">
        <v>57</v>
      </c>
      <c r="D133">
        <v>35</v>
      </c>
      <c r="E133">
        <v>125</v>
      </c>
      <c r="G133">
        <f>INDEX('[2]Sheet 3'!$C$9:$EW$14, 6, MATCH('Sheet 4'!$A133, '[2]Sheet 3'!$C$9:$EW$9, 0))</f>
        <v>149</v>
      </c>
    </row>
    <row r="134" spans="1:7" x14ac:dyDescent="0.25">
      <c r="A134" t="s">
        <v>329</v>
      </c>
      <c r="B134">
        <v>0</v>
      </c>
      <c r="C134">
        <v>0</v>
      </c>
      <c r="D134">
        <v>0</v>
      </c>
      <c r="E134">
        <v>0</v>
      </c>
      <c r="G134" s="34">
        <f>INDEX('[2]Sheet 3'!$C$9:$EW$14, 6, MATCH('Sheet 4'!$A134, '[2]Sheet 3'!$C$9:$EW$9, 0))</f>
        <v>14</v>
      </c>
    </row>
    <row r="135" spans="1:7" x14ac:dyDescent="0.25">
      <c r="A135" t="s">
        <v>330</v>
      </c>
      <c r="B135">
        <v>0</v>
      </c>
      <c r="C135">
        <v>0</v>
      </c>
      <c r="D135">
        <v>0</v>
      </c>
      <c r="E135">
        <v>0</v>
      </c>
      <c r="G135" s="34">
        <f>INDEX('[2]Sheet 3'!$C$9:$EW$14, 6, MATCH('Sheet 4'!$A135, '[2]Sheet 3'!$C$9:$EW$9, 0))</f>
        <v>4</v>
      </c>
    </row>
    <row r="136" spans="1:7" x14ac:dyDescent="0.25">
      <c r="A136" t="s">
        <v>331</v>
      </c>
      <c r="B136">
        <v>3</v>
      </c>
      <c r="C136">
        <v>0</v>
      </c>
      <c r="D136">
        <v>0</v>
      </c>
      <c r="E136">
        <v>0</v>
      </c>
      <c r="G136" s="34">
        <f>INDEX('[2]Sheet 3'!$C$9:$EW$14, 6, MATCH('Sheet 4'!$A136, '[2]Sheet 3'!$C$9:$EW$9, 0))</f>
        <v>16</v>
      </c>
    </row>
    <row r="137" spans="1:7" x14ac:dyDescent="0.25">
      <c r="A137" t="s">
        <v>332</v>
      </c>
      <c r="B137">
        <v>10</v>
      </c>
      <c r="C137">
        <v>25</v>
      </c>
      <c r="D137">
        <v>15</v>
      </c>
      <c r="E137">
        <v>43</v>
      </c>
      <c r="G137">
        <f>INDEX('[2]Sheet 3'!$C$9:$EW$14, 6, MATCH('Sheet 4'!$A137, '[2]Sheet 3'!$C$9:$EW$9, 0))</f>
        <v>26</v>
      </c>
    </row>
    <row r="138" spans="1:7" x14ac:dyDescent="0.25">
      <c r="A138" t="s">
        <v>333</v>
      </c>
      <c r="B138">
        <v>0</v>
      </c>
      <c r="C138">
        <v>0</v>
      </c>
      <c r="D138">
        <v>4</v>
      </c>
      <c r="E138">
        <v>4</v>
      </c>
      <c r="G138">
        <f>INDEX('[2]Sheet 3'!$C$9:$EW$14, 6, MATCH('Sheet 4'!$A138, '[2]Sheet 3'!$C$9:$EW$9, 0))</f>
        <v>8</v>
      </c>
    </row>
    <row r="139" spans="1:7" x14ac:dyDescent="0.25">
      <c r="A139" t="s">
        <v>334</v>
      </c>
      <c r="B139">
        <v>8</v>
      </c>
      <c r="C139">
        <v>3</v>
      </c>
      <c r="D139">
        <v>8</v>
      </c>
      <c r="E139">
        <v>19</v>
      </c>
      <c r="G139">
        <f>INDEX('[2]Sheet 3'!$C$9:$EW$14, 6, MATCH('Sheet 4'!$A139, '[2]Sheet 3'!$C$9:$EW$9, 0))</f>
        <v>23</v>
      </c>
    </row>
    <row r="140" spans="1:7" x14ac:dyDescent="0.25">
      <c r="A140" t="s">
        <v>335</v>
      </c>
      <c r="B140">
        <v>44</v>
      </c>
      <c r="C140">
        <v>60</v>
      </c>
      <c r="D140">
        <v>34</v>
      </c>
      <c r="E140">
        <v>144</v>
      </c>
      <c r="G140">
        <f>INDEX('[2]Sheet 3'!$C$9:$EW$14, 6, MATCH('Sheet 4'!$A140, '[2]Sheet 3'!$C$9:$EW$9, 0))</f>
        <v>81</v>
      </c>
    </row>
    <row r="141" spans="1:7" x14ac:dyDescent="0.25">
      <c r="A141" t="s">
        <v>336</v>
      </c>
      <c r="B141">
        <v>8</v>
      </c>
      <c r="C141">
        <v>7</v>
      </c>
      <c r="D141">
        <v>10</v>
      </c>
      <c r="E141">
        <v>24</v>
      </c>
      <c r="G141">
        <f>INDEX('[2]Sheet 3'!$C$9:$EW$14, 6, MATCH('Sheet 4'!$A141, '[2]Sheet 3'!$C$9:$EW$9, 0))</f>
        <v>27</v>
      </c>
    </row>
    <row r="142" spans="1:7" x14ac:dyDescent="0.25">
      <c r="A142" t="s">
        <v>337</v>
      </c>
      <c r="B142">
        <v>21</v>
      </c>
      <c r="C142">
        <v>21</v>
      </c>
      <c r="D142">
        <v>7</v>
      </c>
      <c r="E142">
        <v>49</v>
      </c>
      <c r="G142">
        <f>INDEX('[2]Sheet 3'!$C$9:$EW$14, 6, MATCH('Sheet 4'!$A142, '[2]Sheet 3'!$C$9:$EW$9, 0))</f>
        <v>23</v>
      </c>
    </row>
    <row r="143" spans="1:7" x14ac:dyDescent="0.25">
      <c r="A143" t="s">
        <v>338</v>
      </c>
      <c r="B143">
        <v>14</v>
      </c>
      <c r="C143">
        <v>34</v>
      </c>
      <c r="D143">
        <v>8</v>
      </c>
      <c r="E143">
        <v>57</v>
      </c>
      <c r="G143">
        <f>INDEX('[2]Sheet 3'!$C$9:$EW$14, 6, MATCH('Sheet 4'!$A143, '[2]Sheet 3'!$C$9:$EW$9, 0))</f>
        <v>63</v>
      </c>
    </row>
    <row r="144" spans="1:7" x14ac:dyDescent="0.25">
      <c r="A144" t="s">
        <v>339</v>
      </c>
      <c r="B144">
        <v>39</v>
      </c>
      <c r="C144">
        <v>50</v>
      </c>
      <c r="D144">
        <v>22</v>
      </c>
      <c r="E144">
        <v>110</v>
      </c>
      <c r="G144">
        <f>INDEX('[2]Sheet 3'!$C$9:$EW$14, 6, MATCH('Sheet 4'!$A144, '[2]Sheet 3'!$C$9:$EW$9, 0))</f>
        <v>75</v>
      </c>
    </row>
    <row r="145" spans="1:7" x14ac:dyDescent="0.25">
      <c r="A145" t="s">
        <v>340</v>
      </c>
      <c r="B145">
        <v>0</v>
      </c>
      <c r="C145">
        <v>0</v>
      </c>
      <c r="D145">
        <v>0</v>
      </c>
      <c r="E145">
        <v>3</v>
      </c>
      <c r="G145">
        <f>INDEX('[2]Sheet 3'!$C$9:$EW$14, 6, MATCH('Sheet 4'!$A145, '[2]Sheet 3'!$C$9:$EW$9, 0))</f>
        <v>6</v>
      </c>
    </row>
    <row r="146" spans="1:7" x14ac:dyDescent="0.25">
      <c r="A146" t="s">
        <v>341</v>
      </c>
      <c r="B146">
        <v>66394</v>
      </c>
      <c r="C146">
        <v>69270</v>
      </c>
      <c r="D146">
        <v>52809</v>
      </c>
      <c r="E146">
        <v>188466</v>
      </c>
      <c r="G146">
        <f>INDEX('[2]Sheet 3'!$C$9:$EW$14, 6, MATCH('Sheet 4'!$A146, '[2]Sheet 3'!$C$9:$EW$9, 0))</f>
        <v>145435</v>
      </c>
    </row>
    <row r="147" spans="1:7" x14ac:dyDescent="0.25">
      <c r="A147" t="s">
        <v>342</v>
      </c>
      <c r="B147">
        <v>4</v>
      </c>
      <c r="C147">
        <v>0</v>
      </c>
      <c r="D147">
        <v>0</v>
      </c>
      <c r="E147">
        <v>4</v>
      </c>
      <c r="G147">
        <f>INDEX('[2]Sheet 3'!$C$9:$EW$14, 6, MATCH('Sheet 4'!$A147, '[2]Sheet 3'!$C$9:$EW$9, 0))</f>
        <v>11</v>
      </c>
    </row>
    <row r="148" spans="1:7" x14ac:dyDescent="0.25">
      <c r="A148" t="s">
        <v>343</v>
      </c>
      <c r="B148">
        <v>357</v>
      </c>
      <c r="C148">
        <v>429</v>
      </c>
      <c r="D148">
        <v>277</v>
      </c>
      <c r="E148">
        <v>1069</v>
      </c>
      <c r="G148">
        <f>INDEX('[2]Sheet 3'!$C$9:$EW$14, 6, MATCH('Sheet 4'!$A148, '[2]Sheet 3'!$C$9:$EW$9, 0))</f>
        <v>876</v>
      </c>
    </row>
    <row r="149" spans="1:7" x14ac:dyDescent="0.25">
      <c r="A149" t="s">
        <v>344</v>
      </c>
      <c r="B149">
        <v>427</v>
      </c>
      <c r="C149">
        <v>458</v>
      </c>
      <c r="D149">
        <v>382</v>
      </c>
      <c r="E149">
        <v>1268</v>
      </c>
      <c r="G149">
        <f>INDEX('[2]Sheet 3'!$C$9:$EW$14, 6, MATCH('Sheet 4'!$A149, '[2]Sheet 3'!$C$9:$EW$9, 0))</f>
        <v>869</v>
      </c>
    </row>
    <row r="150" spans="1:7" x14ac:dyDescent="0.25">
      <c r="A150" t="s">
        <v>345</v>
      </c>
      <c r="B150">
        <v>22</v>
      </c>
      <c r="C150">
        <v>28</v>
      </c>
      <c r="D150">
        <v>19</v>
      </c>
      <c r="E150">
        <v>71</v>
      </c>
      <c r="G150">
        <f>INDEX('[2]Sheet 3'!$C$9:$EW$14, 6, MATCH('Sheet 4'!$A150, '[2]Sheet 3'!$C$9:$EW$9, 0))</f>
        <v>157</v>
      </c>
    </row>
    <row r="151" spans="1:7" x14ac:dyDescent="0.25">
      <c r="A151" t="s">
        <v>346</v>
      </c>
      <c r="B151">
        <v>7</v>
      </c>
      <c r="C151">
        <v>9</v>
      </c>
      <c r="D151">
        <v>8</v>
      </c>
      <c r="E151">
        <v>23</v>
      </c>
      <c r="G151">
        <f>INDEX('[2]Sheet 3'!$C$9:$EW$14, 6, MATCH('Sheet 4'!$A151, '[2]Sheet 3'!$C$9:$EW$9, 0))</f>
        <v>18</v>
      </c>
    </row>
    <row r="152" spans="1:7" x14ac:dyDescent="0.25">
      <c r="A152" t="s">
        <v>347</v>
      </c>
      <c r="B152">
        <v>10</v>
      </c>
      <c r="C152">
        <v>12</v>
      </c>
      <c r="D152">
        <v>3</v>
      </c>
      <c r="E152">
        <v>21</v>
      </c>
      <c r="G152">
        <f>INDEX('[2]Sheet 3'!$C$9:$EW$14, 6, MATCH('Sheet 4'!$A152, '[2]Sheet 3'!$C$9:$EW$9, 0))</f>
        <v>25</v>
      </c>
    </row>
    <row r="153" spans="1:7" x14ac:dyDescent="0.25">
      <c r="A153" t="s">
        <v>348</v>
      </c>
      <c r="B153">
        <v>17</v>
      </c>
      <c r="C153">
        <v>15</v>
      </c>
      <c r="D153">
        <v>13</v>
      </c>
      <c r="E153">
        <v>42</v>
      </c>
      <c r="G153">
        <f>INDEX('[2]Sheet 3'!$C$9:$EW$14, 6, MATCH('Sheet 4'!$A153, '[2]Sheet 3'!$C$9:$EW$9, 0))</f>
        <v>22</v>
      </c>
    </row>
    <row r="154" spans="1:7" x14ac:dyDescent="0.25">
      <c r="A154" t="s">
        <v>349</v>
      </c>
      <c r="B154">
        <v>27</v>
      </c>
      <c r="C154">
        <v>48</v>
      </c>
      <c r="D154">
        <v>23</v>
      </c>
      <c r="E154">
        <v>93</v>
      </c>
      <c r="G154">
        <f>INDEX('[2]Sheet 3'!$C$9:$EW$14, 6, MATCH('Sheet 4'!$A154, '[2]Sheet 3'!$C$9:$EW$9, 0))</f>
        <v>57</v>
      </c>
    </row>
    <row r="155" spans="1:7" x14ac:dyDescent="0.25">
      <c r="A155" t="s">
        <v>350</v>
      </c>
      <c r="B155">
        <v>4</v>
      </c>
      <c r="C155">
        <v>4</v>
      </c>
      <c r="D155">
        <v>0</v>
      </c>
      <c r="E155">
        <v>10</v>
      </c>
      <c r="G155">
        <f>INDEX('[2]Sheet 3'!$C$9:$EW$14, 6, MATCH('Sheet 4'!$A155, '[2]Sheet 3'!$C$9:$EW$9, 0))</f>
        <v>29</v>
      </c>
    </row>
    <row r="156" spans="1:7" x14ac:dyDescent="0.25">
      <c r="A156" t="s">
        <v>351</v>
      </c>
      <c r="B156">
        <v>219</v>
      </c>
      <c r="C156">
        <v>227</v>
      </c>
      <c r="D156">
        <v>165</v>
      </c>
      <c r="E156">
        <v>605</v>
      </c>
      <c r="G156">
        <f>INDEX('[2]Sheet 3'!$C$9:$EW$14, 6, MATCH('Sheet 4'!$A156, '[2]Sheet 3'!$C$9:$EW$9, 0))</f>
        <v>376</v>
      </c>
    </row>
    <row r="157" spans="1:7" x14ac:dyDescent="0.25">
      <c r="A157" t="s">
        <v>352</v>
      </c>
      <c r="B157">
        <v>54</v>
      </c>
      <c r="C157">
        <v>43</v>
      </c>
      <c r="D157">
        <v>19</v>
      </c>
      <c r="E157">
        <v>116</v>
      </c>
      <c r="G157">
        <f>INDEX('[2]Sheet 3'!$C$9:$EW$14, 6, MATCH('Sheet 4'!$A157, '[2]Sheet 3'!$C$9:$EW$9, 0))</f>
        <v>114</v>
      </c>
    </row>
    <row r="158" spans="1:7" x14ac:dyDescent="0.25">
      <c r="A158" t="s">
        <v>353</v>
      </c>
      <c r="B158">
        <v>7</v>
      </c>
      <c r="C158">
        <v>12</v>
      </c>
      <c r="D158">
        <v>4</v>
      </c>
      <c r="E158">
        <v>23</v>
      </c>
      <c r="G158">
        <f>INDEX('[2]Sheet 3'!$C$9:$EW$14, 6, MATCH('Sheet 4'!$A158, '[2]Sheet 3'!$C$9:$EW$9, 0))</f>
        <v>22</v>
      </c>
    </row>
    <row r="159" spans="1:7" x14ac:dyDescent="0.25">
      <c r="A159" t="s">
        <v>354</v>
      </c>
      <c r="B159">
        <v>43</v>
      </c>
      <c r="C159">
        <v>32</v>
      </c>
      <c r="D159">
        <v>26</v>
      </c>
      <c r="E159">
        <v>105</v>
      </c>
      <c r="G159">
        <f>INDEX('[2]Sheet 3'!$C$9:$EW$14, 6, MATCH('Sheet 4'!$A159, '[2]Sheet 3'!$C$9:$EW$9, 0))</f>
        <v>168</v>
      </c>
    </row>
    <row r="160" spans="1:7" x14ac:dyDescent="0.25">
      <c r="A160" t="s">
        <v>355</v>
      </c>
      <c r="B160">
        <v>741</v>
      </c>
      <c r="C160">
        <v>819</v>
      </c>
      <c r="D160">
        <v>534</v>
      </c>
      <c r="E160">
        <v>2097</v>
      </c>
      <c r="G160">
        <f>INDEX('[2]Sheet 3'!$C$9:$EW$14, 6, MATCH('Sheet 4'!$A160, '[2]Sheet 3'!$C$9:$EW$9, 0))</f>
        <v>2566</v>
      </c>
    </row>
    <row r="161" spans="1:7" x14ac:dyDescent="0.25">
      <c r="A161" t="s">
        <v>65</v>
      </c>
      <c r="B161">
        <v>7967</v>
      </c>
      <c r="C161">
        <v>9171</v>
      </c>
      <c r="D161">
        <v>5570</v>
      </c>
      <c r="E161">
        <v>22708</v>
      </c>
      <c r="G161">
        <f>INDEX('[2]Sheet 3'!$C$9:$EW$14, 6, MATCH('Sheet 4'!$A161, '[2]Sheet 3'!$C$9:$EW$9, 0))</f>
        <v>37854</v>
      </c>
    </row>
    <row r="162" spans="1:7" x14ac:dyDescent="0.25">
      <c r="A162" t="s">
        <v>63</v>
      </c>
      <c r="B162">
        <v>148570</v>
      </c>
      <c r="C162">
        <v>171357</v>
      </c>
      <c r="D162">
        <v>90114</v>
      </c>
      <c r="E162">
        <v>410044</v>
      </c>
      <c r="G162">
        <f>INDEX('[2]Sheet 3'!$C$9:$EW$14, 6, MATCH('Sheet 4'!$A162, '[2]Sheet 3'!$C$9:$EW$9, 0))</f>
        <v>395937</v>
      </c>
    </row>
    <row r="164" spans="1:7" x14ac:dyDescent="0.25">
      <c r="A164" t="s">
        <v>62</v>
      </c>
    </row>
    <row r="166" spans="1:7" x14ac:dyDescent="0.25">
      <c r="A166" t="s">
        <v>61</v>
      </c>
      <c r="B166" t="s">
        <v>60</v>
      </c>
    </row>
    <row r="169" spans="1:7" x14ac:dyDescent="0.25">
      <c r="A169" t="s">
        <v>59</v>
      </c>
    </row>
    <row r="170" spans="1:7" x14ac:dyDescent="0.25">
      <c r="A170" t="s">
        <v>58</v>
      </c>
    </row>
  </sheetData>
  <autoFilter ref="A10:G10" xr:uid="{E67947BF-6862-4ABE-8A1F-20854A3662A4}"/>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FF37E-5389-462B-A48B-D193E2A36325}">
  <dimension ref="B6:P88"/>
  <sheetViews>
    <sheetView workbookViewId="0">
      <selection activeCell="P13" sqref="P13"/>
    </sheetView>
  </sheetViews>
  <sheetFormatPr defaultRowHeight="15" x14ac:dyDescent="0.25"/>
  <cols>
    <col min="2" max="2" width="21.28515625" bestFit="1" customWidth="1"/>
    <col min="9" max="9" width="10.140625" bestFit="1" customWidth="1"/>
    <col min="14" max="14" width="9.28515625" bestFit="1" customWidth="1"/>
  </cols>
  <sheetData>
    <row r="6" spans="2:16" x14ac:dyDescent="0.25">
      <c r="B6" s="98"/>
      <c r="C6" s="278" t="s">
        <v>3155</v>
      </c>
      <c r="D6" s="278"/>
      <c r="E6" s="278"/>
      <c r="F6" s="278"/>
    </row>
    <row r="7" spans="2:16" x14ac:dyDescent="0.25">
      <c r="B7" s="98"/>
      <c r="C7" s="100"/>
      <c r="D7" s="100"/>
      <c r="E7" s="279" t="s">
        <v>900</v>
      </c>
      <c r="F7" s="279"/>
    </row>
    <row r="8" spans="2:16" x14ac:dyDescent="0.25">
      <c r="B8" s="103" t="s">
        <v>392</v>
      </c>
      <c r="C8" s="104" t="s">
        <v>23</v>
      </c>
      <c r="D8" s="104"/>
      <c r="E8" s="98" t="s">
        <v>901</v>
      </c>
      <c r="F8" s="98" t="s">
        <v>902</v>
      </c>
      <c r="L8" t="s">
        <v>981</v>
      </c>
    </row>
    <row r="9" spans="2:16" x14ac:dyDescent="0.25">
      <c r="B9" s="269" t="s">
        <v>903</v>
      </c>
      <c r="C9" s="270">
        <v>7.5698410000000003</v>
      </c>
      <c r="D9" s="271" t="s">
        <v>3156</v>
      </c>
      <c r="E9" s="272">
        <v>3.7382080000000002</v>
      </c>
      <c r="F9" s="272">
        <v>14.727980000000001</v>
      </c>
      <c r="I9" t="s">
        <v>43</v>
      </c>
      <c r="J9">
        <v>4.5050749999999997</v>
      </c>
      <c r="L9">
        <v>134126</v>
      </c>
      <c r="N9" s="16">
        <f>L9*(J9/100)</f>
        <v>6042.4768944999996</v>
      </c>
    </row>
    <row r="10" spans="2:16" x14ac:dyDescent="0.25">
      <c r="B10" s="269" t="s">
        <v>905</v>
      </c>
      <c r="C10" s="270">
        <v>2.085013</v>
      </c>
      <c r="D10" s="271" t="s">
        <v>3156</v>
      </c>
      <c r="E10" s="272">
        <v>0.88341630000000004</v>
      </c>
      <c r="F10" s="272">
        <v>4.8411590000000002</v>
      </c>
      <c r="I10" t="s">
        <v>44</v>
      </c>
      <c r="J10">
        <v>5.180663</v>
      </c>
      <c r="L10">
        <v>151532</v>
      </c>
      <c r="N10" s="16">
        <f t="shared" ref="N10:N11" si="0">L10*(J10/100)</f>
        <v>7850.3622571599999</v>
      </c>
    </row>
    <row r="11" spans="2:16" x14ac:dyDescent="0.25">
      <c r="B11" s="269" t="s">
        <v>906</v>
      </c>
      <c r="C11" s="270">
        <v>4.5486209999999998</v>
      </c>
      <c r="D11" s="271" t="s">
        <v>3156</v>
      </c>
      <c r="E11" s="272">
        <v>2.379013</v>
      </c>
      <c r="F11" s="272">
        <v>8.5240930000000006</v>
      </c>
      <c r="I11" t="s">
        <v>45</v>
      </c>
      <c r="J11">
        <v>5.3319460000000003</v>
      </c>
      <c r="L11">
        <v>89061</v>
      </c>
      <c r="N11" s="16">
        <f t="shared" si="0"/>
        <v>4748.6844270600004</v>
      </c>
    </row>
    <row r="12" spans="2:16" x14ac:dyDescent="0.25">
      <c r="B12" s="269" t="s">
        <v>907</v>
      </c>
      <c r="C12" s="270">
        <v>4.5703940000000003</v>
      </c>
      <c r="D12" s="271" t="s">
        <v>3156</v>
      </c>
      <c r="E12" s="272">
        <v>2.3906369999999999</v>
      </c>
      <c r="F12" s="272">
        <v>8.5632699999999993</v>
      </c>
      <c r="N12" s="16"/>
    </row>
    <row r="13" spans="2:16" x14ac:dyDescent="0.25">
      <c r="B13" s="269" t="s">
        <v>908</v>
      </c>
      <c r="C13" s="270">
        <v>4.199694</v>
      </c>
      <c r="D13" s="271" t="s">
        <v>3156</v>
      </c>
      <c r="E13" s="272">
        <v>1.8885179999999999</v>
      </c>
      <c r="F13" s="272">
        <v>9.0776020000000006</v>
      </c>
      <c r="L13">
        <f>SUM(L9:L11)</f>
        <v>374719</v>
      </c>
      <c r="N13" s="16">
        <f>SUM(N9:N11)</f>
        <v>18641.52357872</v>
      </c>
      <c r="P13" s="17">
        <f>N13/L13</f>
        <v>4.9748007383452669E-2</v>
      </c>
    </row>
    <row r="14" spans="2:16" x14ac:dyDescent="0.25">
      <c r="B14" s="269" t="s">
        <v>909</v>
      </c>
      <c r="C14" s="270">
        <v>6.2350099999999999</v>
      </c>
      <c r="D14" s="271" t="s">
        <v>3156</v>
      </c>
      <c r="E14" s="272">
        <v>3.2932640000000002</v>
      </c>
      <c r="F14" s="272">
        <v>11.492240000000001</v>
      </c>
    </row>
    <row r="15" spans="2:16" x14ac:dyDescent="0.25">
      <c r="B15" s="269" t="s">
        <v>910</v>
      </c>
      <c r="C15" s="270">
        <v>2.4023319999999999</v>
      </c>
      <c r="D15" s="271" t="s">
        <v>3156</v>
      </c>
      <c r="E15" s="272">
        <v>1.0903590000000001</v>
      </c>
      <c r="F15" s="272">
        <v>5.2097850000000001</v>
      </c>
      <c r="L15" t="s">
        <v>982</v>
      </c>
    </row>
    <row r="16" spans="2:16" x14ac:dyDescent="0.25">
      <c r="B16" s="269" t="s">
        <v>911</v>
      </c>
      <c r="C16" s="270">
        <v>5.1342499999999998</v>
      </c>
      <c r="D16" s="271" t="s">
        <v>3156</v>
      </c>
      <c r="E16" s="272">
        <v>2.1714790000000002</v>
      </c>
      <c r="F16" s="272">
        <v>11.657719999999999</v>
      </c>
    </row>
    <row r="17" spans="2:6" x14ac:dyDescent="0.25">
      <c r="B17" s="269" t="s">
        <v>912</v>
      </c>
      <c r="C17" s="270">
        <v>3.0194290000000001</v>
      </c>
      <c r="D17" s="271" t="s">
        <v>3156</v>
      </c>
      <c r="E17" s="272">
        <v>1.433819</v>
      </c>
      <c r="F17" s="272">
        <v>6.2473700000000001</v>
      </c>
    </row>
    <row r="18" spans="2:6" x14ac:dyDescent="0.25">
      <c r="B18" s="269" t="s">
        <v>913</v>
      </c>
      <c r="C18" s="270">
        <v>10.39044</v>
      </c>
      <c r="D18" s="271" t="s">
        <v>3156</v>
      </c>
      <c r="E18" s="272">
        <v>6.9699410000000004</v>
      </c>
      <c r="F18" s="272">
        <v>15.215009999999999</v>
      </c>
    </row>
    <row r="19" spans="2:6" x14ac:dyDescent="0.25">
      <c r="B19" s="269" t="s">
        <v>914</v>
      </c>
      <c r="C19" s="270">
        <v>10.96522</v>
      </c>
      <c r="D19" s="271" t="s">
        <v>3156</v>
      </c>
      <c r="E19" s="272">
        <v>5.261565</v>
      </c>
      <c r="F19" s="272">
        <v>21.45176</v>
      </c>
    </row>
    <row r="20" spans="2:6" x14ac:dyDescent="0.25">
      <c r="B20" s="269" t="s">
        <v>915</v>
      </c>
      <c r="C20" s="270">
        <v>7.4372720000000001</v>
      </c>
      <c r="D20" s="271" t="s">
        <v>3156</v>
      </c>
      <c r="E20" s="272">
        <v>4.3872080000000002</v>
      </c>
      <c r="F20" s="272">
        <v>12.334250000000001</v>
      </c>
    </row>
    <row r="21" spans="2:6" x14ac:dyDescent="0.25">
      <c r="B21" s="269" t="s">
        <v>916</v>
      </c>
      <c r="C21" s="270">
        <v>5.6866250000000003</v>
      </c>
      <c r="D21" s="271" t="s">
        <v>3156</v>
      </c>
      <c r="E21" s="272">
        <v>3.3258519999999998</v>
      </c>
      <c r="F21" s="272">
        <v>9.5574650000000005</v>
      </c>
    </row>
    <row r="22" spans="2:6" x14ac:dyDescent="0.25">
      <c r="B22" s="269" t="s">
        <v>917</v>
      </c>
      <c r="C22" s="270">
        <v>4.3087580000000001</v>
      </c>
      <c r="D22" s="271" t="s">
        <v>3156</v>
      </c>
      <c r="E22" s="272">
        <v>2.3935840000000002</v>
      </c>
      <c r="F22" s="272">
        <v>7.6364280000000004</v>
      </c>
    </row>
    <row r="23" spans="2:6" x14ac:dyDescent="0.25">
      <c r="B23" s="269" t="s">
        <v>918</v>
      </c>
      <c r="C23" s="270">
        <v>13.21505</v>
      </c>
      <c r="D23" s="271" t="s">
        <v>3156</v>
      </c>
      <c r="E23" s="272">
        <v>8.1321180000000002</v>
      </c>
      <c r="F23" s="272">
        <v>20.757200000000001</v>
      </c>
    </row>
    <row r="24" spans="2:6" x14ac:dyDescent="0.25">
      <c r="B24" s="269" t="s">
        <v>919</v>
      </c>
      <c r="C24" s="270">
        <v>9.2325309999999998</v>
      </c>
      <c r="D24" s="271" t="s">
        <v>3156</v>
      </c>
      <c r="E24" s="272">
        <v>5.6469589999999998</v>
      </c>
      <c r="F24" s="272">
        <v>14.739140000000001</v>
      </c>
    </row>
    <row r="25" spans="2:6" x14ac:dyDescent="0.25">
      <c r="B25" s="269" t="s">
        <v>920</v>
      </c>
      <c r="C25" s="270">
        <v>3.2851710000000001</v>
      </c>
      <c r="D25" s="271" t="s">
        <v>3156</v>
      </c>
      <c r="E25" s="272">
        <v>1.5949770000000001</v>
      </c>
      <c r="F25" s="272">
        <v>6.6455039999999999</v>
      </c>
    </row>
    <row r="26" spans="2:6" x14ac:dyDescent="0.25">
      <c r="B26" s="269" t="s">
        <v>43</v>
      </c>
      <c r="C26" s="270">
        <v>4.5050749999999997</v>
      </c>
      <c r="D26" s="271" t="s">
        <v>3156</v>
      </c>
      <c r="E26" s="272">
        <v>2.391883</v>
      </c>
      <c r="F26" s="272">
        <v>8.3259880000000006</v>
      </c>
    </row>
    <row r="27" spans="2:6" x14ac:dyDescent="0.25">
      <c r="B27" s="269" t="s">
        <v>921</v>
      </c>
      <c r="C27" s="270">
        <v>7.0049210000000004</v>
      </c>
      <c r="D27" s="271" t="s">
        <v>3156</v>
      </c>
      <c r="E27" s="272">
        <v>3.3849879999999999</v>
      </c>
      <c r="F27" s="272">
        <v>13.93759</v>
      </c>
    </row>
    <row r="28" spans="2:6" x14ac:dyDescent="0.25">
      <c r="B28" s="269" t="s">
        <v>922</v>
      </c>
      <c r="C28" s="270">
        <v>7.610125</v>
      </c>
      <c r="D28" s="271" t="s">
        <v>3156</v>
      </c>
      <c r="E28" s="272">
        <v>5.0350320000000002</v>
      </c>
      <c r="F28" s="272">
        <v>11.34488</v>
      </c>
    </row>
    <row r="29" spans="2:6" x14ac:dyDescent="0.25">
      <c r="B29" s="269" t="s">
        <v>923</v>
      </c>
      <c r="C29" s="270">
        <v>4.7195580000000001</v>
      </c>
      <c r="D29" s="271" t="s">
        <v>3156</v>
      </c>
      <c r="E29" s="272">
        <v>2.3369849999999999</v>
      </c>
      <c r="F29" s="272">
        <v>9.2998779999999996</v>
      </c>
    </row>
    <row r="30" spans="2:6" x14ac:dyDescent="0.25">
      <c r="B30" s="269" t="s">
        <v>924</v>
      </c>
      <c r="C30" s="270" t="s">
        <v>621</v>
      </c>
      <c r="D30" s="271" t="s">
        <v>3157</v>
      </c>
      <c r="E30" s="272" t="s">
        <v>621</v>
      </c>
      <c r="F30" s="272" t="s">
        <v>621</v>
      </c>
    </row>
    <row r="31" spans="2:6" x14ac:dyDescent="0.25">
      <c r="B31" s="269" t="s">
        <v>925</v>
      </c>
      <c r="C31" s="270">
        <v>3.9417369999999998</v>
      </c>
      <c r="D31" s="271" t="s">
        <v>3156</v>
      </c>
      <c r="E31" s="272">
        <v>1.6170599999999999</v>
      </c>
      <c r="F31" s="272">
        <v>9.2926939999999991</v>
      </c>
    </row>
    <row r="32" spans="2:6" x14ac:dyDescent="0.25">
      <c r="B32" s="269" t="s">
        <v>926</v>
      </c>
      <c r="C32" s="270">
        <v>9.9435939999999992</v>
      </c>
      <c r="D32" s="271" t="s">
        <v>3156</v>
      </c>
      <c r="E32" s="272">
        <v>4.6757960000000001</v>
      </c>
      <c r="F32" s="272">
        <v>19.906780000000001</v>
      </c>
    </row>
    <row r="33" spans="2:6" x14ac:dyDescent="0.25">
      <c r="B33" s="269" t="s">
        <v>927</v>
      </c>
      <c r="C33" s="270">
        <v>10.56264</v>
      </c>
      <c r="D33" s="271" t="s">
        <v>3156</v>
      </c>
      <c r="E33" s="272">
        <v>6.6063859999999996</v>
      </c>
      <c r="F33" s="272">
        <v>16.470279999999999</v>
      </c>
    </row>
    <row r="34" spans="2:6" x14ac:dyDescent="0.25">
      <c r="B34" s="269" t="s">
        <v>928</v>
      </c>
      <c r="C34" s="270">
        <v>12.93365</v>
      </c>
      <c r="D34" s="271" t="s">
        <v>3156</v>
      </c>
      <c r="E34" s="272">
        <v>9.0321440000000006</v>
      </c>
      <c r="F34" s="272">
        <v>18.18356</v>
      </c>
    </row>
    <row r="35" spans="2:6" x14ac:dyDescent="0.25">
      <c r="B35" s="269" t="s">
        <v>929</v>
      </c>
      <c r="C35" s="270">
        <v>4.204161</v>
      </c>
      <c r="D35" s="271" t="s">
        <v>3156</v>
      </c>
      <c r="E35" s="272">
        <v>2.2743449999999998</v>
      </c>
      <c r="F35" s="272">
        <v>7.643383</v>
      </c>
    </row>
    <row r="36" spans="2:6" x14ac:dyDescent="0.25">
      <c r="B36" s="269" t="s">
        <v>930</v>
      </c>
      <c r="C36" s="270">
        <v>10.038690000000001</v>
      </c>
      <c r="D36" s="271" t="s">
        <v>3156</v>
      </c>
      <c r="E36" s="272">
        <v>6.5964910000000003</v>
      </c>
      <c r="F36" s="272">
        <v>14.988849999999999</v>
      </c>
    </row>
    <row r="37" spans="2:6" x14ac:dyDescent="0.25">
      <c r="B37" s="269" t="s">
        <v>931</v>
      </c>
      <c r="C37" s="270">
        <v>6.1345359999999998</v>
      </c>
      <c r="D37" s="271" t="s">
        <v>3156</v>
      </c>
      <c r="E37" s="272">
        <v>3.1832509999999998</v>
      </c>
      <c r="F37" s="272">
        <v>11.497109999999999</v>
      </c>
    </row>
    <row r="38" spans="2:6" x14ac:dyDescent="0.25">
      <c r="B38" s="269" t="s">
        <v>932</v>
      </c>
      <c r="C38" s="270">
        <v>4.8038559999999997</v>
      </c>
      <c r="D38" s="271" t="s">
        <v>3156</v>
      </c>
      <c r="E38" s="272">
        <v>2.156514</v>
      </c>
      <c r="F38" s="272">
        <v>10.35707</v>
      </c>
    </row>
    <row r="39" spans="2:6" x14ac:dyDescent="0.25">
      <c r="B39" s="269" t="s">
        <v>933</v>
      </c>
      <c r="C39" s="270">
        <v>5.6829520000000002</v>
      </c>
      <c r="D39" s="271" t="s">
        <v>3156</v>
      </c>
      <c r="E39" s="272">
        <v>3.1716600000000001</v>
      </c>
      <c r="F39" s="272">
        <v>9.9777660000000008</v>
      </c>
    </row>
    <row r="40" spans="2:6" x14ac:dyDescent="0.25">
      <c r="B40" s="269" t="s">
        <v>934</v>
      </c>
      <c r="C40" s="270">
        <v>4.2147480000000002</v>
      </c>
      <c r="D40" s="271" t="s">
        <v>3156</v>
      </c>
      <c r="E40" s="272">
        <v>2.1717599999999999</v>
      </c>
      <c r="F40" s="272">
        <v>8.0219930000000002</v>
      </c>
    </row>
    <row r="41" spans="2:6" x14ac:dyDescent="0.25">
      <c r="B41" s="269" t="s">
        <v>935</v>
      </c>
      <c r="C41" s="270">
        <v>5.2169239999999997</v>
      </c>
      <c r="D41" s="271" t="s">
        <v>3156</v>
      </c>
      <c r="E41" s="272">
        <v>3.0159959999999999</v>
      </c>
      <c r="F41" s="272">
        <v>8.8769729999999996</v>
      </c>
    </row>
    <row r="42" spans="2:6" x14ac:dyDescent="0.25">
      <c r="B42" s="269" t="s">
        <v>936</v>
      </c>
      <c r="C42" s="270">
        <v>5.8064629999999999</v>
      </c>
      <c r="D42" s="271" t="s">
        <v>3156</v>
      </c>
      <c r="E42" s="272">
        <v>2.3356720000000002</v>
      </c>
      <c r="F42" s="272">
        <v>13.71077</v>
      </c>
    </row>
    <row r="43" spans="2:6" x14ac:dyDescent="0.25">
      <c r="B43" s="269" t="s">
        <v>937</v>
      </c>
      <c r="C43" s="270">
        <v>3.5409869999999999</v>
      </c>
      <c r="D43" s="271" t="s">
        <v>3156</v>
      </c>
      <c r="E43" s="272">
        <v>1.591323</v>
      </c>
      <c r="F43" s="272">
        <v>7.6926220000000001</v>
      </c>
    </row>
    <row r="44" spans="2:6" x14ac:dyDescent="0.25">
      <c r="B44" s="269" t="s">
        <v>938</v>
      </c>
      <c r="C44" s="270">
        <v>5.6134519999999997</v>
      </c>
      <c r="D44" s="271" t="s">
        <v>3156</v>
      </c>
      <c r="E44" s="272">
        <v>3.3076729999999999</v>
      </c>
      <c r="F44" s="272">
        <v>9.3708159999999996</v>
      </c>
    </row>
    <row r="45" spans="2:6" x14ac:dyDescent="0.25">
      <c r="B45" s="269" t="s">
        <v>939</v>
      </c>
      <c r="C45" s="270">
        <v>11.33325</v>
      </c>
      <c r="D45" s="271" t="s">
        <v>3156</v>
      </c>
      <c r="E45" s="272">
        <v>7.0659289999999997</v>
      </c>
      <c r="F45" s="272">
        <v>17.687239999999999</v>
      </c>
    </row>
    <row r="46" spans="2:6" x14ac:dyDescent="0.25">
      <c r="B46" s="269" t="s">
        <v>940</v>
      </c>
      <c r="C46" s="270">
        <v>8.3681370000000008</v>
      </c>
      <c r="D46" s="271" t="s">
        <v>3156</v>
      </c>
      <c r="E46" s="272">
        <v>3.470478</v>
      </c>
      <c r="F46" s="272">
        <v>18.829319999999999</v>
      </c>
    </row>
    <row r="47" spans="2:6" x14ac:dyDescent="0.25">
      <c r="B47" s="269" t="s">
        <v>941</v>
      </c>
      <c r="C47" s="270" t="s">
        <v>621</v>
      </c>
      <c r="D47" s="271" t="s">
        <v>3157</v>
      </c>
      <c r="E47" s="272" t="s">
        <v>621</v>
      </c>
      <c r="F47" s="272" t="s">
        <v>621</v>
      </c>
    </row>
    <row r="48" spans="2:6" x14ac:dyDescent="0.25">
      <c r="B48" s="269" t="s">
        <v>942</v>
      </c>
      <c r="C48" s="270">
        <v>3.712933</v>
      </c>
      <c r="D48" s="271" t="s">
        <v>3156</v>
      </c>
      <c r="E48" s="272">
        <v>1.7629170000000001</v>
      </c>
      <c r="F48" s="272">
        <v>7.6519110000000001</v>
      </c>
    </row>
    <row r="49" spans="2:6" x14ac:dyDescent="0.25">
      <c r="B49" s="269" t="s">
        <v>943</v>
      </c>
      <c r="C49" s="270">
        <v>5.0828730000000002</v>
      </c>
      <c r="D49" s="271" t="s">
        <v>3156</v>
      </c>
      <c r="E49" s="272">
        <v>2.1232039999999999</v>
      </c>
      <c r="F49" s="272">
        <v>11.67605</v>
      </c>
    </row>
    <row r="50" spans="2:6" x14ac:dyDescent="0.25">
      <c r="B50" s="269" t="s">
        <v>944</v>
      </c>
      <c r="C50" s="270">
        <v>7.9768879999999998</v>
      </c>
      <c r="D50" s="271" t="s">
        <v>3156</v>
      </c>
      <c r="E50" s="272">
        <v>5.0224000000000002</v>
      </c>
      <c r="F50" s="272">
        <v>12.44172</v>
      </c>
    </row>
    <row r="51" spans="2:6" x14ac:dyDescent="0.25">
      <c r="B51" s="269" t="s">
        <v>945</v>
      </c>
      <c r="C51" s="270">
        <v>4.0732169999999996</v>
      </c>
      <c r="D51" s="271" t="s">
        <v>3156</v>
      </c>
      <c r="E51" s="272">
        <v>2.0590619999999999</v>
      </c>
      <c r="F51" s="272">
        <v>7.8987059999999998</v>
      </c>
    </row>
    <row r="52" spans="2:6" x14ac:dyDescent="0.25">
      <c r="B52" s="269" t="s">
        <v>946</v>
      </c>
      <c r="C52" s="270">
        <v>5.2457399999999996</v>
      </c>
      <c r="D52" s="271" t="s">
        <v>3156</v>
      </c>
      <c r="E52" s="272">
        <v>3.0165700000000002</v>
      </c>
      <c r="F52" s="272">
        <v>8.9698519999999995</v>
      </c>
    </row>
    <row r="53" spans="2:6" x14ac:dyDescent="0.25">
      <c r="B53" s="269" t="s">
        <v>947</v>
      </c>
      <c r="C53" s="270">
        <v>7.0520500000000004</v>
      </c>
      <c r="D53" s="271" t="s">
        <v>3156</v>
      </c>
      <c r="E53" s="272">
        <v>4.3554459999999997</v>
      </c>
      <c r="F53" s="272">
        <v>11.22232</v>
      </c>
    </row>
    <row r="54" spans="2:6" x14ac:dyDescent="0.25">
      <c r="B54" s="269" t="s">
        <v>948</v>
      </c>
      <c r="C54" s="270">
        <v>6.7385120000000001</v>
      </c>
      <c r="D54" s="271" t="s">
        <v>3156</v>
      </c>
      <c r="E54" s="272">
        <v>3.905446</v>
      </c>
      <c r="F54" s="272">
        <v>11.38327</v>
      </c>
    </row>
    <row r="55" spans="2:6" x14ac:dyDescent="0.25">
      <c r="B55" s="269" t="s">
        <v>949</v>
      </c>
      <c r="C55" s="270">
        <v>5.8927529999999999</v>
      </c>
      <c r="D55" s="271" t="s">
        <v>3156</v>
      </c>
      <c r="E55" s="272">
        <v>3.3040150000000001</v>
      </c>
      <c r="F55" s="272">
        <v>10.29388</v>
      </c>
    </row>
    <row r="56" spans="2:6" x14ac:dyDescent="0.25">
      <c r="B56" s="269" t="s">
        <v>950</v>
      </c>
      <c r="C56" s="270">
        <v>9.345402</v>
      </c>
      <c r="D56" s="271" t="s">
        <v>3156</v>
      </c>
      <c r="E56" s="272">
        <v>5.1217769999999998</v>
      </c>
      <c r="F56" s="272">
        <v>16.44819</v>
      </c>
    </row>
    <row r="57" spans="2:6" x14ac:dyDescent="0.25">
      <c r="B57" s="269" t="s">
        <v>951</v>
      </c>
      <c r="C57" s="270">
        <v>5.263979</v>
      </c>
      <c r="D57" s="271" t="s">
        <v>3156</v>
      </c>
      <c r="E57" s="272">
        <v>2.884941</v>
      </c>
      <c r="F57" s="272">
        <v>9.4146769999999993</v>
      </c>
    </row>
    <row r="58" spans="2:6" x14ac:dyDescent="0.25">
      <c r="B58" s="269" t="s">
        <v>952</v>
      </c>
      <c r="C58" s="270">
        <v>6.7213450000000003</v>
      </c>
      <c r="D58" s="271" t="s">
        <v>3156</v>
      </c>
      <c r="E58" s="272">
        <v>3.9477159999999998</v>
      </c>
      <c r="F58" s="272">
        <v>11.216139999999999</v>
      </c>
    </row>
    <row r="59" spans="2:6" x14ac:dyDescent="0.25">
      <c r="B59" s="269" t="s">
        <v>953</v>
      </c>
      <c r="C59" s="270">
        <v>5.667497</v>
      </c>
      <c r="D59" s="271" t="s">
        <v>3156</v>
      </c>
      <c r="E59" s="272">
        <v>2.38903</v>
      </c>
      <c r="F59" s="272">
        <v>12.85261</v>
      </c>
    </row>
    <row r="60" spans="2:6" x14ac:dyDescent="0.25">
      <c r="B60" s="269" t="s">
        <v>44</v>
      </c>
      <c r="C60" s="270">
        <v>5.180663</v>
      </c>
      <c r="D60" s="271" t="s">
        <v>3156</v>
      </c>
      <c r="E60" s="272">
        <v>2.779379</v>
      </c>
      <c r="F60" s="272">
        <v>9.4548109999999994</v>
      </c>
    </row>
    <row r="61" spans="2:6" x14ac:dyDescent="0.25">
      <c r="B61" s="269" t="s">
        <v>954</v>
      </c>
      <c r="C61" s="270">
        <v>6.8680260000000004</v>
      </c>
      <c r="D61" s="271" t="s">
        <v>3156</v>
      </c>
      <c r="E61" s="272">
        <v>3.7768950000000001</v>
      </c>
      <c r="F61" s="272">
        <v>12.169090000000001</v>
      </c>
    </row>
    <row r="62" spans="2:6" x14ac:dyDescent="0.25">
      <c r="B62" s="269" t="s">
        <v>955</v>
      </c>
      <c r="C62" s="270">
        <v>8.2627980000000001</v>
      </c>
      <c r="D62" s="271" t="s">
        <v>3156</v>
      </c>
      <c r="E62" s="272">
        <v>3.2727979999999999</v>
      </c>
      <c r="F62" s="272">
        <v>19.3398</v>
      </c>
    </row>
    <row r="63" spans="2:6" x14ac:dyDescent="0.25">
      <c r="B63" s="269" t="s">
        <v>956</v>
      </c>
      <c r="C63" s="270">
        <v>7.5162199999999997</v>
      </c>
      <c r="D63" s="271" t="s">
        <v>3156</v>
      </c>
      <c r="E63" s="272">
        <v>3.793221</v>
      </c>
      <c r="F63" s="272">
        <v>14.348319999999999</v>
      </c>
    </row>
    <row r="64" spans="2:6" x14ac:dyDescent="0.25">
      <c r="B64" s="269" t="s">
        <v>957</v>
      </c>
      <c r="C64" s="270">
        <v>6.0110919999999997</v>
      </c>
      <c r="D64" s="271" t="s">
        <v>3156</v>
      </c>
      <c r="E64" s="272">
        <v>2.6138720000000002</v>
      </c>
      <c r="F64" s="272">
        <v>13.224080000000001</v>
      </c>
    </row>
    <row r="65" spans="2:6" x14ac:dyDescent="0.25">
      <c r="B65" s="269" t="s">
        <v>958</v>
      </c>
      <c r="C65" s="270">
        <v>4.0406040000000001</v>
      </c>
      <c r="D65" s="271" t="s">
        <v>3156</v>
      </c>
      <c r="E65" s="272">
        <v>1.950067</v>
      </c>
      <c r="F65" s="272">
        <v>8.1851789999999998</v>
      </c>
    </row>
    <row r="66" spans="2:6" x14ac:dyDescent="0.25">
      <c r="B66" s="269" t="s">
        <v>959</v>
      </c>
      <c r="C66" s="270">
        <v>5.0148539999999997</v>
      </c>
      <c r="D66" s="271" t="s">
        <v>3156</v>
      </c>
      <c r="E66" s="272">
        <v>2.1176439999999999</v>
      </c>
      <c r="F66" s="272">
        <v>11.41362</v>
      </c>
    </row>
    <row r="67" spans="2:6" x14ac:dyDescent="0.25">
      <c r="B67" s="269" t="s">
        <v>960</v>
      </c>
      <c r="C67" s="270">
        <v>7.703284</v>
      </c>
      <c r="D67" s="271" t="s">
        <v>3156</v>
      </c>
      <c r="E67" s="272">
        <v>4.9062150000000004</v>
      </c>
      <c r="F67" s="272">
        <v>11.89551</v>
      </c>
    </row>
    <row r="68" spans="2:6" x14ac:dyDescent="0.25">
      <c r="B68" s="269" t="s">
        <v>961</v>
      </c>
      <c r="C68" s="270">
        <v>1.393726</v>
      </c>
      <c r="D68" s="271" t="s">
        <v>3156</v>
      </c>
      <c r="E68" s="272">
        <v>0.65118209999999999</v>
      </c>
      <c r="F68" s="272">
        <v>2.9577849999999999</v>
      </c>
    </row>
    <row r="69" spans="2:6" x14ac:dyDescent="0.25">
      <c r="B69" s="269" t="s">
        <v>962</v>
      </c>
      <c r="C69" s="270" t="s">
        <v>621</v>
      </c>
      <c r="D69" s="271" t="s">
        <v>3157</v>
      </c>
      <c r="E69" s="272" t="s">
        <v>621</v>
      </c>
      <c r="F69" s="272" t="s">
        <v>621</v>
      </c>
    </row>
    <row r="70" spans="2:6" x14ac:dyDescent="0.25">
      <c r="B70" s="269" t="s">
        <v>963</v>
      </c>
      <c r="C70" s="270" t="s">
        <v>621</v>
      </c>
      <c r="D70" s="271" t="s">
        <v>3157</v>
      </c>
      <c r="E70" s="272" t="s">
        <v>621</v>
      </c>
      <c r="F70" s="272" t="s">
        <v>621</v>
      </c>
    </row>
    <row r="71" spans="2:6" x14ac:dyDescent="0.25">
      <c r="B71" s="269" t="s">
        <v>964</v>
      </c>
      <c r="C71" s="270">
        <v>4.8130620000000004</v>
      </c>
      <c r="D71" s="271" t="s">
        <v>3156</v>
      </c>
      <c r="E71" s="272">
        <v>2.285031</v>
      </c>
      <c r="F71" s="272">
        <v>9.8558660000000007</v>
      </c>
    </row>
    <row r="72" spans="2:6" x14ac:dyDescent="0.25">
      <c r="B72" s="269" t="s">
        <v>965</v>
      </c>
      <c r="C72" s="270" t="s">
        <v>621</v>
      </c>
      <c r="D72" s="271" t="s">
        <v>3157</v>
      </c>
      <c r="E72" s="272" t="s">
        <v>621</v>
      </c>
      <c r="F72" s="272" t="s">
        <v>621</v>
      </c>
    </row>
    <row r="73" spans="2:6" x14ac:dyDescent="0.25">
      <c r="B73" s="269" t="s">
        <v>966</v>
      </c>
      <c r="C73" s="270">
        <v>7.5314610000000002</v>
      </c>
      <c r="D73" s="271" t="s">
        <v>3156</v>
      </c>
      <c r="E73" s="272">
        <v>3.5667620000000002</v>
      </c>
      <c r="F73" s="272">
        <v>15.208170000000001</v>
      </c>
    </row>
    <row r="74" spans="2:6" x14ac:dyDescent="0.25">
      <c r="B74" s="269" t="s">
        <v>967</v>
      </c>
      <c r="C74" s="270" t="s">
        <v>621</v>
      </c>
      <c r="D74" s="271" t="s">
        <v>3157</v>
      </c>
      <c r="E74" s="272" t="s">
        <v>621</v>
      </c>
      <c r="F74" s="272" t="s">
        <v>621</v>
      </c>
    </row>
    <row r="75" spans="2:6" x14ac:dyDescent="0.25">
      <c r="B75" s="269" t="s">
        <v>968</v>
      </c>
      <c r="C75" s="270">
        <v>7.9467059999999998</v>
      </c>
      <c r="D75" s="271" t="s">
        <v>3156</v>
      </c>
      <c r="E75" s="272">
        <v>4.2209630000000002</v>
      </c>
      <c r="F75" s="272">
        <v>14.46443</v>
      </c>
    </row>
    <row r="76" spans="2:6" x14ac:dyDescent="0.25">
      <c r="B76" s="269" t="s">
        <v>969</v>
      </c>
      <c r="C76" s="270">
        <v>2.7371270000000001</v>
      </c>
      <c r="D76" s="271" t="s">
        <v>3156</v>
      </c>
      <c r="E76" s="272">
        <v>1.0248079999999999</v>
      </c>
      <c r="F76" s="272">
        <v>7.105118</v>
      </c>
    </row>
    <row r="77" spans="2:6" x14ac:dyDescent="0.25">
      <c r="B77" s="269" t="s">
        <v>970</v>
      </c>
      <c r="C77" s="270">
        <v>6.3349019999999996</v>
      </c>
      <c r="D77" s="271" t="s">
        <v>3156</v>
      </c>
      <c r="E77" s="272">
        <v>2.7876460000000001</v>
      </c>
      <c r="F77" s="272">
        <v>13.75722</v>
      </c>
    </row>
    <row r="78" spans="2:6" x14ac:dyDescent="0.25">
      <c r="B78" s="269" t="s">
        <v>971</v>
      </c>
      <c r="C78" s="270">
        <v>6.5802370000000003</v>
      </c>
      <c r="D78" s="271" t="s">
        <v>3156</v>
      </c>
      <c r="E78" s="272">
        <v>3.4086419999999999</v>
      </c>
      <c r="F78" s="272">
        <v>12.326280000000001</v>
      </c>
    </row>
    <row r="79" spans="2:6" x14ac:dyDescent="0.25">
      <c r="B79" s="269" t="s">
        <v>972</v>
      </c>
      <c r="C79" s="270">
        <v>8.7251089999999998</v>
      </c>
      <c r="D79" s="271" t="s">
        <v>3156</v>
      </c>
      <c r="E79" s="272">
        <v>4.941878</v>
      </c>
      <c r="F79" s="272">
        <v>14.9491</v>
      </c>
    </row>
    <row r="80" spans="2:6" x14ac:dyDescent="0.25">
      <c r="B80" s="269" t="s">
        <v>973</v>
      </c>
      <c r="C80" s="270" t="s">
        <v>621</v>
      </c>
      <c r="D80" s="271" t="s">
        <v>3157</v>
      </c>
      <c r="E80" s="272" t="s">
        <v>621</v>
      </c>
      <c r="F80" s="272" t="s">
        <v>621</v>
      </c>
    </row>
    <row r="81" spans="2:6" x14ac:dyDescent="0.25">
      <c r="B81" s="269" t="s">
        <v>974</v>
      </c>
      <c r="C81" s="270">
        <v>3.0581070000000001</v>
      </c>
      <c r="D81" s="271" t="s">
        <v>3156</v>
      </c>
      <c r="E81" s="272">
        <v>1.425637</v>
      </c>
      <c r="F81" s="272">
        <v>6.4378019999999996</v>
      </c>
    </row>
    <row r="82" spans="2:6" x14ac:dyDescent="0.25">
      <c r="B82" s="269" t="s">
        <v>975</v>
      </c>
      <c r="C82" s="270">
        <v>10.01473</v>
      </c>
      <c r="D82" s="271" t="s">
        <v>3156</v>
      </c>
      <c r="E82" s="272">
        <v>6.6816370000000003</v>
      </c>
      <c r="F82" s="272">
        <v>14.74774</v>
      </c>
    </row>
    <row r="83" spans="2:6" x14ac:dyDescent="0.25">
      <c r="B83" s="269" t="s">
        <v>976</v>
      </c>
      <c r="C83" s="270">
        <v>10.96768</v>
      </c>
      <c r="D83" s="271" t="s">
        <v>3156</v>
      </c>
      <c r="E83" s="272">
        <v>6.7762289999999998</v>
      </c>
      <c r="F83" s="272">
        <v>17.271429999999999</v>
      </c>
    </row>
    <row r="84" spans="2:6" x14ac:dyDescent="0.25">
      <c r="B84" s="269" t="s">
        <v>977</v>
      </c>
      <c r="C84" s="270">
        <v>4.9962150000000003</v>
      </c>
      <c r="D84" s="271" t="s">
        <v>3156</v>
      </c>
      <c r="E84" s="272">
        <v>2.9374340000000001</v>
      </c>
      <c r="F84" s="272">
        <v>8.3734680000000008</v>
      </c>
    </row>
    <row r="85" spans="2:6" x14ac:dyDescent="0.25">
      <c r="B85" s="269" t="s">
        <v>45</v>
      </c>
      <c r="C85" s="270">
        <v>5.3319460000000003</v>
      </c>
      <c r="D85" s="271" t="s">
        <v>3156</v>
      </c>
      <c r="E85" s="272">
        <v>3.0910519999999999</v>
      </c>
      <c r="F85" s="272">
        <v>9.0457599999999996</v>
      </c>
    </row>
    <row r="86" spans="2:6" x14ac:dyDescent="0.25">
      <c r="B86" s="269" t="s">
        <v>978</v>
      </c>
      <c r="C86" s="270">
        <v>7.9971880000000004</v>
      </c>
      <c r="D86" s="271" t="s">
        <v>3156</v>
      </c>
      <c r="E86" s="272">
        <v>4.8261149999999997</v>
      </c>
      <c r="F86" s="272">
        <v>12.96796</v>
      </c>
    </row>
    <row r="87" spans="2:6" x14ac:dyDescent="0.25">
      <c r="B87" s="269" t="s">
        <v>979</v>
      </c>
      <c r="C87" s="270">
        <v>5.6600229999999998</v>
      </c>
      <c r="D87" s="271" t="s">
        <v>3156</v>
      </c>
      <c r="E87" s="272">
        <v>2.9403510000000002</v>
      </c>
      <c r="F87" s="272">
        <v>10.620010000000001</v>
      </c>
    </row>
    <row r="88" spans="2:6" x14ac:dyDescent="0.25">
      <c r="B88" s="105" t="s">
        <v>741</v>
      </c>
      <c r="C88" s="106">
        <v>5.8654599999999997</v>
      </c>
      <c r="D88" s="107"/>
      <c r="E88" s="108">
        <v>5.3928010000000004</v>
      </c>
      <c r="F88" s="108">
        <v>6.3767550000000002</v>
      </c>
    </row>
  </sheetData>
  <mergeCells count="2">
    <mergeCell ref="C6:F6"/>
    <mergeCell ref="E7:F7"/>
  </mergeCells>
  <conditionalFormatting sqref="B9:F87">
    <cfRule type="expression" dxfId="3" priority="7">
      <formula>MOD(ROW(),2)=1</formula>
    </cfRule>
  </conditionalFormatting>
  <conditionalFormatting sqref="C9:C87">
    <cfRule type="expression" dxfId="2" priority="1">
      <formula>E9&gt;$F$92</formula>
    </cfRule>
    <cfRule type="expression" dxfId="1" priority="2">
      <formula>F9&lt;$E$92</formula>
    </cfRule>
  </conditionalFormatting>
  <conditionalFormatting sqref="D9:D87">
    <cfRule type="expression" dxfId="0" priority="5">
      <formula>D9="**"</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E262-36D5-4C2D-B304-C14FC4E0DD29}">
  <dimension ref="B6:AK129"/>
  <sheetViews>
    <sheetView topLeftCell="A6" workbookViewId="0">
      <selection activeCell="F126" sqref="F6:F126"/>
    </sheetView>
  </sheetViews>
  <sheetFormatPr defaultRowHeight="15" x14ac:dyDescent="0.25"/>
  <sheetData>
    <row r="6" spans="2:37" ht="135" x14ac:dyDescent="0.25">
      <c r="B6" s="35" t="s">
        <v>357</v>
      </c>
      <c r="C6" s="36" t="s">
        <v>358</v>
      </c>
      <c r="D6" s="36" t="s">
        <v>359</v>
      </c>
      <c r="E6" s="36" t="s">
        <v>360</v>
      </c>
      <c r="F6" s="36" t="s">
        <v>361</v>
      </c>
      <c r="G6" s="36" t="s">
        <v>362</v>
      </c>
      <c r="H6" s="36" t="s">
        <v>363</v>
      </c>
      <c r="I6" s="36" t="s">
        <v>364</v>
      </c>
      <c r="J6" s="36" t="s">
        <v>365</v>
      </c>
      <c r="K6" s="36" t="s">
        <v>366</v>
      </c>
      <c r="L6" s="36" t="s">
        <v>367</v>
      </c>
      <c r="M6" s="36" t="s">
        <v>368</v>
      </c>
      <c r="N6" s="36" t="s">
        <v>369</v>
      </c>
      <c r="O6" s="36" t="s">
        <v>370</v>
      </c>
      <c r="P6" s="36" t="s">
        <v>371</v>
      </c>
      <c r="Q6" s="36" t="s">
        <v>372</v>
      </c>
      <c r="R6" s="36" t="s">
        <v>373</v>
      </c>
      <c r="S6" s="36" t="s">
        <v>374</v>
      </c>
      <c r="T6" s="36" t="s">
        <v>375</v>
      </c>
      <c r="U6" s="36" t="s">
        <v>376</v>
      </c>
      <c r="V6" s="36" t="s">
        <v>377</v>
      </c>
      <c r="W6" s="36" t="s">
        <v>378</v>
      </c>
      <c r="X6" s="36" t="s">
        <v>379</v>
      </c>
      <c r="Y6" s="36" t="s">
        <v>380</v>
      </c>
      <c r="Z6" s="36" t="s">
        <v>381</v>
      </c>
      <c r="AA6" s="36" t="s">
        <v>382</v>
      </c>
      <c r="AB6" s="36" t="s">
        <v>383</v>
      </c>
      <c r="AC6" s="36" t="s">
        <v>384</v>
      </c>
      <c r="AD6" s="36" t="s">
        <v>385</v>
      </c>
      <c r="AE6" s="36" t="s">
        <v>386</v>
      </c>
      <c r="AF6" s="36" t="s">
        <v>387</v>
      </c>
      <c r="AG6" s="36" t="s">
        <v>388</v>
      </c>
      <c r="AH6" s="36" t="s">
        <v>389</v>
      </c>
      <c r="AI6" s="36" t="s">
        <v>390</v>
      </c>
      <c r="AJ6" s="37" t="s">
        <v>391</v>
      </c>
      <c r="AK6" s="38" t="s">
        <v>392</v>
      </c>
    </row>
    <row r="7" spans="2:37" x14ac:dyDescent="0.25">
      <c r="B7" s="39">
        <v>2024</v>
      </c>
      <c r="C7" s="40">
        <v>40626</v>
      </c>
      <c r="D7" s="40">
        <v>54799</v>
      </c>
      <c r="E7" s="40">
        <v>14799</v>
      </c>
      <c r="F7" s="40" t="s">
        <v>393</v>
      </c>
      <c r="G7" s="40" t="s">
        <v>394</v>
      </c>
      <c r="H7" s="40" t="s">
        <v>395</v>
      </c>
      <c r="I7" s="40" t="s">
        <v>396</v>
      </c>
      <c r="J7" s="40" t="s">
        <v>397</v>
      </c>
      <c r="K7" s="40" t="s">
        <v>398</v>
      </c>
      <c r="L7" s="40" t="s">
        <v>399</v>
      </c>
      <c r="M7" s="40" t="s">
        <v>400</v>
      </c>
      <c r="N7" s="40" t="s">
        <v>401</v>
      </c>
      <c r="O7" s="40" t="s">
        <v>402</v>
      </c>
      <c r="P7" s="40" t="s">
        <v>403</v>
      </c>
      <c r="Q7" s="40" t="s">
        <v>404</v>
      </c>
      <c r="R7" s="40" t="s">
        <v>405</v>
      </c>
      <c r="S7" s="40">
        <v>923</v>
      </c>
      <c r="T7" s="40">
        <v>16</v>
      </c>
      <c r="U7" s="40">
        <v>59</v>
      </c>
      <c r="V7" s="40">
        <v>16</v>
      </c>
      <c r="W7" s="40">
        <v>17</v>
      </c>
      <c r="X7" s="40">
        <v>8</v>
      </c>
      <c r="Y7" s="40">
        <v>74</v>
      </c>
      <c r="Z7" s="40">
        <v>63.1</v>
      </c>
      <c r="AA7" s="40">
        <v>29</v>
      </c>
      <c r="AB7" s="40">
        <v>24.5</v>
      </c>
      <c r="AC7" s="40">
        <v>368</v>
      </c>
      <c r="AD7" s="40">
        <v>167</v>
      </c>
      <c r="AE7" s="40">
        <v>201</v>
      </c>
      <c r="AF7" s="40">
        <v>368</v>
      </c>
      <c r="AG7" s="40">
        <v>0</v>
      </c>
      <c r="AH7" s="40">
        <v>100</v>
      </c>
      <c r="AI7" s="40">
        <v>0</v>
      </c>
      <c r="AJ7" s="41">
        <v>0</v>
      </c>
      <c r="AK7" s="42" t="s">
        <v>28</v>
      </c>
    </row>
    <row r="8" spans="2:37" x14ac:dyDescent="0.25">
      <c r="B8" s="43">
        <v>2024</v>
      </c>
      <c r="C8" s="44">
        <v>40780</v>
      </c>
      <c r="D8" s="44">
        <v>66431</v>
      </c>
      <c r="E8" s="44">
        <v>26431</v>
      </c>
      <c r="F8" s="44" t="s">
        <v>406</v>
      </c>
      <c r="G8" s="44" t="s">
        <v>407</v>
      </c>
      <c r="H8" s="44" t="s">
        <v>395</v>
      </c>
      <c r="I8" s="44" t="s">
        <v>408</v>
      </c>
      <c r="J8" s="44" t="s">
        <v>397</v>
      </c>
      <c r="K8" s="44" t="s">
        <v>409</v>
      </c>
      <c r="L8" s="44" t="s">
        <v>410</v>
      </c>
      <c r="M8" s="44" t="s">
        <v>411</v>
      </c>
      <c r="N8" s="44" t="s">
        <v>412</v>
      </c>
      <c r="O8" s="44" t="s">
        <v>402</v>
      </c>
      <c r="P8" s="44" t="s">
        <v>403</v>
      </c>
      <c r="Q8" s="44" t="s">
        <v>413</v>
      </c>
      <c r="R8" s="44" t="s">
        <v>405</v>
      </c>
      <c r="S8" s="44">
        <v>1099</v>
      </c>
      <c r="T8" s="44">
        <v>84</v>
      </c>
      <c r="U8" s="44">
        <v>11</v>
      </c>
      <c r="V8" s="44">
        <v>18</v>
      </c>
      <c r="W8" s="44">
        <v>29</v>
      </c>
      <c r="X8" s="44">
        <v>42</v>
      </c>
      <c r="Y8" s="44">
        <v>112</v>
      </c>
      <c r="Z8" s="44">
        <v>98.7</v>
      </c>
      <c r="AA8" s="44">
        <v>49</v>
      </c>
      <c r="AB8" s="44">
        <v>32.1</v>
      </c>
      <c r="AC8" s="44">
        <v>1275</v>
      </c>
      <c r="AD8" s="44">
        <v>573</v>
      </c>
      <c r="AE8" s="44">
        <v>702</v>
      </c>
      <c r="AF8" s="44">
        <v>1274.3</v>
      </c>
      <c r="AG8" s="44">
        <v>1</v>
      </c>
      <c r="AH8" s="44">
        <v>23</v>
      </c>
      <c r="AI8" s="44">
        <v>77</v>
      </c>
      <c r="AJ8" s="45">
        <v>1</v>
      </c>
      <c r="AK8" s="42" t="s">
        <v>27</v>
      </c>
    </row>
    <row r="9" spans="2:37" x14ac:dyDescent="0.25">
      <c r="B9" s="39">
        <v>2024</v>
      </c>
      <c r="C9" s="40">
        <v>40823</v>
      </c>
      <c r="D9" s="40">
        <v>68138</v>
      </c>
      <c r="E9" s="40">
        <v>28138</v>
      </c>
      <c r="F9" s="40" t="s">
        <v>414</v>
      </c>
      <c r="G9" s="40" t="s">
        <v>415</v>
      </c>
      <c r="H9" s="40" t="s">
        <v>395</v>
      </c>
      <c r="I9" s="40" t="s">
        <v>416</v>
      </c>
      <c r="J9" s="40" t="s">
        <v>417</v>
      </c>
      <c r="K9" s="40" t="s">
        <v>418</v>
      </c>
      <c r="L9" s="40" t="s">
        <v>410</v>
      </c>
      <c r="M9" s="40" t="s">
        <v>411</v>
      </c>
      <c r="N9" s="40" t="s">
        <v>419</v>
      </c>
      <c r="O9" s="40" t="s">
        <v>420</v>
      </c>
      <c r="P9" s="40" t="s">
        <v>421</v>
      </c>
      <c r="Q9" s="40" t="s">
        <v>422</v>
      </c>
      <c r="R9" s="40" t="s">
        <v>405</v>
      </c>
      <c r="S9" s="40">
        <v>1178</v>
      </c>
      <c r="T9" s="40">
        <v>98</v>
      </c>
      <c r="U9" s="40">
        <v>1</v>
      </c>
      <c r="V9" s="40">
        <v>4</v>
      </c>
      <c r="W9" s="40">
        <v>22</v>
      </c>
      <c r="X9" s="40">
        <v>74</v>
      </c>
      <c r="Y9" s="40">
        <v>22</v>
      </c>
      <c r="Z9" s="40">
        <v>20.100000000000001</v>
      </c>
      <c r="AA9" s="40">
        <v>7</v>
      </c>
      <c r="AB9" s="40">
        <v>5.6</v>
      </c>
      <c r="AC9" s="40">
        <v>170</v>
      </c>
      <c r="AD9" s="40">
        <v>75</v>
      </c>
      <c r="AE9" s="40">
        <v>95</v>
      </c>
      <c r="AF9" s="40">
        <v>170</v>
      </c>
      <c r="AG9" s="40">
        <v>0</v>
      </c>
      <c r="AH9" s="40">
        <v>64</v>
      </c>
      <c r="AI9" s="40">
        <v>36</v>
      </c>
      <c r="AJ9" s="41">
        <v>0</v>
      </c>
      <c r="AK9" s="42" t="s">
        <v>28</v>
      </c>
    </row>
    <row r="10" spans="2:37" x14ac:dyDescent="0.25">
      <c r="B10" s="39">
        <v>2024</v>
      </c>
      <c r="C10" s="40">
        <v>44087</v>
      </c>
      <c r="D10" s="40">
        <v>48048</v>
      </c>
      <c r="E10" s="40">
        <v>8048</v>
      </c>
      <c r="F10" s="40" t="s">
        <v>423</v>
      </c>
      <c r="G10" s="40" t="s">
        <v>424</v>
      </c>
      <c r="H10" s="40" t="s">
        <v>395</v>
      </c>
      <c r="I10" s="40" t="s">
        <v>425</v>
      </c>
      <c r="J10" s="40" t="s">
        <v>397</v>
      </c>
      <c r="K10" s="40" t="s">
        <v>418</v>
      </c>
      <c r="L10" s="40" t="s">
        <v>410</v>
      </c>
      <c r="M10" s="40" t="s">
        <v>411</v>
      </c>
      <c r="N10" s="40" t="s">
        <v>426</v>
      </c>
      <c r="O10" s="40" t="s">
        <v>402</v>
      </c>
      <c r="P10" s="40" t="s">
        <v>403</v>
      </c>
      <c r="Q10" s="40" t="s">
        <v>422</v>
      </c>
      <c r="R10" s="40" t="s">
        <v>405</v>
      </c>
      <c r="S10" s="40">
        <v>1021</v>
      </c>
      <c r="T10" s="40">
        <v>56</v>
      </c>
      <c r="U10" s="40">
        <v>35</v>
      </c>
      <c r="V10" s="40">
        <v>19</v>
      </c>
      <c r="W10" s="40">
        <v>19</v>
      </c>
      <c r="X10" s="40">
        <v>27</v>
      </c>
      <c r="Y10" s="40">
        <v>24</v>
      </c>
      <c r="Z10" s="40">
        <v>21</v>
      </c>
      <c r="AA10" s="40">
        <v>10</v>
      </c>
      <c r="AB10" s="40">
        <v>6.6</v>
      </c>
      <c r="AC10" s="40">
        <v>219</v>
      </c>
      <c r="AD10" s="40">
        <v>103</v>
      </c>
      <c r="AE10" s="40">
        <v>116</v>
      </c>
      <c r="AF10" s="40">
        <v>219</v>
      </c>
      <c r="AG10" s="40">
        <v>3</v>
      </c>
      <c r="AH10" s="40">
        <v>72</v>
      </c>
      <c r="AI10" s="40">
        <v>27</v>
      </c>
      <c r="AJ10" s="41">
        <v>1</v>
      </c>
      <c r="AK10" s="42" t="s">
        <v>28</v>
      </c>
    </row>
    <row r="11" spans="2:37" x14ac:dyDescent="0.25">
      <c r="B11" s="43">
        <v>2024</v>
      </c>
      <c r="C11" s="44">
        <v>44094</v>
      </c>
      <c r="D11" s="44">
        <v>48040</v>
      </c>
      <c r="E11" s="44">
        <v>8040</v>
      </c>
      <c r="F11" s="44" t="s">
        <v>427</v>
      </c>
      <c r="G11" s="44" t="s">
        <v>407</v>
      </c>
      <c r="H11" s="44" t="s">
        <v>395</v>
      </c>
      <c r="I11" s="44" t="s">
        <v>408</v>
      </c>
      <c r="J11" s="44" t="s">
        <v>397</v>
      </c>
      <c r="K11" s="44" t="s">
        <v>418</v>
      </c>
      <c r="L11" s="44" t="s">
        <v>410</v>
      </c>
      <c r="M11" s="44" t="s">
        <v>411</v>
      </c>
      <c r="N11" s="44" t="s">
        <v>428</v>
      </c>
      <c r="O11" s="44" t="s">
        <v>402</v>
      </c>
      <c r="P11" s="44" t="s">
        <v>403</v>
      </c>
      <c r="Q11" s="44" t="s">
        <v>422</v>
      </c>
      <c r="R11" s="44" t="s">
        <v>405</v>
      </c>
      <c r="S11" s="44">
        <v>1105</v>
      </c>
      <c r="T11" s="44">
        <v>85</v>
      </c>
      <c r="U11" s="44">
        <v>11</v>
      </c>
      <c r="V11" s="44">
        <v>17</v>
      </c>
      <c r="W11" s="44">
        <v>27</v>
      </c>
      <c r="X11" s="44">
        <v>45</v>
      </c>
      <c r="Y11" s="44">
        <v>26</v>
      </c>
      <c r="Z11" s="44">
        <v>23</v>
      </c>
      <c r="AA11" s="44">
        <v>12</v>
      </c>
      <c r="AB11" s="44">
        <v>7</v>
      </c>
      <c r="AC11" s="44">
        <v>343</v>
      </c>
      <c r="AD11" s="44">
        <v>183</v>
      </c>
      <c r="AE11" s="44">
        <v>160</v>
      </c>
      <c r="AF11" s="44">
        <v>343</v>
      </c>
      <c r="AG11" s="44">
        <v>1</v>
      </c>
      <c r="AH11" s="44">
        <v>31</v>
      </c>
      <c r="AI11" s="44">
        <v>67</v>
      </c>
      <c r="AJ11" s="45">
        <v>1</v>
      </c>
      <c r="AK11" s="42" t="s">
        <v>27</v>
      </c>
    </row>
    <row r="12" spans="2:37" x14ac:dyDescent="0.25">
      <c r="B12" s="39">
        <v>2024</v>
      </c>
      <c r="C12" s="40">
        <v>44144</v>
      </c>
      <c r="D12" s="40">
        <v>48081</v>
      </c>
      <c r="E12" s="40">
        <v>8081</v>
      </c>
      <c r="F12" s="40" t="s">
        <v>429</v>
      </c>
      <c r="G12" s="40" t="s">
        <v>430</v>
      </c>
      <c r="H12" s="40" t="s">
        <v>395</v>
      </c>
      <c r="I12" s="40" t="s">
        <v>431</v>
      </c>
      <c r="J12" s="40" t="s">
        <v>397</v>
      </c>
      <c r="K12" s="40" t="s">
        <v>418</v>
      </c>
      <c r="L12" s="40" t="s">
        <v>410</v>
      </c>
      <c r="M12" s="40" t="s">
        <v>411</v>
      </c>
      <c r="N12" s="40" t="s">
        <v>432</v>
      </c>
      <c r="O12" s="40" t="s">
        <v>402</v>
      </c>
      <c r="P12" s="40" t="s">
        <v>403</v>
      </c>
      <c r="Q12" s="40" t="s">
        <v>422</v>
      </c>
      <c r="R12" s="40" t="s">
        <v>405</v>
      </c>
      <c r="S12" s="40">
        <v>1129</v>
      </c>
      <c r="T12" s="40">
        <v>91</v>
      </c>
      <c r="U12" s="40">
        <v>6</v>
      </c>
      <c r="V12" s="40">
        <v>13</v>
      </c>
      <c r="W12" s="40">
        <v>28</v>
      </c>
      <c r="X12" s="40">
        <v>54</v>
      </c>
      <c r="Y12" s="40">
        <v>30</v>
      </c>
      <c r="Z12" s="40">
        <v>28</v>
      </c>
      <c r="AA12" s="40">
        <v>5</v>
      </c>
      <c r="AB12" s="40">
        <v>4.5</v>
      </c>
      <c r="AC12" s="40">
        <v>362</v>
      </c>
      <c r="AD12" s="40">
        <v>187</v>
      </c>
      <c r="AE12" s="40">
        <v>175</v>
      </c>
      <c r="AF12" s="40">
        <v>362</v>
      </c>
      <c r="AG12" s="40">
        <v>3</v>
      </c>
      <c r="AH12" s="40">
        <v>40</v>
      </c>
      <c r="AI12" s="40">
        <v>60</v>
      </c>
      <c r="AJ12" s="41">
        <v>0</v>
      </c>
      <c r="AK12" s="42" t="s">
        <v>26</v>
      </c>
    </row>
    <row r="13" spans="2:37" x14ac:dyDescent="0.25">
      <c r="B13" s="43">
        <v>2024</v>
      </c>
      <c r="C13" s="44">
        <v>44236</v>
      </c>
      <c r="D13" s="44">
        <v>44617</v>
      </c>
      <c r="E13" s="44">
        <v>4617</v>
      </c>
      <c r="F13" s="44" t="s">
        <v>433</v>
      </c>
      <c r="G13" s="44" t="s">
        <v>434</v>
      </c>
      <c r="H13" s="44" t="s">
        <v>395</v>
      </c>
      <c r="I13" s="44" t="s">
        <v>435</v>
      </c>
      <c r="J13" s="44" t="s">
        <v>397</v>
      </c>
      <c r="K13" s="44" t="s">
        <v>418</v>
      </c>
      <c r="L13" s="44" t="s">
        <v>410</v>
      </c>
      <c r="M13" s="44" t="s">
        <v>411</v>
      </c>
      <c r="N13" s="44" t="s">
        <v>436</v>
      </c>
      <c r="O13" s="44" t="s">
        <v>402</v>
      </c>
      <c r="P13" s="44" t="s">
        <v>403</v>
      </c>
      <c r="Q13" s="44" t="s">
        <v>422</v>
      </c>
      <c r="R13" s="44" t="s">
        <v>405</v>
      </c>
      <c r="S13" s="44">
        <v>1152</v>
      </c>
      <c r="T13" s="44">
        <v>96</v>
      </c>
      <c r="U13" s="44">
        <v>5</v>
      </c>
      <c r="V13" s="44">
        <v>10</v>
      </c>
      <c r="W13" s="44">
        <v>22</v>
      </c>
      <c r="X13" s="44">
        <v>63</v>
      </c>
      <c r="Y13" s="44">
        <v>28</v>
      </c>
      <c r="Z13" s="44">
        <v>21</v>
      </c>
      <c r="AA13" s="44">
        <v>14</v>
      </c>
      <c r="AB13" s="44">
        <v>8.4</v>
      </c>
      <c r="AC13" s="44">
        <v>285</v>
      </c>
      <c r="AD13" s="44">
        <v>143</v>
      </c>
      <c r="AE13" s="44">
        <v>142</v>
      </c>
      <c r="AF13" s="44">
        <v>285</v>
      </c>
      <c r="AG13" s="44">
        <v>1</v>
      </c>
      <c r="AH13" s="44">
        <v>23</v>
      </c>
      <c r="AI13" s="44">
        <v>62</v>
      </c>
      <c r="AJ13" s="45">
        <v>15</v>
      </c>
      <c r="AK13" s="42" t="s">
        <v>28</v>
      </c>
    </row>
    <row r="14" spans="2:37" x14ac:dyDescent="0.25">
      <c r="B14" s="43">
        <v>2024</v>
      </c>
      <c r="C14" s="44">
        <v>44257</v>
      </c>
      <c r="D14" s="44">
        <v>48055</v>
      </c>
      <c r="E14" s="44">
        <v>8055</v>
      </c>
      <c r="F14" s="44" t="s">
        <v>437</v>
      </c>
      <c r="G14" s="44" t="s">
        <v>438</v>
      </c>
      <c r="H14" s="44" t="s">
        <v>395</v>
      </c>
      <c r="I14" s="44" t="s">
        <v>416</v>
      </c>
      <c r="J14" s="44" t="s">
        <v>397</v>
      </c>
      <c r="K14" s="44" t="s">
        <v>418</v>
      </c>
      <c r="L14" s="44" t="s">
        <v>410</v>
      </c>
      <c r="M14" s="44" t="s">
        <v>411</v>
      </c>
      <c r="N14" s="44" t="s">
        <v>439</v>
      </c>
      <c r="O14" s="44" t="s">
        <v>402</v>
      </c>
      <c r="P14" s="44" t="s">
        <v>403</v>
      </c>
      <c r="Q14" s="44" t="s">
        <v>422</v>
      </c>
      <c r="R14" s="44" t="s">
        <v>405</v>
      </c>
      <c r="S14" s="44">
        <v>1190</v>
      </c>
      <c r="T14" s="44">
        <v>99</v>
      </c>
      <c r="U14" s="44">
        <v>2</v>
      </c>
      <c r="V14" s="44">
        <v>5</v>
      </c>
      <c r="W14" s="44">
        <v>17</v>
      </c>
      <c r="X14" s="44">
        <v>76</v>
      </c>
      <c r="Y14" s="44">
        <v>58</v>
      </c>
      <c r="Z14" s="44">
        <v>48.6</v>
      </c>
      <c r="AA14" s="44">
        <v>17</v>
      </c>
      <c r="AB14" s="44">
        <v>10.7</v>
      </c>
      <c r="AC14" s="44">
        <v>700</v>
      </c>
      <c r="AD14" s="44">
        <v>360</v>
      </c>
      <c r="AE14" s="44">
        <v>340</v>
      </c>
      <c r="AF14" s="44">
        <v>700</v>
      </c>
      <c r="AG14" s="44">
        <v>1</v>
      </c>
      <c r="AH14" s="44">
        <v>25</v>
      </c>
      <c r="AI14" s="44">
        <v>75</v>
      </c>
      <c r="AJ14" s="45">
        <v>0</v>
      </c>
      <c r="AK14" s="42" t="s">
        <v>28</v>
      </c>
    </row>
    <row r="15" spans="2:37" x14ac:dyDescent="0.25">
      <c r="B15" s="39">
        <v>2024</v>
      </c>
      <c r="C15" s="40">
        <v>44269</v>
      </c>
      <c r="D15" s="40">
        <v>48058</v>
      </c>
      <c r="E15" s="40">
        <v>8058</v>
      </c>
      <c r="F15" s="40" t="s">
        <v>440</v>
      </c>
      <c r="G15" s="40" t="s">
        <v>441</v>
      </c>
      <c r="H15" s="40" t="s">
        <v>395</v>
      </c>
      <c r="I15" s="40" t="s">
        <v>442</v>
      </c>
      <c r="J15" s="40" t="s">
        <v>397</v>
      </c>
      <c r="K15" s="40" t="s">
        <v>418</v>
      </c>
      <c r="L15" s="40" t="s">
        <v>410</v>
      </c>
      <c r="M15" s="40" t="s">
        <v>411</v>
      </c>
      <c r="N15" s="40" t="s">
        <v>443</v>
      </c>
      <c r="O15" s="40" t="s">
        <v>402</v>
      </c>
      <c r="P15" s="40" t="s">
        <v>403</v>
      </c>
      <c r="Q15" s="40" t="s">
        <v>422</v>
      </c>
      <c r="R15" s="40" t="s">
        <v>405</v>
      </c>
      <c r="S15" s="40">
        <v>1161</v>
      </c>
      <c r="T15" s="40">
        <v>97</v>
      </c>
      <c r="U15" s="40">
        <v>3</v>
      </c>
      <c r="V15" s="40">
        <v>7</v>
      </c>
      <c r="W15" s="40">
        <v>23</v>
      </c>
      <c r="X15" s="40">
        <v>67</v>
      </c>
      <c r="Y15" s="40">
        <v>23</v>
      </c>
      <c r="Z15" s="40">
        <v>21.2</v>
      </c>
      <c r="AA15" s="40">
        <v>6</v>
      </c>
      <c r="AB15" s="40">
        <v>4.4000000000000004</v>
      </c>
      <c r="AC15" s="40">
        <v>306</v>
      </c>
      <c r="AD15" s="40">
        <v>152</v>
      </c>
      <c r="AE15" s="40">
        <v>154</v>
      </c>
      <c r="AF15" s="40">
        <v>306</v>
      </c>
      <c r="AG15" s="40">
        <v>1</v>
      </c>
      <c r="AH15" s="40">
        <v>23</v>
      </c>
      <c r="AI15" s="40">
        <v>77</v>
      </c>
      <c r="AJ15" s="41">
        <v>0</v>
      </c>
      <c r="AK15" s="42" t="s">
        <v>26</v>
      </c>
    </row>
    <row r="16" spans="2:37" x14ac:dyDescent="0.25">
      <c r="B16" s="43">
        <v>2024</v>
      </c>
      <c r="C16" s="44">
        <v>44297</v>
      </c>
      <c r="D16" s="44">
        <v>44746</v>
      </c>
      <c r="E16" s="44">
        <v>4746</v>
      </c>
      <c r="F16" s="44" t="s">
        <v>444</v>
      </c>
      <c r="G16" s="44" t="s">
        <v>415</v>
      </c>
      <c r="H16" s="44" t="s">
        <v>395</v>
      </c>
      <c r="I16" s="44" t="s">
        <v>416</v>
      </c>
      <c r="J16" s="44" t="s">
        <v>397</v>
      </c>
      <c r="K16" s="44" t="s">
        <v>418</v>
      </c>
      <c r="L16" s="44" t="s">
        <v>410</v>
      </c>
      <c r="M16" s="44" t="s">
        <v>411</v>
      </c>
      <c r="N16" s="44" t="s">
        <v>445</v>
      </c>
      <c r="O16" s="44" t="s">
        <v>402</v>
      </c>
      <c r="P16" s="44" t="s">
        <v>403</v>
      </c>
      <c r="Q16" s="44" t="s">
        <v>422</v>
      </c>
      <c r="R16" s="44" t="s">
        <v>405</v>
      </c>
      <c r="S16" s="44">
        <v>1145</v>
      </c>
      <c r="T16" s="44">
        <v>94</v>
      </c>
      <c r="U16" s="44">
        <v>6</v>
      </c>
      <c r="V16" s="44">
        <v>7</v>
      </c>
      <c r="W16" s="44">
        <v>25</v>
      </c>
      <c r="X16" s="44">
        <v>62</v>
      </c>
      <c r="Y16" s="44">
        <v>32</v>
      </c>
      <c r="Z16" s="44">
        <v>29</v>
      </c>
      <c r="AA16" s="44">
        <v>4</v>
      </c>
      <c r="AB16" s="44">
        <v>3.3</v>
      </c>
      <c r="AC16" s="44">
        <v>381</v>
      </c>
      <c r="AD16" s="44">
        <v>196</v>
      </c>
      <c r="AE16" s="44">
        <v>185</v>
      </c>
      <c r="AF16" s="44">
        <v>381</v>
      </c>
      <c r="AG16" s="44">
        <v>0</v>
      </c>
      <c r="AH16" s="44">
        <v>29</v>
      </c>
      <c r="AI16" s="44">
        <v>70</v>
      </c>
      <c r="AJ16" s="45">
        <v>1</v>
      </c>
      <c r="AK16" s="42" t="s">
        <v>28</v>
      </c>
    </row>
    <row r="17" spans="2:37" x14ac:dyDescent="0.25">
      <c r="B17" s="43">
        <v>2024</v>
      </c>
      <c r="C17" s="44">
        <v>44299</v>
      </c>
      <c r="D17" s="44">
        <v>48080</v>
      </c>
      <c r="E17" s="44">
        <v>8080</v>
      </c>
      <c r="F17" s="44" t="s">
        <v>446</v>
      </c>
      <c r="G17" s="44" t="s">
        <v>430</v>
      </c>
      <c r="H17" s="44" t="s">
        <v>395</v>
      </c>
      <c r="I17" s="44" t="s">
        <v>431</v>
      </c>
      <c r="J17" s="44" t="s">
        <v>397</v>
      </c>
      <c r="K17" s="44" t="s">
        <v>418</v>
      </c>
      <c r="L17" s="44" t="s">
        <v>410</v>
      </c>
      <c r="M17" s="44" t="s">
        <v>411</v>
      </c>
      <c r="N17" s="44" t="s">
        <v>447</v>
      </c>
      <c r="O17" s="44" t="s">
        <v>402</v>
      </c>
      <c r="P17" s="44" t="s">
        <v>403</v>
      </c>
      <c r="Q17" s="44" t="s">
        <v>422</v>
      </c>
      <c r="R17" s="44" t="s">
        <v>405</v>
      </c>
      <c r="S17" s="44">
        <v>1105</v>
      </c>
      <c r="T17" s="44">
        <v>85</v>
      </c>
      <c r="U17" s="44">
        <v>8</v>
      </c>
      <c r="V17" s="44">
        <v>20</v>
      </c>
      <c r="W17" s="44">
        <v>30</v>
      </c>
      <c r="X17" s="44">
        <v>42</v>
      </c>
      <c r="Y17" s="44">
        <v>54</v>
      </c>
      <c r="Z17" s="44">
        <v>44.5</v>
      </c>
      <c r="AA17" s="44">
        <v>35</v>
      </c>
      <c r="AB17" s="44">
        <v>12.9</v>
      </c>
      <c r="AC17" s="44">
        <v>660</v>
      </c>
      <c r="AD17" s="44">
        <v>342</v>
      </c>
      <c r="AE17" s="44">
        <v>318</v>
      </c>
      <c r="AF17" s="44">
        <v>660</v>
      </c>
      <c r="AG17" s="44">
        <v>1</v>
      </c>
      <c r="AH17" s="44">
        <v>27</v>
      </c>
      <c r="AI17" s="44">
        <v>72</v>
      </c>
      <c r="AJ17" s="45">
        <v>0</v>
      </c>
      <c r="AK17" s="42" t="s">
        <v>26</v>
      </c>
    </row>
    <row r="18" spans="2:37" x14ac:dyDescent="0.25">
      <c r="B18" s="43">
        <v>2024</v>
      </c>
      <c r="C18" s="44">
        <v>44370</v>
      </c>
      <c r="D18" s="44">
        <v>48050</v>
      </c>
      <c r="E18" s="44">
        <v>8050</v>
      </c>
      <c r="F18" s="44" t="s">
        <v>448</v>
      </c>
      <c r="G18" s="44" t="s">
        <v>449</v>
      </c>
      <c r="H18" s="44" t="s">
        <v>395</v>
      </c>
      <c r="I18" s="44" t="s">
        <v>450</v>
      </c>
      <c r="J18" s="44" t="s">
        <v>397</v>
      </c>
      <c r="K18" s="44" t="s">
        <v>418</v>
      </c>
      <c r="L18" s="44" t="s">
        <v>410</v>
      </c>
      <c r="M18" s="44" t="s">
        <v>411</v>
      </c>
      <c r="N18" s="44" t="s">
        <v>451</v>
      </c>
      <c r="O18" s="44" t="s">
        <v>402</v>
      </c>
      <c r="P18" s="44" t="s">
        <v>403</v>
      </c>
      <c r="Q18" s="44" t="s">
        <v>422</v>
      </c>
      <c r="R18" s="44" t="s">
        <v>405</v>
      </c>
      <c r="S18" s="44">
        <v>1139</v>
      </c>
      <c r="T18" s="44">
        <v>93</v>
      </c>
      <c r="U18" s="44">
        <v>8</v>
      </c>
      <c r="V18" s="44">
        <v>9</v>
      </c>
      <c r="W18" s="44">
        <v>22</v>
      </c>
      <c r="X18" s="44">
        <v>60</v>
      </c>
      <c r="Y18" s="44">
        <v>16</v>
      </c>
      <c r="Z18" s="44">
        <v>12.5</v>
      </c>
      <c r="AA18" s="44">
        <v>4</v>
      </c>
      <c r="AB18" s="44">
        <v>2.9</v>
      </c>
      <c r="AC18" s="44">
        <v>166</v>
      </c>
      <c r="AD18" s="44">
        <v>81</v>
      </c>
      <c r="AE18" s="44">
        <v>85</v>
      </c>
      <c r="AF18" s="44">
        <v>166</v>
      </c>
      <c r="AG18" s="44">
        <v>0</v>
      </c>
      <c r="AH18" s="44">
        <v>52</v>
      </c>
      <c r="AI18" s="44">
        <v>48</v>
      </c>
      <c r="AJ18" s="45">
        <v>1</v>
      </c>
      <c r="AK18" s="42" t="s">
        <v>28</v>
      </c>
    </row>
    <row r="19" spans="2:37" x14ac:dyDescent="0.25">
      <c r="B19" s="43">
        <v>2024</v>
      </c>
      <c r="C19" s="44">
        <v>44500</v>
      </c>
      <c r="D19" s="44">
        <v>48101</v>
      </c>
      <c r="E19" s="44">
        <v>8101</v>
      </c>
      <c r="F19" s="44" t="s">
        <v>452</v>
      </c>
      <c r="G19" s="44" t="s">
        <v>453</v>
      </c>
      <c r="H19" s="44" t="s">
        <v>395</v>
      </c>
      <c r="I19" s="44" t="s">
        <v>454</v>
      </c>
      <c r="J19" s="44" t="s">
        <v>397</v>
      </c>
      <c r="K19" s="44" t="s">
        <v>418</v>
      </c>
      <c r="L19" s="44" t="s">
        <v>410</v>
      </c>
      <c r="M19" s="44" t="s">
        <v>411</v>
      </c>
      <c r="N19" s="44" t="s">
        <v>455</v>
      </c>
      <c r="O19" s="44" t="s">
        <v>402</v>
      </c>
      <c r="P19" s="44" t="s">
        <v>403</v>
      </c>
      <c r="Q19" s="44" t="s">
        <v>422</v>
      </c>
      <c r="R19" s="44" t="s">
        <v>405</v>
      </c>
      <c r="S19" s="44">
        <v>1166</v>
      </c>
      <c r="T19" s="44">
        <v>97</v>
      </c>
      <c r="U19" s="44">
        <v>1</v>
      </c>
      <c r="V19" s="44">
        <v>8</v>
      </c>
      <c r="W19" s="44">
        <v>23</v>
      </c>
      <c r="X19" s="44">
        <v>68</v>
      </c>
      <c r="Y19" s="44">
        <v>43</v>
      </c>
      <c r="Z19" s="44">
        <v>39.6</v>
      </c>
      <c r="AA19" s="44">
        <v>17</v>
      </c>
      <c r="AB19" s="44">
        <v>9.1999999999999993</v>
      </c>
      <c r="AC19" s="44">
        <v>577</v>
      </c>
      <c r="AD19" s="44">
        <v>310</v>
      </c>
      <c r="AE19" s="44">
        <v>267</v>
      </c>
      <c r="AF19" s="44">
        <v>577</v>
      </c>
      <c r="AG19" s="44">
        <v>0</v>
      </c>
      <c r="AH19" s="44">
        <v>10</v>
      </c>
      <c r="AI19" s="44">
        <v>86</v>
      </c>
      <c r="AJ19" s="45">
        <v>4</v>
      </c>
      <c r="AK19" s="42" t="s">
        <v>26</v>
      </c>
    </row>
    <row r="20" spans="2:37" x14ac:dyDescent="0.25">
      <c r="B20" s="39">
        <v>2024</v>
      </c>
      <c r="C20" s="40">
        <v>44505</v>
      </c>
      <c r="D20" s="40">
        <v>48037</v>
      </c>
      <c r="E20" s="40">
        <v>8037</v>
      </c>
      <c r="F20" s="40" t="s">
        <v>456</v>
      </c>
      <c r="G20" s="40" t="s">
        <v>457</v>
      </c>
      <c r="H20" s="40" t="s">
        <v>395</v>
      </c>
      <c r="I20" s="40" t="s">
        <v>458</v>
      </c>
      <c r="J20" s="40" t="s">
        <v>397</v>
      </c>
      <c r="K20" s="40" t="s">
        <v>418</v>
      </c>
      <c r="L20" s="40" t="s">
        <v>410</v>
      </c>
      <c r="M20" s="40" t="s">
        <v>411</v>
      </c>
      <c r="N20" s="40" t="s">
        <v>459</v>
      </c>
      <c r="O20" s="40" t="s">
        <v>402</v>
      </c>
      <c r="P20" s="40" t="s">
        <v>403</v>
      </c>
      <c r="Q20" s="40" t="s">
        <v>422</v>
      </c>
      <c r="R20" s="40" t="s">
        <v>405</v>
      </c>
      <c r="S20" s="40">
        <v>1162</v>
      </c>
      <c r="T20" s="40">
        <v>97</v>
      </c>
      <c r="U20" s="40">
        <v>2</v>
      </c>
      <c r="V20" s="40">
        <v>7</v>
      </c>
      <c r="W20" s="40">
        <v>23</v>
      </c>
      <c r="X20" s="40">
        <v>68</v>
      </c>
      <c r="Y20" s="40">
        <v>30</v>
      </c>
      <c r="Z20" s="40">
        <v>25</v>
      </c>
      <c r="AA20" s="40">
        <v>9</v>
      </c>
      <c r="AB20" s="40">
        <v>4.5999999999999996</v>
      </c>
      <c r="AC20" s="40">
        <v>331</v>
      </c>
      <c r="AD20" s="40">
        <v>163</v>
      </c>
      <c r="AE20" s="40">
        <v>168</v>
      </c>
      <c r="AF20" s="40">
        <v>331</v>
      </c>
      <c r="AG20" s="40">
        <v>0</v>
      </c>
      <c r="AH20" s="40">
        <v>36</v>
      </c>
      <c r="AI20" s="40">
        <v>63</v>
      </c>
      <c r="AJ20" s="41">
        <v>1</v>
      </c>
      <c r="AK20" s="42" t="s">
        <v>27</v>
      </c>
    </row>
    <row r="21" spans="2:37" x14ac:dyDescent="0.25">
      <c r="B21" s="39">
        <v>2024</v>
      </c>
      <c r="C21" s="40">
        <v>44516</v>
      </c>
      <c r="D21" s="40">
        <v>48041</v>
      </c>
      <c r="E21" s="40">
        <v>8041</v>
      </c>
      <c r="F21" s="40" t="s">
        <v>460</v>
      </c>
      <c r="G21" s="40" t="s">
        <v>407</v>
      </c>
      <c r="H21" s="40" t="s">
        <v>395</v>
      </c>
      <c r="I21" s="40" t="s">
        <v>408</v>
      </c>
      <c r="J21" s="40" t="s">
        <v>397</v>
      </c>
      <c r="K21" s="40" t="s">
        <v>418</v>
      </c>
      <c r="L21" s="40" t="s">
        <v>410</v>
      </c>
      <c r="M21" s="40" t="s">
        <v>411</v>
      </c>
      <c r="N21" s="40" t="s">
        <v>461</v>
      </c>
      <c r="O21" s="40" t="s">
        <v>402</v>
      </c>
      <c r="P21" s="40" t="s">
        <v>403</v>
      </c>
      <c r="Q21" s="40" t="s">
        <v>422</v>
      </c>
      <c r="R21" s="40" t="s">
        <v>405</v>
      </c>
      <c r="S21" s="40">
        <v>1109</v>
      </c>
      <c r="T21" s="40">
        <v>86</v>
      </c>
      <c r="U21" s="40">
        <v>12</v>
      </c>
      <c r="V21" s="40">
        <v>12</v>
      </c>
      <c r="W21" s="40">
        <v>26</v>
      </c>
      <c r="X21" s="40">
        <v>50</v>
      </c>
      <c r="Y21" s="40">
        <v>31</v>
      </c>
      <c r="Z21" s="40">
        <v>25.6</v>
      </c>
      <c r="AA21" s="40">
        <v>15</v>
      </c>
      <c r="AB21" s="40">
        <v>9.4</v>
      </c>
      <c r="AC21" s="40">
        <v>358</v>
      </c>
      <c r="AD21" s="40">
        <v>192</v>
      </c>
      <c r="AE21" s="40">
        <v>166</v>
      </c>
      <c r="AF21" s="40">
        <v>358</v>
      </c>
      <c r="AG21" s="40">
        <v>1</v>
      </c>
      <c r="AH21" s="40">
        <v>39</v>
      </c>
      <c r="AI21" s="40">
        <v>60</v>
      </c>
      <c r="AJ21" s="41">
        <v>1</v>
      </c>
      <c r="AK21" s="42" t="s">
        <v>27</v>
      </c>
    </row>
    <row r="22" spans="2:37" x14ac:dyDescent="0.25">
      <c r="B22" s="39">
        <v>2024</v>
      </c>
      <c r="C22" s="40">
        <v>44534</v>
      </c>
      <c r="D22" s="40">
        <v>44747</v>
      </c>
      <c r="E22" s="40">
        <v>4747</v>
      </c>
      <c r="F22" s="40" t="s">
        <v>462</v>
      </c>
      <c r="G22" s="40" t="s">
        <v>434</v>
      </c>
      <c r="H22" s="40" t="s">
        <v>395</v>
      </c>
      <c r="I22" s="40" t="s">
        <v>435</v>
      </c>
      <c r="J22" s="40" t="s">
        <v>397</v>
      </c>
      <c r="K22" s="40" t="s">
        <v>418</v>
      </c>
      <c r="L22" s="40" t="s">
        <v>410</v>
      </c>
      <c r="M22" s="40" t="s">
        <v>411</v>
      </c>
      <c r="N22" s="40" t="s">
        <v>463</v>
      </c>
      <c r="O22" s="40" t="s">
        <v>402</v>
      </c>
      <c r="P22" s="40" t="s">
        <v>403</v>
      </c>
      <c r="Q22" s="40" t="s">
        <v>422</v>
      </c>
      <c r="R22" s="40" t="s">
        <v>405</v>
      </c>
      <c r="S22" s="40">
        <v>1142</v>
      </c>
      <c r="T22" s="40">
        <v>94</v>
      </c>
      <c r="U22" s="40">
        <v>5</v>
      </c>
      <c r="V22" s="40">
        <v>10</v>
      </c>
      <c r="W22" s="40">
        <v>26</v>
      </c>
      <c r="X22" s="40">
        <v>59</v>
      </c>
      <c r="Y22" s="40">
        <v>28</v>
      </c>
      <c r="Z22" s="40">
        <v>23.8</v>
      </c>
      <c r="AA22" s="40">
        <v>10</v>
      </c>
      <c r="AB22" s="40">
        <v>6.5</v>
      </c>
      <c r="AC22" s="40">
        <v>325</v>
      </c>
      <c r="AD22" s="40">
        <v>161</v>
      </c>
      <c r="AE22" s="40">
        <v>164</v>
      </c>
      <c r="AF22" s="40">
        <v>325</v>
      </c>
      <c r="AG22" s="40">
        <v>0</v>
      </c>
      <c r="AH22" s="40">
        <v>30</v>
      </c>
      <c r="AI22" s="40">
        <v>45</v>
      </c>
      <c r="AJ22" s="41">
        <v>25</v>
      </c>
      <c r="AK22" s="42" t="s">
        <v>28</v>
      </c>
    </row>
    <row r="23" spans="2:37" x14ac:dyDescent="0.25">
      <c r="B23" s="39">
        <v>2024</v>
      </c>
      <c r="C23" s="40">
        <v>44556</v>
      </c>
      <c r="D23" s="40">
        <v>48008</v>
      </c>
      <c r="E23" s="40">
        <v>8008</v>
      </c>
      <c r="F23" s="40" t="s">
        <v>464</v>
      </c>
      <c r="G23" s="40" t="s">
        <v>465</v>
      </c>
      <c r="H23" s="40" t="s">
        <v>395</v>
      </c>
      <c r="I23" s="40" t="s">
        <v>466</v>
      </c>
      <c r="J23" s="40" t="s">
        <v>397</v>
      </c>
      <c r="K23" s="40" t="s">
        <v>418</v>
      </c>
      <c r="L23" s="40" t="s">
        <v>410</v>
      </c>
      <c r="M23" s="40" t="s">
        <v>411</v>
      </c>
      <c r="N23" s="40" t="s">
        <v>467</v>
      </c>
      <c r="O23" s="40" t="s">
        <v>402</v>
      </c>
      <c r="P23" s="40" t="s">
        <v>403</v>
      </c>
      <c r="Q23" s="40" t="s">
        <v>422</v>
      </c>
      <c r="R23" s="40" t="s">
        <v>405</v>
      </c>
      <c r="S23" s="40">
        <v>1059</v>
      </c>
      <c r="T23" s="40">
        <v>72</v>
      </c>
      <c r="U23" s="40">
        <v>16</v>
      </c>
      <c r="V23" s="40">
        <v>33</v>
      </c>
      <c r="W23" s="40">
        <v>28</v>
      </c>
      <c r="X23" s="40">
        <v>23</v>
      </c>
      <c r="Y23" s="40">
        <v>42</v>
      </c>
      <c r="Z23" s="40">
        <v>34.5</v>
      </c>
      <c r="AA23" s="40">
        <v>24</v>
      </c>
      <c r="AB23" s="40">
        <v>14.6</v>
      </c>
      <c r="AC23" s="40">
        <v>512</v>
      </c>
      <c r="AD23" s="40">
        <v>263</v>
      </c>
      <c r="AE23" s="40">
        <v>249</v>
      </c>
      <c r="AF23" s="40">
        <v>511.6</v>
      </c>
      <c r="AG23" s="40">
        <v>0</v>
      </c>
      <c r="AH23" s="40">
        <v>48</v>
      </c>
      <c r="AI23" s="40">
        <v>51</v>
      </c>
      <c r="AJ23" s="41">
        <v>0</v>
      </c>
      <c r="AK23" s="42" t="s">
        <v>27</v>
      </c>
    </row>
    <row r="24" spans="2:37" x14ac:dyDescent="0.25">
      <c r="B24" s="39">
        <v>2024</v>
      </c>
      <c r="C24" s="40">
        <v>44560</v>
      </c>
      <c r="D24" s="40">
        <v>48056</v>
      </c>
      <c r="E24" s="40">
        <v>8056</v>
      </c>
      <c r="F24" s="40" t="s">
        <v>468</v>
      </c>
      <c r="G24" s="40" t="s">
        <v>415</v>
      </c>
      <c r="H24" s="40" t="s">
        <v>395</v>
      </c>
      <c r="I24" s="40" t="s">
        <v>416</v>
      </c>
      <c r="J24" s="40" t="s">
        <v>397</v>
      </c>
      <c r="K24" s="40" t="s">
        <v>418</v>
      </c>
      <c r="L24" s="40" t="s">
        <v>410</v>
      </c>
      <c r="M24" s="40" t="s">
        <v>411</v>
      </c>
      <c r="N24" s="40" t="s">
        <v>469</v>
      </c>
      <c r="O24" s="40" t="s">
        <v>402</v>
      </c>
      <c r="P24" s="40" t="s">
        <v>403</v>
      </c>
      <c r="Q24" s="40" t="s">
        <v>422</v>
      </c>
      <c r="R24" s="40" t="s">
        <v>405</v>
      </c>
      <c r="S24" s="40">
        <v>1185</v>
      </c>
      <c r="T24" s="40">
        <v>99</v>
      </c>
      <c r="U24" s="40">
        <v>1</v>
      </c>
      <c r="V24" s="40">
        <v>5</v>
      </c>
      <c r="W24" s="40">
        <v>17</v>
      </c>
      <c r="X24" s="40">
        <v>77</v>
      </c>
      <c r="Y24" s="40">
        <v>30</v>
      </c>
      <c r="Z24" s="40">
        <v>27.2</v>
      </c>
      <c r="AA24" s="40">
        <v>29</v>
      </c>
      <c r="AB24" s="40">
        <v>12.7</v>
      </c>
      <c r="AC24" s="40">
        <v>426</v>
      </c>
      <c r="AD24" s="40">
        <v>228</v>
      </c>
      <c r="AE24" s="40">
        <v>198</v>
      </c>
      <c r="AF24" s="40">
        <v>426</v>
      </c>
      <c r="AG24" s="40">
        <v>1</v>
      </c>
      <c r="AH24" s="40">
        <v>21</v>
      </c>
      <c r="AI24" s="40">
        <v>73</v>
      </c>
      <c r="AJ24" s="41">
        <v>6</v>
      </c>
      <c r="AK24" s="42" t="s">
        <v>28</v>
      </c>
    </row>
    <row r="25" spans="2:37" x14ac:dyDescent="0.25">
      <c r="B25" s="43">
        <v>2024</v>
      </c>
      <c r="C25" s="44">
        <v>44564</v>
      </c>
      <c r="D25" s="44">
        <v>56427</v>
      </c>
      <c r="E25" s="44">
        <v>16427</v>
      </c>
      <c r="F25" s="44" t="s">
        <v>470</v>
      </c>
      <c r="G25" s="44" t="s">
        <v>471</v>
      </c>
      <c r="H25" s="44" t="s">
        <v>395</v>
      </c>
      <c r="I25" s="44" t="s">
        <v>472</v>
      </c>
      <c r="J25" s="44" t="s">
        <v>397</v>
      </c>
      <c r="K25" s="44" t="s">
        <v>418</v>
      </c>
      <c r="L25" s="44" t="s">
        <v>410</v>
      </c>
      <c r="M25" s="44" t="s">
        <v>411</v>
      </c>
      <c r="N25" s="44" t="s">
        <v>473</v>
      </c>
      <c r="O25" s="44" t="s">
        <v>402</v>
      </c>
      <c r="P25" s="44" t="s">
        <v>403</v>
      </c>
      <c r="Q25" s="44" t="s">
        <v>422</v>
      </c>
      <c r="R25" s="44" t="s">
        <v>405</v>
      </c>
      <c r="S25" s="44">
        <v>1140</v>
      </c>
      <c r="T25" s="44">
        <v>93</v>
      </c>
      <c r="U25" s="44">
        <v>5</v>
      </c>
      <c r="V25" s="44">
        <v>11</v>
      </c>
      <c r="W25" s="44">
        <v>26</v>
      </c>
      <c r="X25" s="44">
        <v>59</v>
      </c>
      <c r="Y25" s="44">
        <v>46</v>
      </c>
      <c r="Z25" s="44">
        <v>38.9</v>
      </c>
      <c r="AA25" s="44">
        <v>15</v>
      </c>
      <c r="AB25" s="44">
        <v>11</v>
      </c>
      <c r="AC25" s="44">
        <v>598</v>
      </c>
      <c r="AD25" s="44">
        <v>304</v>
      </c>
      <c r="AE25" s="44">
        <v>294</v>
      </c>
      <c r="AF25" s="44">
        <v>597.4</v>
      </c>
      <c r="AG25" s="44">
        <v>2</v>
      </c>
      <c r="AH25" s="44">
        <v>21</v>
      </c>
      <c r="AI25" s="44">
        <v>79</v>
      </c>
      <c r="AJ25" s="45">
        <v>0</v>
      </c>
      <c r="AK25" s="42" t="s">
        <v>26</v>
      </c>
    </row>
    <row r="26" spans="2:37" x14ac:dyDescent="0.25">
      <c r="B26" s="43">
        <v>2024</v>
      </c>
      <c r="C26" s="44">
        <v>44566</v>
      </c>
      <c r="D26" s="44">
        <v>56067</v>
      </c>
      <c r="E26" s="44">
        <v>16067</v>
      </c>
      <c r="F26" s="44" t="s">
        <v>474</v>
      </c>
      <c r="G26" s="44" t="s">
        <v>438</v>
      </c>
      <c r="H26" s="44" t="s">
        <v>395</v>
      </c>
      <c r="I26" s="44" t="s">
        <v>416</v>
      </c>
      <c r="J26" s="44" t="s">
        <v>397</v>
      </c>
      <c r="K26" s="44" t="s">
        <v>418</v>
      </c>
      <c r="L26" s="44" t="s">
        <v>399</v>
      </c>
      <c r="M26" s="44" t="s">
        <v>400</v>
      </c>
      <c r="N26" s="44" t="s">
        <v>475</v>
      </c>
      <c r="O26" s="44" t="s">
        <v>402</v>
      </c>
      <c r="P26" s="44" t="s">
        <v>403</v>
      </c>
      <c r="Q26" s="44" t="s">
        <v>422</v>
      </c>
      <c r="R26" s="44" t="s">
        <v>405</v>
      </c>
      <c r="S26" s="44">
        <v>1163</v>
      </c>
      <c r="T26" s="44">
        <v>97</v>
      </c>
      <c r="U26" s="44">
        <v>2</v>
      </c>
      <c r="V26" s="44">
        <v>6</v>
      </c>
      <c r="W26" s="44">
        <v>24</v>
      </c>
      <c r="X26" s="44">
        <v>68</v>
      </c>
      <c r="Y26" s="44">
        <v>27</v>
      </c>
      <c r="Z26" s="44">
        <v>20.5</v>
      </c>
      <c r="AA26" s="44">
        <v>19</v>
      </c>
      <c r="AB26" s="44">
        <v>9.1</v>
      </c>
      <c r="AC26" s="44">
        <v>301</v>
      </c>
      <c r="AD26" s="44">
        <v>145</v>
      </c>
      <c r="AE26" s="44">
        <v>156</v>
      </c>
      <c r="AF26" s="44">
        <v>300.8</v>
      </c>
      <c r="AG26" s="44">
        <v>2</v>
      </c>
      <c r="AH26" s="44">
        <v>12</v>
      </c>
      <c r="AI26" s="44">
        <v>85</v>
      </c>
      <c r="AJ26" s="45">
        <v>3</v>
      </c>
      <c r="AK26" s="42" t="s">
        <v>28</v>
      </c>
    </row>
    <row r="27" spans="2:37" x14ac:dyDescent="0.25">
      <c r="B27" s="43">
        <v>2024</v>
      </c>
      <c r="C27" s="44">
        <v>44571</v>
      </c>
      <c r="D27" s="44">
        <v>45157</v>
      </c>
      <c r="E27" s="44">
        <v>5157</v>
      </c>
      <c r="F27" s="44" t="s">
        <v>476</v>
      </c>
      <c r="G27" s="44" t="s">
        <v>457</v>
      </c>
      <c r="H27" s="44" t="s">
        <v>395</v>
      </c>
      <c r="I27" s="44" t="s">
        <v>458</v>
      </c>
      <c r="J27" s="44" t="s">
        <v>397</v>
      </c>
      <c r="K27" s="44" t="s">
        <v>418</v>
      </c>
      <c r="L27" s="44" t="s">
        <v>410</v>
      </c>
      <c r="M27" s="44" t="s">
        <v>411</v>
      </c>
      <c r="N27" s="44" t="s">
        <v>477</v>
      </c>
      <c r="O27" s="44" t="s">
        <v>402</v>
      </c>
      <c r="P27" s="44" t="s">
        <v>403</v>
      </c>
      <c r="Q27" s="44" t="s">
        <v>422</v>
      </c>
      <c r="R27" s="44" t="s">
        <v>405</v>
      </c>
      <c r="S27" s="44">
        <v>1165</v>
      </c>
      <c r="T27" s="44">
        <v>97</v>
      </c>
      <c r="U27" s="44">
        <v>2</v>
      </c>
      <c r="V27" s="44">
        <v>5</v>
      </c>
      <c r="W27" s="44">
        <v>23</v>
      </c>
      <c r="X27" s="44">
        <v>70</v>
      </c>
      <c r="Y27" s="44">
        <v>29</v>
      </c>
      <c r="Z27" s="44">
        <v>25.7</v>
      </c>
      <c r="AA27" s="44">
        <v>22</v>
      </c>
      <c r="AB27" s="44">
        <v>13.1</v>
      </c>
      <c r="AC27" s="44">
        <v>330</v>
      </c>
      <c r="AD27" s="44">
        <v>160</v>
      </c>
      <c r="AE27" s="44">
        <v>170</v>
      </c>
      <c r="AF27" s="44">
        <v>330</v>
      </c>
      <c r="AG27" s="44">
        <v>2</v>
      </c>
      <c r="AH27" s="44">
        <v>17</v>
      </c>
      <c r="AI27" s="44">
        <v>81</v>
      </c>
      <c r="AJ27" s="45">
        <v>2</v>
      </c>
      <c r="AK27" s="42" t="s">
        <v>27</v>
      </c>
    </row>
    <row r="28" spans="2:37" x14ac:dyDescent="0.25">
      <c r="B28" s="43">
        <v>2024</v>
      </c>
      <c r="C28" s="44">
        <v>44623</v>
      </c>
      <c r="D28" s="44">
        <v>45880</v>
      </c>
      <c r="E28" s="44">
        <v>5880</v>
      </c>
      <c r="F28" s="44" t="s">
        <v>478</v>
      </c>
      <c r="G28" s="44" t="s">
        <v>479</v>
      </c>
      <c r="H28" s="44" t="s">
        <v>395</v>
      </c>
      <c r="I28" s="44" t="s">
        <v>480</v>
      </c>
      <c r="J28" s="44" t="s">
        <v>397</v>
      </c>
      <c r="K28" s="44" t="s">
        <v>418</v>
      </c>
      <c r="L28" s="44" t="s">
        <v>410</v>
      </c>
      <c r="M28" s="44" t="s">
        <v>411</v>
      </c>
      <c r="N28" s="44" t="s">
        <v>481</v>
      </c>
      <c r="O28" s="44" t="s">
        <v>402</v>
      </c>
      <c r="P28" s="44" t="s">
        <v>403</v>
      </c>
      <c r="Q28" s="44" t="s">
        <v>422</v>
      </c>
      <c r="R28" s="44" t="s">
        <v>405</v>
      </c>
      <c r="S28" s="44">
        <v>1146</v>
      </c>
      <c r="T28" s="44">
        <v>95</v>
      </c>
      <c r="U28" s="44">
        <v>6</v>
      </c>
      <c r="V28" s="44">
        <v>11</v>
      </c>
      <c r="W28" s="44">
        <v>21</v>
      </c>
      <c r="X28" s="44">
        <v>63</v>
      </c>
      <c r="Y28" s="44">
        <v>37</v>
      </c>
      <c r="Z28" s="44">
        <v>33.299999999999997</v>
      </c>
      <c r="AA28" s="44">
        <v>10</v>
      </c>
      <c r="AB28" s="44">
        <v>5.3</v>
      </c>
      <c r="AC28" s="44">
        <v>434</v>
      </c>
      <c r="AD28" s="44">
        <v>196</v>
      </c>
      <c r="AE28" s="44">
        <v>238</v>
      </c>
      <c r="AF28" s="44">
        <v>433.4</v>
      </c>
      <c r="AG28" s="44">
        <v>1</v>
      </c>
      <c r="AH28" s="44">
        <v>18</v>
      </c>
      <c r="AI28" s="44">
        <v>81</v>
      </c>
      <c r="AJ28" s="45">
        <v>1</v>
      </c>
      <c r="AK28" s="42" t="s">
        <v>27</v>
      </c>
    </row>
    <row r="29" spans="2:37" x14ac:dyDescent="0.25">
      <c r="B29" s="39">
        <v>2024</v>
      </c>
      <c r="C29" s="40">
        <v>44624</v>
      </c>
      <c r="D29" s="40">
        <v>45143</v>
      </c>
      <c r="E29" s="40">
        <v>5143</v>
      </c>
      <c r="F29" s="40" t="s">
        <v>482</v>
      </c>
      <c r="G29" s="40" t="s">
        <v>483</v>
      </c>
      <c r="H29" s="40" t="s">
        <v>395</v>
      </c>
      <c r="I29" s="40" t="s">
        <v>484</v>
      </c>
      <c r="J29" s="40" t="s">
        <v>397</v>
      </c>
      <c r="K29" s="40" t="s">
        <v>418</v>
      </c>
      <c r="L29" s="40" t="s">
        <v>410</v>
      </c>
      <c r="M29" s="40" t="s">
        <v>411</v>
      </c>
      <c r="N29" s="40" t="s">
        <v>485</v>
      </c>
      <c r="O29" s="40" t="s">
        <v>402</v>
      </c>
      <c r="P29" s="40" t="s">
        <v>403</v>
      </c>
      <c r="Q29" s="40" t="s">
        <v>422</v>
      </c>
      <c r="R29" s="40" t="s">
        <v>405</v>
      </c>
      <c r="S29" s="40">
        <v>1024</v>
      </c>
      <c r="T29" s="40">
        <v>58</v>
      </c>
      <c r="U29" s="40">
        <v>30</v>
      </c>
      <c r="V29" s="40">
        <v>23</v>
      </c>
      <c r="W29" s="40">
        <v>27</v>
      </c>
      <c r="X29" s="40">
        <v>19</v>
      </c>
      <c r="Y29" s="40">
        <v>25</v>
      </c>
      <c r="Z29" s="40">
        <v>21.3</v>
      </c>
      <c r="AA29" s="40">
        <v>11</v>
      </c>
      <c r="AB29" s="40">
        <v>7</v>
      </c>
      <c r="AC29" s="40">
        <v>257</v>
      </c>
      <c r="AD29" s="40">
        <v>116</v>
      </c>
      <c r="AE29" s="40">
        <v>141</v>
      </c>
      <c r="AF29" s="40">
        <v>255.8</v>
      </c>
      <c r="AG29" s="40">
        <v>2</v>
      </c>
      <c r="AH29" s="40">
        <v>83</v>
      </c>
      <c r="AI29" s="40">
        <v>17</v>
      </c>
      <c r="AJ29" s="41">
        <v>0</v>
      </c>
      <c r="AK29" s="42" t="s">
        <v>27</v>
      </c>
    </row>
    <row r="30" spans="2:37" x14ac:dyDescent="0.25">
      <c r="B30" s="43">
        <v>2024</v>
      </c>
      <c r="C30" s="44">
        <v>44625</v>
      </c>
      <c r="D30" s="44">
        <v>48100</v>
      </c>
      <c r="E30" s="44">
        <v>8100</v>
      </c>
      <c r="F30" s="44" t="s">
        <v>486</v>
      </c>
      <c r="G30" s="44" t="s">
        <v>487</v>
      </c>
      <c r="H30" s="44" t="s">
        <v>395</v>
      </c>
      <c r="I30" s="44" t="s">
        <v>454</v>
      </c>
      <c r="J30" s="44" t="s">
        <v>397</v>
      </c>
      <c r="K30" s="44" t="s">
        <v>418</v>
      </c>
      <c r="L30" s="44" t="s">
        <v>410</v>
      </c>
      <c r="M30" s="44" t="s">
        <v>411</v>
      </c>
      <c r="N30" s="44" t="s">
        <v>488</v>
      </c>
      <c r="O30" s="44" t="s">
        <v>402</v>
      </c>
      <c r="P30" s="44" t="s">
        <v>403</v>
      </c>
      <c r="Q30" s="44" t="s">
        <v>422</v>
      </c>
      <c r="R30" s="44" t="s">
        <v>405</v>
      </c>
      <c r="S30" s="44">
        <v>1180</v>
      </c>
      <c r="T30" s="44">
        <v>98</v>
      </c>
      <c r="U30" s="44">
        <v>1</v>
      </c>
      <c r="V30" s="44">
        <v>7</v>
      </c>
      <c r="W30" s="44">
        <v>19</v>
      </c>
      <c r="X30" s="44">
        <v>72</v>
      </c>
      <c r="Y30" s="44">
        <v>25</v>
      </c>
      <c r="Z30" s="44">
        <v>23.2</v>
      </c>
      <c r="AA30" s="44">
        <v>3</v>
      </c>
      <c r="AB30" s="44">
        <v>2.5</v>
      </c>
      <c r="AC30" s="44">
        <v>351</v>
      </c>
      <c r="AD30" s="44">
        <v>159</v>
      </c>
      <c r="AE30" s="44">
        <v>192</v>
      </c>
      <c r="AF30" s="44">
        <v>351</v>
      </c>
      <c r="AG30" s="44">
        <v>0</v>
      </c>
      <c r="AH30" s="44">
        <v>12</v>
      </c>
      <c r="AI30" s="44">
        <v>88</v>
      </c>
      <c r="AJ30" s="45">
        <v>1</v>
      </c>
      <c r="AK30" s="42" t="s">
        <v>28</v>
      </c>
    </row>
    <row r="31" spans="2:37" x14ac:dyDescent="0.25">
      <c r="B31" s="39">
        <v>2024</v>
      </c>
      <c r="C31" s="40">
        <v>44656</v>
      </c>
      <c r="D31" s="40">
        <v>48059</v>
      </c>
      <c r="E31" s="40">
        <v>8059</v>
      </c>
      <c r="F31" s="40" t="s">
        <v>489</v>
      </c>
      <c r="G31" s="40" t="s">
        <v>471</v>
      </c>
      <c r="H31" s="40" t="s">
        <v>395</v>
      </c>
      <c r="I31" s="40" t="s">
        <v>472</v>
      </c>
      <c r="J31" s="40" t="s">
        <v>397</v>
      </c>
      <c r="K31" s="40" t="s">
        <v>418</v>
      </c>
      <c r="L31" s="40" t="s">
        <v>410</v>
      </c>
      <c r="M31" s="40" t="s">
        <v>411</v>
      </c>
      <c r="N31" s="40" t="s">
        <v>490</v>
      </c>
      <c r="O31" s="40" t="s">
        <v>402</v>
      </c>
      <c r="P31" s="40" t="s">
        <v>403</v>
      </c>
      <c r="Q31" s="40" t="s">
        <v>422</v>
      </c>
      <c r="R31" s="40" t="s">
        <v>405</v>
      </c>
      <c r="S31" s="40">
        <v>1028</v>
      </c>
      <c r="T31" s="40">
        <v>59</v>
      </c>
      <c r="U31" s="40">
        <v>27</v>
      </c>
      <c r="V31" s="40">
        <v>19</v>
      </c>
      <c r="W31" s="40">
        <v>24</v>
      </c>
      <c r="X31" s="40">
        <v>29</v>
      </c>
      <c r="Y31" s="40">
        <v>16</v>
      </c>
      <c r="Z31" s="40">
        <v>14.6</v>
      </c>
      <c r="AA31" s="40">
        <v>12</v>
      </c>
      <c r="AB31" s="40">
        <v>6.8</v>
      </c>
      <c r="AC31" s="40">
        <v>177</v>
      </c>
      <c r="AD31" s="40">
        <v>78</v>
      </c>
      <c r="AE31" s="40">
        <v>99</v>
      </c>
      <c r="AF31" s="40">
        <v>177</v>
      </c>
      <c r="AG31" s="40">
        <v>15</v>
      </c>
      <c r="AH31" s="40">
        <v>29</v>
      </c>
      <c r="AI31" s="40">
        <v>70</v>
      </c>
      <c r="AJ31" s="41">
        <v>1</v>
      </c>
      <c r="AK31" s="42" t="s">
        <v>26</v>
      </c>
    </row>
    <row r="32" spans="2:37" x14ac:dyDescent="0.25">
      <c r="B32" s="39">
        <v>2024</v>
      </c>
      <c r="C32" s="40">
        <v>44662</v>
      </c>
      <c r="D32" s="40">
        <v>45963</v>
      </c>
      <c r="E32" s="40">
        <v>5963</v>
      </c>
      <c r="F32" s="40" t="s">
        <v>491</v>
      </c>
      <c r="G32" s="40" t="s">
        <v>430</v>
      </c>
      <c r="H32" s="40" t="s">
        <v>395</v>
      </c>
      <c r="I32" s="40" t="s">
        <v>431</v>
      </c>
      <c r="J32" s="40" t="s">
        <v>397</v>
      </c>
      <c r="K32" s="40" t="s">
        <v>418</v>
      </c>
      <c r="L32" s="40" t="s">
        <v>410</v>
      </c>
      <c r="M32" s="40" t="s">
        <v>411</v>
      </c>
      <c r="N32" s="40" t="s">
        <v>492</v>
      </c>
      <c r="O32" s="40" t="s">
        <v>402</v>
      </c>
      <c r="P32" s="40" t="s">
        <v>403</v>
      </c>
      <c r="Q32" s="40" t="s">
        <v>422</v>
      </c>
      <c r="R32" s="40" t="s">
        <v>405</v>
      </c>
      <c r="S32" s="40">
        <v>1133</v>
      </c>
      <c r="T32" s="40">
        <v>92</v>
      </c>
      <c r="U32" s="40">
        <v>5</v>
      </c>
      <c r="V32" s="40">
        <v>15</v>
      </c>
      <c r="W32" s="40">
        <v>29</v>
      </c>
      <c r="X32" s="40">
        <v>51</v>
      </c>
      <c r="Y32" s="40">
        <v>49</v>
      </c>
      <c r="Z32" s="40">
        <v>43</v>
      </c>
      <c r="AA32" s="40">
        <v>23</v>
      </c>
      <c r="AB32" s="40">
        <v>12.3</v>
      </c>
      <c r="AC32" s="40">
        <v>674</v>
      </c>
      <c r="AD32" s="40">
        <v>314</v>
      </c>
      <c r="AE32" s="40">
        <v>360</v>
      </c>
      <c r="AF32" s="40">
        <v>674</v>
      </c>
      <c r="AG32" s="40">
        <v>0</v>
      </c>
      <c r="AH32" s="40">
        <v>58</v>
      </c>
      <c r="AI32" s="40">
        <v>42</v>
      </c>
      <c r="AJ32" s="41">
        <v>0</v>
      </c>
      <c r="AK32" s="42" t="s">
        <v>26</v>
      </c>
    </row>
    <row r="33" spans="2:37" x14ac:dyDescent="0.25">
      <c r="B33" s="43">
        <v>2024</v>
      </c>
      <c r="C33" s="44">
        <v>44663</v>
      </c>
      <c r="D33" s="44">
        <v>48075</v>
      </c>
      <c r="E33" s="44">
        <v>8075</v>
      </c>
      <c r="F33" s="44" t="s">
        <v>493</v>
      </c>
      <c r="G33" s="44" t="s">
        <v>471</v>
      </c>
      <c r="H33" s="44" t="s">
        <v>395</v>
      </c>
      <c r="I33" s="44" t="s">
        <v>472</v>
      </c>
      <c r="J33" s="44" t="s">
        <v>397</v>
      </c>
      <c r="K33" s="44" t="s">
        <v>418</v>
      </c>
      <c r="L33" s="44" t="s">
        <v>410</v>
      </c>
      <c r="M33" s="44" t="s">
        <v>411</v>
      </c>
      <c r="N33" s="44" t="s">
        <v>494</v>
      </c>
      <c r="O33" s="44" t="s">
        <v>402</v>
      </c>
      <c r="P33" s="44" t="s">
        <v>403</v>
      </c>
      <c r="Q33" s="44" t="s">
        <v>422</v>
      </c>
      <c r="R33" s="44" t="s">
        <v>405</v>
      </c>
      <c r="S33" s="44">
        <v>1088</v>
      </c>
      <c r="T33" s="44">
        <v>81</v>
      </c>
      <c r="U33" s="44">
        <v>10</v>
      </c>
      <c r="V33" s="44">
        <v>15</v>
      </c>
      <c r="W33" s="44">
        <v>27</v>
      </c>
      <c r="X33" s="44">
        <v>48</v>
      </c>
      <c r="Y33" s="44">
        <v>30</v>
      </c>
      <c r="Z33" s="44">
        <v>24.3</v>
      </c>
      <c r="AA33" s="44">
        <v>13</v>
      </c>
      <c r="AB33" s="44">
        <v>9.1</v>
      </c>
      <c r="AC33" s="44">
        <v>337</v>
      </c>
      <c r="AD33" s="44">
        <v>167</v>
      </c>
      <c r="AE33" s="44">
        <v>170</v>
      </c>
      <c r="AF33" s="44">
        <v>336.2</v>
      </c>
      <c r="AG33" s="44">
        <v>15</v>
      </c>
      <c r="AH33" s="44">
        <v>16</v>
      </c>
      <c r="AI33" s="44">
        <v>83</v>
      </c>
      <c r="AJ33" s="45">
        <v>1</v>
      </c>
      <c r="AK33" s="42" t="s">
        <v>26</v>
      </c>
    </row>
    <row r="34" spans="2:37" x14ac:dyDescent="0.25">
      <c r="B34" s="39">
        <v>2024</v>
      </c>
      <c r="C34" s="40">
        <v>44679</v>
      </c>
      <c r="D34" s="40">
        <v>44620</v>
      </c>
      <c r="E34" s="40">
        <v>4620</v>
      </c>
      <c r="F34" s="40" t="s">
        <v>495</v>
      </c>
      <c r="G34" s="40" t="s">
        <v>407</v>
      </c>
      <c r="H34" s="40" t="s">
        <v>395</v>
      </c>
      <c r="I34" s="40" t="s">
        <v>408</v>
      </c>
      <c r="J34" s="40" t="s">
        <v>397</v>
      </c>
      <c r="K34" s="40" t="s">
        <v>418</v>
      </c>
      <c r="L34" s="40" t="s">
        <v>410</v>
      </c>
      <c r="M34" s="40" t="s">
        <v>411</v>
      </c>
      <c r="N34" s="40" t="s">
        <v>496</v>
      </c>
      <c r="O34" s="40" t="s">
        <v>402</v>
      </c>
      <c r="P34" s="40" t="s">
        <v>403</v>
      </c>
      <c r="Q34" s="40" t="s">
        <v>422</v>
      </c>
      <c r="R34" s="40" t="s">
        <v>405</v>
      </c>
      <c r="S34" s="40">
        <v>1142</v>
      </c>
      <c r="T34" s="40">
        <v>94</v>
      </c>
      <c r="U34" s="40">
        <v>4</v>
      </c>
      <c r="V34" s="40">
        <v>13</v>
      </c>
      <c r="W34" s="40">
        <v>25</v>
      </c>
      <c r="X34" s="40">
        <v>58</v>
      </c>
      <c r="Y34" s="40">
        <v>36</v>
      </c>
      <c r="Z34" s="40">
        <v>28.7</v>
      </c>
      <c r="AA34" s="40">
        <v>25</v>
      </c>
      <c r="AB34" s="40">
        <v>11.1</v>
      </c>
      <c r="AC34" s="40">
        <v>414</v>
      </c>
      <c r="AD34" s="40">
        <v>211</v>
      </c>
      <c r="AE34" s="40">
        <v>203</v>
      </c>
      <c r="AF34" s="40">
        <v>414</v>
      </c>
      <c r="AG34" s="40">
        <v>1</v>
      </c>
      <c r="AH34" s="40">
        <v>15</v>
      </c>
      <c r="AI34" s="40">
        <v>81</v>
      </c>
      <c r="AJ34" s="41">
        <v>5</v>
      </c>
      <c r="AK34" s="42" t="s">
        <v>27</v>
      </c>
    </row>
    <row r="35" spans="2:37" x14ac:dyDescent="0.25">
      <c r="B35" s="39">
        <v>2024</v>
      </c>
      <c r="C35" s="40">
        <v>44685</v>
      </c>
      <c r="D35" s="40">
        <v>48085</v>
      </c>
      <c r="E35" s="40">
        <v>8085</v>
      </c>
      <c r="F35" s="40" t="s">
        <v>497</v>
      </c>
      <c r="G35" s="40" t="s">
        <v>498</v>
      </c>
      <c r="H35" s="40" t="s">
        <v>395</v>
      </c>
      <c r="I35" s="40" t="s">
        <v>499</v>
      </c>
      <c r="J35" s="40" t="s">
        <v>397</v>
      </c>
      <c r="K35" s="40" t="s">
        <v>418</v>
      </c>
      <c r="L35" s="40" t="s">
        <v>410</v>
      </c>
      <c r="M35" s="40" t="s">
        <v>411</v>
      </c>
      <c r="N35" s="40" t="s">
        <v>500</v>
      </c>
      <c r="O35" s="40" t="s">
        <v>402</v>
      </c>
      <c r="P35" s="40" t="s">
        <v>403</v>
      </c>
      <c r="Q35" s="40" t="s">
        <v>422</v>
      </c>
      <c r="R35" s="40" t="s">
        <v>405</v>
      </c>
      <c r="S35" s="40">
        <v>1077</v>
      </c>
      <c r="T35" s="40">
        <v>77</v>
      </c>
      <c r="U35" s="40">
        <v>16</v>
      </c>
      <c r="V35" s="40">
        <v>20</v>
      </c>
      <c r="W35" s="40">
        <v>28</v>
      </c>
      <c r="X35" s="40">
        <v>36</v>
      </c>
      <c r="Y35" s="40">
        <v>29</v>
      </c>
      <c r="Z35" s="40">
        <v>22.8</v>
      </c>
      <c r="AA35" s="40">
        <v>13</v>
      </c>
      <c r="AB35" s="40">
        <v>7.6</v>
      </c>
      <c r="AC35" s="40">
        <v>310</v>
      </c>
      <c r="AD35" s="40">
        <v>141</v>
      </c>
      <c r="AE35" s="40">
        <v>169</v>
      </c>
      <c r="AF35" s="40">
        <v>310</v>
      </c>
      <c r="AG35" s="40">
        <v>3</v>
      </c>
      <c r="AH35" s="40">
        <v>49</v>
      </c>
      <c r="AI35" s="40">
        <v>51</v>
      </c>
      <c r="AJ35" s="41">
        <v>0</v>
      </c>
      <c r="AK35" s="42" t="s">
        <v>26</v>
      </c>
    </row>
    <row r="36" spans="2:37" x14ac:dyDescent="0.25">
      <c r="B36" s="39">
        <v>2024</v>
      </c>
      <c r="C36" s="40">
        <v>44712</v>
      </c>
      <c r="D36" s="40">
        <v>48010</v>
      </c>
      <c r="E36" s="40">
        <v>8010</v>
      </c>
      <c r="F36" s="40" t="s">
        <v>501</v>
      </c>
      <c r="G36" s="40" t="s">
        <v>465</v>
      </c>
      <c r="H36" s="40" t="s">
        <v>395</v>
      </c>
      <c r="I36" s="40" t="s">
        <v>466</v>
      </c>
      <c r="J36" s="40" t="s">
        <v>397</v>
      </c>
      <c r="K36" s="40" t="s">
        <v>418</v>
      </c>
      <c r="L36" s="40" t="s">
        <v>410</v>
      </c>
      <c r="M36" s="40" t="s">
        <v>411</v>
      </c>
      <c r="N36" s="40" t="s">
        <v>502</v>
      </c>
      <c r="O36" s="40" t="s">
        <v>402</v>
      </c>
      <c r="P36" s="40" t="s">
        <v>403</v>
      </c>
      <c r="Q36" s="40" t="s">
        <v>422</v>
      </c>
      <c r="R36" s="40" t="s">
        <v>405</v>
      </c>
      <c r="S36" s="40">
        <v>1056</v>
      </c>
      <c r="T36" s="40">
        <v>70</v>
      </c>
      <c r="U36" s="40">
        <v>20</v>
      </c>
      <c r="V36" s="40">
        <v>25</v>
      </c>
      <c r="W36" s="40">
        <v>28</v>
      </c>
      <c r="X36" s="40">
        <v>27</v>
      </c>
      <c r="Y36" s="40">
        <v>34</v>
      </c>
      <c r="Z36" s="40">
        <v>26.6</v>
      </c>
      <c r="AA36" s="40">
        <v>12</v>
      </c>
      <c r="AB36" s="40">
        <v>8.6999999999999993</v>
      </c>
      <c r="AC36" s="40">
        <v>419</v>
      </c>
      <c r="AD36" s="40">
        <v>210</v>
      </c>
      <c r="AE36" s="40">
        <v>209</v>
      </c>
      <c r="AF36" s="40">
        <v>419</v>
      </c>
      <c r="AG36" s="40">
        <v>1</v>
      </c>
      <c r="AH36" s="40">
        <v>63</v>
      </c>
      <c r="AI36" s="40">
        <v>37</v>
      </c>
      <c r="AJ36" s="41">
        <v>0</v>
      </c>
      <c r="AK36" s="42" t="s">
        <v>27</v>
      </c>
    </row>
    <row r="37" spans="2:37" x14ac:dyDescent="0.25">
      <c r="B37" s="43">
        <v>2024</v>
      </c>
      <c r="C37" s="44">
        <v>44720</v>
      </c>
      <c r="D37" s="44">
        <v>48057</v>
      </c>
      <c r="E37" s="44">
        <v>8057</v>
      </c>
      <c r="F37" s="44" t="s">
        <v>503</v>
      </c>
      <c r="G37" s="44" t="s">
        <v>441</v>
      </c>
      <c r="H37" s="44" t="s">
        <v>395</v>
      </c>
      <c r="I37" s="44" t="s">
        <v>442</v>
      </c>
      <c r="J37" s="44" t="s">
        <v>397</v>
      </c>
      <c r="K37" s="44" t="s">
        <v>418</v>
      </c>
      <c r="L37" s="44" t="s">
        <v>410</v>
      </c>
      <c r="M37" s="44" t="s">
        <v>411</v>
      </c>
      <c r="N37" s="44" t="s">
        <v>504</v>
      </c>
      <c r="O37" s="44" t="s">
        <v>402</v>
      </c>
      <c r="P37" s="44" t="s">
        <v>403</v>
      </c>
      <c r="Q37" s="44" t="s">
        <v>422</v>
      </c>
      <c r="R37" s="44" t="s">
        <v>405</v>
      </c>
      <c r="S37" s="44">
        <v>1193</v>
      </c>
      <c r="T37" s="44">
        <v>99</v>
      </c>
      <c r="U37" s="44">
        <v>1</v>
      </c>
      <c r="V37" s="44">
        <v>5</v>
      </c>
      <c r="W37" s="44">
        <v>17</v>
      </c>
      <c r="X37" s="44">
        <v>77</v>
      </c>
      <c r="Y37" s="44">
        <v>50</v>
      </c>
      <c r="Z37" s="44">
        <v>39.299999999999997</v>
      </c>
      <c r="AA37" s="44">
        <v>26</v>
      </c>
      <c r="AB37" s="44">
        <v>13.5</v>
      </c>
      <c r="AC37" s="44">
        <v>548</v>
      </c>
      <c r="AD37" s="44">
        <v>271</v>
      </c>
      <c r="AE37" s="44">
        <v>277</v>
      </c>
      <c r="AF37" s="44">
        <v>548</v>
      </c>
      <c r="AG37" s="44">
        <v>0</v>
      </c>
      <c r="AH37" s="44">
        <v>13</v>
      </c>
      <c r="AI37" s="44">
        <v>87</v>
      </c>
      <c r="AJ37" s="45">
        <v>0</v>
      </c>
      <c r="AK37" s="42" t="s">
        <v>26</v>
      </c>
    </row>
    <row r="38" spans="2:37" x14ac:dyDescent="0.25">
      <c r="B38" s="43">
        <v>2024</v>
      </c>
      <c r="C38" s="44">
        <v>44737</v>
      </c>
      <c r="D38" s="44">
        <v>46018</v>
      </c>
      <c r="E38" s="44">
        <v>6018</v>
      </c>
      <c r="F38" s="44" t="s">
        <v>505</v>
      </c>
      <c r="G38" s="44" t="s">
        <v>479</v>
      </c>
      <c r="H38" s="44" t="s">
        <v>395</v>
      </c>
      <c r="I38" s="44" t="s">
        <v>480</v>
      </c>
      <c r="J38" s="44" t="s">
        <v>397</v>
      </c>
      <c r="K38" s="44" t="s">
        <v>418</v>
      </c>
      <c r="L38" s="44" t="s">
        <v>410</v>
      </c>
      <c r="M38" s="44" t="s">
        <v>411</v>
      </c>
      <c r="N38" s="44" t="s">
        <v>506</v>
      </c>
      <c r="O38" s="44" t="s">
        <v>402</v>
      </c>
      <c r="P38" s="44" t="s">
        <v>403</v>
      </c>
      <c r="Q38" s="44" t="s">
        <v>422</v>
      </c>
      <c r="R38" s="44" t="s">
        <v>405</v>
      </c>
      <c r="S38" s="44">
        <v>1165</v>
      </c>
      <c r="T38" s="44">
        <v>97</v>
      </c>
      <c r="U38" s="44">
        <v>3</v>
      </c>
      <c r="V38" s="44">
        <v>7</v>
      </c>
      <c r="W38" s="44">
        <v>21</v>
      </c>
      <c r="X38" s="44">
        <v>69</v>
      </c>
      <c r="Y38" s="44">
        <v>37</v>
      </c>
      <c r="Z38" s="44">
        <v>32.799999999999997</v>
      </c>
      <c r="AA38" s="44">
        <v>19</v>
      </c>
      <c r="AB38" s="44">
        <v>12.4</v>
      </c>
      <c r="AC38" s="44">
        <v>434</v>
      </c>
      <c r="AD38" s="44">
        <v>215</v>
      </c>
      <c r="AE38" s="44">
        <v>219</v>
      </c>
      <c r="AF38" s="44">
        <v>433.2</v>
      </c>
      <c r="AG38" s="44">
        <v>1</v>
      </c>
      <c r="AH38" s="44">
        <v>31</v>
      </c>
      <c r="AI38" s="44">
        <v>68</v>
      </c>
      <c r="AJ38" s="45">
        <v>0</v>
      </c>
      <c r="AK38" s="42" t="s">
        <v>27</v>
      </c>
    </row>
    <row r="39" spans="2:37" x14ac:dyDescent="0.25">
      <c r="B39" s="39">
        <v>2024</v>
      </c>
      <c r="C39" s="40">
        <v>44738</v>
      </c>
      <c r="D39" s="40">
        <v>48076</v>
      </c>
      <c r="E39" s="40">
        <v>8076</v>
      </c>
      <c r="F39" s="40" t="s">
        <v>507</v>
      </c>
      <c r="G39" s="40" t="s">
        <v>430</v>
      </c>
      <c r="H39" s="40" t="s">
        <v>395</v>
      </c>
      <c r="I39" s="40" t="s">
        <v>431</v>
      </c>
      <c r="J39" s="40" t="s">
        <v>397</v>
      </c>
      <c r="K39" s="40" t="s">
        <v>418</v>
      </c>
      <c r="L39" s="40" t="s">
        <v>410</v>
      </c>
      <c r="M39" s="40" t="s">
        <v>411</v>
      </c>
      <c r="N39" s="40" t="s">
        <v>508</v>
      </c>
      <c r="O39" s="40" t="s">
        <v>402</v>
      </c>
      <c r="P39" s="40" t="s">
        <v>403</v>
      </c>
      <c r="Q39" s="40" t="s">
        <v>422</v>
      </c>
      <c r="R39" s="40" t="s">
        <v>405</v>
      </c>
      <c r="S39" s="40">
        <v>1164</v>
      </c>
      <c r="T39" s="40">
        <v>97</v>
      </c>
      <c r="U39" s="40">
        <v>2</v>
      </c>
      <c r="V39" s="40">
        <v>5</v>
      </c>
      <c r="W39" s="40">
        <v>24</v>
      </c>
      <c r="X39" s="40">
        <v>69</v>
      </c>
      <c r="Y39" s="40">
        <v>35</v>
      </c>
      <c r="Z39" s="40">
        <v>29</v>
      </c>
      <c r="AA39" s="40">
        <v>10</v>
      </c>
      <c r="AB39" s="40">
        <v>7.1</v>
      </c>
      <c r="AC39" s="40">
        <v>456</v>
      </c>
      <c r="AD39" s="40">
        <v>226</v>
      </c>
      <c r="AE39" s="40">
        <v>230</v>
      </c>
      <c r="AF39" s="40">
        <v>456</v>
      </c>
      <c r="AG39" s="40">
        <v>2</v>
      </c>
      <c r="AH39" s="40">
        <v>10</v>
      </c>
      <c r="AI39" s="40">
        <v>80</v>
      </c>
      <c r="AJ39" s="41">
        <v>10</v>
      </c>
      <c r="AK39" s="42" t="s">
        <v>26</v>
      </c>
    </row>
    <row r="40" spans="2:37" x14ac:dyDescent="0.25">
      <c r="B40" s="43">
        <v>2024</v>
      </c>
      <c r="C40" s="44">
        <v>44753</v>
      </c>
      <c r="D40" s="44">
        <v>48034</v>
      </c>
      <c r="E40" s="44">
        <v>8034</v>
      </c>
      <c r="F40" s="44" t="s">
        <v>509</v>
      </c>
      <c r="G40" s="44" t="s">
        <v>479</v>
      </c>
      <c r="H40" s="44" t="s">
        <v>395</v>
      </c>
      <c r="I40" s="44" t="s">
        <v>480</v>
      </c>
      <c r="J40" s="44" t="s">
        <v>397</v>
      </c>
      <c r="K40" s="44" t="s">
        <v>418</v>
      </c>
      <c r="L40" s="44" t="s">
        <v>410</v>
      </c>
      <c r="M40" s="44" t="s">
        <v>411</v>
      </c>
      <c r="N40" s="44" t="s">
        <v>510</v>
      </c>
      <c r="O40" s="44" t="s">
        <v>402</v>
      </c>
      <c r="P40" s="44" t="s">
        <v>403</v>
      </c>
      <c r="Q40" s="44" t="s">
        <v>422</v>
      </c>
      <c r="R40" s="44" t="s">
        <v>405</v>
      </c>
      <c r="S40" s="44">
        <v>1143</v>
      </c>
      <c r="T40" s="44">
        <v>94</v>
      </c>
      <c r="U40" s="44">
        <v>4</v>
      </c>
      <c r="V40" s="44">
        <v>10</v>
      </c>
      <c r="W40" s="44">
        <v>26</v>
      </c>
      <c r="X40" s="44">
        <v>60</v>
      </c>
      <c r="Y40" s="44">
        <v>30</v>
      </c>
      <c r="Z40" s="44">
        <v>24</v>
      </c>
      <c r="AA40" s="44">
        <v>34</v>
      </c>
      <c r="AB40" s="44">
        <v>18.8</v>
      </c>
      <c r="AC40" s="44">
        <v>395</v>
      </c>
      <c r="AD40" s="44">
        <v>192</v>
      </c>
      <c r="AE40" s="44">
        <v>203</v>
      </c>
      <c r="AF40" s="44">
        <v>395</v>
      </c>
      <c r="AG40" s="44">
        <v>1</v>
      </c>
      <c r="AH40" s="44">
        <v>21</v>
      </c>
      <c r="AI40" s="44">
        <v>72</v>
      </c>
      <c r="AJ40" s="45">
        <v>8</v>
      </c>
      <c r="AK40" s="42" t="s">
        <v>27</v>
      </c>
    </row>
    <row r="41" spans="2:37" x14ac:dyDescent="0.25">
      <c r="B41" s="39">
        <v>2024</v>
      </c>
      <c r="C41" s="40">
        <v>44761</v>
      </c>
      <c r="D41" s="40">
        <v>48039</v>
      </c>
      <c r="E41" s="40">
        <v>8039</v>
      </c>
      <c r="F41" s="40" t="s">
        <v>511</v>
      </c>
      <c r="G41" s="40" t="s">
        <v>407</v>
      </c>
      <c r="H41" s="40" t="s">
        <v>395</v>
      </c>
      <c r="I41" s="40" t="s">
        <v>408</v>
      </c>
      <c r="J41" s="40" t="s">
        <v>397</v>
      </c>
      <c r="K41" s="40" t="s">
        <v>418</v>
      </c>
      <c r="L41" s="40" t="s">
        <v>410</v>
      </c>
      <c r="M41" s="40" t="s">
        <v>411</v>
      </c>
      <c r="N41" s="40" t="s">
        <v>512</v>
      </c>
      <c r="O41" s="40" t="s">
        <v>402</v>
      </c>
      <c r="P41" s="40" t="s">
        <v>403</v>
      </c>
      <c r="Q41" s="40" t="s">
        <v>422</v>
      </c>
      <c r="R41" s="40" t="s">
        <v>405</v>
      </c>
      <c r="S41" s="40">
        <v>1130</v>
      </c>
      <c r="T41" s="40">
        <v>91</v>
      </c>
      <c r="U41" s="40">
        <v>4</v>
      </c>
      <c r="V41" s="40">
        <v>13</v>
      </c>
      <c r="W41" s="40">
        <v>31</v>
      </c>
      <c r="X41" s="40">
        <v>52</v>
      </c>
      <c r="Y41" s="40">
        <v>39</v>
      </c>
      <c r="Z41" s="40">
        <v>37.5</v>
      </c>
      <c r="AA41" s="40">
        <v>17</v>
      </c>
      <c r="AB41" s="40">
        <v>12.3</v>
      </c>
      <c r="AC41" s="40">
        <v>541</v>
      </c>
      <c r="AD41" s="40">
        <v>264</v>
      </c>
      <c r="AE41" s="40">
        <v>277</v>
      </c>
      <c r="AF41" s="40">
        <v>541</v>
      </c>
      <c r="AG41" s="40">
        <v>1</v>
      </c>
      <c r="AH41" s="40">
        <v>28</v>
      </c>
      <c r="AI41" s="40">
        <v>71</v>
      </c>
      <c r="AJ41" s="41">
        <v>0</v>
      </c>
      <c r="AK41" s="42" t="s">
        <v>27</v>
      </c>
    </row>
    <row r="42" spans="2:37" x14ac:dyDescent="0.25">
      <c r="B42" s="39">
        <v>2024</v>
      </c>
      <c r="C42" s="40">
        <v>44770</v>
      </c>
      <c r="D42" s="40">
        <v>48042</v>
      </c>
      <c r="E42" s="40">
        <v>8042</v>
      </c>
      <c r="F42" s="40" t="s">
        <v>513</v>
      </c>
      <c r="G42" s="40" t="s">
        <v>430</v>
      </c>
      <c r="H42" s="40" t="s">
        <v>395</v>
      </c>
      <c r="I42" s="40" t="s">
        <v>431</v>
      </c>
      <c r="J42" s="40" t="s">
        <v>397</v>
      </c>
      <c r="K42" s="40" t="s">
        <v>418</v>
      </c>
      <c r="L42" s="40" t="s">
        <v>410</v>
      </c>
      <c r="M42" s="40" t="s">
        <v>411</v>
      </c>
      <c r="N42" s="40" t="s">
        <v>514</v>
      </c>
      <c r="O42" s="40" t="s">
        <v>402</v>
      </c>
      <c r="P42" s="40" t="s">
        <v>403</v>
      </c>
      <c r="Q42" s="40" t="s">
        <v>422</v>
      </c>
      <c r="R42" s="40" t="s">
        <v>405</v>
      </c>
      <c r="S42" s="40">
        <v>1139</v>
      </c>
      <c r="T42" s="40">
        <v>93</v>
      </c>
      <c r="U42" s="40">
        <v>6</v>
      </c>
      <c r="V42" s="40">
        <v>10</v>
      </c>
      <c r="W42" s="40">
        <v>24</v>
      </c>
      <c r="X42" s="40">
        <v>60</v>
      </c>
      <c r="Y42" s="40">
        <v>32</v>
      </c>
      <c r="Z42" s="40">
        <v>30.6</v>
      </c>
      <c r="AA42" s="40">
        <v>19</v>
      </c>
      <c r="AB42" s="40">
        <v>14.1</v>
      </c>
      <c r="AC42" s="40">
        <v>395</v>
      </c>
      <c r="AD42" s="40">
        <v>193</v>
      </c>
      <c r="AE42" s="40">
        <v>202</v>
      </c>
      <c r="AF42" s="40">
        <v>394.4</v>
      </c>
      <c r="AG42" s="40">
        <v>2</v>
      </c>
      <c r="AH42" s="40">
        <v>29</v>
      </c>
      <c r="AI42" s="40">
        <v>46</v>
      </c>
      <c r="AJ42" s="41">
        <v>25</v>
      </c>
      <c r="AK42" s="42" t="s">
        <v>26</v>
      </c>
    </row>
    <row r="43" spans="2:37" x14ac:dyDescent="0.25">
      <c r="B43" s="43">
        <v>2024</v>
      </c>
      <c r="C43" s="44">
        <v>44782</v>
      </c>
      <c r="D43" s="44">
        <v>46333</v>
      </c>
      <c r="E43" s="44">
        <v>6333</v>
      </c>
      <c r="F43" s="44" t="s">
        <v>515</v>
      </c>
      <c r="G43" s="44" t="s">
        <v>441</v>
      </c>
      <c r="H43" s="44" t="s">
        <v>395</v>
      </c>
      <c r="I43" s="44" t="s">
        <v>442</v>
      </c>
      <c r="J43" s="44" t="s">
        <v>397</v>
      </c>
      <c r="K43" s="44" t="s">
        <v>398</v>
      </c>
      <c r="L43" s="44" t="s">
        <v>399</v>
      </c>
      <c r="M43" s="44" t="s">
        <v>400</v>
      </c>
      <c r="N43" s="44" t="s">
        <v>516</v>
      </c>
      <c r="O43" s="44" t="s">
        <v>402</v>
      </c>
      <c r="P43" s="44" t="s">
        <v>403</v>
      </c>
      <c r="Q43" s="44" t="s">
        <v>517</v>
      </c>
      <c r="R43" s="44" t="s">
        <v>405</v>
      </c>
      <c r="S43" s="44">
        <v>1011</v>
      </c>
      <c r="T43" s="44">
        <v>52</v>
      </c>
      <c r="U43" s="44">
        <v>33</v>
      </c>
      <c r="V43" s="44">
        <v>20</v>
      </c>
      <c r="W43" s="44">
        <v>19</v>
      </c>
      <c r="X43" s="44">
        <v>28</v>
      </c>
      <c r="Y43" s="44">
        <v>28</v>
      </c>
      <c r="Z43" s="44">
        <v>26.2</v>
      </c>
      <c r="AA43" s="44">
        <v>22</v>
      </c>
      <c r="AB43" s="44">
        <v>16.899999999999999</v>
      </c>
      <c r="AC43" s="44">
        <v>130</v>
      </c>
      <c r="AD43" s="44">
        <v>41</v>
      </c>
      <c r="AE43" s="44">
        <v>89</v>
      </c>
      <c r="AF43" s="44">
        <v>123.9</v>
      </c>
      <c r="AG43" s="44">
        <v>12</v>
      </c>
      <c r="AH43" s="44">
        <v>33</v>
      </c>
      <c r="AI43" s="44">
        <v>66</v>
      </c>
      <c r="AJ43" s="45">
        <v>1</v>
      </c>
      <c r="AK43" s="42" t="s">
        <v>26</v>
      </c>
    </row>
    <row r="44" spans="2:37" x14ac:dyDescent="0.25">
      <c r="B44" s="43">
        <v>2024</v>
      </c>
      <c r="C44" s="44">
        <v>44787</v>
      </c>
      <c r="D44" s="44">
        <v>44748</v>
      </c>
      <c r="E44" s="44">
        <v>4748</v>
      </c>
      <c r="F44" s="44" t="s">
        <v>518</v>
      </c>
      <c r="G44" s="44" t="s">
        <v>498</v>
      </c>
      <c r="H44" s="44" t="s">
        <v>395</v>
      </c>
      <c r="I44" s="44" t="s">
        <v>499</v>
      </c>
      <c r="J44" s="44" t="s">
        <v>397</v>
      </c>
      <c r="K44" s="44" t="s">
        <v>418</v>
      </c>
      <c r="L44" s="44" t="s">
        <v>410</v>
      </c>
      <c r="M44" s="44" t="s">
        <v>411</v>
      </c>
      <c r="N44" s="44" t="s">
        <v>519</v>
      </c>
      <c r="O44" s="44" t="s">
        <v>402</v>
      </c>
      <c r="P44" s="44" t="s">
        <v>403</v>
      </c>
      <c r="Q44" s="44" t="s">
        <v>422</v>
      </c>
      <c r="R44" s="44" t="s">
        <v>405</v>
      </c>
      <c r="S44" s="44">
        <v>949</v>
      </c>
      <c r="T44" s="44">
        <v>24</v>
      </c>
      <c r="U44" s="44">
        <v>38</v>
      </c>
      <c r="V44" s="44">
        <v>22</v>
      </c>
      <c r="W44" s="44">
        <v>22</v>
      </c>
      <c r="X44" s="44">
        <v>18</v>
      </c>
      <c r="Y44" s="44">
        <v>23</v>
      </c>
      <c r="Z44" s="44">
        <v>20</v>
      </c>
      <c r="AA44" s="44">
        <v>32</v>
      </c>
      <c r="AB44" s="44">
        <v>23.9</v>
      </c>
      <c r="AC44" s="44">
        <v>263</v>
      </c>
      <c r="AD44" s="44">
        <v>140</v>
      </c>
      <c r="AE44" s="44">
        <v>123</v>
      </c>
      <c r="AF44" s="44">
        <v>262.60000000000002</v>
      </c>
      <c r="AG44" s="44">
        <v>36</v>
      </c>
      <c r="AH44" s="44">
        <v>26</v>
      </c>
      <c r="AI44" s="44">
        <v>62</v>
      </c>
      <c r="AJ44" s="45">
        <v>13</v>
      </c>
      <c r="AK44" s="42" t="s">
        <v>26</v>
      </c>
    </row>
    <row r="45" spans="2:37" x14ac:dyDescent="0.25">
      <c r="B45" s="39">
        <v>2024</v>
      </c>
      <c r="C45" s="40">
        <v>44800</v>
      </c>
      <c r="D45" s="40">
        <v>48009</v>
      </c>
      <c r="E45" s="40">
        <v>8009</v>
      </c>
      <c r="F45" s="40" t="s">
        <v>520</v>
      </c>
      <c r="G45" s="40" t="s">
        <v>521</v>
      </c>
      <c r="H45" s="40" t="s">
        <v>395</v>
      </c>
      <c r="I45" s="40" t="s">
        <v>466</v>
      </c>
      <c r="J45" s="40" t="s">
        <v>397</v>
      </c>
      <c r="K45" s="40" t="s">
        <v>418</v>
      </c>
      <c r="L45" s="40" t="s">
        <v>410</v>
      </c>
      <c r="M45" s="40" t="s">
        <v>411</v>
      </c>
      <c r="N45" s="40" t="s">
        <v>522</v>
      </c>
      <c r="O45" s="40" t="s">
        <v>402</v>
      </c>
      <c r="P45" s="40" t="s">
        <v>403</v>
      </c>
      <c r="Q45" s="40" t="s">
        <v>422</v>
      </c>
      <c r="R45" s="40" t="s">
        <v>405</v>
      </c>
      <c r="S45" s="40">
        <v>1096</v>
      </c>
      <c r="T45" s="40">
        <v>83</v>
      </c>
      <c r="U45" s="40">
        <v>9</v>
      </c>
      <c r="V45" s="40">
        <v>20</v>
      </c>
      <c r="W45" s="40">
        <v>32</v>
      </c>
      <c r="X45" s="40">
        <v>39</v>
      </c>
      <c r="Y45" s="40">
        <v>26</v>
      </c>
      <c r="Z45" s="40">
        <v>23.5</v>
      </c>
      <c r="AA45" s="40">
        <v>8</v>
      </c>
      <c r="AB45" s="40">
        <v>6</v>
      </c>
      <c r="AC45" s="40">
        <v>318</v>
      </c>
      <c r="AD45" s="40">
        <v>162</v>
      </c>
      <c r="AE45" s="40">
        <v>156</v>
      </c>
      <c r="AF45" s="40">
        <v>318</v>
      </c>
      <c r="AG45" s="40">
        <v>2</v>
      </c>
      <c r="AH45" s="40">
        <v>36</v>
      </c>
      <c r="AI45" s="40">
        <v>50</v>
      </c>
      <c r="AJ45" s="41">
        <v>15</v>
      </c>
      <c r="AK45" s="42" t="s">
        <v>27</v>
      </c>
    </row>
    <row r="46" spans="2:37" x14ac:dyDescent="0.25">
      <c r="B46" s="39">
        <v>2024</v>
      </c>
      <c r="C46" s="40">
        <v>44803</v>
      </c>
      <c r="D46" s="40">
        <v>48086</v>
      </c>
      <c r="E46" s="40">
        <v>8086</v>
      </c>
      <c r="F46" s="40" t="s">
        <v>523</v>
      </c>
      <c r="G46" s="40" t="s">
        <v>498</v>
      </c>
      <c r="H46" s="40" t="s">
        <v>395</v>
      </c>
      <c r="I46" s="40" t="s">
        <v>499</v>
      </c>
      <c r="J46" s="40" t="s">
        <v>397</v>
      </c>
      <c r="K46" s="40" t="s">
        <v>418</v>
      </c>
      <c r="L46" s="40" t="s">
        <v>410</v>
      </c>
      <c r="M46" s="40" t="s">
        <v>411</v>
      </c>
      <c r="N46" s="40" t="s">
        <v>524</v>
      </c>
      <c r="O46" s="40" t="s">
        <v>402</v>
      </c>
      <c r="P46" s="40" t="s">
        <v>403</v>
      </c>
      <c r="Q46" s="40" t="s">
        <v>422</v>
      </c>
      <c r="R46" s="40" t="s">
        <v>405</v>
      </c>
      <c r="S46" s="40">
        <v>1071</v>
      </c>
      <c r="T46" s="40">
        <v>76</v>
      </c>
      <c r="U46" s="40">
        <v>15</v>
      </c>
      <c r="V46" s="40">
        <v>22</v>
      </c>
      <c r="W46" s="40">
        <v>30</v>
      </c>
      <c r="X46" s="40">
        <v>33</v>
      </c>
      <c r="Y46" s="40">
        <v>62</v>
      </c>
      <c r="Z46" s="40">
        <v>47.3</v>
      </c>
      <c r="AA46" s="40">
        <v>14</v>
      </c>
      <c r="AB46" s="40">
        <v>9.8000000000000007</v>
      </c>
      <c r="AC46" s="40">
        <v>617</v>
      </c>
      <c r="AD46" s="40">
        <v>303</v>
      </c>
      <c r="AE46" s="40">
        <v>314</v>
      </c>
      <c r="AF46" s="40">
        <v>617</v>
      </c>
      <c r="AG46" s="40">
        <v>3</v>
      </c>
      <c r="AH46" s="40">
        <v>31</v>
      </c>
      <c r="AI46" s="40">
        <v>45</v>
      </c>
      <c r="AJ46" s="41">
        <v>23</v>
      </c>
      <c r="AK46" s="42" t="s">
        <v>26</v>
      </c>
    </row>
    <row r="47" spans="2:37" x14ac:dyDescent="0.25">
      <c r="B47" s="43">
        <v>2024</v>
      </c>
      <c r="C47" s="44">
        <v>44810</v>
      </c>
      <c r="D47" s="44">
        <v>48015</v>
      </c>
      <c r="E47" s="44">
        <v>8015</v>
      </c>
      <c r="F47" s="44" t="s">
        <v>525</v>
      </c>
      <c r="G47" s="44" t="s">
        <v>526</v>
      </c>
      <c r="H47" s="44" t="s">
        <v>395</v>
      </c>
      <c r="I47" s="44" t="s">
        <v>527</v>
      </c>
      <c r="J47" s="44" t="s">
        <v>397</v>
      </c>
      <c r="K47" s="44" t="s">
        <v>418</v>
      </c>
      <c r="L47" s="44" t="s">
        <v>410</v>
      </c>
      <c r="M47" s="44" t="s">
        <v>411</v>
      </c>
      <c r="N47" s="44" t="s">
        <v>528</v>
      </c>
      <c r="O47" s="44" t="s">
        <v>402</v>
      </c>
      <c r="P47" s="44" t="s">
        <v>403</v>
      </c>
      <c r="Q47" s="44" t="s">
        <v>422</v>
      </c>
      <c r="R47" s="44" t="s">
        <v>405</v>
      </c>
      <c r="S47" s="44">
        <v>1087</v>
      </c>
      <c r="T47" s="44">
        <v>81</v>
      </c>
      <c r="U47" s="44">
        <v>12</v>
      </c>
      <c r="V47" s="44">
        <v>21</v>
      </c>
      <c r="W47" s="44">
        <v>30</v>
      </c>
      <c r="X47" s="44">
        <v>37</v>
      </c>
      <c r="Y47" s="44">
        <v>34</v>
      </c>
      <c r="Z47" s="44">
        <v>26.6</v>
      </c>
      <c r="AA47" s="44">
        <v>12</v>
      </c>
      <c r="AB47" s="44">
        <v>8</v>
      </c>
      <c r="AC47" s="44">
        <v>405</v>
      </c>
      <c r="AD47" s="44">
        <v>190</v>
      </c>
      <c r="AE47" s="44">
        <v>215</v>
      </c>
      <c r="AF47" s="44">
        <v>404.2</v>
      </c>
      <c r="AG47" s="44">
        <v>0</v>
      </c>
      <c r="AH47" s="44">
        <v>47</v>
      </c>
      <c r="AI47" s="44">
        <v>53</v>
      </c>
      <c r="AJ47" s="45">
        <v>0</v>
      </c>
      <c r="AK47" s="42" t="s">
        <v>27</v>
      </c>
    </row>
    <row r="48" spans="2:37" x14ac:dyDescent="0.25">
      <c r="B48" s="39">
        <v>2024</v>
      </c>
      <c r="C48" s="40">
        <v>44815</v>
      </c>
      <c r="D48" s="40">
        <v>48007</v>
      </c>
      <c r="E48" s="40">
        <v>8007</v>
      </c>
      <c r="F48" s="40" t="s">
        <v>529</v>
      </c>
      <c r="G48" s="40" t="s">
        <v>465</v>
      </c>
      <c r="H48" s="40" t="s">
        <v>395</v>
      </c>
      <c r="I48" s="40" t="s">
        <v>466</v>
      </c>
      <c r="J48" s="40" t="s">
        <v>397</v>
      </c>
      <c r="K48" s="40" t="s">
        <v>418</v>
      </c>
      <c r="L48" s="40" t="s">
        <v>410</v>
      </c>
      <c r="M48" s="40" t="s">
        <v>411</v>
      </c>
      <c r="N48" s="40" t="s">
        <v>530</v>
      </c>
      <c r="O48" s="40" t="s">
        <v>402</v>
      </c>
      <c r="P48" s="40" t="s">
        <v>403</v>
      </c>
      <c r="Q48" s="40" t="s">
        <v>422</v>
      </c>
      <c r="R48" s="40" t="s">
        <v>405</v>
      </c>
      <c r="S48" s="40">
        <v>1028</v>
      </c>
      <c r="T48" s="40">
        <v>59</v>
      </c>
      <c r="U48" s="40">
        <v>29</v>
      </c>
      <c r="V48" s="40">
        <v>25</v>
      </c>
      <c r="W48" s="40">
        <v>24</v>
      </c>
      <c r="X48" s="40">
        <v>21</v>
      </c>
      <c r="Y48" s="40">
        <v>33</v>
      </c>
      <c r="Z48" s="40">
        <v>28.8</v>
      </c>
      <c r="AA48" s="40">
        <v>18</v>
      </c>
      <c r="AB48" s="40">
        <v>10.3</v>
      </c>
      <c r="AC48" s="40">
        <v>369</v>
      </c>
      <c r="AD48" s="40">
        <v>176</v>
      </c>
      <c r="AE48" s="40">
        <v>193</v>
      </c>
      <c r="AF48" s="40">
        <v>368.4</v>
      </c>
      <c r="AG48" s="40">
        <v>2</v>
      </c>
      <c r="AH48" s="40">
        <v>41</v>
      </c>
      <c r="AI48" s="40">
        <v>57</v>
      </c>
      <c r="AJ48" s="41">
        <v>2</v>
      </c>
      <c r="AK48" s="42" t="s">
        <v>27</v>
      </c>
    </row>
    <row r="49" spans="2:37" x14ac:dyDescent="0.25">
      <c r="B49" s="39">
        <v>2024</v>
      </c>
      <c r="C49" s="40">
        <v>44833</v>
      </c>
      <c r="D49" s="40">
        <v>48079</v>
      </c>
      <c r="E49" s="40">
        <v>8079</v>
      </c>
      <c r="F49" s="40" t="s">
        <v>531</v>
      </c>
      <c r="G49" s="40" t="s">
        <v>532</v>
      </c>
      <c r="H49" s="40" t="s">
        <v>395</v>
      </c>
      <c r="I49" s="40" t="s">
        <v>431</v>
      </c>
      <c r="J49" s="40" t="s">
        <v>397</v>
      </c>
      <c r="K49" s="40" t="s">
        <v>418</v>
      </c>
      <c r="L49" s="40" t="s">
        <v>410</v>
      </c>
      <c r="M49" s="40" t="s">
        <v>411</v>
      </c>
      <c r="N49" s="40" t="s">
        <v>533</v>
      </c>
      <c r="O49" s="40" t="s">
        <v>402</v>
      </c>
      <c r="P49" s="40" t="s">
        <v>403</v>
      </c>
      <c r="Q49" s="40" t="s">
        <v>422</v>
      </c>
      <c r="R49" s="40" t="s">
        <v>405</v>
      </c>
      <c r="S49" s="40">
        <v>960</v>
      </c>
      <c r="T49" s="40">
        <v>29</v>
      </c>
      <c r="U49" s="40">
        <v>49</v>
      </c>
      <c r="V49" s="40">
        <v>21</v>
      </c>
      <c r="W49" s="40">
        <v>19</v>
      </c>
      <c r="X49" s="40">
        <v>10</v>
      </c>
      <c r="Y49" s="40">
        <v>20</v>
      </c>
      <c r="Z49" s="40">
        <v>17.399999999999999</v>
      </c>
      <c r="AA49" s="40">
        <v>14</v>
      </c>
      <c r="AB49" s="40">
        <v>8.6999999999999993</v>
      </c>
      <c r="AC49" s="40">
        <v>198</v>
      </c>
      <c r="AD49" s="40">
        <v>111</v>
      </c>
      <c r="AE49" s="40">
        <v>87</v>
      </c>
      <c r="AF49" s="40">
        <v>197.4</v>
      </c>
      <c r="AG49" s="40">
        <v>10</v>
      </c>
      <c r="AH49" s="40">
        <v>60</v>
      </c>
      <c r="AI49" s="40">
        <v>40</v>
      </c>
      <c r="AJ49" s="41">
        <v>0</v>
      </c>
      <c r="AK49" s="42" t="s">
        <v>26</v>
      </c>
    </row>
    <row r="50" spans="2:37" x14ac:dyDescent="0.25">
      <c r="B50" s="39">
        <v>2024</v>
      </c>
      <c r="C50" s="40">
        <v>44851</v>
      </c>
      <c r="D50" s="40">
        <v>48012</v>
      </c>
      <c r="E50" s="40">
        <v>8012</v>
      </c>
      <c r="F50" s="40" t="s">
        <v>534</v>
      </c>
      <c r="G50" s="40" t="s">
        <v>535</v>
      </c>
      <c r="H50" s="40" t="s">
        <v>395</v>
      </c>
      <c r="I50" s="40" t="s">
        <v>527</v>
      </c>
      <c r="J50" s="40" t="s">
        <v>397</v>
      </c>
      <c r="K50" s="40" t="s">
        <v>418</v>
      </c>
      <c r="L50" s="40" t="s">
        <v>410</v>
      </c>
      <c r="M50" s="40" t="s">
        <v>411</v>
      </c>
      <c r="N50" s="40" t="s">
        <v>536</v>
      </c>
      <c r="O50" s="40" t="s">
        <v>402</v>
      </c>
      <c r="P50" s="40" t="s">
        <v>403</v>
      </c>
      <c r="Q50" s="40" t="s">
        <v>422</v>
      </c>
      <c r="R50" s="40" t="s">
        <v>405</v>
      </c>
      <c r="S50" s="40">
        <v>1025</v>
      </c>
      <c r="T50" s="40">
        <v>58</v>
      </c>
      <c r="U50" s="40">
        <v>28</v>
      </c>
      <c r="V50" s="40">
        <v>27</v>
      </c>
      <c r="W50" s="40">
        <v>27</v>
      </c>
      <c r="X50" s="40">
        <v>18</v>
      </c>
      <c r="Y50" s="40">
        <v>28</v>
      </c>
      <c r="Z50" s="40">
        <v>24.8</v>
      </c>
      <c r="AA50" s="40">
        <v>22</v>
      </c>
      <c r="AB50" s="40">
        <v>14.5</v>
      </c>
      <c r="AC50" s="40">
        <v>345</v>
      </c>
      <c r="AD50" s="40">
        <v>167</v>
      </c>
      <c r="AE50" s="40">
        <v>178</v>
      </c>
      <c r="AF50" s="40">
        <v>342.3</v>
      </c>
      <c r="AG50" s="40">
        <v>2</v>
      </c>
      <c r="AH50" s="40">
        <v>77</v>
      </c>
      <c r="AI50" s="40">
        <v>21</v>
      </c>
      <c r="AJ50" s="41">
        <v>2</v>
      </c>
      <c r="AK50" s="42" t="s">
        <v>27</v>
      </c>
    </row>
    <row r="51" spans="2:37" x14ac:dyDescent="0.25">
      <c r="B51" s="39">
        <v>2024</v>
      </c>
      <c r="C51" s="40">
        <v>44867</v>
      </c>
      <c r="D51" s="40">
        <v>48113</v>
      </c>
      <c r="E51" s="40">
        <v>8113</v>
      </c>
      <c r="F51" s="40" t="s">
        <v>537</v>
      </c>
      <c r="G51" s="40" t="s">
        <v>538</v>
      </c>
      <c r="H51" s="40" t="s">
        <v>395</v>
      </c>
      <c r="I51" s="40" t="s">
        <v>539</v>
      </c>
      <c r="J51" s="40" t="s">
        <v>397</v>
      </c>
      <c r="K51" s="40" t="s">
        <v>418</v>
      </c>
      <c r="L51" s="40" t="s">
        <v>410</v>
      </c>
      <c r="M51" s="40" t="s">
        <v>411</v>
      </c>
      <c r="N51" s="40" t="s">
        <v>540</v>
      </c>
      <c r="O51" s="40" t="s">
        <v>402</v>
      </c>
      <c r="P51" s="40" t="s">
        <v>403</v>
      </c>
      <c r="Q51" s="40" t="s">
        <v>422</v>
      </c>
      <c r="R51" s="40" t="s">
        <v>405</v>
      </c>
      <c r="S51" s="40">
        <v>1022</v>
      </c>
      <c r="T51" s="40">
        <v>57</v>
      </c>
      <c r="U51" s="40">
        <v>30</v>
      </c>
      <c r="V51" s="40">
        <v>20</v>
      </c>
      <c r="W51" s="40">
        <v>30</v>
      </c>
      <c r="X51" s="40">
        <v>19</v>
      </c>
      <c r="Y51" s="40">
        <v>13</v>
      </c>
      <c r="Z51" s="40">
        <v>10</v>
      </c>
      <c r="AA51" s="40">
        <v>7</v>
      </c>
      <c r="AB51" s="40">
        <v>5</v>
      </c>
      <c r="AC51" s="40">
        <v>138</v>
      </c>
      <c r="AD51" s="40">
        <v>56</v>
      </c>
      <c r="AE51" s="40">
        <v>82</v>
      </c>
      <c r="AF51" s="40">
        <v>138</v>
      </c>
      <c r="AG51" s="40">
        <v>4</v>
      </c>
      <c r="AH51" s="40">
        <v>53</v>
      </c>
      <c r="AI51" s="40">
        <v>46</v>
      </c>
      <c r="AJ51" s="41">
        <v>1</v>
      </c>
      <c r="AK51" s="42" t="s">
        <v>26</v>
      </c>
    </row>
    <row r="52" spans="2:37" x14ac:dyDescent="0.25">
      <c r="B52" s="43">
        <v>2024</v>
      </c>
      <c r="C52" s="44">
        <v>44884</v>
      </c>
      <c r="D52" s="44">
        <v>44624</v>
      </c>
      <c r="E52" s="44">
        <v>4624</v>
      </c>
      <c r="F52" s="44" t="s">
        <v>541</v>
      </c>
      <c r="G52" s="44" t="s">
        <v>483</v>
      </c>
      <c r="H52" s="44" t="s">
        <v>395</v>
      </c>
      <c r="I52" s="44" t="s">
        <v>484</v>
      </c>
      <c r="J52" s="44" t="s">
        <v>397</v>
      </c>
      <c r="K52" s="44" t="s">
        <v>418</v>
      </c>
      <c r="L52" s="44" t="s">
        <v>410</v>
      </c>
      <c r="M52" s="44" t="s">
        <v>411</v>
      </c>
      <c r="N52" s="44" t="s">
        <v>542</v>
      </c>
      <c r="O52" s="44" t="s">
        <v>402</v>
      </c>
      <c r="P52" s="44" t="s">
        <v>403</v>
      </c>
      <c r="Q52" s="44" t="s">
        <v>422</v>
      </c>
      <c r="R52" s="44" t="s">
        <v>405</v>
      </c>
      <c r="S52" s="44">
        <v>1007</v>
      </c>
      <c r="T52" s="44">
        <v>50</v>
      </c>
      <c r="U52" s="44">
        <v>35</v>
      </c>
      <c r="V52" s="44">
        <v>28</v>
      </c>
      <c r="W52" s="44">
        <v>21</v>
      </c>
      <c r="X52" s="44">
        <v>16</v>
      </c>
      <c r="Y52" s="44">
        <v>22</v>
      </c>
      <c r="Z52" s="44">
        <v>18.5</v>
      </c>
      <c r="AA52" s="44">
        <v>8</v>
      </c>
      <c r="AB52" s="44">
        <v>6.9</v>
      </c>
      <c r="AC52" s="44">
        <v>216</v>
      </c>
      <c r="AD52" s="44">
        <v>105</v>
      </c>
      <c r="AE52" s="44">
        <v>111</v>
      </c>
      <c r="AF52" s="44">
        <v>214.6</v>
      </c>
      <c r="AG52" s="44">
        <v>0</v>
      </c>
      <c r="AH52" s="44">
        <v>72</v>
      </c>
      <c r="AI52" s="44">
        <v>28</v>
      </c>
      <c r="AJ52" s="45">
        <v>0</v>
      </c>
      <c r="AK52" s="42" t="s">
        <v>27</v>
      </c>
    </row>
    <row r="53" spans="2:37" x14ac:dyDescent="0.25">
      <c r="B53" s="39">
        <v>2024</v>
      </c>
      <c r="C53" s="40">
        <v>44907</v>
      </c>
      <c r="D53" s="40">
        <v>56390</v>
      </c>
      <c r="E53" s="40">
        <v>16390</v>
      </c>
      <c r="F53" s="40" t="s">
        <v>543</v>
      </c>
      <c r="G53" s="40" t="s">
        <v>535</v>
      </c>
      <c r="H53" s="40" t="s">
        <v>395</v>
      </c>
      <c r="I53" s="40" t="s">
        <v>527</v>
      </c>
      <c r="J53" s="40" t="s">
        <v>397</v>
      </c>
      <c r="K53" s="40" t="s">
        <v>398</v>
      </c>
      <c r="L53" s="40" t="s">
        <v>410</v>
      </c>
      <c r="M53" s="40" t="s">
        <v>411</v>
      </c>
      <c r="N53" s="40" t="s">
        <v>544</v>
      </c>
      <c r="O53" s="40" t="s">
        <v>402</v>
      </c>
      <c r="P53" s="40" t="s">
        <v>403</v>
      </c>
      <c r="Q53" s="40" t="s">
        <v>517</v>
      </c>
      <c r="R53" s="40" t="s">
        <v>405</v>
      </c>
      <c r="S53" s="40">
        <v>981</v>
      </c>
      <c r="T53" s="40">
        <v>38</v>
      </c>
      <c r="U53" s="40">
        <v>44</v>
      </c>
      <c r="V53" s="40">
        <v>27</v>
      </c>
      <c r="W53" s="40">
        <v>16</v>
      </c>
      <c r="X53" s="40">
        <v>13</v>
      </c>
      <c r="Y53" s="40">
        <v>33</v>
      </c>
      <c r="Z53" s="40">
        <v>30.6</v>
      </c>
      <c r="AA53" s="40">
        <v>133</v>
      </c>
      <c r="AB53" s="40">
        <v>92</v>
      </c>
      <c r="AC53" s="40">
        <v>137</v>
      </c>
      <c r="AD53" s="40">
        <v>58</v>
      </c>
      <c r="AE53" s="40">
        <v>79</v>
      </c>
      <c r="AF53" s="40">
        <v>135.80000000000001</v>
      </c>
      <c r="AG53" s="40">
        <v>3</v>
      </c>
      <c r="AH53" s="40">
        <v>52</v>
      </c>
      <c r="AI53" s="40">
        <v>46</v>
      </c>
      <c r="AJ53" s="41">
        <v>1</v>
      </c>
      <c r="AK53" s="42" t="s">
        <v>27</v>
      </c>
    </row>
    <row r="54" spans="2:37" x14ac:dyDescent="0.25">
      <c r="B54" s="43">
        <v>2024</v>
      </c>
      <c r="C54" s="44">
        <v>44988</v>
      </c>
      <c r="D54" s="44">
        <v>44881</v>
      </c>
      <c r="E54" s="44">
        <v>4881</v>
      </c>
      <c r="F54" s="44" t="s">
        <v>545</v>
      </c>
      <c r="G54" s="44" t="s">
        <v>546</v>
      </c>
      <c r="H54" s="44" t="s">
        <v>395</v>
      </c>
      <c r="I54" s="44" t="s">
        <v>547</v>
      </c>
      <c r="J54" s="44" t="s">
        <v>397</v>
      </c>
      <c r="K54" s="44" t="s">
        <v>418</v>
      </c>
      <c r="L54" s="44" t="s">
        <v>410</v>
      </c>
      <c r="M54" s="44" t="s">
        <v>411</v>
      </c>
      <c r="N54" s="44" t="s">
        <v>548</v>
      </c>
      <c r="O54" s="44" t="s">
        <v>402</v>
      </c>
      <c r="P54" s="44" t="s">
        <v>403</v>
      </c>
      <c r="Q54" s="44" t="s">
        <v>422</v>
      </c>
      <c r="R54" s="44" t="s">
        <v>405</v>
      </c>
      <c r="S54" s="44">
        <v>1093</v>
      </c>
      <c r="T54" s="44">
        <v>83</v>
      </c>
      <c r="U54" s="44">
        <v>19</v>
      </c>
      <c r="V54" s="44">
        <v>10</v>
      </c>
      <c r="W54" s="44">
        <v>23</v>
      </c>
      <c r="X54" s="44">
        <v>48</v>
      </c>
      <c r="Y54" s="44">
        <v>31</v>
      </c>
      <c r="Z54" s="44">
        <v>25.4</v>
      </c>
      <c r="AA54" s="44">
        <v>11</v>
      </c>
      <c r="AB54" s="44">
        <v>6</v>
      </c>
      <c r="AC54" s="44">
        <v>283</v>
      </c>
      <c r="AD54" s="44">
        <v>140</v>
      </c>
      <c r="AE54" s="44">
        <v>143</v>
      </c>
      <c r="AF54" s="44">
        <v>283</v>
      </c>
      <c r="AG54" s="44">
        <v>1</v>
      </c>
      <c r="AH54" s="44">
        <v>60</v>
      </c>
      <c r="AI54" s="44">
        <v>39</v>
      </c>
      <c r="AJ54" s="45">
        <v>1</v>
      </c>
      <c r="AK54" s="42" t="s">
        <v>28</v>
      </c>
    </row>
    <row r="55" spans="2:37" x14ac:dyDescent="0.25">
      <c r="B55" s="39">
        <v>2024</v>
      </c>
      <c r="C55" s="40">
        <v>45091</v>
      </c>
      <c r="D55" s="40">
        <v>70201</v>
      </c>
      <c r="E55" s="40">
        <v>30201</v>
      </c>
      <c r="F55" s="40" t="s">
        <v>549</v>
      </c>
      <c r="G55" s="40" t="s">
        <v>498</v>
      </c>
      <c r="H55" s="40" t="s">
        <v>395</v>
      </c>
      <c r="I55" s="40" t="s">
        <v>499</v>
      </c>
      <c r="J55" s="40" t="s">
        <v>397</v>
      </c>
      <c r="K55" s="40" t="s">
        <v>398</v>
      </c>
      <c r="L55" s="40" t="s">
        <v>399</v>
      </c>
      <c r="M55" s="40" t="s">
        <v>400</v>
      </c>
      <c r="N55" s="40" t="s">
        <v>550</v>
      </c>
      <c r="O55" s="40" t="s">
        <v>402</v>
      </c>
      <c r="P55" s="40" t="s">
        <v>403</v>
      </c>
      <c r="Q55" s="40" t="s">
        <v>517</v>
      </c>
      <c r="R55" s="40" t="s">
        <v>405</v>
      </c>
      <c r="S55" s="40">
        <v>1029</v>
      </c>
      <c r="T55" s="40">
        <v>60</v>
      </c>
      <c r="U55" s="40">
        <v>28</v>
      </c>
      <c r="V55" s="40">
        <v>27</v>
      </c>
      <c r="W55" s="40">
        <v>25</v>
      </c>
      <c r="X55" s="40">
        <v>20</v>
      </c>
      <c r="Y55" s="40">
        <v>106</v>
      </c>
      <c r="Z55" s="40">
        <v>94.2</v>
      </c>
      <c r="AA55" s="40">
        <v>170</v>
      </c>
      <c r="AB55" s="40">
        <v>138.80000000000001</v>
      </c>
      <c r="AC55" s="40">
        <v>496</v>
      </c>
      <c r="AD55" s="40">
        <v>94</v>
      </c>
      <c r="AE55" s="40">
        <v>402</v>
      </c>
      <c r="AF55" s="40">
        <v>488.6</v>
      </c>
      <c r="AG55" s="40">
        <v>2</v>
      </c>
      <c r="AH55" s="40">
        <v>47</v>
      </c>
      <c r="AI55" s="40">
        <v>52</v>
      </c>
      <c r="AJ55" s="41">
        <v>1</v>
      </c>
      <c r="AK55" s="42" t="s">
        <v>26</v>
      </c>
    </row>
    <row r="56" spans="2:37" x14ac:dyDescent="0.25">
      <c r="B56" s="43">
        <v>2024</v>
      </c>
      <c r="C56" s="44">
        <v>45122</v>
      </c>
      <c r="D56" s="44">
        <v>54868</v>
      </c>
      <c r="E56" s="44">
        <v>14868</v>
      </c>
      <c r="F56" s="44" t="s">
        <v>551</v>
      </c>
      <c r="G56" s="44" t="s">
        <v>407</v>
      </c>
      <c r="H56" s="44" t="s">
        <v>395</v>
      </c>
      <c r="I56" s="44" t="s">
        <v>408</v>
      </c>
      <c r="J56" s="44" t="s">
        <v>397</v>
      </c>
      <c r="K56" s="44" t="s">
        <v>398</v>
      </c>
      <c r="L56" s="44" t="s">
        <v>410</v>
      </c>
      <c r="M56" s="44" t="s">
        <v>411</v>
      </c>
      <c r="N56" s="44" t="s">
        <v>552</v>
      </c>
      <c r="O56" s="44" t="s">
        <v>402</v>
      </c>
      <c r="P56" s="44" t="s">
        <v>403</v>
      </c>
      <c r="Q56" s="44" t="s">
        <v>517</v>
      </c>
      <c r="R56" s="44" t="s">
        <v>405</v>
      </c>
      <c r="S56" s="44">
        <v>1012</v>
      </c>
      <c r="T56" s="44">
        <v>52</v>
      </c>
      <c r="U56" s="44">
        <v>34</v>
      </c>
      <c r="V56" s="44">
        <v>19</v>
      </c>
      <c r="W56" s="44">
        <v>27</v>
      </c>
      <c r="X56" s="44">
        <v>20</v>
      </c>
      <c r="Y56" s="44">
        <v>16</v>
      </c>
      <c r="Z56" s="44">
        <v>14</v>
      </c>
      <c r="AA56" s="44">
        <v>26</v>
      </c>
      <c r="AB56" s="44">
        <v>18</v>
      </c>
      <c r="AC56" s="44">
        <v>61</v>
      </c>
      <c r="AD56" s="44">
        <v>14</v>
      </c>
      <c r="AE56" s="44">
        <v>47</v>
      </c>
      <c r="AF56" s="44">
        <v>60.4</v>
      </c>
      <c r="AG56" s="44">
        <v>7</v>
      </c>
      <c r="AH56" s="44">
        <v>54</v>
      </c>
      <c r="AI56" s="44">
        <v>44</v>
      </c>
      <c r="AJ56" s="45">
        <v>2</v>
      </c>
      <c r="AK56" s="42" t="s">
        <v>27</v>
      </c>
    </row>
    <row r="57" spans="2:37" x14ac:dyDescent="0.25">
      <c r="B57" s="39">
        <v>2024</v>
      </c>
      <c r="C57" s="40">
        <v>45126</v>
      </c>
      <c r="D57" s="40">
        <v>48269</v>
      </c>
      <c r="E57" s="40">
        <v>8269</v>
      </c>
      <c r="F57" s="40" t="s">
        <v>553</v>
      </c>
      <c r="G57" s="40" t="s">
        <v>546</v>
      </c>
      <c r="H57" s="40" t="s">
        <v>395</v>
      </c>
      <c r="I57" s="40" t="s">
        <v>547</v>
      </c>
      <c r="J57" s="40" t="s">
        <v>397</v>
      </c>
      <c r="K57" s="40" t="s">
        <v>418</v>
      </c>
      <c r="L57" s="40" t="s">
        <v>410</v>
      </c>
      <c r="M57" s="40" t="s">
        <v>411</v>
      </c>
      <c r="N57" s="40" t="s">
        <v>554</v>
      </c>
      <c r="O57" s="40" t="s">
        <v>402</v>
      </c>
      <c r="P57" s="40" t="s">
        <v>403</v>
      </c>
      <c r="Q57" s="40" t="s">
        <v>422</v>
      </c>
      <c r="R57" s="40" t="s">
        <v>405</v>
      </c>
      <c r="S57" s="40">
        <v>1141</v>
      </c>
      <c r="T57" s="40">
        <v>94</v>
      </c>
      <c r="U57" s="40">
        <v>1</v>
      </c>
      <c r="V57" s="40">
        <v>12</v>
      </c>
      <c r="W57" s="40">
        <v>29</v>
      </c>
      <c r="X57" s="40">
        <v>58</v>
      </c>
      <c r="Y57" s="40">
        <v>25</v>
      </c>
      <c r="Z57" s="40">
        <v>24.2</v>
      </c>
      <c r="AA57" s="40">
        <v>8</v>
      </c>
      <c r="AB57" s="40">
        <v>4.9000000000000004</v>
      </c>
      <c r="AC57" s="40">
        <v>345</v>
      </c>
      <c r="AD57" s="40">
        <v>175</v>
      </c>
      <c r="AE57" s="40">
        <v>170</v>
      </c>
      <c r="AF57" s="40">
        <v>344.4</v>
      </c>
      <c r="AG57" s="40">
        <v>1</v>
      </c>
      <c r="AH57" s="40">
        <v>21</v>
      </c>
      <c r="AI57" s="40">
        <v>79</v>
      </c>
      <c r="AJ57" s="41">
        <v>0</v>
      </c>
      <c r="AK57" s="42" t="s">
        <v>28</v>
      </c>
    </row>
    <row r="58" spans="2:37" x14ac:dyDescent="0.25">
      <c r="B58" s="43">
        <v>2024</v>
      </c>
      <c r="C58" s="44">
        <v>45127</v>
      </c>
      <c r="D58" s="44">
        <v>56433</v>
      </c>
      <c r="E58" s="44">
        <v>16433</v>
      </c>
      <c r="F58" s="44" t="s">
        <v>555</v>
      </c>
      <c r="G58" s="44" t="s">
        <v>546</v>
      </c>
      <c r="H58" s="44" t="s">
        <v>395</v>
      </c>
      <c r="I58" s="44" t="s">
        <v>547</v>
      </c>
      <c r="J58" s="44" t="s">
        <v>397</v>
      </c>
      <c r="K58" s="44" t="s">
        <v>418</v>
      </c>
      <c r="L58" s="44" t="s">
        <v>410</v>
      </c>
      <c r="M58" s="44" t="s">
        <v>411</v>
      </c>
      <c r="N58" s="44" t="s">
        <v>556</v>
      </c>
      <c r="O58" s="44" t="s">
        <v>402</v>
      </c>
      <c r="P58" s="44" t="s">
        <v>403</v>
      </c>
      <c r="Q58" s="44" t="s">
        <v>422</v>
      </c>
      <c r="R58" s="44" t="s">
        <v>405</v>
      </c>
      <c r="S58" s="44">
        <v>1128</v>
      </c>
      <c r="T58" s="44">
        <v>91</v>
      </c>
      <c r="U58" s="44">
        <v>6</v>
      </c>
      <c r="V58" s="44">
        <v>12</v>
      </c>
      <c r="W58" s="44">
        <v>30</v>
      </c>
      <c r="X58" s="44">
        <v>52</v>
      </c>
      <c r="Y58" s="44">
        <v>20</v>
      </c>
      <c r="Z58" s="44">
        <v>18.3</v>
      </c>
      <c r="AA58" s="44">
        <v>7</v>
      </c>
      <c r="AB58" s="44">
        <v>5.2</v>
      </c>
      <c r="AC58" s="44">
        <v>252</v>
      </c>
      <c r="AD58" s="44">
        <v>132</v>
      </c>
      <c r="AE58" s="44">
        <v>120</v>
      </c>
      <c r="AF58" s="44">
        <v>252</v>
      </c>
      <c r="AG58" s="44">
        <v>0</v>
      </c>
      <c r="AH58" s="44">
        <v>45</v>
      </c>
      <c r="AI58" s="44">
        <v>54</v>
      </c>
      <c r="AJ58" s="45">
        <v>2</v>
      </c>
      <c r="AK58" s="42" t="s">
        <v>28</v>
      </c>
    </row>
    <row r="59" spans="2:37" x14ac:dyDescent="0.25">
      <c r="B59" s="43">
        <v>2024</v>
      </c>
      <c r="C59" s="44">
        <v>45239</v>
      </c>
      <c r="D59" s="44">
        <v>48245</v>
      </c>
      <c r="E59" s="44">
        <v>8245</v>
      </c>
      <c r="F59" s="44" t="s">
        <v>557</v>
      </c>
      <c r="G59" s="44" t="s">
        <v>535</v>
      </c>
      <c r="H59" s="44" t="s">
        <v>395</v>
      </c>
      <c r="I59" s="44" t="s">
        <v>527</v>
      </c>
      <c r="J59" s="44" t="s">
        <v>397</v>
      </c>
      <c r="K59" s="44" t="s">
        <v>418</v>
      </c>
      <c r="L59" s="44" t="s">
        <v>410</v>
      </c>
      <c r="M59" s="44" t="s">
        <v>411</v>
      </c>
      <c r="N59" s="44" t="s">
        <v>558</v>
      </c>
      <c r="O59" s="44" t="s">
        <v>402</v>
      </c>
      <c r="P59" s="44" t="s">
        <v>403</v>
      </c>
      <c r="Q59" s="44" t="s">
        <v>422</v>
      </c>
      <c r="R59" s="44" t="s">
        <v>405</v>
      </c>
      <c r="S59" s="44">
        <v>943</v>
      </c>
      <c r="T59" s="44">
        <v>22</v>
      </c>
      <c r="U59" s="44">
        <v>59</v>
      </c>
      <c r="V59" s="44">
        <v>24</v>
      </c>
      <c r="W59" s="44">
        <v>13</v>
      </c>
      <c r="X59" s="44">
        <v>4</v>
      </c>
      <c r="Y59" s="44">
        <v>18</v>
      </c>
      <c r="Z59" s="44">
        <v>15.5</v>
      </c>
      <c r="AA59" s="44">
        <v>14</v>
      </c>
      <c r="AB59" s="44">
        <v>6.5</v>
      </c>
      <c r="AC59" s="44">
        <v>166</v>
      </c>
      <c r="AD59" s="44">
        <v>79</v>
      </c>
      <c r="AE59" s="44">
        <v>87</v>
      </c>
      <c r="AF59" s="44">
        <v>166</v>
      </c>
      <c r="AG59" s="44">
        <v>4</v>
      </c>
      <c r="AH59" s="44">
        <v>71</v>
      </c>
      <c r="AI59" s="44">
        <v>29</v>
      </c>
      <c r="AJ59" s="45">
        <v>0</v>
      </c>
      <c r="AK59" s="42" t="s">
        <v>27</v>
      </c>
    </row>
    <row r="60" spans="2:37" x14ac:dyDescent="0.25">
      <c r="B60" s="39">
        <v>2024</v>
      </c>
      <c r="C60" s="40">
        <v>45269</v>
      </c>
      <c r="D60" s="40">
        <v>48083</v>
      </c>
      <c r="E60" s="40">
        <v>8083</v>
      </c>
      <c r="F60" s="40" t="s">
        <v>559</v>
      </c>
      <c r="G60" s="40" t="s">
        <v>498</v>
      </c>
      <c r="H60" s="40" t="s">
        <v>395</v>
      </c>
      <c r="I60" s="40" t="s">
        <v>499</v>
      </c>
      <c r="J60" s="40" t="s">
        <v>397</v>
      </c>
      <c r="K60" s="40" t="s">
        <v>418</v>
      </c>
      <c r="L60" s="40" t="s">
        <v>410</v>
      </c>
      <c r="M60" s="40" t="s">
        <v>411</v>
      </c>
      <c r="N60" s="40" t="s">
        <v>560</v>
      </c>
      <c r="O60" s="40" t="s">
        <v>402</v>
      </c>
      <c r="P60" s="40" t="s">
        <v>403</v>
      </c>
      <c r="Q60" s="40" t="s">
        <v>422</v>
      </c>
      <c r="R60" s="40" t="s">
        <v>405</v>
      </c>
      <c r="S60" s="40">
        <v>1026</v>
      </c>
      <c r="T60" s="40">
        <v>58</v>
      </c>
      <c r="U60" s="40">
        <v>28</v>
      </c>
      <c r="V60" s="40">
        <v>22</v>
      </c>
      <c r="W60" s="40">
        <v>28</v>
      </c>
      <c r="X60" s="40">
        <v>22</v>
      </c>
      <c r="Y60" s="40">
        <v>24</v>
      </c>
      <c r="Z60" s="40">
        <v>22.2</v>
      </c>
      <c r="AA60" s="40">
        <v>13</v>
      </c>
      <c r="AB60" s="40">
        <v>9.6</v>
      </c>
      <c r="AC60" s="40">
        <v>269</v>
      </c>
      <c r="AD60" s="40">
        <v>137</v>
      </c>
      <c r="AE60" s="40">
        <v>132</v>
      </c>
      <c r="AF60" s="40">
        <v>268.10000000000002</v>
      </c>
      <c r="AG60" s="40">
        <v>6</v>
      </c>
      <c r="AH60" s="40">
        <v>45</v>
      </c>
      <c r="AI60" s="40">
        <v>54</v>
      </c>
      <c r="AJ60" s="41">
        <v>1</v>
      </c>
      <c r="AK60" s="42" t="s">
        <v>26</v>
      </c>
    </row>
    <row r="61" spans="2:37" x14ac:dyDescent="0.25">
      <c r="B61" s="43">
        <v>2024</v>
      </c>
      <c r="C61" s="44">
        <v>45289</v>
      </c>
      <c r="D61" s="44">
        <v>68831</v>
      </c>
      <c r="E61" s="44">
        <v>28831</v>
      </c>
      <c r="F61" s="44" t="s">
        <v>561</v>
      </c>
      <c r="G61" s="44" t="s">
        <v>498</v>
      </c>
      <c r="H61" s="44" t="s">
        <v>395</v>
      </c>
      <c r="I61" s="44" t="s">
        <v>499</v>
      </c>
      <c r="J61" s="44" t="s">
        <v>397</v>
      </c>
      <c r="K61" s="44" t="s">
        <v>418</v>
      </c>
      <c r="L61" s="44" t="s">
        <v>410</v>
      </c>
      <c r="M61" s="44" t="s">
        <v>411</v>
      </c>
      <c r="N61" s="44" t="s">
        <v>562</v>
      </c>
      <c r="O61" s="44" t="s">
        <v>402</v>
      </c>
      <c r="P61" s="44" t="s">
        <v>403</v>
      </c>
      <c r="Q61" s="44" t="s">
        <v>422</v>
      </c>
      <c r="R61" s="44" t="s">
        <v>405</v>
      </c>
      <c r="S61" s="44">
        <v>1002</v>
      </c>
      <c r="T61" s="44">
        <v>48</v>
      </c>
      <c r="U61" s="44">
        <v>38</v>
      </c>
      <c r="V61" s="44">
        <v>29</v>
      </c>
      <c r="W61" s="44">
        <v>22</v>
      </c>
      <c r="X61" s="44">
        <v>11</v>
      </c>
      <c r="Y61" s="44">
        <v>18</v>
      </c>
      <c r="Z61" s="44">
        <v>14</v>
      </c>
      <c r="AA61" s="44">
        <v>12</v>
      </c>
      <c r="AB61" s="44">
        <v>7.8</v>
      </c>
      <c r="AC61" s="44">
        <v>166</v>
      </c>
      <c r="AD61" s="44">
        <v>82</v>
      </c>
      <c r="AE61" s="44">
        <v>84</v>
      </c>
      <c r="AF61" s="44">
        <v>166</v>
      </c>
      <c r="AG61" s="44">
        <v>2</v>
      </c>
      <c r="AH61" s="44">
        <v>53</v>
      </c>
      <c r="AI61" s="44">
        <v>47</v>
      </c>
      <c r="AJ61" s="45">
        <v>0</v>
      </c>
      <c r="AK61" s="42" t="s">
        <v>26</v>
      </c>
    </row>
    <row r="62" spans="2:37" x14ac:dyDescent="0.25">
      <c r="B62" s="43">
        <v>2024</v>
      </c>
      <c r="C62" s="44">
        <v>45296</v>
      </c>
      <c r="D62" s="44">
        <v>46259</v>
      </c>
      <c r="E62" s="44">
        <v>6259</v>
      </c>
      <c r="F62" s="44" t="s">
        <v>563</v>
      </c>
      <c r="G62" s="44" t="s">
        <v>394</v>
      </c>
      <c r="H62" s="44" t="s">
        <v>395</v>
      </c>
      <c r="I62" s="44" t="s">
        <v>396</v>
      </c>
      <c r="J62" s="44" t="s">
        <v>397</v>
      </c>
      <c r="K62" s="44" t="s">
        <v>564</v>
      </c>
      <c r="L62" s="44" t="s">
        <v>399</v>
      </c>
      <c r="M62" s="44" t="s">
        <v>400</v>
      </c>
      <c r="N62" s="44" t="s">
        <v>565</v>
      </c>
      <c r="O62" s="44" t="s">
        <v>402</v>
      </c>
      <c r="P62" s="44" t="s">
        <v>403</v>
      </c>
      <c r="Q62" s="44" t="s">
        <v>404</v>
      </c>
      <c r="R62" s="44" t="s">
        <v>405</v>
      </c>
      <c r="S62" s="44">
        <v>1039</v>
      </c>
      <c r="T62" s="44">
        <v>64</v>
      </c>
      <c r="U62" s="44">
        <v>26</v>
      </c>
      <c r="V62" s="44">
        <v>20</v>
      </c>
      <c r="W62" s="44">
        <v>27</v>
      </c>
      <c r="X62" s="44">
        <v>27</v>
      </c>
      <c r="Y62" s="44">
        <v>87</v>
      </c>
      <c r="Z62" s="44">
        <v>73.8</v>
      </c>
      <c r="AA62" s="44">
        <v>51</v>
      </c>
      <c r="AB62" s="44">
        <v>32.9</v>
      </c>
      <c r="AC62" s="44">
        <v>723</v>
      </c>
      <c r="AD62" s="44">
        <v>345</v>
      </c>
      <c r="AE62" s="44">
        <v>378</v>
      </c>
      <c r="AF62" s="44">
        <v>723</v>
      </c>
      <c r="AG62" s="44">
        <v>2</v>
      </c>
      <c r="AH62" s="44">
        <v>47</v>
      </c>
      <c r="AI62" s="44">
        <v>53</v>
      </c>
      <c r="AJ62" s="45">
        <v>0</v>
      </c>
      <c r="AK62" s="42" t="s">
        <v>28</v>
      </c>
    </row>
    <row r="63" spans="2:37" x14ac:dyDescent="0.25">
      <c r="B63" s="39">
        <v>2024</v>
      </c>
      <c r="C63" s="40">
        <v>45322</v>
      </c>
      <c r="D63" s="40">
        <v>56379</v>
      </c>
      <c r="E63" s="40">
        <v>16379</v>
      </c>
      <c r="F63" s="40" t="s">
        <v>566</v>
      </c>
      <c r="G63" s="40" t="s">
        <v>471</v>
      </c>
      <c r="H63" s="40" t="s">
        <v>395</v>
      </c>
      <c r="I63" s="40" t="s">
        <v>472</v>
      </c>
      <c r="J63" s="40" t="s">
        <v>397</v>
      </c>
      <c r="K63" s="40" t="s">
        <v>564</v>
      </c>
      <c r="L63" s="40" t="s">
        <v>399</v>
      </c>
      <c r="M63" s="40" t="s">
        <v>400</v>
      </c>
      <c r="N63" s="40" t="s">
        <v>567</v>
      </c>
      <c r="O63" s="40" t="s">
        <v>402</v>
      </c>
      <c r="P63" s="40" t="s">
        <v>403</v>
      </c>
      <c r="Q63" s="40" t="s">
        <v>404</v>
      </c>
      <c r="R63" s="40" t="s">
        <v>405</v>
      </c>
      <c r="S63" s="40">
        <v>1070</v>
      </c>
      <c r="T63" s="40">
        <v>75</v>
      </c>
      <c r="U63" s="40">
        <v>17</v>
      </c>
      <c r="V63" s="40">
        <v>24</v>
      </c>
      <c r="W63" s="40">
        <v>28</v>
      </c>
      <c r="X63" s="40">
        <v>32</v>
      </c>
      <c r="Y63" s="40">
        <v>378</v>
      </c>
      <c r="Z63" s="40">
        <v>343.6</v>
      </c>
      <c r="AA63" s="40">
        <v>92</v>
      </c>
      <c r="AB63" s="40">
        <v>55.2</v>
      </c>
      <c r="AC63" s="40">
        <v>5942</v>
      </c>
      <c r="AD63" s="40">
        <v>3589</v>
      </c>
      <c r="AE63" s="40">
        <v>2353</v>
      </c>
      <c r="AF63" s="40">
        <v>2986.6</v>
      </c>
      <c r="AG63" s="40">
        <v>2</v>
      </c>
      <c r="AH63" s="40">
        <v>19</v>
      </c>
      <c r="AI63" s="40">
        <v>80</v>
      </c>
      <c r="AJ63" s="41">
        <v>1</v>
      </c>
      <c r="AK63" s="42" t="s">
        <v>26</v>
      </c>
    </row>
    <row r="64" spans="2:37" x14ac:dyDescent="0.25">
      <c r="B64" s="39">
        <v>2024</v>
      </c>
      <c r="C64" s="40">
        <v>45341</v>
      </c>
      <c r="D64" s="40">
        <v>56065</v>
      </c>
      <c r="E64" s="40">
        <v>16065</v>
      </c>
      <c r="F64" s="40" t="s">
        <v>568</v>
      </c>
      <c r="G64" s="40" t="s">
        <v>430</v>
      </c>
      <c r="H64" s="40" t="s">
        <v>395</v>
      </c>
      <c r="I64" s="40" t="s">
        <v>431</v>
      </c>
      <c r="J64" s="40" t="s">
        <v>397</v>
      </c>
      <c r="K64" s="40" t="s">
        <v>409</v>
      </c>
      <c r="L64" s="40" t="s">
        <v>410</v>
      </c>
      <c r="M64" s="40" t="s">
        <v>411</v>
      </c>
      <c r="N64" s="40" t="s">
        <v>569</v>
      </c>
      <c r="O64" s="40" t="s">
        <v>402</v>
      </c>
      <c r="P64" s="40" t="s">
        <v>403</v>
      </c>
      <c r="Q64" s="40" t="s">
        <v>570</v>
      </c>
      <c r="R64" s="40" t="s">
        <v>405</v>
      </c>
      <c r="S64" s="40">
        <v>1057</v>
      </c>
      <c r="T64" s="40">
        <v>71</v>
      </c>
      <c r="U64" s="40">
        <v>18</v>
      </c>
      <c r="V64" s="40">
        <v>28</v>
      </c>
      <c r="W64" s="40">
        <v>31</v>
      </c>
      <c r="X64" s="40">
        <v>23</v>
      </c>
      <c r="Y64" s="40">
        <v>45</v>
      </c>
      <c r="Z64" s="40">
        <v>38.700000000000003</v>
      </c>
      <c r="AA64" s="40">
        <v>35</v>
      </c>
      <c r="AB64" s="40">
        <v>22.7</v>
      </c>
      <c r="AC64" s="40">
        <v>351</v>
      </c>
      <c r="AD64" s="40">
        <v>186</v>
      </c>
      <c r="AE64" s="40">
        <v>165</v>
      </c>
      <c r="AF64" s="40">
        <v>348.3</v>
      </c>
      <c r="AG64" s="40">
        <v>1</v>
      </c>
      <c r="AH64" s="40">
        <v>19</v>
      </c>
      <c r="AI64" s="40">
        <v>81</v>
      </c>
      <c r="AJ64" s="41">
        <v>0</v>
      </c>
      <c r="AK64" s="42" t="s">
        <v>26</v>
      </c>
    </row>
    <row r="65" spans="2:37" x14ac:dyDescent="0.25">
      <c r="B65" s="39">
        <v>2024</v>
      </c>
      <c r="C65" s="40">
        <v>45417</v>
      </c>
      <c r="D65" s="40">
        <v>46317</v>
      </c>
      <c r="E65" s="40">
        <v>6317</v>
      </c>
      <c r="F65" s="40" t="s">
        <v>571</v>
      </c>
      <c r="G65" s="40" t="s">
        <v>546</v>
      </c>
      <c r="H65" s="40" t="s">
        <v>395</v>
      </c>
      <c r="I65" s="40" t="s">
        <v>547</v>
      </c>
      <c r="J65" s="40" t="s">
        <v>397</v>
      </c>
      <c r="K65" s="40" t="s">
        <v>409</v>
      </c>
      <c r="L65" s="40" t="s">
        <v>399</v>
      </c>
      <c r="M65" s="40" t="s">
        <v>400</v>
      </c>
      <c r="N65" s="40" t="s">
        <v>572</v>
      </c>
      <c r="O65" s="40" t="s">
        <v>402</v>
      </c>
      <c r="P65" s="40" t="s">
        <v>403</v>
      </c>
      <c r="Q65" s="40" t="s">
        <v>413</v>
      </c>
      <c r="R65" s="40" t="s">
        <v>405</v>
      </c>
      <c r="S65" s="40">
        <v>1028</v>
      </c>
      <c r="T65" s="40">
        <v>60</v>
      </c>
      <c r="U65" s="40">
        <v>33</v>
      </c>
      <c r="V65" s="40">
        <v>18</v>
      </c>
      <c r="W65" s="40">
        <v>20</v>
      </c>
      <c r="X65" s="40">
        <v>30</v>
      </c>
      <c r="Y65" s="40">
        <v>19</v>
      </c>
      <c r="Z65" s="40">
        <v>16.899999999999999</v>
      </c>
      <c r="AA65" s="40">
        <v>18</v>
      </c>
      <c r="AB65" s="40">
        <v>15.1</v>
      </c>
      <c r="AC65" s="40">
        <v>72</v>
      </c>
      <c r="AD65" s="40">
        <v>28</v>
      </c>
      <c r="AE65" s="40">
        <v>44</v>
      </c>
      <c r="AF65" s="40">
        <v>72</v>
      </c>
      <c r="AG65" s="40">
        <v>8</v>
      </c>
      <c r="AH65" s="40">
        <v>11</v>
      </c>
      <c r="AI65" s="40">
        <v>83</v>
      </c>
      <c r="AJ65" s="41">
        <v>6</v>
      </c>
      <c r="AK65" s="42" t="s">
        <v>28</v>
      </c>
    </row>
    <row r="66" spans="2:37" x14ac:dyDescent="0.25">
      <c r="B66" s="39">
        <v>2024</v>
      </c>
      <c r="C66" s="40">
        <v>45442</v>
      </c>
      <c r="D66" s="40">
        <v>55028</v>
      </c>
      <c r="E66" s="40">
        <v>15028</v>
      </c>
      <c r="F66" s="40" t="s">
        <v>573</v>
      </c>
      <c r="G66" s="40" t="s">
        <v>441</v>
      </c>
      <c r="H66" s="40" t="s">
        <v>395</v>
      </c>
      <c r="I66" s="40" t="s">
        <v>442</v>
      </c>
      <c r="J66" s="40" t="s">
        <v>397</v>
      </c>
      <c r="K66" s="40" t="s">
        <v>409</v>
      </c>
      <c r="L66" s="40" t="s">
        <v>399</v>
      </c>
      <c r="M66" s="40" t="s">
        <v>400</v>
      </c>
      <c r="N66" s="40" t="s">
        <v>574</v>
      </c>
      <c r="O66" s="40" t="s">
        <v>402</v>
      </c>
      <c r="P66" s="40" t="s">
        <v>403</v>
      </c>
      <c r="Q66" s="40" t="s">
        <v>413</v>
      </c>
      <c r="R66" s="40" t="s">
        <v>405</v>
      </c>
      <c r="S66" s="40">
        <v>1151</v>
      </c>
      <c r="T66" s="40">
        <v>95</v>
      </c>
      <c r="U66" s="40">
        <v>4</v>
      </c>
      <c r="V66" s="40">
        <v>10</v>
      </c>
      <c r="W66" s="40">
        <v>24</v>
      </c>
      <c r="X66" s="40">
        <v>61</v>
      </c>
      <c r="Y66" s="40">
        <v>154</v>
      </c>
      <c r="Z66" s="40">
        <v>135.9</v>
      </c>
      <c r="AA66" s="40">
        <v>46</v>
      </c>
      <c r="AB66" s="40">
        <v>33.4</v>
      </c>
      <c r="AC66" s="40">
        <v>1739</v>
      </c>
      <c r="AD66" s="40">
        <v>790</v>
      </c>
      <c r="AE66" s="40">
        <v>949</v>
      </c>
      <c r="AF66" s="40">
        <v>1736.6</v>
      </c>
      <c r="AG66" s="40">
        <v>0</v>
      </c>
      <c r="AH66" s="40">
        <v>25</v>
      </c>
      <c r="AI66" s="40">
        <v>74</v>
      </c>
      <c r="AJ66" s="41">
        <v>1</v>
      </c>
      <c r="AK66" s="42" t="s">
        <v>26</v>
      </c>
    </row>
    <row r="67" spans="2:37" x14ac:dyDescent="0.25">
      <c r="B67" s="43">
        <v>2024</v>
      </c>
      <c r="C67" s="44">
        <v>45452</v>
      </c>
      <c r="D67" s="44">
        <v>46288</v>
      </c>
      <c r="E67" s="44">
        <v>6288</v>
      </c>
      <c r="F67" s="44" t="s">
        <v>575</v>
      </c>
      <c r="G67" s="44" t="s">
        <v>465</v>
      </c>
      <c r="H67" s="44" t="s">
        <v>395</v>
      </c>
      <c r="I67" s="44" t="s">
        <v>466</v>
      </c>
      <c r="J67" s="44" t="s">
        <v>397</v>
      </c>
      <c r="K67" s="44" t="s">
        <v>409</v>
      </c>
      <c r="L67" s="44" t="s">
        <v>410</v>
      </c>
      <c r="M67" s="44" t="s">
        <v>411</v>
      </c>
      <c r="N67" s="44" t="s">
        <v>576</v>
      </c>
      <c r="O67" s="44" t="s">
        <v>402</v>
      </c>
      <c r="P67" s="44" t="s">
        <v>403</v>
      </c>
      <c r="Q67" s="44" t="s">
        <v>413</v>
      </c>
      <c r="R67" s="44" t="s">
        <v>405</v>
      </c>
      <c r="S67" s="44">
        <v>987</v>
      </c>
      <c r="T67" s="44">
        <v>41</v>
      </c>
      <c r="U67" s="44">
        <v>43</v>
      </c>
      <c r="V67" s="44">
        <v>24</v>
      </c>
      <c r="W67" s="44">
        <v>21</v>
      </c>
      <c r="X67" s="44">
        <v>12</v>
      </c>
      <c r="Y67" s="44">
        <v>92</v>
      </c>
      <c r="Z67" s="44">
        <v>74.2</v>
      </c>
      <c r="AA67" s="44">
        <v>40</v>
      </c>
      <c r="AB67" s="44">
        <v>24</v>
      </c>
      <c r="AC67" s="44">
        <v>749</v>
      </c>
      <c r="AD67" s="44">
        <v>748</v>
      </c>
      <c r="AE67" s="44">
        <v>1</v>
      </c>
      <c r="AF67" s="44">
        <v>748.8</v>
      </c>
      <c r="AG67" s="44">
        <v>1</v>
      </c>
      <c r="AH67" s="44">
        <v>84</v>
      </c>
      <c r="AI67" s="44">
        <v>16</v>
      </c>
      <c r="AJ67" s="45">
        <v>0</v>
      </c>
      <c r="AK67" s="42" t="s">
        <v>27</v>
      </c>
    </row>
    <row r="68" spans="2:37" x14ac:dyDescent="0.25">
      <c r="B68" s="39">
        <v>2024</v>
      </c>
      <c r="C68" s="40">
        <v>45454</v>
      </c>
      <c r="D68" s="40">
        <v>46266</v>
      </c>
      <c r="E68" s="40">
        <v>6266</v>
      </c>
      <c r="F68" s="40" t="s">
        <v>577</v>
      </c>
      <c r="G68" s="40" t="s">
        <v>578</v>
      </c>
      <c r="H68" s="40" t="s">
        <v>395</v>
      </c>
      <c r="I68" s="40" t="s">
        <v>435</v>
      </c>
      <c r="J68" s="40" t="s">
        <v>397</v>
      </c>
      <c r="K68" s="40" t="s">
        <v>409</v>
      </c>
      <c r="L68" s="40" t="s">
        <v>399</v>
      </c>
      <c r="M68" s="40" t="s">
        <v>400</v>
      </c>
      <c r="N68" s="40" t="s">
        <v>579</v>
      </c>
      <c r="O68" s="40" t="s">
        <v>402</v>
      </c>
      <c r="P68" s="40" t="s">
        <v>403</v>
      </c>
      <c r="Q68" s="40" t="s">
        <v>413</v>
      </c>
      <c r="R68" s="40" t="s">
        <v>405</v>
      </c>
      <c r="S68" s="40">
        <v>1158</v>
      </c>
      <c r="T68" s="40">
        <v>96</v>
      </c>
      <c r="U68" s="40">
        <v>5</v>
      </c>
      <c r="V68" s="40">
        <v>8</v>
      </c>
      <c r="W68" s="40">
        <v>22</v>
      </c>
      <c r="X68" s="40">
        <v>65</v>
      </c>
      <c r="Y68" s="40">
        <v>72</v>
      </c>
      <c r="Z68" s="40">
        <v>60.5</v>
      </c>
      <c r="AA68" s="40">
        <v>58</v>
      </c>
      <c r="AB68" s="40">
        <v>24.1</v>
      </c>
      <c r="AC68" s="40">
        <v>845</v>
      </c>
      <c r="AD68" s="40">
        <v>390</v>
      </c>
      <c r="AE68" s="40">
        <v>455</v>
      </c>
      <c r="AF68" s="40">
        <v>835.6</v>
      </c>
      <c r="AG68" s="40">
        <v>1</v>
      </c>
      <c r="AH68" s="40">
        <v>22</v>
      </c>
      <c r="AI68" s="40">
        <v>73</v>
      </c>
      <c r="AJ68" s="41">
        <v>5</v>
      </c>
      <c r="AK68" s="42" t="s">
        <v>28</v>
      </c>
    </row>
    <row r="69" spans="2:37" x14ac:dyDescent="0.25">
      <c r="B69" s="43">
        <v>2024</v>
      </c>
      <c r="C69" s="44">
        <v>45471</v>
      </c>
      <c r="D69" s="44">
        <v>46268</v>
      </c>
      <c r="E69" s="44">
        <v>6268</v>
      </c>
      <c r="F69" s="44" t="s">
        <v>580</v>
      </c>
      <c r="G69" s="44" t="s">
        <v>581</v>
      </c>
      <c r="H69" s="44" t="s">
        <v>395</v>
      </c>
      <c r="I69" s="44" t="s">
        <v>582</v>
      </c>
      <c r="J69" s="44" t="s">
        <v>397</v>
      </c>
      <c r="K69" s="44" t="s">
        <v>409</v>
      </c>
      <c r="L69" s="44" t="s">
        <v>399</v>
      </c>
      <c r="M69" s="44" t="s">
        <v>400</v>
      </c>
      <c r="N69" s="44" t="s">
        <v>583</v>
      </c>
      <c r="O69" s="44" t="s">
        <v>402</v>
      </c>
      <c r="P69" s="44" t="s">
        <v>403</v>
      </c>
      <c r="Q69" s="44" t="s">
        <v>413</v>
      </c>
      <c r="R69" s="44" t="s">
        <v>405</v>
      </c>
      <c r="S69" s="44">
        <v>1041</v>
      </c>
      <c r="T69" s="44">
        <v>64</v>
      </c>
      <c r="U69" s="44">
        <v>24</v>
      </c>
      <c r="V69" s="44">
        <v>22</v>
      </c>
      <c r="W69" s="44">
        <v>25</v>
      </c>
      <c r="X69" s="44">
        <v>28</v>
      </c>
      <c r="Y69" s="44">
        <v>28</v>
      </c>
      <c r="Z69" s="44">
        <v>22.5</v>
      </c>
      <c r="AA69" s="44">
        <v>21</v>
      </c>
      <c r="AB69" s="44">
        <v>13.1</v>
      </c>
      <c r="AC69" s="44">
        <v>105</v>
      </c>
      <c r="AD69" s="44">
        <v>46</v>
      </c>
      <c r="AE69" s="44">
        <v>59</v>
      </c>
      <c r="AF69" s="44">
        <v>104.8</v>
      </c>
      <c r="AG69" s="44">
        <v>9</v>
      </c>
      <c r="AH69" s="44">
        <v>7</v>
      </c>
      <c r="AI69" s="44">
        <v>91</v>
      </c>
      <c r="AJ69" s="45">
        <v>2</v>
      </c>
      <c r="AK69" s="42" t="s">
        <v>27</v>
      </c>
    </row>
    <row r="70" spans="2:37" x14ac:dyDescent="0.25">
      <c r="B70" s="39">
        <v>2024</v>
      </c>
      <c r="C70" s="40">
        <v>45498</v>
      </c>
      <c r="D70" s="40">
        <v>46168</v>
      </c>
      <c r="E70" s="40">
        <v>6168</v>
      </c>
      <c r="F70" s="40" t="s">
        <v>584</v>
      </c>
      <c r="G70" s="40" t="s">
        <v>498</v>
      </c>
      <c r="H70" s="40" t="s">
        <v>395</v>
      </c>
      <c r="I70" s="40" t="s">
        <v>499</v>
      </c>
      <c r="J70" s="40" t="s">
        <v>397</v>
      </c>
      <c r="K70" s="40" t="s">
        <v>409</v>
      </c>
      <c r="L70" s="40" t="s">
        <v>399</v>
      </c>
      <c r="M70" s="40" t="s">
        <v>400</v>
      </c>
      <c r="N70" s="40" t="s">
        <v>585</v>
      </c>
      <c r="O70" s="40" t="s">
        <v>402</v>
      </c>
      <c r="P70" s="40" t="s">
        <v>403</v>
      </c>
      <c r="Q70" s="40" t="s">
        <v>413</v>
      </c>
      <c r="R70" s="40" t="s">
        <v>405</v>
      </c>
      <c r="S70" s="40">
        <v>990</v>
      </c>
      <c r="T70" s="40">
        <v>42</v>
      </c>
      <c r="U70" s="40">
        <v>38</v>
      </c>
      <c r="V70" s="40">
        <v>27</v>
      </c>
      <c r="W70" s="40">
        <v>23</v>
      </c>
      <c r="X70" s="40">
        <v>12</v>
      </c>
      <c r="Y70" s="40">
        <v>84</v>
      </c>
      <c r="Z70" s="40">
        <v>71.3</v>
      </c>
      <c r="AA70" s="40">
        <v>38</v>
      </c>
      <c r="AB70" s="40">
        <v>27.7</v>
      </c>
      <c r="AC70" s="40">
        <v>633</v>
      </c>
      <c r="AD70" s="40">
        <v>309</v>
      </c>
      <c r="AE70" s="40">
        <v>324</v>
      </c>
      <c r="AF70" s="40">
        <v>632.79999999999995</v>
      </c>
      <c r="AG70" s="40">
        <v>7</v>
      </c>
      <c r="AH70" s="40">
        <v>56</v>
      </c>
      <c r="AI70" s="40">
        <v>43</v>
      </c>
      <c r="AJ70" s="41">
        <v>1</v>
      </c>
      <c r="AK70" s="42" t="s">
        <v>26</v>
      </c>
    </row>
    <row r="71" spans="2:37" x14ac:dyDescent="0.25">
      <c r="B71" s="39">
        <v>2024</v>
      </c>
      <c r="C71" s="40">
        <v>45517</v>
      </c>
      <c r="D71" s="40">
        <v>62781</v>
      </c>
      <c r="E71" s="40">
        <v>22781</v>
      </c>
      <c r="F71" s="40" t="s">
        <v>586</v>
      </c>
      <c r="G71" s="40" t="s">
        <v>415</v>
      </c>
      <c r="H71" s="40" t="s">
        <v>395</v>
      </c>
      <c r="I71" s="40" t="s">
        <v>416</v>
      </c>
      <c r="J71" s="40" t="s">
        <v>397</v>
      </c>
      <c r="K71" s="40" t="s">
        <v>409</v>
      </c>
      <c r="L71" s="40" t="s">
        <v>399</v>
      </c>
      <c r="M71" s="40" t="s">
        <v>411</v>
      </c>
      <c r="N71" s="40" t="s">
        <v>587</v>
      </c>
      <c r="O71" s="40" t="s">
        <v>402</v>
      </c>
      <c r="P71" s="40" t="s">
        <v>403</v>
      </c>
      <c r="Q71" s="40" t="s">
        <v>413</v>
      </c>
      <c r="R71" s="40" t="s">
        <v>405</v>
      </c>
      <c r="S71" s="40">
        <v>1097</v>
      </c>
      <c r="T71" s="40">
        <v>83</v>
      </c>
      <c r="U71" s="40">
        <v>12</v>
      </c>
      <c r="V71" s="40">
        <v>16</v>
      </c>
      <c r="W71" s="40">
        <v>27</v>
      </c>
      <c r="X71" s="40">
        <v>45</v>
      </c>
      <c r="Y71" s="40">
        <v>62</v>
      </c>
      <c r="Z71" s="40">
        <v>48.8</v>
      </c>
      <c r="AA71" s="40">
        <v>27</v>
      </c>
      <c r="AB71" s="40">
        <v>19.899999999999999</v>
      </c>
      <c r="AC71" s="40">
        <v>491</v>
      </c>
      <c r="AD71" s="40">
        <v>240</v>
      </c>
      <c r="AE71" s="40">
        <v>251</v>
      </c>
      <c r="AF71" s="40">
        <v>490.6</v>
      </c>
      <c r="AG71" s="40">
        <v>3</v>
      </c>
      <c r="AH71" s="40">
        <v>27</v>
      </c>
      <c r="AI71" s="40">
        <v>71</v>
      </c>
      <c r="AJ71" s="41">
        <v>3</v>
      </c>
      <c r="AK71" s="42" t="s">
        <v>28</v>
      </c>
    </row>
    <row r="72" spans="2:37" x14ac:dyDescent="0.25">
      <c r="B72" s="43">
        <v>2024</v>
      </c>
      <c r="C72" s="44">
        <v>45533</v>
      </c>
      <c r="D72" s="44">
        <v>54803</v>
      </c>
      <c r="E72" s="44">
        <v>14803</v>
      </c>
      <c r="F72" s="44" t="s">
        <v>588</v>
      </c>
      <c r="G72" s="44" t="s">
        <v>471</v>
      </c>
      <c r="H72" s="44" t="s">
        <v>395</v>
      </c>
      <c r="I72" s="44" t="s">
        <v>472</v>
      </c>
      <c r="J72" s="44" t="s">
        <v>397</v>
      </c>
      <c r="K72" s="44" t="s">
        <v>409</v>
      </c>
      <c r="L72" s="44" t="s">
        <v>410</v>
      </c>
      <c r="M72" s="44" t="s">
        <v>411</v>
      </c>
      <c r="N72" s="44" t="s">
        <v>589</v>
      </c>
      <c r="O72" s="44" t="s">
        <v>402</v>
      </c>
      <c r="P72" s="44" t="s">
        <v>403</v>
      </c>
      <c r="Q72" s="44" t="s">
        <v>413</v>
      </c>
      <c r="R72" s="44" t="s">
        <v>405</v>
      </c>
      <c r="S72" s="44">
        <v>1052</v>
      </c>
      <c r="T72" s="44">
        <v>69</v>
      </c>
      <c r="U72" s="44">
        <v>21</v>
      </c>
      <c r="V72" s="44">
        <v>23</v>
      </c>
      <c r="W72" s="44">
        <v>26</v>
      </c>
      <c r="X72" s="44">
        <v>30</v>
      </c>
      <c r="Y72" s="44">
        <v>96</v>
      </c>
      <c r="Z72" s="44">
        <v>88</v>
      </c>
      <c r="AA72" s="44">
        <v>52</v>
      </c>
      <c r="AB72" s="44">
        <v>31.7</v>
      </c>
      <c r="AC72" s="44">
        <v>1114</v>
      </c>
      <c r="AD72" s="44">
        <v>515</v>
      </c>
      <c r="AE72" s="44">
        <v>599</v>
      </c>
      <c r="AF72" s="44">
        <v>1084.3</v>
      </c>
      <c r="AG72" s="44">
        <v>5</v>
      </c>
      <c r="AH72" s="44">
        <v>35</v>
      </c>
      <c r="AI72" s="44">
        <v>64</v>
      </c>
      <c r="AJ72" s="45">
        <v>1</v>
      </c>
      <c r="AK72" s="42" t="s">
        <v>26</v>
      </c>
    </row>
    <row r="73" spans="2:37" x14ac:dyDescent="0.25">
      <c r="B73" s="39">
        <v>2024</v>
      </c>
      <c r="C73" s="40">
        <v>45545</v>
      </c>
      <c r="D73" s="40">
        <v>46256</v>
      </c>
      <c r="E73" s="40">
        <v>6256</v>
      </c>
      <c r="F73" s="40" t="s">
        <v>590</v>
      </c>
      <c r="G73" s="40" t="s">
        <v>581</v>
      </c>
      <c r="H73" s="40" t="s">
        <v>395</v>
      </c>
      <c r="I73" s="40" t="s">
        <v>582</v>
      </c>
      <c r="J73" s="40" t="s">
        <v>397</v>
      </c>
      <c r="K73" s="40" t="s">
        <v>409</v>
      </c>
      <c r="L73" s="40" t="s">
        <v>399</v>
      </c>
      <c r="M73" s="40" t="s">
        <v>411</v>
      </c>
      <c r="N73" s="40" t="s">
        <v>591</v>
      </c>
      <c r="O73" s="40" t="s">
        <v>402</v>
      </c>
      <c r="P73" s="40" t="s">
        <v>403</v>
      </c>
      <c r="Q73" s="40" t="s">
        <v>413</v>
      </c>
      <c r="R73" s="40" t="s">
        <v>405</v>
      </c>
      <c r="S73" s="40">
        <v>1121</v>
      </c>
      <c r="T73" s="40">
        <v>90</v>
      </c>
      <c r="U73" s="40">
        <v>9</v>
      </c>
      <c r="V73" s="40">
        <v>15</v>
      </c>
      <c r="W73" s="40">
        <v>26</v>
      </c>
      <c r="X73" s="40">
        <v>50</v>
      </c>
      <c r="Y73" s="40">
        <v>108</v>
      </c>
      <c r="Z73" s="40">
        <v>93.4</v>
      </c>
      <c r="AA73" s="40">
        <v>37</v>
      </c>
      <c r="AB73" s="40">
        <v>23.7</v>
      </c>
      <c r="AC73" s="40">
        <v>1076</v>
      </c>
      <c r="AD73" s="40">
        <v>515</v>
      </c>
      <c r="AE73" s="40">
        <v>561</v>
      </c>
      <c r="AF73" s="40">
        <v>1076</v>
      </c>
      <c r="AG73" s="40">
        <v>0</v>
      </c>
      <c r="AH73" s="40">
        <v>33</v>
      </c>
      <c r="AI73" s="40">
        <v>65</v>
      </c>
      <c r="AJ73" s="41">
        <v>1</v>
      </c>
      <c r="AK73" s="42" t="s">
        <v>27</v>
      </c>
    </row>
    <row r="74" spans="2:37" x14ac:dyDescent="0.25">
      <c r="B74" s="43">
        <v>2024</v>
      </c>
      <c r="C74" s="44">
        <v>45557</v>
      </c>
      <c r="D74" s="44">
        <v>56063</v>
      </c>
      <c r="E74" s="44">
        <v>16063</v>
      </c>
      <c r="F74" s="44" t="s">
        <v>592</v>
      </c>
      <c r="G74" s="44" t="s">
        <v>546</v>
      </c>
      <c r="H74" s="44" t="s">
        <v>395</v>
      </c>
      <c r="I74" s="44" t="s">
        <v>547</v>
      </c>
      <c r="J74" s="44" t="s">
        <v>397</v>
      </c>
      <c r="K74" s="44" t="s">
        <v>409</v>
      </c>
      <c r="L74" s="44" t="s">
        <v>410</v>
      </c>
      <c r="M74" s="44" t="s">
        <v>411</v>
      </c>
      <c r="N74" s="44" t="s">
        <v>593</v>
      </c>
      <c r="O74" s="44" t="s">
        <v>402</v>
      </c>
      <c r="P74" s="44" t="s">
        <v>403</v>
      </c>
      <c r="Q74" s="44" t="s">
        <v>413</v>
      </c>
      <c r="R74" s="44" t="s">
        <v>405</v>
      </c>
      <c r="S74" s="44">
        <v>1141</v>
      </c>
      <c r="T74" s="44">
        <v>93</v>
      </c>
      <c r="U74" s="44">
        <v>5</v>
      </c>
      <c r="V74" s="44">
        <v>12</v>
      </c>
      <c r="W74" s="44">
        <v>25</v>
      </c>
      <c r="X74" s="44">
        <v>57</v>
      </c>
      <c r="Y74" s="44">
        <v>111</v>
      </c>
      <c r="Z74" s="44">
        <v>104.3</v>
      </c>
      <c r="AA74" s="44">
        <v>36</v>
      </c>
      <c r="AB74" s="44">
        <v>29.7</v>
      </c>
      <c r="AC74" s="44">
        <v>1452</v>
      </c>
      <c r="AD74" s="44">
        <v>1452</v>
      </c>
      <c r="AE74" s="44">
        <v>0</v>
      </c>
      <c r="AF74" s="44">
        <v>1450.5</v>
      </c>
      <c r="AG74" s="44">
        <v>0</v>
      </c>
      <c r="AH74" s="44">
        <v>31</v>
      </c>
      <c r="AI74" s="44">
        <v>69</v>
      </c>
      <c r="AJ74" s="45">
        <v>1</v>
      </c>
      <c r="AK74" s="42" t="s">
        <v>28</v>
      </c>
    </row>
    <row r="75" spans="2:37" x14ac:dyDescent="0.25">
      <c r="B75" s="43">
        <v>2024</v>
      </c>
      <c r="C75" s="44">
        <v>45616</v>
      </c>
      <c r="D75" s="44">
        <v>68800</v>
      </c>
      <c r="E75" s="44">
        <v>28800</v>
      </c>
      <c r="F75" s="44" t="s">
        <v>594</v>
      </c>
      <c r="G75" s="44" t="s">
        <v>595</v>
      </c>
      <c r="H75" s="44" t="s">
        <v>395</v>
      </c>
      <c r="I75" s="44" t="s">
        <v>596</v>
      </c>
      <c r="J75" s="44" t="s">
        <v>397</v>
      </c>
      <c r="K75" s="44" t="s">
        <v>564</v>
      </c>
      <c r="L75" s="44" t="s">
        <v>399</v>
      </c>
      <c r="M75" s="44" t="s">
        <v>400</v>
      </c>
      <c r="N75" s="44" t="s">
        <v>597</v>
      </c>
      <c r="O75" s="44" t="s">
        <v>402</v>
      </c>
      <c r="P75" s="44" t="s">
        <v>403</v>
      </c>
      <c r="Q75" s="44" t="s">
        <v>404</v>
      </c>
      <c r="R75" s="44" t="s">
        <v>405</v>
      </c>
      <c r="S75" s="44">
        <v>940</v>
      </c>
      <c r="T75" s="44">
        <v>21</v>
      </c>
      <c r="U75" s="44">
        <v>52</v>
      </c>
      <c r="V75" s="44">
        <v>24</v>
      </c>
      <c r="W75" s="44">
        <v>16</v>
      </c>
      <c r="X75" s="44">
        <v>8</v>
      </c>
      <c r="Y75" s="44">
        <v>88</v>
      </c>
      <c r="Z75" s="44">
        <v>71.400000000000006</v>
      </c>
      <c r="AA75" s="44">
        <v>74</v>
      </c>
      <c r="AB75" s="44">
        <v>56.2</v>
      </c>
      <c r="AC75" s="44">
        <v>770</v>
      </c>
      <c r="AD75" s="44">
        <v>369</v>
      </c>
      <c r="AE75" s="44">
        <v>401</v>
      </c>
      <c r="AF75" s="44">
        <v>768.6</v>
      </c>
      <c r="AG75" s="44">
        <v>16</v>
      </c>
      <c r="AH75" s="44">
        <v>47</v>
      </c>
      <c r="AI75" s="44">
        <v>52</v>
      </c>
      <c r="AJ75" s="45">
        <v>1</v>
      </c>
      <c r="AK75" s="42" t="s">
        <v>26</v>
      </c>
    </row>
    <row r="76" spans="2:37" x14ac:dyDescent="0.25">
      <c r="B76" s="39">
        <v>2024</v>
      </c>
      <c r="C76" s="40">
        <v>45625</v>
      </c>
      <c r="D76" s="40">
        <v>68781</v>
      </c>
      <c r="E76" s="40">
        <v>28781</v>
      </c>
      <c r="F76" s="40" t="s">
        <v>598</v>
      </c>
      <c r="G76" s="40" t="s">
        <v>535</v>
      </c>
      <c r="H76" s="40" t="s">
        <v>395</v>
      </c>
      <c r="I76" s="40" t="s">
        <v>527</v>
      </c>
      <c r="J76" s="40" t="s">
        <v>397</v>
      </c>
      <c r="K76" s="40" t="s">
        <v>409</v>
      </c>
      <c r="L76" s="40" t="s">
        <v>410</v>
      </c>
      <c r="M76" s="40" t="s">
        <v>411</v>
      </c>
      <c r="N76" s="40" t="s">
        <v>599</v>
      </c>
      <c r="O76" s="40" t="s">
        <v>402</v>
      </c>
      <c r="P76" s="40" t="s">
        <v>403</v>
      </c>
      <c r="Q76" s="40" t="s">
        <v>413</v>
      </c>
      <c r="R76" s="40" t="s">
        <v>405</v>
      </c>
      <c r="S76" s="40">
        <v>918</v>
      </c>
      <c r="T76" s="40">
        <v>15</v>
      </c>
      <c r="U76" s="40">
        <v>67</v>
      </c>
      <c r="V76" s="40">
        <v>20</v>
      </c>
      <c r="W76" s="40">
        <v>11</v>
      </c>
      <c r="X76" s="40">
        <v>3</v>
      </c>
      <c r="Y76" s="40">
        <v>63</v>
      </c>
      <c r="Z76" s="40">
        <v>52</v>
      </c>
      <c r="AA76" s="40">
        <v>40</v>
      </c>
      <c r="AB76" s="40">
        <v>26.9</v>
      </c>
      <c r="AC76" s="40">
        <v>438</v>
      </c>
      <c r="AD76" s="40">
        <v>136</v>
      </c>
      <c r="AE76" s="40">
        <v>302</v>
      </c>
      <c r="AF76" s="40">
        <v>437.9</v>
      </c>
      <c r="AG76" s="40">
        <v>1</v>
      </c>
      <c r="AH76" s="40">
        <v>77</v>
      </c>
      <c r="AI76" s="40">
        <v>23</v>
      </c>
      <c r="AJ76" s="41">
        <v>0</v>
      </c>
      <c r="AK76" s="42" t="s">
        <v>27</v>
      </c>
    </row>
    <row r="77" spans="2:37" x14ac:dyDescent="0.25">
      <c r="B77" s="43">
        <v>2024</v>
      </c>
      <c r="C77" s="44">
        <v>45626</v>
      </c>
      <c r="D77" s="44">
        <v>68782</v>
      </c>
      <c r="E77" s="44">
        <v>28782</v>
      </c>
      <c r="F77" s="44" t="s">
        <v>600</v>
      </c>
      <c r="G77" s="44" t="s">
        <v>483</v>
      </c>
      <c r="H77" s="44" t="s">
        <v>395</v>
      </c>
      <c r="I77" s="44" t="s">
        <v>484</v>
      </c>
      <c r="J77" s="44" t="s">
        <v>397</v>
      </c>
      <c r="K77" s="44" t="s">
        <v>409</v>
      </c>
      <c r="L77" s="44" t="s">
        <v>399</v>
      </c>
      <c r="M77" s="44" t="s">
        <v>400</v>
      </c>
      <c r="N77" s="44" t="s">
        <v>601</v>
      </c>
      <c r="O77" s="44" t="s">
        <v>402</v>
      </c>
      <c r="P77" s="44" t="s">
        <v>403</v>
      </c>
      <c r="Q77" s="44" t="s">
        <v>413</v>
      </c>
      <c r="R77" s="44" t="s">
        <v>405</v>
      </c>
      <c r="S77" s="44">
        <v>958</v>
      </c>
      <c r="T77" s="44">
        <v>28</v>
      </c>
      <c r="U77" s="44">
        <v>53</v>
      </c>
      <c r="V77" s="44">
        <v>28</v>
      </c>
      <c r="W77" s="44">
        <v>15</v>
      </c>
      <c r="X77" s="44">
        <v>4</v>
      </c>
      <c r="Y77" s="44">
        <v>33</v>
      </c>
      <c r="Z77" s="44">
        <v>31.3</v>
      </c>
      <c r="AA77" s="44">
        <v>20</v>
      </c>
      <c r="AB77" s="44">
        <v>14.2</v>
      </c>
      <c r="AC77" s="44">
        <v>254</v>
      </c>
      <c r="AD77" s="44">
        <v>85</v>
      </c>
      <c r="AE77" s="44">
        <v>169</v>
      </c>
      <c r="AF77" s="44">
        <v>254</v>
      </c>
      <c r="AG77" s="44">
        <v>1</v>
      </c>
      <c r="AH77" s="44">
        <v>77</v>
      </c>
      <c r="AI77" s="44">
        <v>23</v>
      </c>
      <c r="AJ77" s="45">
        <v>0</v>
      </c>
      <c r="AK77" s="42" t="s">
        <v>27</v>
      </c>
    </row>
    <row r="78" spans="2:37" x14ac:dyDescent="0.25">
      <c r="B78" s="39">
        <v>2024</v>
      </c>
      <c r="C78" s="40">
        <v>45627</v>
      </c>
      <c r="D78" s="40">
        <v>68833</v>
      </c>
      <c r="E78" s="40">
        <v>28833</v>
      </c>
      <c r="F78" s="40" t="s">
        <v>602</v>
      </c>
      <c r="G78" s="40" t="s">
        <v>498</v>
      </c>
      <c r="H78" s="40" t="s">
        <v>395</v>
      </c>
      <c r="I78" s="40" t="s">
        <v>499</v>
      </c>
      <c r="J78" s="40" t="s">
        <v>397</v>
      </c>
      <c r="K78" s="40" t="s">
        <v>409</v>
      </c>
      <c r="L78" s="40" t="s">
        <v>410</v>
      </c>
      <c r="M78" s="40" t="s">
        <v>411</v>
      </c>
      <c r="N78" s="40" t="s">
        <v>603</v>
      </c>
      <c r="O78" s="40" t="s">
        <v>402</v>
      </c>
      <c r="P78" s="40" t="s">
        <v>403</v>
      </c>
      <c r="Q78" s="40" t="s">
        <v>413</v>
      </c>
      <c r="R78" s="40" t="s">
        <v>405</v>
      </c>
      <c r="S78" s="40">
        <v>978</v>
      </c>
      <c r="T78" s="40">
        <v>37</v>
      </c>
      <c r="U78" s="40">
        <v>42</v>
      </c>
      <c r="V78" s="40">
        <v>32</v>
      </c>
      <c r="W78" s="40">
        <v>19</v>
      </c>
      <c r="X78" s="40">
        <v>7</v>
      </c>
      <c r="Y78" s="40">
        <v>47</v>
      </c>
      <c r="Z78" s="40">
        <v>42</v>
      </c>
      <c r="AA78" s="40">
        <v>20</v>
      </c>
      <c r="AB78" s="40">
        <v>15.4</v>
      </c>
      <c r="AC78" s="40">
        <v>477</v>
      </c>
      <c r="AD78" s="40">
        <v>204</v>
      </c>
      <c r="AE78" s="40">
        <v>273</v>
      </c>
      <c r="AF78" s="40">
        <v>477</v>
      </c>
      <c r="AG78" s="40">
        <v>4</v>
      </c>
      <c r="AH78" s="40">
        <v>55</v>
      </c>
      <c r="AI78" s="40">
        <v>45</v>
      </c>
      <c r="AJ78" s="41">
        <v>0</v>
      </c>
      <c r="AK78" s="42" t="s">
        <v>26</v>
      </c>
    </row>
    <row r="79" spans="2:37" x14ac:dyDescent="0.25">
      <c r="B79" s="39">
        <v>2024</v>
      </c>
      <c r="C79" s="40">
        <v>45631</v>
      </c>
      <c r="D79" s="40">
        <v>47869</v>
      </c>
      <c r="E79" s="40">
        <v>7869</v>
      </c>
      <c r="F79" s="40" t="s">
        <v>604</v>
      </c>
      <c r="G79" s="40" t="s">
        <v>605</v>
      </c>
      <c r="H79" s="40" t="s">
        <v>395</v>
      </c>
      <c r="I79" s="40" t="s">
        <v>606</v>
      </c>
      <c r="J79" s="40" t="s">
        <v>607</v>
      </c>
      <c r="K79" s="40" t="s">
        <v>409</v>
      </c>
      <c r="L79" s="40" t="s">
        <v>399</v>
      </c>
      <c r="M79" s="40" t="s">
        <v>400</v>
      </c>
      <c r="N79" s="40" t="s">
        <v>608</v>
      </c>
      <c r="O79" s="40" t="s">
        <v>609</v>
      </c>
      <c r="P79" s="40" t="s">
        <v>610</v>
      </c>
      <c r="Q79" s="40" t="s">
        <v>413</v>
      </c>
      <c r="R79" s="40" t="s">
        <v>405</v>
      </c>
      <c r="S79" s="40">
        <v>1045</v>
      </c>
      <c r="T79" s="40">
        <v>66</v>
      </c>
      <c r="U79" s="40">
        <v>27</v>
      </c>
      <c r="V79" s="40">
        <v>22</v>
      </c>
      <c r="W79" s="40">
        <v>25</v>
      </c>
      <c r="X79" s="40">
        <v>26</v>
      </c>
      <c r="Y79" s="40">
        <v>40</v>
      </c>
      <c r="Z79" s="40">
        <v>37.1</v>
      </c>
      <c r="AA79" s="40">
        <v>21</v>
      </c>
      <c r="AB79" s="40">
        <v>17.600000000000001</v>
      </c>
      <c r="AC79" s="40">
        <v>389</v>
      </c>
      <c r="AD79" s="40">
        <v>0</v>
      </c>
      <c r="AE79" s="40">
        <v>389</v>
      </c>
      <c r="AF79" s="40">
        <v>389</v>
      </c>
      <c r="AG79" s="40">
        <v>1</v>
      </c>
      <c r="AH79" s="40">
        <v>40</v>
      </c>
      <c r="AI79" s="40">
        <v>61</v>
      </c>
      <c r="AJ79" s="41">
        <v>0</v>
      </c>
      <c r="AK79" s="42" t="s">
        <v>28</v>
      </c>
    </row>
    <row r="80" spans="2:37" x14ac:dyDescent="0.25">
      <c r="B80" s="39">
        <v>2024</v>
      </c>
      <c r="C80" s="40">
        <v>45655</v>
      </c>
      <c r="D80" s="40">
        <v>41085</v>
      </c>
      <c r="E80" s="40">
        <v>1085</v>
      </c>
      <c r="F80" s="40" t="s">
        <v>611</v>
      </c>
      <c r="G80" s="40" t="s">
        <v>441</v>
      </c>
      <c r="H80" s="40" t="s">
        <v>395</v>
      </c>
      <c r="I80" s="40" t="s">
        <v>442</v>
      </c>
      <c r="J80" s="40" t="s">
        <v>607</v>
      </c>
      <c r="K80" s="40" t="s">
        <v>418</v>
      </c>
      <c r="L80" s="40" t="s">
        <v>410</v>
      </c>
      <c r="M80" s="40" t="s">
        <v>411</v>
      </c>
      <c r="N80" s="40" t="s">
        <v>612</v>
      </c>
      <c r="O80" s="40" t="s">
        <v>609</v>
      </c>
      <c r="P80" s="40" t="s">
        <v>610</v>
      </c>
      <c r="Q80" s="40" t="s">
        <v>422</v>
      </c>
      <c r="R80" s="40" t="s">
        <v>405</v>
      </c>
      <c r="S80" s="40">
        <v>1108</v>
      </c>
      <c r="T80" s="40">
        <v>86</v>
      </c>
      <c r="U80" s="40">
        <v>7</v>
      </c>
      <c r="V80" s="40">
        <v>13</v>
      </c>
      <c r="W80" s="40">
        <v>37</v>
      </c>
      <c r="X80" s="40">
        <v>43</v>
      </c>
      <c r="Y80" s="40">
        <v>19</v>
      </c>
      <c r="Z80" s="40">
        <v>15.9</v>
      </c>
      <c r="AA80" s="40">
        <v>8</v>
      </c>
      <c r="AB80" s="40">
        <v>5.2</v>
      </c>
      <c r="AC80" s="40">
        <v>178</v>
      </c>
      <c r="AD80" s="40">
        <v>86</v>
      </c>
      <c r="AE80" s="40">
        <v>92</v>
      </c>
      <c r="AF80" s="40">
        <v>178</v>
      </c>
      <c r="AG80" s="40">
        <v>0</v>
      </c>
      <c r="AH80" s="40">
        <v>16</v>
      </c>
      <c r="AI80" s="40">
        <v>84</v>
      </c>
      <c r="AJ80" s="41">
        <v>0</v>
      </c>
      <c r="AK80" s="42" t="s">
        <v>26</v>
      </c>
    </row>
    <row r="81" spans="2:37" x14ac:dyDescent="0.25">
      <c r="B81" s="43">
        <v>2024</v>
      </c>
      <c r="C81" s="44">
        <v>45656</v>
      </c>
      <c r="D81" s="44">
        <v>40940</v>
      </c>
      <c r="E81" s="44">
        <v>940</v>
      </c>
      <c r="F81" s="44" t="s">
        <v>613</v>
      </c>
      <c r="G81" s="44" t="s">
        <v>430</v>
      </c>
      <c r="H81" s="44" t="s">
        <v>395</v>
      </c>
      <c r="I81" s="44" t="s">
        <v>431</v>
      </c>
      <c r="J81" s="44" t="s">
        <v>607</v>
      </c>
      <c r="K81" s="44" t="s">
        <v>418</v>
      </c>
      <c r="L81" s="44" t="s">
        <v>410</v>
      </c>
      <c r="M81" s="44" t="s">
        <v>411</v>
      </c>
      <c r="N81" s="44" t="s">
        <v>614</v>
      </c>
      <c r="O81" s="44" t="s">
        <v>609</v>
      </c>
      <c r="P81" s="44" t="s">
        <v>610</v>
      </c>
      <c r="Q81" s="44" t="s">
        <v>422</v>
      </c>
      <c r="R81" s="44" t="s">
        <v>405</v>
      </c>
      <c r="S81" s="44">
        <v>1076</v>
      </c>
      <c r="T81" s="44">
        <v>77</v>
      </c>
      <c r="U81" s="44">
        <v>17</v>
      </c>
      <c r="V81" s="44">
        <v>18</v>
      </c>
      <c r="W81" s="44">
        <v>31</v>
      </c>
      <c r="X81" s="44">
        <v>34</v>
      </c>
      <c r="Y81" s="44">
        <v>15</v>
      </c>
      <c r="Z81" s="44">
        <v>9.9</v>
      </c>
      <c r="AA81" s="44">
        <v>8</v>
      </c>
      <c r="AB81" s="44">
        <v>4.5</v>
      </c>
      <c r="AC81" s="44">
        <v>114</v>
      </c>
      <c r="AD81" s="44">
        <v>53</v>
      </c>
      <c r="AE81" s="44">
        <v>61</v>
      </c>
      <c r="AF81" s="44">
        <v>113.4</v>
      </c>
      <c r="AG81" s="44">
        <v>1</v>
      </c>
      <c r="AH81" s="44">
        <v>75</v>
      </c>
      <c r="AI81" s="44">
        <v>25</v>
      </c>
      <c r="AJ81" s="45">
        <v>0</v>
      </c>
      <c r="AK81" s="42" t="s">
        <v>26</v>
      </c>
    </row>
    <row r="82" spans="2:37" x14ac:dyDescent="0.25">
      <c r="B82" s="43">
        <v>2024</v>
      </c>
      <c r="C82" s="44">
        <v>45686</v>
      </c>
      <c r="D82" s="44">
        <v>41225</v>
      </c>
      <c r="E82" s="44">
        <v>1225</v>
      </c>
      <c r="F82" s="44" t="s">
        <v>615</v>
      </c>
      <c r="G82" s="44" t="s">
        <v>407</v>
      </c>
      <c r="H82" s="44" t="s">
        <v>395</v>
      </c>
      <c r="I82" s="44" t="s">
        <v>408</v>
      </c>
      <c r="J82" s="44" t="s">
        <v>607</v>
      </c>
      <c r="K82" s="44" t="s">
        <v>418</v>
      </c>
      <c r="L82" s="44" t="s">
        <v>410</v>
      </c>
      <c r="M82" s="44" t="s">
        <v>411</v>
      </c>
      <c r="N82" s="44" t="s">
        <v>616</v>
      </c>
      <c r="O82" s="44" t="s">
        <v>609</v>
      </c>
      <c r="P82" s="44" t="s">
        <v>610</v>
      </c>
      <c r="Q82" s="44" t="s">
        <v>422</v>
      </c>
      <c r="R82" s="44" t="s">
        <v>405</v>
      </c>
      <c r="S82" s="44">
        <v>1108</v>
      </c>
      <c r="T82" s="44">
        <v>86</v>
      </c>
      <c r="U82" s="44">
        <v>9</v>
      </c>
      <c r="V82" s="44">
        <v>17</v>
      </c>
      <c r="W82" s="44">
        <v>29</v>
      </c>
      <c r="X82" s="44">
        <v>45</v>
      </c>
      <c r="Y82" s="44">
        <v>22</v>
      </c>
      <c r="Z82" s="44">
        <v>17.899999999999999</v>
      </c>
      <c r="AA82" s="44">
        <v>8</v>
      </c>
      <c r="AB82" s="44">
        <v>5.5</v>
      </c>
      <c r="AC82" s="44">
        <v>210</v>
      </c>
      <c r="AD82" s="44">
        <v>97</v>
      </c>
      <c r="AE82" s="44">
        <v>113</v>
      </c>
      <c r="AF82" s="44">
        <v>209.6</v>
      </c>
      <c r="AG82" s="44">
        <v>1</v>
      </c>
      <c r="AH82" s="44">
        <v>33</v>
      </c>
      <c r="AI82" s="44">
        <v>67</v>
      </c>
      <c r="AJ82" s="45">
        <v>0</v>
      </c>
      <c r="AK82" s="42" t="s">
        <v>27</v>
      </c>
    </row>
    <row r="83" spans="2:37" x14ac:dyDescent="0.25">
      <c r="B83" s="43">
        <v>2024</v>
      </c>
      <c r="C83" s="44">
        <v>45704</v>
      </c>
      <c r="D83" s="44">
        <v>40739</v>
      </c>
      <c r="E83" s="44">
        <v>739</v>
      </c>
      <c r="F83" s="44" t="s">
        <v>617</v>
      </c>
      <c r="G83" s="44" t="s">
        <v>424</v>
      </c>
      <c r="H83" s="44" t="s">
        <v>395</v>
      </c>
      <c r="I83" s="44" t="s">
        <v>425</v>
      </c>
      <c r="J83" s="44" t="s">
        <v>607</v>
      </c>
      <c r="K83" s="44" t="s">
        <v>409</v>
      </c>
      <c r="L83" s="44" t="s">
        <v>410</v>
      </c>
      <c r="M83" s="44" t="s">
        <v>411</v>
      </c>
      <c r="N83" s="44" t="s">
        <v>618</v>
      </c>
      <c r="O83" s="44" t="s">
        <v>609</v>
      </c>
      <c r="P83" s="44" t="s">
        <v>610</v>
      </c>
      <c r="Q83" s="44" t="s">
        <v>413</v>
      </c>
      <c r="R83" s="44" t="s">
        <v>405</v>
      </c>
      <c r="S83" s="44">
        <v>1075</v>
      </c>
      <c r="T83" s="44">
        <v>77</v>
      </c>
      <c r="U83" s="44">
        <v>13</v>
      </c>
      <c r="V83" s="44">
        <v>20</v>
      </c>
      <c r="W83" s="44">
        <v>35</v>
      </c>
      <c r="X83" s="44">
        <v>31</v>
      </c>
      <c r="Y83" s="44">
        <v>68</v>
      </c>
      <c r="Z83" s="44">
        <v>55.2</v>
      </c>
      <c r="AA83" s="44">
        <v>27</v>
      </c>
      <c r="AB83" s="44">
        <v>21.7</v>
      </c>
      <c r="AC83" s="44">
        <v>632</v>
      </c>
      <c r="AD83" s="44">
        <v>632</v>
      </c>
      <c r="AE83" s="44">
        <v>0</v>
      </c>
      <c r="AF83" s="44">
        <v>632</v>
      </c>
      <c r="AG83" s="44">
        <v>0</v>
      </c>
      <c r="AH83" s="44">
        <v>38</v>
      </c>
      <c r="AI83" s="44">
        <v>62</v>
      </c>
      <c r="AJ83" s="45">
        <v>0</v>
      </c>
      <c r="AK83" s="42" t="s">
        <v>28</v>
      </c>
    </row>
    <row r="84" spans="2:37" x14ac:dyDescent="0.25">
      <c r="B84" s="39">
        <v>2024</v>
      </c>
      <c r="C84" s="40">
        <v>45705</v>
      </c>
      <c r="D84" s="40">
        <v>40935</v>
      </c>
      <c r="E84" s="40">
        <v>935</v>
      </c>
      <c r="F84" s="40" t="s">
        <v>613</v>
      </c>
      <c r="G84" s="40" t="s">
        <v>424</v>
      </c>
      <c r="H84" s="40" t="s">
        <v>395</v>
      </c>
      <c r="I84" s="40" t="s">
        <v>425</v>
      </c>
      <c r="J84" s="40" t="s">
        <v>607</v>
      </c>
      <c r="K84" s="40" t="s">
        <v>418</v>
      </c>
      <c r="L84" s="40" t="s">
        <v>410</v>
      </c>
      <c r="M84" s="40" t="s">
        <v>411</v>
      </c>
      <c r="N84" s="40" t="s">
        <v>619</v>
      </c>
      <c r="O84" s="40" t="s">
        <v>609</v>
      </c>
      <c r="P84" s="40" t="s">
        <v>610</v>
      </c>
      <c r="Q84" s="40" t="s">
        <v>422</v>
      </c>
      <c r="R84" s="40" t="s">
        <v>405</v>
      </c>
      <c r="S84" s="40">
        <v>940</v>
      </c>
      <c r="T84" s="40">
        <v>21</v>
      </c>
      <c r="U84" s="40">
        <v>59</v>
      </c>
      <c r="V84" s="40">
        <v>27</v>
      </c>
      <c r="W84" s="40">
        <v>12</v>
      </c>
      <c r="X84" s="40">
        <v>2</v>
      </c>
      <c r="Y84" s="40">
        <v>18</v>
      </c>
      <c r="Z84" s="40">
        <v>15.2</v>
      </c>
      <c r="AA84" s="40">
        <v>12</v>
      </c>
      <c r="AB84" s="40">
        <v>8.6999999999999993</v>
      </c>
      <c r="AC84" s="40">
        <v>157</v>
      </c>
      <c r="AD84" s="40">
        <v>70</v>
      </c>
      <c r="AE84" s="40">
        <v>87</v>
      </c>
      <c r="AF84" s="40">
        <v>157</v>
      </c>
      <c r="AG84" s="40">
        <v>0</v>
      </c>
      <c r="AH84" s="40">
        <v>94</v>
      </c>
      <c r="AI84" s="40">
        <v>6</v>
      </c>
      <c r="AJ84" s="41">
        <v>0</v>
      </c>
      <c r="AK84" s="42" t="s">
        <v>28</v>
      </c>
    </row>
    <row r="85" spans="2:37" x14ac:dyDescent="0.25">
      <c r="B85" s="43">
        <v>2024</v>
      </c>
      <c r="C85" s="44">
        <v>45718</v>
      </c>
      <c r="D85" s="44">
        <v>41042</v>
      </c>
      <c r="E85" s="44">
        <v>1042</v>
      </c>
      <c r="F85" s="44" t="s">
        <v>620</v>
      </c>
      <c r="G85" s="44" t="s">
        <v>438</v>
      </c>
      <c r="H85" s="44" t="s">
        <v>395</v>
      </c>
      <c r="I85" s="44" t="s">
        <v>416</v>
      </c>
      <c r="J85" s="44" t="s">
        <v>607</v>
      </c>
      <c r="K85" s="44" t="s">
        <v>621</v>
      </c>
      <c r="L85" s="44" t="s">
        <v>410</v>
      </c>
      <c r="M85" s="44" t="s">
        <v>411</v>
      </c>
      <c r="N85" s="44" t="s">
        <v>622</v>
      </c>
      <c r="O85" s="44" t="s">
        <v>621</v>
      </c>
      <c r="P85" s="44" t="s">
        <v>621</v>
      </c>
      <c r="Q85" s="44" t="s">
        <v>422</v>
      </c>
      <c r="R85" s="44" t="s">
        <v>405</v>
      </c>
      <c r="S85" s="44"/>
      <c r="T85" s="44"/>
      <c r="U85" s="44"/>
      <c r="V85" s="44"/>
      <c r="W85" s="44"/>
      <c r="X85" s="44"/>
      <c r="Y85" s="44"/>
      <c r="Z85" s="44"/>
      <c r="AA85" s="44"/>
      <c r="AB85" s="44"/>
      <c r="AC85" s="44"/>
      <c r="AD85" s="44"/>
      <c r="AE85" s="44"/>
      <c r="AF85" s="44"/>
      <c r="AG85" s="44"/>
      <c r="AH85" s="44"/>
      <c r="AI85" s="44"/>
      <c r="AJ85" s="45"/>
      <c r="AK85" s="42" t="s">
        <v>28</v>
      </c>
    </row>
    <row r="86" spans="2:37" x14ac:dyDescent="0.25">
      <c r="B86" s="39">
        <v>2024</v>
      </c>
      <c r="C86" s="40">
        <v>45727</v>
      </c>
      <c r="D86" s="40">
        <v>41076</v>
      </c>
      <c r="E86" s="40">
        <v>1076</v>
      </c>
      <c r="F86" s="40" t="s">
        <v>611</v>
      </c>
      <c r="G86" s="40" t="s">
        <v>394</v>
      </c>
      <c r="H86" s="40" t="s">
        <v>395</v>
      </c>
      <c r="I86" s="40" t="s">
        <v>396</v>
      </c>
      <c r="J86" s="40" t="s">
        <v>607</v>
      </c>
      <c r="K86" s="40" t="s">
        <v>418</v>
      </c>
      <c r="L86" s="40" t="s">
        <v>410</v>
      </c>
      <c r="M86" s="40" t="s">
        <v>411</v>
      </c>
      <c r="N86" s="40" t="s">
        <v>623</v>
      </c>
      <c r="O86" s="40" t="s">
        <v>609</v>
      </c>
      <c r="P86" s="40" t="s">
        <v>610</v>
      </c>
      <c r="Q86" s="40" t="s">
        <v>422</v>
      </c>
      <c r="R86" s="40" t="s">
        <v>405</v>
      </c>
      <c r="S86" s="40">
        <v>941</v>
      </c>
      <c r="T86" s="40">
        <v>21</v>
      </c>
      <c r="U86" s="40">
        <v>57</v>
      </c>
      <c r="V86" s="40">
        <v>26</v>
      </c>
      <c r="W86" s="40">
        <v>13</v>
      </c>
      <c r="X86" s="40">
        <v>4</v>
      </c>
      <c r="Y86" s="40">
        <v>12</v>
      </c>
      <c r="Z86" s="40">
        <v>9.6999999999999993</v>
      </c>
      <c r="AA86" s="40">
        <v>9</v>
      </c>
      <c r="AB86" s="40">
        <v>4.5999999999999996</v>
      </c>
      <c r="AC86" s="40">
        <v>72</v>
      </c>
      <c r="AD86" s="40">
        <v>33</v>
      </c>
      <c r="AE86" s="40">
        <v>39</v>
      </c>
      <c r="AF86" s="40">
        <v>72</v>
      </c>
      <c r="AG86" s="40">
        <v>13</v>
      </c>
      <c r="AH86" s="40">
        <v>83</v>
      </c>
      <c r="AI86" s="40">
        <v>17</v>
      </c>
      <c r="AJ86" s="41">
        <v>0</v>
      </c>
      <c r="AK86" s="42" t="s">
        <v>28</v>
      </c>
    </row>
    <row r="87" spans="2:37" x14ac:dyDescent="0.25">
      <c r="B87" s="43">
        <v>2024</v>
      </c>
      <c r="C87" s="44">
        <v>45761</v>
      </c>
      <c r="D87" s="44">
        <v>41102</v>
      </c>
      <c r="E87" s="44">
        <v>1102</v>
      </c>
      <c r="F87" s="44" t="s">
        <v>611</v>
      </c>
      <c r="G87" s="44" t="s">
        <v>479</v>
      </c>
      <c r="H87" s="44" t="s">
        <v>395</v>
      </c>
      <c r="I87" s="44" t="s">
        <v>480</v>
      </c>
      <c r="J87" s="44" t="s">
        <v>607</v>
      </c>
      <c r="K87" s="44" t="s">
        <v>418</v>
      </c>
      <c r="L87" s="44" t="s">
        <v>410</v>
      </c>
      <c r="M87" s="44" t="s">
        <v>411</v>
      </c>
      <c r="N87" s="44" t="s">
        <v>624</v>
      </c>
      <c r="O87" s="44" t="s">
        <v>609</v>
      </c>
      <c r="P87" s="44" t="s">
        <v>610</v>
      </c>
      <c r="Q87" s="44" t="s">
        <v>422</v>
      </c>
      <c r="R87" s="44" t="s">
        <v>405</v>
      </c>
      <c r="S87" s="44">
        <v>1124</v>
      </c>
      <c r="T87" s="44">
        <v>90</v>
      </c>
      <c r="U87" s="44">
        <v>5</v>
      </c>
      <c r="V87" s="44">
        <v>12</v>
      </c>
      <c r="W87" s="44">
        <v>33</v>
      </c>
      <c r="X87" s="44">
        <v>50</v>
      </c>
      <c r="Y87" s="44">
        <v>20</v>
      </c>
      <c r="Z87" s="44">
        <v>16.600000000000001</v>
      </c>
      <c r="AA87" s="44">
        <v>11</v>
      </c>
      <c r="AB87" s="44">
        <v>5.4</v>
      </c>
      <c r="AC87" s="44">
        <v>192</v>
      </c>
      <c r="AD87" s="44">
        <v>84</v>
      </c>
      <c r="AE87" s="44">
        <v>108</v>
      </c>
      <c r="AF87" s="44">
        <v>192</v>
      </c>
      <c r="AG87" s="44">
        <v>0</v>
      </c>
      <c r="AH87" s="44">
        <v>8</v>
      </c>
      <c r="AI87" s="44">
        <v>92</v>
      </c>
      <c r="AJ87" s="45">
        <v>0</v>
      </c>
      <c r="AK87" s="42" t="s">
        <v>27</v>
      </c>
    </row>
    <row r="88" spans="2:37" x14ac:dyDescent="0.25">
      <c r="B88" s="39">
        <v>2024</v>
      </c>
      <c r="C88" s="40">
        <v>45764</v>
      </c>
      <c r="D88" s="40">
        <v>40878</v>
      </c>
      <c r="E88" s="40">
        <v>878</v>
      </c>
      <c r="F88" s="40" t="s">
        <v>625</v>
      </c>
      <c r="G88" s="40" t="s">
        <v>457</v>
      </c>
      <c r="H88" s="40" t="s">
        <v>395</v>
      </c>
      <c r="I88" s="40" t="s">
        <v>458</v>
      </c>
      <c r="J88" s="40" t="s">
        <v>607</v>
      </c>
      <c r="K88" s="40" t="s">
        <v>418</v>
      </c>
      <c r="L88" s="40" t="s">
        <v>410</v>
      </c>
      <c r="M88" s="40" t="s">
        <v>411</v>
      </c>
      <c r="N88" s="40" t="s">
        <v>626</v>
      </c>
      <c r="O88" s="40" t="s">
        <v>609</v>
      </c>
      <c r="P88" s="40" t="s">
        <v>610</v>
      </c>
      <c r="Q88" s="40" t="s">
        <v>422</v>
      </c>
      <c r="R88" s="40" t="s">
        <v>405</v>
      </c>
      <c r="S88" s="40">
        <v>1118</v>
      </c>
      <c r="T88" s="40">
        <v>89</v>
      </c>
      <c r="U88" s="40">
        <v>10</v>
      </c>
      <c r="V88" s="40">
        <v>18</v>
      </c>
      <c r="W88" s="40">
        <v>25</v>
      </c>
      <c r="X88" s="40">
        <v>47</v>
      </c>
      <c r="Y88" s="40">
        <v>25</v>
      </c>
      <c r="Z88" s="40">
        <v>22.4</v>
      </c>
      <c r="AA88" s="40">
        <v>7</v>
      </c>
      <c r="AB88" s="40">
        <v>4.4000000000000004</v>
      </c>
      <c r="AC88" s="40">
        <v>262</v>
      </c>
      <c r="AD88" s="40">
        <v>136</v>
      </c>
      <c r="AE88" s="40">
        <v>126</v>
      </c>
      <c r="AF88" s="40">
        <v>262</v>
      </c>
      <c r="AG88" s="40">
        <v>0</v>
      </c>
      <c r="AH88" s="40">
        <v>57</v>
      </c>
      <c r="AI88" s="40">
        <v>43</v>
      </c>
      <c r="AJ88" s="41">
        <v>0</v>
      </c>
      <c r="AK88" s="42" t="s">
        <v>27</v>
      </c>
    </row>
    <row r="89" spans="2:37" x14ac:dyDescent="0.25">
      <c r="B89" s="39">
        <v>2024</v>
      </c>
      <c r="C89" s="40">
        <v>45772</v>
      </c>
      <c r="D89" s="40">
        <v>41124</v>
      </c>
      <c r="E89" s="40">
        <v>1124</v>
      </c>
      <c r="F89" s="40" t="s">
        <v>627</v>
      </c>
      <c r="G89" s="40" t="s">
        <v>628</v>
      </c>
      <c r="H89" s="40" t="s">
        <v>395</v>
      </c>
      <c r="I89" s="40" t="s">
        <v>582</v>
      </c>
      <c r="J89" s="40" t="s">
        <v>607</v>
      </c>
      <c r="K89" s="40" t="s">
        <v>418</v>
      </c>
      <c r="L89" s="40" t="s">
        <v>410</v>
      </c>
      <c r="M89" s="40" t="s">
        <v>411</v>
      </c>
      <c r="N89" s="40" t="s">
        <v>629</v>
      </c>
      <c r="O89" s="40" t="s">
        <v>609</v>
      </c>
      <c r="P89" s="40" t="s">
        <v>610</v>
      </c>
      <c r="Q89" s="40" t="s">
        <v>422</v>
      </c>
      <c r="R89" s="40" t="s">
        <v>405</v>
      </c>
      <c r="S89" s="40">
        <v>1095</v>
      </c>
      <c r="T89" s="40">
        <v>83</v>
      </c>
      <c r="U89" s="40">
        <v>11</v>
      </c>
      <c r="V89" s="40">
        <v>22</v>
      </c>
      <c r="W89" s="40">
        <v>25</v>
      </c>
      <c r="X89" s="40">
        <v>41</v>
      </c>
      <c r="Y89" s="40">
        <v>9</v>
      </c>
      <c r="Z89" s="40">
        <v>7</v>
      </c>
      <c r="AA89" s="40">
        <v>5</v>
      </c>
      <c r="AB89" s="40">
        <v>2.4</v>
      </c>
      <c r="AC89" s="40">
        <v>71</v>
      </c>
      <c r="AD89" s="40">
        <v>34</v>
      </c>
      <c r="AE89" s="40">
        <v>37</v>
      </c>
      <c r="AF89" s="40">
        <v>71</v>
      </c>
      <c r="AG89" s="40">
        <v>0</v>
      </c>
      <c r="AH89" s="40">
        <v>28</v>
      </c>
      <c r="AI89" s="40">
        <v>72</v>
      </c>
      <c r="AJ89" s="41">
        <v>0</v>
      </c>
      <c r="AK89" s="42" t="s">
        <v>27</v>
      </c>
    </row>
    <row r="90" spans="2:37" x14ac:dyDescent="0.25">
      <c r="B90" s="43">
        <v>2024</v>
      </c>
      <c r="C90" s="44">
        <v>45781</v>
      </c>
      <c r="D90" s="44">
        <v>40962</v>
      </c>
      <c r="E90" s="44">
        <v>962</v>
      </c>
      <c r="F90" s="44" t="s">
        <v>630</v>
      </c>
      <c r="G90" s="44" t="s">
        <v>487</v>
      </c>
      <c r="H90" s="44" t="s">
        <v>395</v>
      </c>
      <c r="I90" s="44" t="s">
        <v>454</v>
      </c>
      <c r="J90" s="44" t="s">
        <v>607</v>
      </c>
      <c r="K90" s="44" t="s">
        <v>418</v>
      </c>
      <c r="L90" s="44" t="s">
        <v>410</v>
      </c>
      <c r="M90" s="44" t="s">
        <v>411</v>
      </c>
      <c r="N90" s="44" t="s">
        <v>631</v>
      </c>
      <c r="O90" s="44" t="s">
        <v>609</v>
      </c>
      <c r="P90" s="44" t="s">
        <v>610</v>
      </c>
      <c r="Q90" s="44" t="s">
        <v>422</v>
      </c>
      <c r="R90" s="44" t="s">
        <v>405</v>
      </c>
      <c r="S90" s="44">
        <v>1131</v>
      </c>
      <c r="T90" s="44">
        <v>92</v>
      </c>
      <c r="U90" s="44">
        <v>1</v>
      </c>
      <c r="V90" s="44">
        <v>15</v>
      </c>
      <c r="W90" s="44">
        <v>31</v>
      </c>
      <c r="X90" s="44">
        <v>53</v>
      </c>
      <c r="Y90" s="44">
        <v>15</v>
      </c>
      <c r="Z90" s="44">
        <v>12.1</v>
      </c>
      <c r="AA90" s="44">
        <v>4</v>
      </c>
      <c r="AB90" s="44">
        <v>2.6</v>
      </c>
      <c r="AC90" s="44">
        <v>116</v>
      </c>
      <c r="AD90" s="44">
        <v>47</v>
      </c>
      <c r="AE90" s="44">
        <v>69</v>
      </c>
      <c r="AF90" s="44">
        <v>116</v>
      </c>
      <c r="AG90" s="44">
        <v>1</v>
      </c>
      <c r="AH90" s="44">
        <v>14</v>
      </c>
      <c r="AI90" s="44">
        <v>86</v>
      </c>
      <c r="AJ90" s="45">
        <v>0</v>
      </c>
      <c r="AK90" s="42" t="s">
        <v>26</v>
      </c>
    </row>
    <row r="91" spans="2:37" x14ac:dyDescent="0.25">
      <c r="B91" s="43">
        <v>2024</v>
      </c>
      <c r="C91" s="44">
        <v>45791</v>
      </c>
      <c r="D91" s="44">
        <v>41174</v>
      </c>
      <c r="E91" s="44">
        <v>1174</v>
      </c>
      <c r="F91" s="44" t="s">
        <v>632</v>
      </c>
      <c r="G91" s="44" t="s">
        <v>471</v>
      </c>
      <c r="H91" s="44" t="s">
        <v>395</v>
      </c>
      <c r="I91" s="44" t="s">
        <v>472</v>
      </c>
      <c r="J91" s="44" t="s">
        <v>607</v>
      </c>
      <c r="K91" s="44" t="s">
        <v>418</v>
      </c>
      <c r="L91" s="44" t="s">
        <v>410</v>
      </c>
      <c r="M91" s="44" t="s">
        <v>411</v>
      </c>
      <c r="N91" s="44" t="s">
        <v>633</v>
      </c>
      <c r="O91" s="44" t="s">
        <v>609</v>
      </c>
      <c r="P91" s="44" t="s">
        <v>610</v>
      </c>
      <c r="Q91" s="44" t="s">
        <v>422</v>
      </c>
      <c r="R91" s="44" t="s">
        <v>405</v>
      </c>
      <c r="S91" s="44">
        <v>1094</v>
      </c>
      <c r="T91" s="44">
        <v>83</v>
      </c>
      <c r="U91" s="44">
        <v>11</v>
      </c>
      <c r="V91" s="44">
        <v>21</v>
      </c>
      <c r="W91" s="44">
        <v>31</v>
      </c>
      <c r="X91" s="44">
        <v>37</v>
      </c>
      <c r="Y91" s="44">
        <v>20</v>
      </c>
      <c r="Z91" s="44">
        <v>14.8</v>
      </c>
      <c r="AA91" s="44">
        <v>15</v>
      </c>
      <c r="AB91" s="44">
        <v>7.9</v>
      </c>
      <c r="AC91" s="44">
        <v>161</v>
      </c>
      <c r="AD91" s="44">
        <v>80</v>
      </c>
      <c r="AE91" s="44">
        <v>81</v>
      </c>
      <c r="AF91" s="44">
        <v>161</v>
      </c>
      <c r="AG91" s="44">
        <v>1</v>
      </c>
      <c r="AH91" s="44">
        <v>20</v>
      </c>
      <c r="AI91" s="44">
        <v>80</v>
      </c>
      <c r="AJ91" s="45">
        <v>0</v>
      </c>
      <c r="AK91" s="42" t="s">
        <v>26</v>
      </c>
    </row>
    <row r="92" spans="2:37" x14ac:dyDescent="0.25">
      <c r="B92" s="39">
        <v>2024</v>
      </c>
      <c r="C92" s="40">
        <v>45816</v>
      </c>
      <c r="D92" s="40">
        <v>41013</v>
      </c>
      <c r="E92" s="40">
        <v>1013</v>
      </c>
      <c r="F92" s="40" t="s">
        <v>634</v>
      </c>
      <c r="G92" s="40" t="s">
        <v>186</v>
      </c>
      <c r="H92" s="40" t="s">
        <v>395</v>
      </c>
      <c r="I92" s="40" t="s">
        <v>408</v>
      </c>
      <c r="J92" s="40" t="s">
        <v>607</v>
      </c>
      <c r="K92" s="40" t="s">
        <v>418</v>
      </c>
      <c r="L92" s="40" t="s">
        <v>399</v>
      </c>
      <c r="M92" s="40" t="s">
        <v>411</v>
      </c>
      <c r="N92" s="40" t="s">
        <v>635</v>
      </c>
      <c r="O92" s="40" t="s">
        <v>609</v>
      </c>
      <c r="P92" s="40" t="s">
        <v>610</v>
      </c>
      <c r="Q92" s="40" t="s">
        <v>422</v>
      </c>
      <c r="R92" s="40" t="s">
        <v>405</v>
      </c>
      <c r="S92" s="40">
        <v>1116</v>
      </c>
      <c r="T92" s="40">
        <v>88</v>
      </c>
      <c r="U92" s="40">
        <v>8</v>
      </c>
      <c r="V92" s="40">
        <v>17</v>
      </c>
      <c r="W92" s="40">
        <v>28</v>
      </c>
      <c r="X92" s="40">
        <v>47</v>
      </c>
      <c r="Y92" s="40">
        <v>20</v>
      </c>
      <c r="Z92" s="40">
        <v>18.2</v>
      </c>
      <c r="AA92" s="40">
        <v>11</v>
      </c>
      <c r="AB92" s="40">
        <v>7.2</v>
      </c>
      <c r="AC92" s="40">
        <v>219</v>
      </c>
      <c r="AD92" s="40">
        <v>109</v>
      </c>
      <c r="AE92" s="40">
        <v>110</v>
      </c>
      <c r="AF92" s="40">
        <v>219</v>
      </c>
      <c r="AG92" s="40">
        <v>0</v>
      </c>
      <c r="AH92" s="40">
        <v>1</v>
      </c>
      <c r="AI92" s="40">
        <v>99</v>
      </c>
      <c r="AJ92" s="41">
        <v>0</v>
      </c>
      <c r="AK92" s="42" t="s">
        <v>27</v>
      </c>
    </row>
    <row r="93" spans="2:37" x14ac:dyDescent="0.25">
      <c r="B93" s="43">
        <v>2024</v>
      </c>
      <c r="C93" s="44">
        <v>45824</v>
      </c>
      <c r="D93" s="44">
        <v>41023</v>
      </c>
      <c r="E93" s="44">
        <v>1023</v>
      </c>
      <c r="F93" s="44" t="s">
        <v>636</v>
      </c>
      <c r="G93" s="44" t="s">
        <v>498</v>
      </c>
      <c r="H93" s="44" t="s">
        <v>395</v>
      </c>
      <c r="I93" s="44" t="s">
        <v>499</v>
      </c>
      <c r="J93" s="44" t="s">
        <v>607</v>
      </c>
      <c r="K93" s="44" t="s">
        <v>418</v>
      </c>
      <c r="L93" s="44" t="s">
        <v>410</v>
      </c>
      <c r="M93" s="44" t="s">
        <v>411</v>
      </c>
      <c r="N93" s="44" t="s">
        <v>637</v>
      </c>
      <c r="O93" s="44" t="s">
        <v>609</v>
      </c>
      <c r="P93" s="44" t="s">
        <v>610</v>
      </c>
      <c r="Q93" s="44" t="s">
        <v>422</v>
      </c>
      <c r="R93" s="44" t="s">
        <v>405</v>
      </c>
      <c r="S93" s="44">
        <v>1064</v>
      </c>
      <c r="T93" s="44">
        <v>73</v>
      </c>
      <c r="U93" s="44">
        <v>14</v>
      </c>
      <c r="V93" s="44">
        <v>29</v>
      </c>
      <c r="W93" s="44">
        <v>29</v>
      </c>
      <c r="X93" s="44">
        <v>28</v>
      </c>
      <c r="Y93" s="44">
        <v>21</v>
      </c>
      <c r="Z93" s="44">
        <v>17.8</v>
      </c>
      <c r="AA93" s="44">
        <v>4</v>
      </c>
      <c r="AB93" s="44">
        <v>3.4</v>
      </c>
      <c r="AC93" s="44">
        <v>149</v>
      </c>
      <c r="AD93" s="44">
        <v>75</v>
      </c>
      <c r="AE93" s="44">
        <v>74</v>
      </c>
      <c r="AF93" s="44">
        <v>149</v>
      </c>
      <c r="AG93" s="44">
        <v>3</v>
      </c>
      <c r="AH93" s="44">
        <v>58</v>
      </c>
      <c r="AI93" s="44">
        <v>42</v>
      </c>
      <c r="AJ93" s="45">
        <v>0</v>
      </c>
      <c r="AK93" s="42" t="s">
        <v>26</v>
      </c>
    </row>
    <row r="94" spans="2:37" x14ac:dyDescent="0.25">
      <c r="B94" s="43">
        <v>2024</v>
      </c>
      <c r="C94" s="44">
        <v>45841</v>
      </c>
      <c r="D94" s="44">
        <v>56400</v>
      </c>
      <c r="E94" s="44">
        <v>16400</v>
      </c>
      <c r="F94" s="44" t="s">
        <v>638</v>
      </c>
      <c r="G94" s="44" t="s">
        <v>441</v>
      </c>
      <c r="H94" s="44" t="s">
        <v>395</v>
      </c>
      <c r="I94" s="44" t="s">
        <v>442</v>
      </c>
      <c r="J94" s="44" t="s">
        <v>607</v>
      </c>
      <c r="K94" s="44" t="s">
        <v>409</v>
      </c>
      <c r="L94" s="44" t="s">
        <v>410</v>
      </c>
      <c r="M94" s="44" t="s">
        <v>411</v>
      </c>
      <c r="N94" s="44" t="s">
        <v>639</v>
      </c>
      <c r="O94" s="44" t="s">
        <v>609</v>
      </c>
      <c r="P94" s="44" t="s">
        <v>610</v>
      </c>
      <c r="Q94" s="44" t="s">
        <v>413</v>
      </c>
      <c r="R94" s="44" t="s">
        <v>405</v>
      </c>
      <c r="S94" s="44">
        <v>1111</v>
      </c>
      <c r="T94" s="44">
        <v>87</v>
      </c>
      <c r="U94" s="44">
        <v>8</v>
      </c>
      <c r="V94" s="44">
        <v>18</v>
      </c>
      <c r="W94" s="44">
        <v>31</v>
      </c>
      <c r="X94" s="44">
        <v>44</v>
      </c>
      <c r="Y94" s="44">
        <v>81</v>
      </c>
      <c r="Z94" s="44">
        <v>71</v>
      </c>
      <c r="AA94" s="44">
        <v>41</v>
      </c>
      <c r="AB94" s="44">
        <v>32.1</v>
      </c>
      <c r="AC94" s="44">
        <v>772</v>
      </c>
      <c r="AD94" s="44">
        <v>772</v>
      </c>
      <c r="AE94" s="44">
        <v>0</v>
      </c>
      <c r="AF94" s="44">
        <v>772</v>
      </c>
      <c r="AG94" s="44">
        <v>0</v>
      </c>
      <c r="AH94" s="44">
        <v>9</v>
      </c>
      <c r="AI94" s="44">
        <v>91</v>
      </c>
      <c r="AJ94" s="45">
        <v>0</v>
      </c>
      <c r="AK94" s="42" t="s">
        <v>26</v>
      </c>
    </row>
    <row r="95" spans="2:37" x14ac:dyDescent="0.25">
      <c r="B95" s="43">
        <v>2024</v>
      </c>
      <c r="C95" s="44">
        <v>45843</v>
      </c>
      <c r="D95" s="44">
        <v>41130</v>
      </c>
      <c r="E95" s="44">
        <v>1130</v>
      </c>
      <c r="F95" s="44" t="s">
        <v>640</v>
      </c>
      <c r="G95" s="44" t="s">
        <v>483</v>
      </c>
      <c r="H95" s="44" t="s">
        <v>395</v>
      </c>
      <c r="I95" s="44" t="s">
        <v>484</v>
      </c>
      <c r="J95" s="44" t="s">
        <v>607</v>
      </c>
      <c r="K95" s="44" t="s">
        <v>418</v>
      </c>
      <c r="L95" s="44" t="s">
        <v>410</v>
      </c>
      <c r="M95" s="44" t="s">
        <v>411</v>
      </c>
      <c r="N95" s="44" t="s">
        <v>641</v>
      </c>
      <c r="O95" s="44" t="s">
        <v>609</v>
      </c>
      <c r="P95" s="44" t="s">
        <v>610</v>
      </c>
      <c r="Q95" s="44" t="s">
        <v>422</v>
      </c>
      <c r="R95" s="44" t="s">
        <v>405</v>
      </c>
      <c r="S95" s="44">
        <v>1065</v>
      </c>
      <c r="T95" s="44">
        <v>74</v>
      </c>
      <c r="U95" s="44">
        <v>17</v>
      </c>
      <c r="V95" s="44">
        <v>25</v>
      </c>
      <c r="W95" s="44">
        <v>30</v>
      </c>
      <c r="X95" s="44">
        <v>27</v>
      </c>
      <c r="Y95" s="44">
        <v>18</v>
      </c>
      <c r="Z95" s="44">
        <v>13.6</v>
      </c>
      <c r="AA95" s="44">
        <v>13</v>
      </c>
      <c r="AB95" s="44">
        <v>7.3</v>
      </c>
      <c r="AC95" s="44">
        <v>154</v>
      </c>
      <c r="AD95" s="44">
        <v>83</v>
      </c>
      <c r="AE95" s="44">
        <v>71</v>
      </c>
      <c r="AF95" s="44">
        <v>154</v>
      </c>
      <c r="AG95" s="44">
        <v>3</v>
      </c>
      <c r="AH95" s="44">
        <v>55</v>
      </c>
      <c r="AI95" s="44">
        <v>45</v>
      </c>
      <c r="AJ95" s="45">
        <v>0</v>
      </c>
      <c r="AK95" s="42" t="s">
        <v>27</v>
      </c>
    </row>
    <row r="96" spans="2:37" x14ac:dyDescent="0.25">
      <c r="B96" s="43">
        <v>2024</v>
      </c>
      <c r="C96" s="44">
        <v>45847</v>
      </c>
      <c r="D96" s="44">
        <v>41240</v>
      </c>
      <c r="E96" s="44">
        <v>1240</v>
      </c>
      <c r="F96" s="44" t="s">
        <v>642</v>
      </c>
      <c r="G96" s="44" t="s">
        <v>643</v>
      </c>
      <c r="H96" s="44" t="s">
        <v>395</v>
      </c>
      <c r="I96" s="44" t="s">
        <v>431</v>
      </c>
      <c r="J96" s="44" t="s">
        <v>607</v>
      </c>
      <c r="K96" s="44" t="s">
        <v>418</v>
      </c>
      <c r="L96" s="44" t="s">
        <v>410</v>
      </c>
      <c r="M96" s="44" t="s">
        <v>411</v>
      </c>
      <c r="N96" s="44" t="s">
        <v>644</v>
      </c>
      <c r="O96" s="44" t="s">
        <v>609</v>
      </c>
      <c r="P96" s="44" t="s">
        <v>610</v>
      </c>
      <c r="Q96" s="44" t="s">
        <v>422</v>
      </c>
      <c r="R96" s="44" t="s">
        <v>405</v>
      </c>
      <c r="S96" s="44">
        <v>1099</v>
      </c>
      <c r="T96" s="44">
        <v>84</v>
      </c>
      <c r="U96" s="44">
        <v>6</v>
      </c>
      <c r="V96" s="44">
        <v>23</v>
      </c>
      <c r="W96" s="44">
        <v>35</v>
      </c>
      <c r="X96" s="44">
        <v>36</v>
      </c>
      <c r="Y96" s="44">
        <v>22</v>
      </c>
      <c r="Z96" s="44">
        <v>19</v>
      </c>
      <c r="AA96" s="44">
        <v>12</v>
      </c>
      <c r="AB96" s="44">
        <v>6.8</v>
      </c>
      <c r="AC96" s="44">
        <v>280</v>
      </c>
      <c r="AD96" s="44">
        <v>121</v>
      </c>
      <c r="AE96" s="44">
        <v>159</v>
      </c>
      <c r="AF96" s="44">
        <v>280</v>
      </c>
      <c r="AG96" s="44">
        <v>0</v>
      </c>
      <c r="AH96" s="44">
        <v>30</v>
      </c>
      <c r="AI96" s="44">
        <v>70</v>
      </c>
      <c r="AJ96" s="45">
        <v>0</v>
      </c>
      <c r="AK96" s="42" t="s">
        <v>26</v>
      </c>
    </row>
    <row r="97" spans="2:37" x14ac:dyDescent="0.25">
      <c r="B97" s="39">
        <v>2024</v>
      </c>
      <c r="C97" s="40">
        <v>45856</v>
      </c>
      <c r="D97" s="40">
        <v>40809</v>
      </c>
      <c r="E97" s="40">
        <v>809</v>
      </c>
      <c r="F97" s="40" t="s">
        <v>645</v>
      </c>
      <c r="G97" s="40" t="s">
        <v>498</v>
      </c>
      <c r="H97" s="40" t="s">
        <v>395</v>
      </c>
      <c r="I97" s="40" t="s">
        <v>499</v>
      </c>
      <c r="J97" s="40" t="s">
        <v>607</v>
      </c>
      <c r="K97" s="40" t="s">
        <v>418</v>
      </c>
      <c r="L97" s="40" t="s">
        <v>410</v>
      </c>
      <c r="M97" s="40" t="s">
        <v>411</v>
      </c>
      <c r="N97" s="40" t="s">
        <v>646</v>
      </c>
      <c r="O97" s="40" t="s">
        <v>609</v>
      </c>
      <c r="P97" s="40" t="s">
        <v>610</v>
      </c>
      <c r="Q97" s="40" t="s">
        <v>422</v>
      </c>
      <c r="R97" s="40" t="s">
        <v>405</v>
      </c>
      <c r="S97" s="40">
        <v>1077</v>
      </c>
      <c r="T97" s="40">
        <v>78</v>
      </c>
      <c r="U97" s="40">
        <v>10</v>
      </c>
      <c r="V97" s="40">
        <v>25</v>
      </c>
      <c r="W97" s="40">
        <v>37</v>
      </c>
      <c r="X97" s="40">
        <v>28</v>
      </c>
      <c r="Y97" s="40">
        <v>23</v>
      </c>
      <c r="Z97" s="40">
        <v>17.2</v>
      </c>
      <c r="AA97" s="40">
        <v>14</v>
      </c>
      <c r="AB97" s="40">
        <v>7.5</v>
      </c>
      <c r="AC97" s="40">
        <v>214</v>
      </c>
      <c r="AD97" s="40">
        <v>101</v>
      </c>
      <c r="AE97" s="40">
        <v>113</v>
      </c>
      <c r="AF97" s="40">
        <v>214</v>
      </c>
      <c r="AG97" s="40">
        <v>0</v>
      </c>
      <c r="AH97" s="40">
        <v>48</v>
      </c>
      <c r="AI97" s="40">
        <v>52</v>
      </c>
      <c r="AJ97" s="41">
        <v>0</v>
      </c>
      <c r="AK97" s="42" t="s">
        <v>26</v>
      </c>
    </row>
    <row r="98" spans="2:37" x14ac:dyDescent="0.25">
      <c r="B98" s="39">
        <v>2024</v>
      </c>
      <c r="C98" s="40">
        <v>45858</v>
      </c>
      <c r="D98" s="40">
        <v>40981</v>
      </c>
      <c r="E98" s="40">
        <v>981</v>
      </c>
      <c r="F98" s="40" t="s">
        <v>647</v>
      </c>
      <c r="G98" s="40" t="s">
        <v>407</v>
      </c>
      <c r="H98" s="40" t="s">
        <v>395</v>
      </c>
      <c r="I98" s="40" t="s">
        <v>408</v>
      </c>
      <c r="J98" s="40" t="s">
        <v>607</v>
      </c>
      <c r="K98" s="40" t="s">
        <v>418</v>
      </c>
      <c r="L98" s="40" t="s">
        <v>410</v>
      </c>
      <c r="M98" s="40" t="s">
        <v>411</v>
      </c>
      <c r="N98" s="40" t="s">
        <v>648</v>
      </c>
      <c r="O98" s="40" t="s">
        <v>609</v>
      </c>
      <c r="P98" s="40" t="s">
        <v>610</v>
      </c>
      <c r="Q98" s="40" t="s">
        <v>422</v>
      </c>
      <c r="R98" s="40" t="s">
        <v>405</v>
      </c>
      <c r="S98" s="40">
        <v>1116</v>
      </c>
      <c r="T98" s="40">
        <v>88</v>
      </c>
      <c r="U98" s="40">
        <v>8</v>
      </c>
      <c r="V98" s="40">
        <v>17</v>
      </c>
      <c r="W98" s="40">
        <v>31</v>
      </c>
      <c r="X98" s="40">
        <v>44</v>
      </c>
      <c r="Y98" s="40">
        <v>20</v>
      </c>
      <c r="Z98" s="40">
        <v>14.9</v>
      </c>
      <c r="AA98" s="40">
        <v>5</v>
      </c>
      <c r="AB98" s="40">
        <v>3</v>
      </c>
      <c r="AC98" s="40">
        <v>162</v>
      </c>
      <c r="AD98" s="40">
        <v>66</v>
      </c>
      <c r="AE98" s="40">
        <v>96</v>
      </c>
      <c r="AF98" s="40">
        <v>162</v>
      </c>
      <c r="AG98" s="40">
        <v>1</v>
      </c>
      <c r="AH98" s="40">
        <v>12</v>
      </c>
      <c r="AI98" s="40">
        <v>88</v>
      </c>
      <c r="AJ98" s="41">
        <v>0</v>
      </c>
      <c r="AK98" s="42" t="s">
        <v>27</v>
      </c>
    </row>
    <row r="99" spans="2:37" x14ac:dyDescent="0.25">
      <c r="B99" s="43">
        <v>2024</v>
      </c>
      <c r="C99" s="44">
        <v>45861</v>
      </c>
      <c r="D99" s="44">
        <v>40754</v>
      </c>
      <c r="E99" s="44">
        <v>754</v>
      </c>
      <c r="F99" s="44" t="s">
        <v>649</v>
      </c>
      <c r="G99" s="44" t="s">
        <v>465</v>
      </c>
      <c r="H99" s="44" t="s">
        <v>395</v>
      </c>
      <c r="I99" s="44" t="s">
        <v>466</v>
      </c>
      <c r="J99" s="44" t="s">
        <v>607</v>
      </c>
      <c r="K99" s="44" t="s">
        <v>418</v>
      </c>
      <c r="L99" s="44" t="s">
        <v>410</v>
      </c>
      <c r="M99" s="44" t="s">
        <v>411</v>
      </c>
      <c r="N99" s="44" t="s">
        <v>650</v>
      </c>
      <c r="O99" s="44" t="s">
        <v>609</v>
      </c>
      <c r="P99" s="44" t="s">
        <v>610</v>
      </c>
      <c r="Q99" s="44" t="s">
        <v>422</v>
      </c>
      <c r="R99" s="44" t="s">
        <v>405</v>
      </c>
      <c r="S99" s="44">
        <v>1091</v>
      </c>
      <c r="T99" s="44">
        <v>82</v>
      </c>
      <c r="U99" s="44">
        <v>7</v>
      </c>
      <c r="V99" s="44">
        <v>24</v>
      </c>
      <c r="W99" s="44">
        <v>34</v>
      </c>
      <c r="X99" s="44">
        <v>34</v>
      </c>
      <c r="Y99" s="44">
        <v>30</v>
      </c>
      <c r="Z99" s="44">
        <v>25.7</v>
      </c>
      <c r="AA99" s="44">
        <v>16</v>
      </c>
      <c r="AB99" s="44">
        <v>10.5</v>
      </c>
      <c r="AC99" s="44">
        <v>352</v>
      </c>
      <c r="AD99" s="44">
        <v>194</v>
      </c>
      <c r="AE99" s="44">
        <v>158</v>
      </c>
      <c r="AF99" s="44">
        <v>352</v>
      </c>
      <c r="AG99" s="44">
        <v>1</v>
      </c>
      <c r="AH99" s="44">
        <v>29</v>
      </c>
      <c r="AI99" s="44">
        <v>71</v>
      </c>
      <c r="AJ99" s="45">
        <v>0</v>
      </c>
      <c r="AK99" s="42" t="s">
        <v>27</v>
      </c>
    </row>
    <row r="100" spans="2:37" x14ac:dyDescent="0.25">
      <c r="B100" s="43">
        <v>2024</v>
      </c>
      <c r="C100" s="44">
        <v>45885</v>
      </c>
      <c r="D100" s="44">
        <v>40814</v>
      </c>
      <c r="E100" s="44">
        <v>814</v>
      </c>
      <c r="F100" s="44" t="s">
        <v>651</v>
      </c>
      <c r="G100" s="44" t="s">
        <v>471</v>
      </c>
      <c r="H100" s="44" t="s">
        <v>395</v>
      </c>
      <c r="I100" s="44" t="s">
        <v>472</v>
      </c>
      <c r="J100" s="44" t="s">
        <v>607</v>
      </c>
      <c r="K100" s="44" t="s">
        <v>418</v>
      </c>
      <c r="L100" s="44" t="s">
        <v>410</v>
      </c>
      <c r="M100" s="44" t="s">
        <v>411</v>
      </c>
      <c r="N100" s="44" t="s">
        <v>652</v>
      </c>
      <c r="O100" s="44" t="s">
        <v>609</v>
      </c>
      <c r="P100" s="44" t="s">
        <v>610</v>
      </c>
      <c r="Q100" s="44" t="s">
        <v>422</v>
      </c>
      <c r="R100" s="44" t="s">
        <v>405</v>
      </c>
      <c r="S100" s="44">
        <v>1099</v>
      </c>
      <c r="T100" s="44">
        <v>84</v>
      </c>
      <c r="U100" s="44">
        <v>13</v>
      </c>
      <c r="V100" s="44">
        <v>17</v>
      </c>
      <c r="W100" s="44">
        <v>29</v>
      </c>
      <c r="X100" s="44">
        <v>42</v>
      </c>
      <c r="Y100" s="44">
        <v>15</v>
      </c>
      <c r="Z100" s="44">
        <v>11.8</v>
      </c>
      <c r="AA100" s="44">
        <v>11</v>
      </c>
      <c r="AB100" s="44">
        <v>6.1</v>
      </c>
      <c r="AC100" s="44">
        <v>147</v>
      </c>
      <c r="AD100" s="44">
        <v>76</v>
      </c>
      <c r="AE100" s="44">
        <v>71</v>
      </c>
      <c r="AF100" s="44">
        <v>147</v>
      </c>
      <c r="AG100" s="44">
        <v>0</v>
      </c>
      <c r="AH100" s="44">
        <v>54</v>
      </c>
      <c r="AI100" s="44">
        <v>46</v>
      </c>
      <c r="AJ100" s="45">
        <v>0</v>
      </c>
      <c r="AK100" s="42" t="s">
        <v>26</v>
      </c>
    </row>
    <row r="101" spans="2:37" x14ac:dyDescent="0.25">
      <c r="B101" s="43">
        <v>2024</v>
      </c>
      <c r="C101" s="44">
        <v>45905</v>
      </c>
      <c r="D101" s="44">
        <v>40778</v>
      </c>
      <c r="E101" s="44">
        <v>778</v>
      </c>
      <c r="F101" s="44" t="s">
        <v>653</v>
      </c>
      <c r="G101" s="44" t="s">
        <v>535</v>
      </c>
      <c r="H101" s="44" t="s">
        <v>395</v>
      </c>
      <c r="I101" s="44" t="s">
        <v>527</v>
      </c>
      <c r="J101" s="44" t="s">
        <v>607</v>
      </c>
      <c r="K101" s="44" t="s">
        <v>418</v>
      </c>
      <c r="L101" s="44" t="s">
        <v>410</v>
      </c>
      <c r="M101" s="44" t="s">
        <v>411</v>
      </c>
      <c r="N101" s="44" t="s">
        <v>654</v>
      </c>
      <c r="O101" s="44" t="s">
        <v>609</v>
      </c>
      <c r="P101" s="44" t="s">
        <v>610</v>
      </c>
      <c r="Q101" s="44" t="s">
        <v>422</v>
      </c>
      <c r="R101" s="44" t="s">
        <v>405</v>
      </c>
      <c r="S101" s="44">
        <v>1049</v>
      </c>
      <c r="T101" s="44">
        <v>68</v>
      </c>
      <c r="U101" s="44">
        <v>20</v>
      </c>
      <c r="V101" s="44">
        <v>27</v>
      </c>
      <c r="W101" s="44">
        <v>31</v>
      </c>
      <c r="X101" s="44">
        <v>22</v>
      </c>
      <c r="Y101" s="44">
        <v>19</v>
      </c>
      <c r="Z101" s="44">
        <v>15</v>
      </c>
      <c r="AA101" s="44">
        <v>16</v>
      </c>
      <c r="AB101" s="44">
        <v>7.6</v>
      </c>
      <c r="AC101" s="44">
        <v>188</v>
      </c>
      <c r="AD101" s="44">
        <v>105</v>
      </c>
      <c r="AE101" s="44">
        <v>83</v>
      </c>
      <c r="AF101" s="44">
        <v>187.4</v>
      </c>
      <c r="AG101" s="44">
        <v>2</v>
      </c>
      <c r="AH101" s="44">
        <v>68</v>
      </c>
      <c r="AI101" s="44">
        <v>32</v>
      </c>
      <c r="AJ101" s="45">
        <v>0</v>
      </c>
      <c r="AK101" s="42" t="s">
        <v>27</v>
      </c>
    </row>
    <row r="102" spans="2:37" x14ac:dyDescent="0.25">
      <c r="B102" s="39">
        <v>2024</v>
      </c>
      <c r="C102" s="40">
        <v>45926</v>
      </c>
      <c r="D102" s="40">
        <v>41244</v>
      </c>
      <c r="E102" s="40">
        <v>1244</v>
      </c>
      <c r="F102" s="40" t="s">
        <v>655</v>
      </c>
      <c r="G102" s="40" t="s">
        <v>498</v>
      </c>
      <c r="H102" s="40" t="s">
        <v>395</v>
      </c>
      <c r="I102" s="40" t="s">
        <v>499</v>
      </c>
      <c r="J102" s="40" t="s">
        <v>607</v>
      </c>
      <c r="K102" s="40" t="s">
        <v>418</v>
      </c>
      <c r="L102" s="40" t="s">
        <v>410</v>
      </c>
      <c r="M102" s="40" t="s">
        <v>411</v>
      </c>
      <c r="N102" s="40" t="s">
        <v>656</v>
      </c>
      <c r="O102" s="40" t="s">
        <v>609</v>
      </c>
      <c r="P102" s="40" t="s">
        <v>610</v>
      </c>
      <c r="Q102" s="40" t="s">
        <v>422</v>
      </c>
      <c r="R102" s="40" t="s">
        <v>405</v>
      </c>
      <c r="S102" s="40">
        <v>998</v>
      </c>
      <c r="T102" s="40">
        <v>46</v>
      </c>
      <c r="U102" s="40">
        <v>34</v>
      </c>
      <c r="V102" s="40">
        <v>20</v>
      </c>
      <c r="W102" s="40">
        <v>34</v>
      </c>
      <c r="X102" s="40">
        <v>12</v>
      </c>
      <c r="Y102" s="40"/>
      <c r="Z102" s="40"/>
      <c r="AA102" s="40"/>
      <c r="AB102" s="40"/>
      <c r="AC102" s="40"/>
      <c r="AD102" s="40"/>
      <c r="AE102" s="40"/>
      <c r="AF102" s="40"/>
      <c r="AG102" s="40"/>
      <c r="AH102" s="40"/>
      <c r="AI102" s="40"/>
      <c r="AJ102" s="41"/>
      <c r="AK102" s="42" t="s">
        <v>26</v>
      </c>
    </row>
    <row r="103" spans="2:37" x14ac:dyDescent="0.25">
      <c r="B103" s="39">
        <v>2024</v>
      </c>
      <c r="C103" s="40">
        <v>45948</v>
      </c>
      <c r="D103" s="40">
        <v>41181</v>
      </c>
      <c r="E103" s="40">
        <v>1181</v>
      </c>
      <c r="F103" s="40" t="s">
        <v>657</v>
      </c>
      <c r="G103" s="40" t="s">
        <v>483</v>
      </c>
      <c r="H103" s="40" t="s">
        <v>395</v>
      </c>
      <c r="I103" s="40" t="s">
        <v>484</v>
      </c>
      <c r="J103" s="40" t="s">
        <v>607</v>
      </c>
      <c r="K103" s="40" t="s">
        <v>418</v>
      </c>
      <c r="L103" s="40" t="s">
        <v>410</v>
      </c>
      <c r="M103" s="40" t="s">
        <v>411</v>
      </c>
      <c r="N103" s="40" t="s">
        <v>658</v>
      </c>
      <c r="O103" s="40" t="s">
        <v>609</v>
      </c>
      <c r="P103" s="40" t="s">
        <v>610</v>
      </c>
      <c r="Q103" s="40" t="s">
        <v>422</v>
      </c>
      <c r="R103" s="40" t="s">
        <v>405</v>
      </c>
      <c r="S103" s="40">
        <v>1011</v>
      </c>
      <c r="T103" s="40">
        <v>52</v>
      </c>
      <c r="U103" s="40">
        <v>30</v>
      </c>
      <c r="V103" s="40">
        <v>31</v>
      </c>
      <c r="W103" s="40">
        <v>27</v>
      </c>
      <c r="X103" s="40">
        <v>12</v>
      </c>
      <c r="Y103" s="40">
        <v>26</v>
      </c>
      <c r="Z103" s="40">
        <v>20.6</v>
      </c>
      <c r="AA103" s="40">
        <v>12</v>
      </c>
      <c r="AB103" s="40">
        <v>7.6</v>
      </c>
      <c r="AC103" s="40">
        <v>229</v>
      </c>
      <c r="AD103" s="40">
        <v>103</v>
      </c>
      <c r="AE103" s="40">
        <v>126</v>
      </c>
      <c r="AF103" s="40">
        <v>229</v>
      </c>
      <c r="AG103" s="40">
        <v>1</v>
      </c>
      <c r="AH103" s="40">
        <v>66</v>
      </c>
      <c r="AI103" s="40">
        <v>34</v>
      </c>
      <c r="AJ103" s="41">
        <v>0</v>
      </c>
      <c r="AK103" s="42" t="s">
        <v>27</v>
      </c>
    </row>
    <row r="104" spans="2:37" x14ac:dyDescent="0.25">
      <c r="B104" s="43">
        <v>2024</v>
      </c>
      <c r="C104" s="44">
        <v>45951</v>
      </c>
      <c r="D104" s="44">
        <v>41015</v>
      </c>
      <c r="E104" s="44">
        <v>1015</v>
      </c>
      <c r="F104" s="44" t="s">
        <v>659</v>
      </c>
      <c r="G104" s="44" t="s">
        <v>526</v>
      </c>
      <c r="H104" s="44" t="s">
        <v>395</v>
      </c>
      <c r="I104" s="44" t="s">
        <v>527</v>
      </c>
      <c r="J104" s="44" t="s">
        <v>607</v>
      </c>
      <c r="K104" s="44" t="s">
        <v>418</v>
      </c>
      <c r="L104" s="44" t="s">
        <v>410</v>
      </c>
      <c r="M104" s="44" t="s">
        <v>411</v>
      </c>
      <c r="N104" s="44" t="s">
        <v>660</v>
      </c>
      <c r="O104" s="44" t="s">
        <v>609</v>
      </c>
      <c r="P104" s="44" t="s">
        <v>610</v>
      </c>
      <c r="Q104" s="44" t="s">
        <v>422</v>
      </c>
      <c r="R104" s="44" t="s">
        <v>405</v>
      </c>
      <c r="S104" s="44">
        <v>1084</v>
      </c>
      <c r="T104" s="44">
        <v>80</v>
      </c>
      <c r="U104" s="44">
        <v>10</v>
      </c>
      <c r="V104" s="44">
        <v>24</v>
      </c>
      <c r="W104" s="44">
        <v>32</v>
      </c>
      <c r="X104" s="44">
        <v>35</v>
      </c>
      <c r="Y104" s="44">
        <v>24</v>
      </c>
      <c r="Z104" s="44">
        <v>20</v>
      </c>
      <c r="AA104" s="44">
        <v>9</v>
      </c>
      <c r="AB104" s="44">
        <v>4.8</v>
      </c>
      <c r="AC104" s="44">
        <v>247</v>
      </c>
      <c r="AD104" s="44">
        <v>131</v>
      </c>
      <c r="AE104" s="44">
        <v>116</v>
      </c>
      <c r="AF104" s="44">
        <v>247</v>
      </c>
      <c r="AG104" s="44">
        <v>1</v>
      </c>
      <c r="AH104" s="44">
        <v>51</v>
      </c>
      <c r="AI104" s="44">
        <v>49</v>
      </c>
      <c r="AJ104" s="45">
        <v>0</v>
      </c>
      <c r="AK104" s="42" t="s">
        <v>27</v>
      </c>
    </row>
    <row r="105" spans="2:37" x14ac:dyDescent="0.25">
      <c r="B105" s="43">
        <v>2024</v>
      </c>
      <c r="C105" s="44">
        <v>45959</v>
      </c>
      <c r="D105" s="44">
        <v>40901</v>
      </c>
      <c r="E105" s="44">
        <v>901</v>
      </c>
      <c r="F105" s="44" t="s">
        <v>661</v>
      </c>
      <c r="G105" s="44" t="s">
        <v>662</v>
      </c>
      <c r="H105" s="44" t="s">
        <v>395</v>
      </c>
      <c r="I105" s="44" t="s">
        <v>539</v>
      </c>
      <c r="J105" s="44" t="s">
        <v>607</v>
      </c>
      <c r="K105" s="44" t="s">
        <v>418</v>
      </c>
      <c r="L105" s="44" t="s">
        <v>410</v>
      </c>
      <c r="M105" s="44" t="s">
        <v>411</v>
      </c>
      <c r="N105" s="44" t="s">
        <v>663</v>
      </c>
      <c r="O105" s="44" t="s">
        <v>609</v>
      </c>
      <c r="P105" s="44" t="s">
        <v>610</v>
      </c>
      <c r="Q105" s="44" t="s">
        <v>422</v>
      </c>
      <c r="R105" s="44" t="s">
        <v>405</v>
      </c>
      <c r="S105" s="44">
        <v>1073</v>
      </c>
      <c r="T105" s="44">
        <v>76</v>
      </c>
      <c r="U105" s="44">
        <v>19</v>
      </c>
      <c r="V105" s="44">
        <v>20</v>
      </c>
      <c r="W105" s="44">
        <v>25</v>
      </c>
      <c r="X105" s="44">
        <v>36</v>
      </c>
      <c r="Y105" s="44">
        <v>16</v>
      </c>
      <c r="Z105" s="44">
        <v>11.8</v>
      </c>
      <c r="AA105" s="44">
        <v>9</v>
      </c>
      <c r="AB105" s="44">
        <v>5.6</v>
      </c>
      <c r="AC105" s="44">
        <v>173</v>
      </c>
      <c r="AD105" s="44">
        <v>90</v>
      </c>
      <c r="AE105" s="44">
        <v>83</v>
      </c>
      <c r="AF105" s="44">
        <v>173</v>
      </c>
      <c r="AG105" s="44">
        <v>0</v>
      </c>
      <c r="AH105" s="44">
        <v>45</v>
      </c>
      <c r="AI105" s="44">
        <v>55</v>
      </c>
      <c r="AJ105" s="45">
        <v>0</v>
      </c>
      <c r="AK105" s="42" t="s">
        <v>26</v>
      </c>
    </row>
    <row r="106" spans="2:37" x14ac:dyDescent="0.25">
      <c r="B106" s="39">
        <v>2024</v>
      </c>
      <c r="C106" s="40">
        <v>45975</v>
      </c>
      <c r="D106" s="40">
        <v>41254</v>
      </c>
      <c r="E106" s="40">
        <v>1254</v>
      </c>
      <c r="F106" s="40" t="s">
        <v>664</v>
      </c>
      <c r="G106" s="40" t="s">
        <v>665</v>
      </c>
      <c r="H106" s="40" t="s">
        <v>395</v>
      </c>
      <c r="I106" s="40" t="s">
        <v>527</v>
      </c>
      <c r="J106" s="40" t="s">
        <v>607</v>
      </c>
      <c r="K106" s="40" t="s">
        <v>418</v>
      </c>
      <c r="L106" s="40" t="s">
        <v>410</v>
      </c>
      <c r="M106" s="40" t="s">
        <v>411</v>
      </c>
      <c r="N106" s="40" t="s">
        <v>666</v>
      </c>
      <c r="O106" s="40" t="s">
        <v>609</v>
      </c>
      <c r="P106" s="40" t="s">
        <v>610</v>
      </c>
      <c r="Q106" s="40" t="s">
        <v>422</v>
      </c>
      <c r="R106" s="40" t="s">
        <v>405</v>
      </c>
      <c r="S106" s="40">
        <v>1073</v>
      </c>
      <c r="T106" s="40">
        <v>77</v>
      </c>
      <c r="U106" s="40">
        <v>16</v>
      </c>
      <c r="V106" s="40">
        <v>23</v>
      </c>
      <c r="W106" s="40">
        <v>32</v>
      </c>
      <c r="X106" s="40">
        <v>30</v>
      </c>
      <c r="Y106" s="40">
        <v>44</v>
      </c>
      <c r="Z106" s="40">
        <v>32.4</v>
      </c>
      <c r="AA106" s="40">
        <v>27</v>
      </c>
      <c r="AB106" s="40">
        <v>15.1</v>
      </c>
      <c r="AC106" s="40">
        <v>389</v>
      </c>
      <c r="AD106" s="40">
        <v>172</v>
      </c>
      <c r="AE106" s="40">
        <v>217</v>
      </c>
      <c r="AF106" s="40">
        <v>389</v>
      </c>
      <c r="AG106" s="40">
        <v>0</v>
      </c>
      <c r="AH106" s="40">
        <v>65</v>
      </c>
      <c r="AI106" s="40">
        <v>35</v>
      </c>
      <c r="AJ106" s="41">
        <v>0</v>
      </c>
      <c r="AK106" s="42" t="s">
        <v>27</v>
      </c>
    </row>
    <row r="107" spans="2:37" x14ac:dyDescent="0.25">
      <c r="B107" s="39">
        <v>2024</v>
      </c>
      <c r="C107" s="40">
        <v>45985</v>
      </c>
      <c r="D107" s="40">
        <v>40859</v>
      </c>
      <c r="E107" s="40">
        <v>859</v>
      </c>
      <c r="F107" s="40" t="s">
        <v>667</v>
      </c>
      <c r="G107" s="40" t="s">
        <v>668</v>
      </c>
      <c r="H107" s="40" t="s">
        <v>395</v>
      </c>
      <c r="I107" s="40" t="s">
        <v>408</v>
      </c>
      <c r="J107" s="40" t="s">
        <v>607</v>
      </c>
      <c r="K107" s="40" t="s">
        <v>409</v>
      </c>
      <c r="L107" s="40" t="s">
        <v>410</v>
      </c>
      <c r="M107" s="40" t="s">
        <v>411</v>
      </c>
      <c r="N107" s="40" t="s">
        <v>669</v>
      </c>
      <c r="O107" s="40" t="s">
        <v>609</v>
      </c>
      <c r="P107" s="40" t="s">
        <v>610</v>
      </c>
      <c r="Q107" s="40" t="s">
        <v>413</v>
      </c>
      <c r="R107" s="40" t="s">
        <v>405</v>
      </c>
      <c r="S107" s="40">
        <v>1045</v>
      </c>
      <c r="T107" s="40">
        <v>66</v>
      </c>
      <c r="U107" s="40">
        <v>22</v>
      </c>
      <c r="V107" s="40">
        <v>29</v>
      </c>
      <c r="W107" s="40">
        <v>28</v>
      </c>
      <c r="X107" s="40">
        <v>22</v>
      </c>
      <c r="Y107" s="40">
        <v>43</v>
      </c>
      <c r="Z107" s="40">
        <v>35.1</v>
      </c>
      <c r="AA107" s="40">
        <v>23</v>
      </c>
      <c r="AB107" s="40">
        <v>18.600000000000001</v>
      </c>
      <c r="AC107" s="40">
        <v>410</v>
      </c>
      <c r="AD107" s="40">
        <v>410</v>
      </c>
      <c r="AE107" s="40">
        <v>0</v>
      </c>
      <c r="AF107" s="40">
        <v>410</v>
      </c>
      <c r="AG107" s="40">
        <v>1</v>
      </c>
      <c r="AH107" s="40">
        <v>47</v>
      </c>
      <c r="AI107" s="40">
        <v>53</v>
      </c>
      <c r="AJ107" s="41">
        <v>0</v>
      </c>
      <c r="AK107" s="42" t="s">
        <v>27</v>
      </c>
    </row>
    <row r="108" spans="2:37" x14ac:dyDescent="0.25">
      <c r="B108" s="39">
        <v>2024</v>
      </c>
      <c r="C108" s="40">
        <v>46033</v>
      </c>
      <c r="D108" s="40">
        <v>42436</v>
      </c>
      <c r="E108" s="40">
        <v>2436</v>
      </c>
      <c r="F108" s="40" t="s">
        <v>670</v>
      </c>
      <c r="G108" s="40" t="s">
        <v>498</v>
      </c>
      <c r="H108" s="40" t="s">
        <v>395</v>
      </c>
      <c r="I108" s="40" t="s">
        <v>499</v>
      </c>
      <c r="J108" s="40" t="s">
        <v>607</v>
      </c>
      <c r="K108" s="40" t="s">
        <v>418</v>
      </c>
      <c r="L108" s="40" t="s">
        <v>410</v>
      </c>
      <c r="M108" s="40" t="s">
        <v>411</v>
      </c>
      <c r="N108" s="40" t="s">
        <v>671</v>
      </c>
      <c r="O108" s="40" t="s">
        <v>609</v>
      </c>
      <c r="P108" s="40" t="s">
        <v>610</v>
      </c>
      <c r="Q108" s="40" t="s">
        <v>422</v>
      </c>
      <c r="R108" s="40" t="s">
        <v>405</v>
      </c>
      <c r="S108" s="40">
        <v>1049</v>
      </c>
      <c r="T108" s="40">
        <v>68</v>
      </c>
      <c r="U108" s="40">
        <v>18</v>
      </c>
      <c r="V108" s="40">
        <v>35</v>
      </c>
      <c r="W108" s="40">
        <v>29</v>
      </c>
      <c r="X108" s="40">
        <v>19</v>
      </c>
      <c r="Y108" s="40">
        <v>23</v>
      </c>
      <c r="Z108" s="40">
        <v>18.2</v>
      </c>
      <c r="AA108" s="40">
        <v>9</v>
      </c>
      <c r="AB108" s="40">
        <v>5.7</v>
      </c>
      <c r="AC108" s="40">
        <v>236</v>
      </c>
      <c r="AD108" s="40">
        <v>123</v>
      </c>
      <c r="AE108" s="40">
        <v>113</v>
      </c>
      <c r="AF108" s="40">
        <v>236</v>
      </c>
      <c r="AG108" s="40">
        <v>0</v>
      </c>
      <c r="AH108" s="40">
        <v>7</v>
      </c>
      <c r="AI108" s="40">
        <v>93</v>
      </c>
      <c r="AJ108" s="41">
        <v>0</v>
      </c>
      <c r="AK108" s="42" t="s">
        <v>26</v>
      </c>
    </row>
    <row r="109" spans="2:37" x14ac:dyDescent="0.25">
      <c r="B109" s="39">
        <v>2024</v>
      </c>
      <c r="C109" s="40">
        <v>46112</v>
      </c>
      <c r="D109" s="40">
        <v>62824</v>
      </c>
      <c r="E109" s="40">
        <v>22824</v>
      </c>
      <c r="F109" s="40" t="s">
        <v>672</v>
      </c>
      <c r="G109" s="40" t="s">
        <v>521</v>
      </c>
      <c r="H109" s="40" t="s">
        <v>395</v>
      </c>
      <c r="I109" s="40" t="s">
        <v>466</v>
      </c>
      <c r="J109" s="40" t="s">
        <v>607</v>
      </c>
      <c r="K109" s="40" t="s">
        <v>564</v>
      </c>
      <c r="L109" s="40" t="s">
        <v>399</v>
      </c>
      <c r="M109" s="40" t="s">
        <v>400</v>
      </c>
      <c r="N109" s="40" t="s">
        <v>673</v>
      </c>
      <c r="O109" s="40" t="s">
        <v>609</v>
      </c>
      <c r="P109" s="40" t="s">
        <v>610</v>
      </c>
      <c r="Q109" s="40" t="s">
        <v>404</v>
      </c>
      <c r="R109" s="40" t="s">
        <v>405</v>
      </c>
      <c r="S109" s="40">
        <v>981</v>
      </c>
      <c r="T109" s="40">
        <v>38</v>
      </c>
      <c r="U109" s="40">
        <v>45</v>
      </c>
      <c r="V109" s="40">
        <v>31</v>
      </c>
      <c r="W109" s="40">
        <v>18</v>
      </c>
      <c r="X109" s="40">
        <v>6</v>
      </c>
      <c r="Y109" s="40">
        <v>79</v>
      </c>
      <c r="Z109" s="40">
        <v>70</v>
      </c>
      <c r="AA109" s="40">
        <v>70</v>
      </c>
      <c r="AB109" s="40">
        <v>47.6</v>
      </c>
      <c r="AC109" s="40">
        <v>894</v>
      </c>
      <c r="AD109" s="40">
        <v>458</v>
      </c>
      <c r="AE109" s="40">
        <v>436</v>
      </c>
      <c r="AF109" s="40">
        <v>894</v>
      </c>
      <c r="AG109" s="40">
        <v>0</v>
      </c>
      <c r="AH109" s="40">
        <v>99</v>
      </c>
      <c r="AI109" s="40">
        <v>1</v>
      </c>
      <c r="AJ109" s="41">
        <v>0</v>
      </c>
      <c r="AK109" s="42" t="s">
        <v>27</v>
      </c>
    </row>
    <row r="110" spans="2:37" x14ac:dyDescent="0.25">
      <c r="B110" s="39">
        <v>2024</v>
      </c>
      <c r="C110" s="40">
        <v>46119</v>
      </c>
      <c r="D110" s="40">
        <v>65168</v>
      </c>
      <c r="E110" s="40">
        <v>25168</v>
      </c>
      <c r="F110" s="40" t="s">
        <v>674</v>
      </c>
      <c r="G110" s="40" t="s">
        <v>546</v>
      </c>
      <c r="H110" s="40" t="s">
        <v>395</v>
      </c>
      <c r="I110" s="40" t="s">
        <v>547</v>
      </c>
      <c r="J110" s="40" t="s">
        <v>607</v>
      </c>
      <c r="K110" s="40" t="s">
        <v>418</v>
      </c>
      <c r="L110" s="40" t="s">
        <v>410</v>
      </c>
      <c r="M110" s="40" t="s">
        <v>411</v>
      </c>
      <c r="N110" s="40" t="s">
        <v>675</v>
      </c>
      <c r="O110" s="40" t="s">
        <v>609</v>
      </c>
      <c r="P110" s="40" t="s">
        <v>610</v>
      </c>
      <c r="Q110" s="40" t="s">
        <v>422</v>
      </c>
      <c r="R110" s="40" t="s">
        <v>405</v>
      </c>
      <c r="S110" s="40">
        <v>1072</v>
      </c>
      <c r="T110" s="40">
        <v>76</v>
      </c>
      <c r="U110" s="40">
        <v>17</v>
      </c>
      <c r="V110" s="40">
        <v>22</v>
      </c>
      <c r="W110" s="40">
        <v>28</v>
      </c>
      <c r="X110" s="40">
        <v>33</v>
      </c>
      <c r="Y110" s="40">
        <v>22</v>
      </c>
      <c r="Z110" s="40">
        <v>17.399999999999999</v>
      </c>
      <c r="AA110" s="40">
        <v>13</v>
      </c>
      <c r="AB110" s="40">
        <v>8.8000000000000007</v>
      </c>
      <c r="AC110" s="40">
        <v>203</v>
      </c>
      <c r="AD110" s="40">
        <v>92</v>
      </c>
      <c r="AE110" s="40">
        <v>111</v>
      </c>
      <c r="AF110" s="40">
        <v>203</v>
      </c>
      <c r="AG110" s="40">
        <v>1</v>
      </c>
      <c r="AH110" s="40">
        <v>66</v>
      </c>
      <c r="AI110" s="40">
        <v>34</v>
      </c>
      <c r="AJ110" s="41">
        <v>0</v>
      </c>
      <c r="AK110" s="42" t="s">
        <v>28</v>
      </c>
    </row>
    <row r="111" spans="2:37" x14ac:dyDescent="0.25">
      <c r="B111" s="43">
        <v>2024</v>
      </c>
      <c r="C111" s="44">
        <v>46252</v>
      </c>
      <c r="D111" s="44">
        <v>42456</v>
      </c>
      <c r="E111" s="44">
        <v>2456</v>
      </c>
      <c r="F111" s="44" t="s">
        <v>676</v>
      </c>
      <c r="G111" s="44" t="s">
        <v>430</v>
      </c>
      <c r="H111" s="44" t="s">
        <v>395</v>
      </c>
      <c r="I111" s="44" t="s">
        <v>431</v>
      </c>
      <c r="J111" s="44" t="s">
        <v>417</v>
      </c>
      <c r="K111" s="44" t="s">
        <v>564</v>
      </c>
      <c r="L111" s="44" t="s">
        <v>410</v>
      </c>
      <c r="M111" s="44" t="s">
        <v>411</v>
      </c>
      <c r="N111" s="44" t="s">
        <v>677</v>
      </c>
      <c r="O111" s="44" t="s">
        <v>420</v>
      </c>
      <c r="P111" s="44" t="s">
        <v>421</v>
      </c>
      <c r="Q111" s="44" t="s">
        <v>404</v>
      </c>
      <c r="R111" s="44" t="s">
        <v>405</v>
      </c>
      <c r="S111" s="44">
        <v>1065</v>
      </c>
      <c r="T111" s="44">
        <v>74</v>
      </c>
      <c r="U111" s="44">
        <v>14</v>
      </c>
      <c r="V111" s="44">
        <v>28</v>
      </c>
      <c r="W111" s="44">
        <v>33</v>
      </c>
      <c r="X111" s="44">
        <v>25</v>
      </c>
      <c r="Y111" s="44">
        <v>43</v>
      </c>
      <c r="Z111" s="44">
        <v>37</v>
      </c>
      <c r="AA111" s="44">
        <v>18</v>
      </c>
      <c r="AB111" s="44">
        <v>15.3</v>
      </c>
      <c r="AC111" s="44">
        <v>317</v>
      </c>
      <c r="AD111" s="44">
        <v>138</v>
      </c>
      <c r="AE111" s="44">
        <v>179</v>
      </c>
      <c r="AF111" s="44">
        <v>317</v>
      </c>
      <c r="AG111" s="44">
        <v>0</v>
      </c>
      <c r="AH111" s="44">
        <v>41</v>
      </c>
      <c r="AI111" s="44">
        <v>59</v>
      </c>
      <c r="AJ111" s="45">
        <v>0</v>
      </c>
      <c r="AK111" s="42" t="s">
        <v>26</v>
      </c>
    </row>
    <row r="112" spans="2:37" x14ac:dyDescent="0.25">
      <c r="B112" s="43">
        <v>2024</v>
      </c>
      <c r="C112" s="44">
        <v>46265</v>
      </c>
      <c r="D112" s="44">
        <v>43408</v>
      </c>
      <c r="E112" s="44">
        <v>3408</v>
      </c>
      <c r="F112" s="44" t="s">
        <v>678</v>
      </c>
      <c r="G112" s="44" t="s">
        <v>415</v>
      </c>
      <c r="H112" s="44" t="s">
        <v>395</v>
      </c>
      <c r="I112" s="44" t="s">
        <v>416</v>
      </c>
      <c r="J112" s="44" t="s">
        <v>417</v>
      </c>
      <c r="K112" s="44" t="s">
        <v>418</v>
      </c>
      <c r="L112" s="44" t="s">
        <v>399</v>
      </c>
      <c r="M112" s="44" t="s">
        <v>400</v>
      </c>
      <c r="N112" s="44" t="s">
        <v>679</v>
      </c>
      <c r="O112" s="44" t="s">
        <v>420</v>
      </c>
      <c r="P112" s="44" t="s">
        <v>421</v>
      </c>
      <c r="Q112" s="44" t="s">
        <v>422</v>
      </c>
      <c r="R112" s="44" t="s">
        <v>405</v>
      </c>
      <c r="S112" s="44">
        <v>1221</v>
      </c>
      <c r="T112" s="44">
        <v>99</v>
      </c>
      <c r="U112" s="44">
        <v>1</v>
      </c>
      <c r="V112" s="44">
        <v>3</v>
      </c>
      <c r="W112" s="44">
        <v>14</v>
      </c>
      <c r="X112" s="44">
        <v>82</v>
      </c>
      <c r="Y112" s="44">
        <v>19</v>
      </c>
      <c r="Z112" s="44">
        <v>9</v>
      </c>
      <c r="AA112" s="44">
        <v>17</v>
      </c>
      <c r="AB112" s="44">
        <v>3.9</v>
      </c>
      <c r="AC112" s="44">
        <v>99</v>
      </c>
      <c r="AD112" s="44">
        <v>43</v>
      </c>
      <c r="AE112" s="44">
        <v>56</v>
      </c>
      <c r="AF112" s="44">
        <v>99</v>
      </c>
      <c r="AG112" s="44">
        <v>0</v>
      </c>
      <c r="AH112" s="44">
        <v>40</v>
      </c>
      <c r="AI112" s="44">
        <v>59</v>
      </c>
      <c r="AJ112" s="45">
        <v>1</v>
      </c>
      <c r="AK112" s="42" t="s">
        <v>28</v>
      </c>
    </row>
    <row r="113" spans="2:37" x14ac:dyDescent="0.25">
      <c r="B113" s="43">
        <v>2024</v>
      </c>
      <c r="C113" s="44">
        <v>46297</v>
      </c>
      <c r="D113" s="44">
        <v>77270</v>
      </c>
      <c r="E113" s="44">
        <v>4270</v>
      </c>
      <c r="F113" s="44" t="s">
        <v>680</v>
      </c>
      <c r="G113" s="44" t="s">
        <v>407</v>
      </c>
      <c r="H113" s="44" t="s">
        <v>395</v>
      </c>
      <c r="I113" s="44" t="s">
        <v>408</v>
      </c>
      <c r="J113" s="44" t="s">
        <v>417</v>
      </c>
      <c r="K113" s="44" t="s">
        <v>564</v>
      </c>
      <c r="L113" s="44" t="s">
        <v>399</v>
      </c>
      <c r="M113" s="44" t="s">
        <v>400</v>
      </c>
      <c r="N113" s="44" t="s">
        <v>681</v>
      </c>
      <c r="O113" s="44" t="s">
        <v>420</v>
      </c>
      <c r="P113" s="44" t="s">
        <v>421</v>
      </c>
      <c r="Q113" s="44" t="s">
        <v>404</v>
      </c>
      <c r="R113" s="44" t="s">
        <v>405</v>
      </c>
      <c r="S113" s="44">
        <v>1066</v>
      </c>
      <c r="T113" s="44">
        <v>74</v>
      </c>
      <c r="U113" s="44">
        <v>17</v>
      </c>
      <c r="V113" s="44">
        <v>24</v>
      </c>
      <c r="W113" s="44">
        <v>31</v>
      </c>
      <c r="X113" s="44">
        <v>28</v>
      </c>
      <c r="Y113" s="44">
        <v>205</v>
      </c>
      <c r="Z113" s="44">
        <v>191.6</v>
      </c>
      <c r="AA113" s="44">
        <v>86</v>
      </c>
      <c r="AB113" s="44">
        <v>79.8</v>
      </c>
      <c r="AC113" s="44">
        <v>2132</v>
      </c>
      <c r="AD113" s="44">
        <v>1037</v>
      </c>
      <c r="AE113" s="44">
        <v>1095</v>
      </c>
      <c r="AF113" s="44">
        <v>2132</v>
      </c>
      <c r="AG113" s="44">
        <v>0</v>
      </c>
      <c r="AH113" s="44">
        <v>97</v>
      </c>
      <c r="AI113" s="44">
        <v>3</v>
      </c>
      <c r="AJ113" s="45">
        <v>0</v>
      </c>
      <c r="AK113" s="42" t="s">
        <v>27</v>
      </c>
    </row>
    <row r="114" spans="2:37" x14ac:dyDescent="0.25">
      <c r="B114" s="39">
        <v>2024</v>
      </c>
      <c r="C114" s="40">
        <v>46307</v>
      </c>
      <c r="D114" s="40">
        <v>45557</v>
      </c>
      <c r="E114" s="40">
        <v>5557</v>
      </c>
      <c r="F114" s="40" t="s">
        <v>682</v>
      </c>
      <c r="G114" s="40" t="s">
        <v>449</v>
      </c>
      <c r="H114" s="40" t="s">
        <v>395</v>
      </c>
      <c r="I114" s="40" t="s">
        <v>450</v>
      </c>
      <c r="J114" s="40" t="s">
        <v>417</v>
      </c>
      <c r="K114" s="40" t="s">
        <v>564</v>
      </c>
      <c r="L114" s="40" t="s">
        <v>399</v>
      </c>
      <c r="M114" s="40" t="s">
        <v>411</v>
      </c>
      <c r="N114" s="40" t="s">
        <v>683</v>
      </c>
      <c r="O114" s="40" t="s">
        <v>420</v>
      </c>
      <c r="P114" s="40" t="s">
        <v>421</v>
      </c>
      <c r="Q114" s="40" t="s">
        <v>404</v>
      </c>
      <c r="R114" s="40" t="s">
        <v>405</v>
      </c>
      <c r="S114" s="40">
        <v>1122</v>
      </c>
      <c r="T114" s="40">
        <v>90</v>
      </c>
      <c r="U114" s="40">
        <v>2</v>
      </c>
      <c r="V114" s="40">
        <v>13</v>
      </c>
      <c r="W114" s="40">
        <v>34</v>
      </c>
      <c r="X114" s="40">
        <v>51</v>
      </c>
      <c r="Y114" s="40">
        <v>39</v>
      </c>
      <c r="Z114" s="40">
        <v>26.5</v>
      </c>
      <c r="AA114" s="40">
        <v>16</v>
      </c>
      <c r="AB114" s="40">
        <v>10.199999999999999</v>
      </c>
      <c r="AC114" s="40">
        <v>161</v>
      </c>
      <c r="AD114" s="40">
        <v>98</v>
      </c>
      <c r="AE114" s="40">
        <v>63</v>
      </c>
      <c r="AF114" s="40">
        <v>161</v>
      </c>
      <c r="AG114" s="40">
        <v>2</v>
      </c>
      <c r="AH114" s="40">
        <v>28</v>
      </c>
      <c r="AI114" s="40">
        <v>72</v>
      </c>
      <c r="AJ114" s="41">
        <v>0</v>
      </c>
      <c r="AK114" s="42" t="s">
        <v>28</v>
      </c>
    </row>
    <row r="115" spans="2:37" x14ac:dyDescent="0.25">
      <c r="B115" s="39">
        <v>2024</v>
      </c>
      <c r="C115" s="40">
        <v>46316</v>
      </c>
      <c r="D115" s="40">
        <v>53338</v>
      </c>
      <c r="E115" s="40">
        <v>13338</v>
      </c>
      <c r="F115" s="40" t="s">
        <v>684</v>
      </c>
      <c r="G115" s="40" t="s">
        <v>487</v>
      </c>
      <c r="H115" s="40" t="s">
        <v>395</v>
      </c>
      <c r="I115" s="40" t="s">
        <v>454</v>
      </c>
      <c r="J115" s="40" t="s">
        <v>417</v>
      </c>
      <c r="K115" s="40" t="s">
        <v>564</v>
      </c>
      <c r="L115" s="40" t="s">
        <v>410</v>
      </c>
      <c r="M115" s="40" t="s">
        <v>411</v>
      </c>
      <c r="N115" s="40" t="s">
        <v>685</v>
      </c>
      <c r="O115" s="40" t="s">
        <v>420</v>
      </c>
      <c r="P115" s="40" t="s">
        <v>421</v>
      </c>
      <c r="Q115" s="40" t="s">
        <v>404</v>
      </c>
      <c r="R115" s="40" t="s">
        <v>405</v>
      </c>
      <c r="S115" s="40">
        <v>1156</v>
      </c>
      <c r="T115" s="40">
        <v>96</v>
      </c>
      <c r="U115" s="40">
        <v>1</v>
      </c>
      <c r="V115" s="40">
        <v>9</v>
      </c>
      <c r="W115" s="40">
        <v>26</v>
      </c>
      <c r="X115" s="40">
        <v>64</v>
      </c>
      <c r="Y115" s="40">
        <v>71</v>
      </c>
      <c r="Z115" s="40">
        <v>61</v>
      </c>
      <c r="AA115" s="40">
        <v>31</v>
      </c>
      <c r="AB115" s="40">
        <v>25.6</v>
      </c>
      <c r="AC115" s="40">
        <v>610</v>
      </c>
      <c r="AD115" s="40">
        <v>190</v>
      </c>
      <c r="AE115" s="40">
        <v>420</v>
      </c>
      <c r="AF115" s="40">
        <v>610</v>
      </c>
      <c r="AG115" s="40">
        <v>0</v>
      </c>
      <c r="AH115" s="40">
        <v>53</v>
      </c>
      <c r="AI115" s="40">
        <v>47</v>
      </c>
      <c r="AJ115" s="41">
        <v>0</v>
      </c>
      <c r="AK115" s="42" t="s">
        <v>28</v>
      </c>
    </row>
    <row r="116" spans="2:37" x14ac:dyDescent="0.25">
      <c r="B116" s="43">
        <v>2024</v>
      </c>
      <c r="C116" s="44">
        <v>46343</v>
      </c>
      <c r="D116" s="44">
        <v>55979</v>
      </c>
      <c r="E116" s="44">
        <v>15979</v>
      </c>
      <c r="F116" s="44" t="s">
        <v>686</v>
      </c>
      <c r="G116" s="44" t="s">
        <v>498</v>
      </c>
      <c r="H116" s="44" t="s">
        <v>395</v>
      </c>
      <c r="I116" s="44" t="s">
        <v>499</v>
      </c>
      <c r="J116" s="44" t="s">
        <v>417</v>
      </c>
      <c r="K116" s="44" t="s">
        <v>418</v>
      </c>
      <c r="L116" s="44" t="s">
        <v>410</v>
      </c>
      <c r="M116" s="44" t="s">
        <v>411</v>
      </c>
      <c r="N116" s="44" t="s">
        <v>687</v>
      </c>
      <c r="O116" s="44" t="s">
        <v>420</v>
      </c>
      <c r="P116" s="44" t="s">
        <v>421</v>
      </c>
      <c r="Q116" s="44" t="s">
        <v>422</v>
      </c>
      <c r="R116" s="44" t="s">
        <v>405</v>
      </c>
      <c r="S116" s="44">
        <v>1036</v>
      </c>
      <c r="T116" s="44">
        <v>62</v>
      </c>
      <c r="U116" s="44">
        <v>15</v>
      </c>
      <c r="V116" s="44">
        <v>28</v>
      </c>
      <c r="W116" s="44">
        <v>36</v>
      </c>
      <c r="X116" s="44">
        <v>20</v>
      </c>
      <c r="Y116" s="44">
        <v>8</v>
      </c>
      <c r="Z116" s="44">
        <v>5.4</v>
      </c>
      <c r="AA116" s="44">
        <v>9</v>
      </c>
      <c r="AB116" s="44">
        <v>4.5</v>
      </c>
      <c r="AC116" s="44">
        <v>54</v>
      </c>
      <c r="AD116" s="44">
        <v>23</v>
      </c>
      <c r="AE116" s="44">
        <v>31</v>
      </c>
      <c r="AF116" s="44">
        <v>54</v>
      </c>
      <c r="AG116" s="44">
        <v>13</v>
      </c>
      <c r="AH116" s="44">
        <v>33</v>
      </c>
      <c r="AI116" s="44">
        <v>67</v>
      </c>
      <c r="AJ116" s="45">
        <v>0</v>
      </c>
      <c r="AK116" s="42" t="s">
        <v>26</v>
      </c>
    </row>
    <row r="117" spans="2:37" x14ac:dyDescent="0.25">
      <c r="B117" s="43">
        <v>2024</v>
      </c>
      <c r="C117" s="44">
        <v>46345</v>
      </c>
      <c r="D117" s="44">
        <v>56008</v>
      </c>
      <c r="E117" s="44">
        <v>16008</v>
      </c>
      <c r="F117" s="44" t="s">
        <v>688</v>
      </c>
      <c r="G117" s="44" t="s">
        <v>483</v>
      </c>
      <c r="H117" s="44" t="s">
        <v>395</v>
      </c>
      <c r="I117" s="44" t="s">
        <v>484</v>
      </c>
      <c r="J117" s="44" t="s">
        <v>417</v>
      </c>
      <c r="K117" s="44" t="s">
        <v>564</v>
      </c>
      <c r="L117" s="44" t="s">
        <v>399</v>
      </c>
      <c r="M117" s="44" t="s">
        <v>400</v>
      </c>
      <c r="N117" s="44" t="s">
        <v>689</v>
      </c>
      <c r="O117" s="44" t="s">
        <v>420</v>
      </c>
      <c r="P117" s="44" t="s">
        <v>421</v>
      </c>
      <c r="Q117" s="44" t="s">
        <v>404</v>
      </c>
      <c r="R117" s="44" t="s">
        <v>405</v>
      </c>
      <c r="S117" s="44">
        <v>1011</v>
      </c>
      <c r="T117" s="44">
        <v>52</v>
      </c>
      <c r="U117" s="44">
        <v>29</v>
      </c>
      <c r="V117" s="44">
        <v>37</v>
      </c>
      <c r="W117" s="44">
        <v>26</v>
      </c>
      <c r="X117" s="44">
        <v>8</v>
      </c>
      <c r="Y117" s="44">
        <v>141</v>
      </c>
      <c r="Z117" s="44">
        <v>124.1</v>
      </c>
      <c r="AA117" s="44">
        <v>93</v>
      </c>
      <c r="AB117" s="44">
        <v>78.8</v>
      </c>
      <c r="AC117" s="44">
        <v>1548</v>
      </c>
      <c r="AD117" s="44">
        <v>869</v>
      </c>
      <c r="AE117" s="44">
        <v>679</v>
      </c>
      <c r="AF117" s="44">
        <v>1529.9</v>
      </c>
      <c r="AG117" s="44">
        <v>0</v>
      </c>
      <c r="AH117" s="44">
        <v>100</v>
      </c>
      <c r="AI117" s="44">
        <v>0</v>
      </c>
      <c r="AJ117" s="45">
        <v>0</v>
      </c>
      <c r="AK117" s="42" t="s">
        <v>27</v>
      </c>
    </row>
    <row r="118" spans="2:37" x14ac:dyDescent="0.25">
      <c r="B118" s="39">
        <v>2024</v>
      </c>
      <c r="C118" s="40">
        <v>46349</v>
      </c>
      <c r="D118" s="40">
        <v>56149</v>
      </c>
      <c r="E118" s="40">
        <v>16149</v>
      </c>
      <c r="F118" s="40" t="s">
        <v>690</v>
      </c>
      <c r="G118" s="40" t="s">
        <v>430</v>
      </c>
      <c r="H118" s="40" t="s">
        <v>395</v>
      </c>
      <c r="I118" s="40" t="s">
        <v>431</v>
      </c>
      <c r="J118" s="40" t="s">
        <v>417</v>
      </c>
      <c r="K118" s="40" t="s">
        <v>564</v>
      </c>
      <c r="L118" s="40" t="s">
        <v>410</v>
      </c>
      <c r="M118" s="40" t="s">
        <v>411</v>
      </c>
      <c r="N118" s="40" t="s">
        <v>691</v>
      </c>
      <c r="O118" s="40" t="s">
        <v>420</v>
      </c>
      <c r="P118" s="40" t="s">
        <v>421</v>
      </c>
      <c r="Q118" s="40" t="s">
        <v>404</v>
      </c>
      <c r="R118" s="40" t="s">
        <v>405</v>
      </c>
      <c r="S118" s="40">
        <v>985</v>
      </c>
      <c r="T118" s="40">
        <v>40</v>
      </c>
      <c r="U118" s="40">
        <v>42</v>
      </c>
      <c r="V118" s="40">
        <v>31</v>
      </c>
      <c r="W118" s="40">
        <v>20</v>
      </c>
      <c r="X118" s="40">
        <v>7</v>
      </c>
      <c r="Y118" s="40">
        <v>69</v>
      </c>
      <c r="Z118" s="40">
        <v>63.3</v>
      </c>
      <c r="AA118" s="40">
        <v>68</v>
      </c>
      <c r="AB118" s="40">
        <v>63.3</v>
      </c>
      <c r="AC118" s="40">
        <v>708</v>
      </c>
      <c r="AD118" s="40">
        <v>368</v>
      </c>
      <c r="AE118" s="40">
        <v>340</v>
      </c>
      <c r="AF118" s="40">
        <v>708</v>
      </c>
      <c r="AG118" s="40">
        <v>0</v>
      </c>
      <c r="AH118" s="40">
        <v>97</v>
      </c>
      <c r="AI118" s="40">
        <v>3</v>
      </c>
      <c r="AJ118" s="41">
        <v>0</v>
      </c>
      <c r="AK118" s="42" t="s">
        <v>26</v>
      </c>
    </row>
    <row r="119" spans="2:37" x14ac:dyDescent="0.25">
      <c r="B119" s="43">
        <v>2024</v>
      </c>
      <c r="C119" s="44">
        <v>50457</v>
      </c>
      <c r="D119" s="44">
        <v>69914</v>
      </c>
      <c r="E119" s="44">
        <v>29914</v>
      </c>
      <c r="F119" s="44" t="s">
        <v>692</v>
      </c>
      <c r="G119" s="44" t="s">
        <v>535</v>
      </c>
      <c r="H119" s="44" t="s">
        <v>395</v>
      </c>
      <c r="I119" s="44" t="s">
        <v>527</v>
      </c>
      <c r="J119" s="44" t="s">
        <v>397</v>
      </c>
      <c r="K119" s="44" t="s">
        <v>418</v>
      </c>
      <c r="L119" s="44" t="s">
        <v>410</v>
      </c>
      <c r="M119" s="44" t="s">
        <v>411</v>
      </c>
      <c r="N119" s="44" t="s">
        <v>693</v>
      </c>
      <c r="O119" s="44" t="s">
        <v>402</v>
      </c>
      <c r="P119" s="44" t="s">
        <v>403</v>
      </c>
      <c r="Q119" s="44" t="s">
        <v>422</v>
      </c>
      <c r="R119" s="44" t="s">
        <v>405</v>
      </c>
      <c r="S119" s="44">
        <v>977</v>
      </c>
      <c r="T119" s="44">
        <v>36</v>
      </c>
      <c r="U119" s="44">
        <v>46</v>
      </c>
      <c r="V119" s="44">
        <v>28</v>
      </c>
      <c r="W119" s="44">
        <v>17</v>
      </c>
      <c r="X119" s="44">
        <v>8</v>
      </c>
      <c r="Y119" s="44">
        <v>24</v>
      </c>
      <c r="Z119" s="44">
        <v>22</v>
      </c>
      <c r="AA119" s="44">
        <v>8</v>
      </c>
      <c r="AB119" s="44">
        <v>6.4</v>
      </c>
      <c r="AC119" s="44">
        <v>260</v>
      </c>
      <c r="AD119" s="44">
        <v>134</v>
      </c>
      <c r="AE119" s="44">
        <v>126</v>
      </c>
      <c r="AF119" s="44">
        <v>259.39999999999998</v>
      </c>
      <c r="AG119" s="44">
        <v>1</v>
      </c>
      <c r="AH119" s="44">
        <v>82</v>
      </c>
      <c r="AI119" s="44">
        <v>18</v>
      </c>
      <c r="AJ119" s="45">
        <v>0</v>
      </c>
      <c r="AK119" s="42" t="s">
        <v>27</v>
      </c>
    </row>
    <row r="120" spans="2:37" x14ac:dyDescent="0.25">
      <c r="B120" s="39">
        <v>2024</v>
      </c>
      <c r="C120" s="40">
        <v>50503</v>
      </c>
      <c r="D120" s="40">
        <v>69796</v>
      </c>
      <c r="E120" s="40">
        <v>29796</v>
      </c>
      <c r="F120" s="40" t="s">
        <v>694</v>
      </c>
      <c r="G120" s="40" t="s">
        <v>535</v>
      </c>
      <c r="H120" s="40" t="s">
        <v>395</v>
      </c>
      <c r="I120" s="40" t="s">
        <v>527</v>
      </c>
      <c r="J120" s="40" t="s">
        <v>417</v>
      </c>
      <c r="K120" s="40" t="s">
        <v>564</v>
      </c>
      <c r="L120" s="40" t="s">
        <v>410</v>
      </c>
      <c r="M120" s="40" t="s">
        <v>411</v>
      </c>
      <c r="N120" s="40" t="s">
        <v>695</v>
      </c>
      <c r="O120" s="40" t="s">
        <v>420</v>
      </c>
      <c r="P120" s="40" t="s">
        <v>421</v>
      </c>
      <c r="Q120" s="40" t="s">
        <v>404</v>
      </c>
      <c r="R120" s="40" t="s">
        <v>405</v>
      </c>
      <c r="S120" s="40">
        <v>993</v>
      </c>
      <c r="T120" s="40">
        <v>43</v>
      </c>
      <c r="U120" s="40">
        <v>38</v>
      </c>
      <c r="V120" s="40">
        <v>29</v>
      </c>
      <c r="W120" s="40">
        <v>23</v>
      </c>
      <c r="X120" s="40">
        <v>10</v>
      </c>
      <c r="Y120" s="40">
        <v>50</v>
      </c>
      <c r="Z120" s="40">
        <v>46.2</v>
      </c>
      <c r="AA120" s="40">
        <v>28</v>
      </c>
      <c r="AB120" s="40">
        <v>20.6</v>
      </c>
      <c r="AC120" s="40">
        <v>575</v>
      </c>
      <c r="AD120" s="40">
        <v>286</v>
      </c>
      <c r="AE120" s="40">
        <v>289</v>
      </c>
      <c r="AF120" s="40">
        <v>575</v>
      </c>
      <c r="AG120" s="40">
        <v>0</v>
      </c>
      <c r="AH120" s="40">
        <v>99</v>
      </c>
      <c r="AI120" s="40">
        <v>1</v>
      </c>
      <c r="AJ120" s="41">
        <v>0</v>
      </c>
      <c r="AK120" s="42" t="s">
        <v>27</v>
      </c>
    </row>
    <row r="121" spans="2:37" x14ac:dyDescent="0.25">
      <c r="B121" s="39">
        <v>2024</v>
      </c>
      <c r="C121" s="40">
        <v>52117</v>
      </c>
      <c r="D121" s="40">
        <v>56426</v>
      </c>
      <c r="E121" s="40">
        <v>16426</v>
      </c>
      <c r="F121" s="40" t="s">
        <v>696</v>
      </c>
      <c r="G121" s="40" t="s">
        <v>471</v>
      </c>
      <c r="H121" s="40" t="s">
        <v>395</v>
      </c>
      <c r="I121" s="40" t="s">
        <v>472</v>
      </c>
      <c r="J121" s="40" t="s">
        <v>397</v>
      </c>
      <c r="K121" s="40" t="s">
        <v>564</v>
      </c>
      <c r="L121" s="40" t="s">
        <v>410</v>
      </c>
      <c r="M121" s="40" t="s">
        <v>411</v>
      </c>
      <c r="N121" s="40" t="s">
        <v>697</v>
      </c>
      <c r="O121" s="40" t="s">
        <v>402</v>
      </c>
      <c r="P121" s="40" t="s">
        <v>403</v>
      </c>
      <c r="Q121" s="40" t="s">
        <v>698</v>
      </c>
      <c r="R121" s="40" t="s">
        <v>405</v>
      </c>
      <c r="S121" s="40"/>
      <c r="T121" s="40"/>
      <c r="U121" s="40"/>
      <c r="V121" s="40"/>
      <c r="W121" s="40"/>
      <c r="X121" s="40"/>
      <c r="Y121" s="40">
        <v>82</v>
      </c>
      <c r="Z121" s="40">
        <v>62.9</v>
      </c>
      <c r="AA121" s="40">
        <v>19</v>
      </c>
      <c r="AB121" s="40">
        <v>16.8</v>
      </c>
      <c r="AC121" s="40"/>
      <c r="AD121" s="40"/>
      <c r="AE121" s="40"/>
      <c r="AF121" s="40"/>
      <c r="AG121" s="40"/>
      <c r="AH121" s="40"/>
      <c r="AI121" s="40"/>
      <c r="AJ121" s="41"/>
      <c r="AK121" s="42" t="s">
        <v>26</v>
      </c>
    </row>
    <row r="122" spans="2:37" x14ac:dyDescent="0.25">
      <c r="B122" s="43">
        <v>2024</v>
      </c>
      <c r="C122" s="44">
        <v>52296</v>
      </c>
      <c r="D122" s="44">
        <v>70333</v>
      </c>
      <c r="E122" s="44">
        <v>30333</v>
      </c>
      <c r="F122" s="44" t="s">
        <v>699</v>
      </c>
      <c r="G122" s="44" t="s">
        <v>546</v>
      </c>
      <c r="H122" s="44" t="s">
        <v>395</v>
      </c>
      <c r="I122" s="44" t="s">
        <v>547</v>
      </c>
      <c r="J122" s="44" t="s">
        <v>417</v>
      </c>
      <c r="K122" s="44" t="s">
        <v>398</v>
      </c>
      <c r="L122" s="44" t="s">
        <v>399</v>
      </c>
      <c r="M122" s="44" t="s">
        <v>400</v>
      </c>
      <c r="N122" s="44" t="s">
        <v>700</v>
      </c>
      <c r="O122" s="44" t="s">
        <v>420</v>
      </c>
      <c r="P122" s="44" t="s">
        <v>421</v>
      </c>
      <c r="Q122" s="44" t="s">
        <v>701</v>
      </c>
      <c r="R122" s="44" t="s">
        <v>405</v>
      </c>
      <c r="S122" s="44">
        <v>752</v>
      </c>
      <c r="T122" s="44">
        <v>2</v>
      </c>
      <c r="U122" s="44">
        <v>72</v>
      </c>
      <c r="V122" s="44">
        <v>18</v>
      </c>
      <c r="W122" s="44">
        <v>10</v>
      </c>
      <c r="X122" s="44">
        <v>0</v>
      </c>
      <c r="Y122" s="44">
        <v>9</v>
      </c>
      <c r="Z122" s="44">
        <v>8.4</v>
      </c>
      <c r="AA122" s="44">
        <v>5</v>
      </c>
      <c r="AB122" s="44">
        <v>4.8</v>
      </c>
      <c r="AC122" s="44">
        <v>41</v>
      </c>
      <c r="AD122" s="44">
        <v>22</v>
      </c>
      <c r="AE122" s="44">
        <v>19</v>
      </c>
      <c r="AF122" s="44">
        <v>41</v>
      </c>
      <c r="AG122" s="44">
        <v>100</v>
      </c>
      <c r="AH122" s="44">
        <v>19</v>
      </c>
      <c r="AI122" s="44">
        <v>28</v>
      </c>
      <c r="AJ122" s="45">
        <v>53</v>
      </c>
      <c r="AK122" s="42" t="s">
        <v>28</v>
      </c>
    </row>
    <row r="123" spans="2:37" x14ac:dyDescent="0.25">
      <c r="B123" s="39">
        <v>2024</v>
      </c>
      <c r="C123" s="40">
        <v>52482</v>
      </c>
      <c r="D123" s="40">
        <v>80124</v>
      </c>
      <c r="E123" s="40">
        <v>80123</v>
      </c>
      <c r="F123" s="40" t="s">
        <v>702</v>
      </c>
      <c r="G123" s="40" t="s">
        <v>498</v>
      </c>
      <c r="H123" s="40" t="s">
        <v>395</v>
      </c>
      <c r="I123" s="40" t="s">
        <v>499</v>
      </c>
      <c r="J123" s="40" t="s">
        <v>417</v>
      </c>
      <c r="K123" s="40" t="s">
        <v>398</v>
      </c>
      <c r="L123" s="40" t="s">
        <v>399</v>
      </c>
      <c r="M123" s="40" t="s">
        <v>400</v>
      </c>
      <c r="N123" s="40" t="s">
        <v>703</v>
      </c>
      <c r="O123" s="40" t="s">
        <v>420</v>
      </c>
      <c r="P123" s="40" t="s">
        <v>421</v>
      </c>
      <c r="Q123" s="40" t="s">
        <v>704</v>
      </c>
      <c r="R123" s="40" t="s">
        <v>405</v>
      </c>
      <c r="S123" s="40">
        <v>960</v>
      </c>
      <c r="T123" s="40">
        <v>29</v>
      </c>
      <c r="U123" s="40">
        <v>45</v>
      </c>
      <c r="V123" s="40">
        <v>28</v>
      </c>
      <c r="W123" s="40">
        <v>18</v>
      </c>
      <c r="X123" s="40">
        <v>9</v>
      </c>
      <c r="Y123" s="40">
        <v>9</v>
      </c>
      <c r="Z123" s="40">
        <v>8.4</v>
      </c>
      <c r="AA123" s="40">
        <v>16</v>
      </c>
      <c r="AB123" s="40">
        <v>14.4</v>
      </c>
      <c r="AC123" s="40">
        <v>86</v>
      </c>
      <c r="AD123" s="40">
        <v>48</v>
      </c>
      <c r="AE123" s="40">
        <v>38</v>
      </c>
      <c r="AF123" s="40">
        <v>84.2</v>
      </c>
      <c r="AG123" s="40">
        <v>19</v>
      </c>
      <c r="AH123" s="40">
        <v>9</v>
      </c>
      <c r="AI123" s="40">
        <v>91</v>
      </c>
      <c r="AJ123" s="41">
        <v>0</v>
      </c>
      <c r="AK123" s="42" t="s">
        <v>26</v>
      </c>
    </row>
    <row r="124" spans="2:37" x14ac:dyDescent="0.25">
      <c r="B124" s="39">
        <v>2024</v>
      </c>
      <c r="C124" s="40">
        <v>52699</v>
      </c>
      <c r="D124" s="40">
        <v>86071</v>
      </c>
      <c r="E124" s="40">
        <v>86070</v>
      </c>
      <c r="F124" s="40" t="s">
        <v>705</v>
      </c>
      <c r="G124" s="40" t="s">
        <v>430</v>
      </c>
      <c r="H124" s="40" t="s">
        <v>395</v>
      </c>
      <c r="I124" s="40" t="s">
        <v>431</v>
      </c>
      <c r="J124" s="40" t="s">
        <v>397</v>
      </c>
      <c r="K124" s="40" t="s">
        <v>409</v>
      </c>
      <c r="L124" s="40" t="s">
        <v>410</v>
      </c>
      <c r="M124" s="40" t="s">
        <v>411</v>
      </c>
      <c r="N124" s="40" t="s">
        <v>706</v>
      </c>
      <c r="O124" s="40" t="s">
        <v>402</v>
      </c>
      <c r="P124" s="40" t="s">
        <v>403</v>
      </c>
      <c r="Q124" s="40" t="s">
        <v>413</v>
      </c>
      <c r="R124" s="40" t="s">
        <v>405</v>
      </c>
      <c r="S124" s="40">
        <v>1108</v>
      </c>
      <c r="T124" s="40">
        <v>86</v>
      </c>
      <c r="U124" s="40">
        <v>9</v>
      </c>
      <c r="V124" s="40">
        <v>16</v>
      </c>
      <c r="W124" s="40">
        <v>29</v>
      </c>
      <c r="X124" s="40">
        <v>45</v>
      </c>
      <c r="Y124" s="40">
        <v>96</v>
      </c>
      <c r="Z124" s="40">
        <v>88.1</v>
      </c>
      <c r="AA124" s="40">
        <v>36</v>
      </c>
      <c r="AB124" s="40">
        <v>25.5</v>
      </c>
      <c r="AC124" s="40">
        <v>1133</v>
      </c>
      <c r="AD124" s="40">
        <v>567</v>
      </c>
      <c r="AE124" s="40">
        <v>566</v>
      </c>
      <c r="AF124" s="40">
        <v>1130.8</v>
      </c>
      <c r="AG124" s="40">
        <v>2</v>
      </c>
      <c r="AH124" s="40">
        <v>29</v>
      </c>
      <c r="AI124" s="40">
        <v>71</v>
      </c>
      <c r="AJ124" s="41">
        <v>0</v>
      </c>
      <c r="AK124" s="42" t="s">
        <v>26</v>
      </c>
    </row>
    <row r="125" spans="2:37" x14ac:dyDescent="0.25">
      <c r="B125" s="43">
        <v>2024</v>
      </c>
      <c r="C125" s="44">
        <v>53015</v>
      </c>
      <c r="D125" s="44">
        <v>87029</v>
      </c>
      <c r="E125" s="44">
        <v>87028</v>
      </c>
      <c r="F125" s="44" t="s">
        <v>707</v>
      </c>
      <c r="G125" s="44" t="s">
        <v>546</v>
      </c>
      <c r="H125" s="44" t="s">
        <v>395</v>
      </c>
      <c r="I125" s="44" t="s">
        <v>547</v>
      </c>
      <c r="J125" s="44" t="s">
        <v>607</v>
      </c>
      <c r="K125" s="44" t="s">
        <v>398</v>
      </c>
      <c r="L125" s="44" t="s">
        <v>410</v>
      </c>
      <c r="M125" s="44" t="s">
        <v>411</v>
      </c>
      <c r="N125" s="44" t="s">
        <v>708</v>
      </c>
      <c r="O125" s="44" t="s">
        <v>609</v>
      </c>
      <c r="P125" s="44" t="s">
        <v>610</v>
      </c>
      <c r="Q125" s="44" t="s">
        <v>704</v>
      </c>
      <c r="R125" s="44" t="s">
        <v>405</v>
      </c>
      <c r="S125" s="44">
        <v>1044</v>
      </c>
      <c r="T125" s="44">
        <v>66</v>
      </c>
      <c r="U125" s="44">
        <v>28</v>
      </c>
      <c r="V125" s="44">
        <v>23</v>
      </c>
      <c r="W125" s="44">
        <v>20</v>
      </c>
      <c r="X125" s="44">
        <v>29</v>
      </c>
      <c r="Y125" s="44">
        <v>5</v>
      </c>
      <c r="Z125" s="44">
        <v>4.8</v>
      </c>
      <c r="AA125" s="44">
        <v>6</v>
      </c>
      <c r="AB125" s="44">
        <v>5.4</v>
      </c>
      <c r="AC125" s="44">
        <v>38</v>
      </c>
      <c r="AD125" s="44">
        <v>0</v>
      </c>
      <c r="AE125" s="44">
        <v>38</v>
      </c>
      <c r="AF125" s="44">
        <v>38</v>
      </c>
      <c r="AG125" s="44">
        <v>11</v>
      </c>
      <c r="AH125" s="44">
        <v>14</v>
      </c>
      <c r="AI125" s="44">
        <v>86</v>
      </c>
      <c r="AJ125" s="45">
        <v>0</v>
      </c>
      <c r="AK125" s="42" t="s">
        <v>28</v>
      </c>
    </row>
    <row r="126" spans="2:37" x14ac:dyDescent="0.25">
      <c r="B126" s="43">
        <v>2024</v>
      </c>
      <c r="C126" s="44">
        <v>53335</v>
      </c>
      <c r="D126" s="44">
        <v>88918</v>
      </c>
      <c r="E126" s="44">
        <v>88917</v>
      </c>
      <c r="F126" s="44" t="s">
        <v>709</v>
      </c>
      <c r="G126" s="44" t="s">
        <v>546</v>
      </c>
      <c r="H126" s="44" t="s">
        <v>395</v>
      </c>
      <c r="I126" s="44" t="s">
        <v>408</v>
      </c>
      <c r="J126" s="44" t="s">
        <v>417</v>
      </c>
      <c r="K126" s="44" t="s">
        <v>409</v>
      </c>
      <c r="L126" s="44" t="s">
        <v>410</v>
      </c>
      <c r="M126" s="44" t="s">
        <v>411</v>
      </c>
      <c r="N126" s="44" t="s">
        <v>710</v>
      </c>
      <c r="O126" s="44" t="s">
        <v>420</v>
      </c>
      <c r="P126" s="44" t="s">
        <v>421</v>
      </c>
      <c r="Q126" s="44" t="s">
        <v>711</v>
      </c>
      <c r="R126" s="44" t="s">
        <v>405</v>
      </c>
      <c r="S126" s="44">
        <v>1001</v>
      </c>
      <c r="T126" s="44">
        <v>47</v>
      </c>
      <c r="U126" s="44">
        <v>33</v>
      </c>
      <c r="V126" s="44">
        <v>34</v>
      </c>
      <c r="W126" s="44">
        <v>21</v>
      </c>
      <c r="X126" s="44">
        <v>12</v>
      </c>
      <c r="Y126" s="44">
        <v>5</v>
      </c>
      <c r="Z126" s="44">
        <v>4</v>
      </c>
      <c r="AA126" s="44">
        <v>1</v>
      </c>
      <c r="AB126" s="44">
        <v>0.6</v>
      </c>
      <c r="AC126" s="44">
        <v>27</v>
      </c>
      <c r="AD126" s="44">
        <v>5</v>
      </c>
      <c r="AE126" s="44">
        <v>22</v>
      </c>
      <c r="AF126" s="44">
        <v>27</v>
      </c>
      <c r="AG126" s="44">
        <v>0</v>
      </c>
      <c r="AH126" s="44">
        <v>93</v>
      </c>
      <c r="AI126" s="44">
        <v>7</v>
      </c>
      <c r="AJ126" s="45">
        <v>0</v>
      </c>
      <c r="AK126" s="42" t="s">
        <v>27</v>
      </c>
    </row>
    <row r="129" spans="29:29" x14ac:dyDescent="0.25">
      <c r="AC129">
        <f>SUM(AC7:AC126)</f>
        <v>53301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0F852-6419-42CA-9D20-C1589F296267}">
  <dimension ref="B6:V20"/>
  <sheetViews>
    <sheetView workbookViewId="0">
      <selection activeCell="B6" sqref="B6:V21"/>
    </sheetView>
  </sheetViews>
  <sheetFormatPr defaultRowHeight="15" x14ac:dyDescent="0.25"/>
  <sheetData>
    <row r="6" spans="2:22" ht="15.75" x14ac:dyDescent="0.25">
      <c r="D6" s="46" t="s">
        <v>718</v>
      </c>
      <c r="E6" s="46" t="s">
        <v>719</v>
      </c>
      <c r="F6" s="46" t="s">
        <v>720</v>
      </c>
      <c r="G6" s="46" t="s">
        <v>721</v>
      </c>
      <c r="H6" s="46" t="s">
        <v>722</v>
      </c>
      <c r="I6" s="46" t="s">
        <v>723</v>
      </c>
      <c r="J6" s="46" t="s">
        <v>724</v>
      </c>
      <c r="K6" s="46" t="s">
        <v>725</v>
      </c>
      <c r="L6" s="46" t="s">
        <v>726</v>
      </c>
      <c r="M6" s="46" t="s">
        <v>727</v>
      </c>
      <c r="N6" s="46" t="s">
        <v>728</v>
      </c>
      <c r="O6" s="46" t="s">
        <v>729</v>
      </c>
      <c r="P6" s="46" t="s">
        <v>730</v>
      </c>
      <c r="Q6" s="46" t="s">
        <v>731</v>
      </c>
      <c r="R6" s="46" t="s">
        <v>732</v>
      </c>
      <c r="S6" s="46" t="s">
        <v>733</v>
      </c>
      <c r="T6" s="46" t="s">
        <v>734</v>
      </c>
      <c r="U6" s="46" t="s">
        <v>735</v>
      </c>
      <c r="V6" s="46" t="s">
        <v>736</v>
      </c>
    </row>
    <row r="7" spans="2:22" ht="15.75" x14ac:dyDescent="0.25">
      <c r="B7" s="47" t="s">
        <v>20</v>
      </c>
      <c r="C7" s="47" t="s">
        <v>737</v>
      </c>
      <c r="D7" s="48" t="s">
        <v>22</v>
      </c>
      <c r="E7" s="48" t="s">
        <v>22</v>
      </c>
      <c r="F7" s="48" t="s">
        <v>22</v>
      </c>
      <c r="G7" s="48" t="s">
        <v>22</v>
      </c>
      <c r="H7" s="48" t="s">
        <v>22</v>
      </c>
      <c r="I7" s="48" t="s">
        <v>22</v>
      </c>
      <c r="J7" s="48" t="s">
        <v>22</v>
      </c>
      <c r="K7" s="48" t="s">
        <v>22</v>
      </c>
      <c r="L7" s="48" t="s">
        <v>22</v>
      </c>
      <c r="M7" s="48" t="s">
        <v>22</v>
      </c>
      <c r="N7" s="48" t="s">
        <v>22</v>
      </c>
      <c r="O7" s="48" t="s">
        <v>22</v>
      </c>
      <c r="P7" s="48" t="s">
        <v>22</v>
      </c>
      <c r="Q7" s="48" t="s">
        <v>22</v>
      </c>
      <c r="R7" s="48" t="s">
        <v>22</v>
      </c>
      <c r="S7" s="48" t="s">
        <v>22</v>
      </c>
      <c r="T7" s="48" t="s">
        <v>22</v>
      </c>
      <c r="U7" s="48" t="s">
        <v>22</v>
      </c>
      <c r="V7" s="48" t="s">
        <v>22</v>
      </c>
    </row>
    <row r="8" spans="2:22" ht="15.75" x14ac:dyDescent="0.25">
      <c r="B8" s="49">
        <v>21890</v>
      </c>
      <c r="C8" s="49" t="s">
        <v>26</v>
      </c>
      <c r="D8" s="50">
        <v>7904</v>
      </c>
      <c r="E8" s="50">
        <v>7414</v>
      </c>
      <c r="F8" s="50">
        <v>7011</v>
      </c>
      <c r="G8" s="50">
        <v>7400</v>
      </c>
      <c r="H8" s="50">
        <v>10811</v>
      </c>
      <c r="I8" s="50">
        <v>15232</v>
      </c>
      <c r="J8" s="50">
        <v>16631</v>
      </c>
      <c r="K8" s="50">
        <v>14136</v>
      </c>
      <c r="L8" s="50">
        <v>11352</v>
      </c>
      <c r="M8" s="50">
        <v>9909</v>
      </c>
      <c r="N8" s="50">
        <v>10217</v>
      </c>
      <c r="O8" s="50">
        <v>8483</v>
      </c>
      <c r="P8" s="50">
        <v>7180</v>
      </c>
      <c r="Q8" s="50">
        <v>5912</v>
      </c>
      <c r="R8" s="50">
        <v>4753</v>
      </c>
      <c r="S8" s="50">
        <v>4087</v>
      </c>
      <c r="T8" s="50">
        <v>3297</v>
      </c>
      <c r="U8" s="50">
        <v>3954</v>
      </c>
      <c r="V8" s="50">
        <v>155683</v>
      </c>
    </row>
    <row r="9" spans="2:22" ht="15.75" x14ac:dyDescent="0.25">
      <c r="B9" s="49">
        <v>24700</v>
      </c>
      <c r="C9" s="49" t="s">
        <v>27</v>
      </c>
      <c r="D9" s="50">
        <v>10088</v>
      </c>
      <c r="E9" s="50">
        <v>8742</v>
      </c>
      <c r="F9" s="50">
        <v>8105</v>
      </c>
      <c r="G9" s="50">
        <v>7724</v>
      </c>
      <c r="H9" s="50">
        <v>13840</v>
      </c>
      <c r="I9" s="50">
        <v>20442</v>
      </c>
      <c r="J9" s="50">
        <v>21336</v>
      </c>
      <c r="K9" s="50">
        <v>17449</v>
      </c>
      <c r="L9" s="50">
        <v>13412</v>
      </c>
      <c r="M9" s="50">
        <v>10866</v>
      </c>
      <c r="N9" s="50">
        <v>10354</v>
      </c>
      <c r="O9" s="50">
        <v>8648</v>
      </c>
      <c r="P9" s="50">
        <v>7633</v>
      </c>
      <c r="Q9" s="50">
        <v>5949</v>
      </c>
      <c r="R9" s="50">
        <v>4725</v>
      </c>
      <c r="S9" s="50">
        <v>4049</v>
      </c>
      <c r="T9" s="50">
        <v>3237</v>
      </c>
      <c r="U9" s="50">
        <v>4624</v>
      </c>
      <c r="V9" s="50">
        <v>181223</v>
      </c>
    </row>
    <row r="10" spans="2:22" ht="15.75" x14ac:dyDescent="0.25">
      <c r="B10" s="49">
        <v>27350</v>
      </c>
      <c r="C10" s="49" t="s">
        <v>28</v>
      </c>
      <c r="D10" s="50">
        <v>3813</v>
      </c>
      <c r="E10" s="50">
        <v>3117</v>
      </c>
      <c r="F10" s="50">
        <v>2897</v>
      </c>
      <c r="G10" s="50">
        <v>2857</v>
      </c>
      <c r="H10" s="50">
        <v>7319</v>
      </c>
      <c r="I10" s="50">
        <v>16018</v>
      </c>
      <c r="J10" s="50">
        <v>15050</v>
      </c>
      <c r="K10" s="50">
        <v>9816</v>
      </c>
      <c r="L10" s="50">
        <v>6653</v>
      </c>
      <c r="M10" s="50">
        <v>5163</v>
      </c>
      <c r="N10" s="50">
        <v>5087</v>
      </c>
      <c r="O10" s="50">
        <v>4647</v>
      </c>
      <c r="P10" s="50">
        <v>4006</v>
      </c>
      <c r="Q10" s="50">
        <v>3320</v>
      </c>
      <c r="R10" s="50">
        <v>2728</v>
      </c>
      <c r="S10" s="50">
        <v>2265</v>
      </c>
      <c r="T10" s="50">
        <v>1347</v>
      </c>
      <c r="U10" s="50">
        <v>1345</v>
      </c>
      <c r="V10" s="50">
        <v>97448</v>
      </c>
    </row>
    <row r="12" spans="2:22" x14ac:dyDescent="0.25">
      <c r="D12" s="51">
        <f>SUM(D8:D10)/$V$10</f>
        <v>0.22376036450209341</v>
      </c>
      <c r="E12" s="51">
        <f t="shared" ref="E12:U12" si="0">SUM(E8:E10)/$V$10</f>
        <v>0.19777727608570725</v>
      </c>
      <c r="F12" s="51">
        <f t="shared" si="0"/>
        <v>0.18484730317707906</v>
      </c>
      <c r="G12" s="51">
        <f t="shared" si="0"/>
        <v>0.18451892291273295</v>
      </c>
      <c r="H12" s="51">
        <f t="shared" si="0"/>
        <v>0.32807240784828834</v>
      </c>
      <c r="I12" s="51">
        <f t="shared" si="0"/>
        <v>0.53045726951810201</v>
      </c>
      <c r="J12" s="51">
        <f t="shared" si="0"/>
        <v>0.54405426483868324</v>
      </c>
      <c r="K12" s="51">
        <f t="shared" si="0"/>
        <v>0.42485222888104424</v>
      </c>
      <c r="L12" s="51">
        <f t="shared" si="0"/>
        <v>0.32239758640505706</v>
      </c>
      <c r="M12" s="51">
        <f t="shared" si="0"/>
        <v>0.26617272801904607</v>
      </c>
      <c r="N12" s="51">
        <f t="shared" si="0"/>
        <v>0.26329940070601759</v>
      </c>
      <c r="O12" s="51">
        <f t="shared" si="0"/>
        <v>0.2234832936540514</v>
      </c>
      <c r="P12" s="51">
        <f t="shared" si="0"/>
        <v>0.19311838108529678</v>
      </c>
      <c r="Q12" s="51">
        <f t="shared" si="0"/>
        <v>0.15578564978244808</v>
      </c>
      <c r="R12" s="51">
        <f t="shared" si="0"/>
        <v>0.1252565470815204</v>
      </c>
      <c r="S12" s="51">
        <f t="shared" si="0"/>
        <v>0.10673384779574747</v>
      </c>
      <c r="T12" s="51">
        <f t="shared" si="0"/>
        <v>8.0873901978491092E-2</v>
      </c>
      <c r="U12" s="51">
        <f t="shared" si="0"/>
        <v>0.10182866759707741</v>
      </c>
      <c r="V12">
        <f>SUM(V8:V10)</f>
        <v>434354</v>
      </c>
    </row>
    <row r="16" spans="2:22" ht="15.75" x14ac:dyDescent="0.25">
      <c r="C16" s="49" t="s">
        <v>29</v>
      </c>
      <c r="D16">
        <f>SUM(V8:V10)</f>
        <v>434354</v>
      </c>
      <c r="E16">
        <v>12396.599999999999</v>
      </c>
      <c r="F16">
        <f>E16/100</f>
        <v>123.96599999999998</v>
      </c>
      <c r="H16">
        <f>D16/F16</f>
        <v>3503.8155623316075</v>
      </c>
      <c r="J16" t="s">
        <v>738</v>
      </c>
      <c r="O16" s="51">
        <f>D16/D17</f>
        <v>8.3414999966392331E-2</v>
      </c>
      <c r="S16" t="s">
        <v>739</v>
      </c>
      <c r="T16" s="26">
        <f>SUM(D12:F12)</f>
        <v>0.60638494376487972</v>
      </c>
      <c r="V16">
        <v>14</v>
      </c>
    </row>
    <row r="17" spans="3:22" ht="15.75" x14ac:dyDescent="0.25">
      <c r="C17" s="49" t="s">
        <v>30</v>
      </c>
      <c r="D17">
        <v>5207145</v>
      </c>
      <c r="E17">
        <v>999251.2</v>
      </c>
      <c r="F17">
        <f>E17/100</f>
        <v>9992.5119999999988</v>
      </c>
      <c r="H17">
        <f>D17/F17</f>
        <v>521.1047032017575</v>
      </c>
      <c r="S17" t="s">
        <v>740</v>
      </c>
      <c r="T17" s="26">
        <f>SUM(G12:H12)</f>
        <v>0.51259133076102126</v>
      </c>
      <c r="V17">
        <v>12</v>
      </c>
    </row>
    <row r="18" spans="3:22" ht="15.75" x14ac:dyDescent="0.25">
      <c r="C18" s="49" t="s">
        <v>741</v>
      </c>
      <c r="D18">
        <v>6816241</v>
      </c>
      <c r="E18">
        <v>22749563</v>
      </c>
      <c r="F18">
        <f>E18/100</f>
        <v>227495.63</v>
      </c>
      <c r="H18">
        <f>D18/F18</f>
        <v>29.96207443633093</v>
      </c>
      <c r="J18" t="s">
        <v>742</v>
      </c>
      <c r="O18" s="51">
        <f>E16/E17</f>
        <v>1.2405889530080124E-2</v>
      </c>
      <c r="S18" t="s">
        <v>743</v>
      </c>
      <c r="T18" s="26">
        <f>SUM(I12:L12)</f>
        <v>1.8217613496428866</v>
      </c>
      <c r="V18">
        <v>41</v>
      </c>
    </row>
    <row r="19" spans="3:22" ht="15.75" x14ac:dyDescent="0.25">
      <c r="C19" s="49" t="s">
        <v>46</v>
      </c>
      <c r="D19">
        <v>26652777</v>
      </c>
      <c r="E19">
        <v>768812631.89999998</v>
      </c>
      <c r="F19">
        <f>E19/100</f>
        <v>7688126.3190000001</v>
      </c>
      <c r="H19">
        <f>D19/F19</f>
        <v>3.4667454584001614</v>
      </c>
      <c r="S19" t="s">
        <v>744</v>
      </c>
      <c r="T19" s="26">
        <f>SUM(M12:P12)</f>
        <v>0.94607380346441183</v>
      </c>
      <c r="V19">
        <v>21</v>
      </c>
    </row>
    <row r="20" spans="3:22" x14ac:dyDescent="0.25">
      <c r="S20" t="s">
        <v>745</v>
      </c>
      <c r="T20" s="26">
        <f>SUM(Q12:U12)</f>
        <v>0.57047861423528445</v>
      </c>
      <c r="V20">
        <v>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213A-B722-41E8-9F7A-A76A14962C72}">
  <dimension ref="B6:Q35"/>
  <sheetViews>
    <sheetView workbookViewId="0">
      <selection activeCell="I34" sqref="I34"/>
    </sheetView>
  </sheetViews>
  <sheetFormatPr defaultRowHeight="15" x14ac:dyDescent="0.25"/>
  <sheetData>
    <row r="6" spans="2:17" x14ac:dyDescent="0.25">
      <c r="B6" t="s">
        <v>195</v>
      </c>
    </row>
    <row r="8" spans="2:17" x14ac:dyDescent="0.25">
      <c r="B8" t="s">
        <v>752</v>
      </c>
    </row>
    <row r="9" spans="2:17" x14ac:dyDescent="0.25">
      <c r="B9" t="s">
        <v>753</v>
      </c>
    </row>
    <row r="10" spans="2:17" x14ac:dyDescent="0.25">
      <c r="B10" t="s">
        <v>191</v>
      </c>
    </row>
    <row r="11" spans="2:17" x14ac:dyDescent="0.25">
      <c r="P11" s="33">
        <v>2016</v>
      </c>
    </row>
    <row r="12" spans="2:17" x14ac:dyDescent="0.25">
      <c r="B12" t="s">
        <v>190</v>
      </c>
      <c r="P12" s="52">
        <v>61.406472304039362</v>
      </c>
      <c r="Q12" t="s">
        <v>768</v>
      </c>
    </row>
    <row r="13" spans="2:17" x14ac:dyDescent="0.25">
      <c r="B13" t="s">
        <v>189</v>
      </c>
      <c r="C13" t="s">
        <v>188</v>
      </c>
    </row>
    <row r="15" spans="2:17" x14ac:dyDescent="0.25">
      <c r="B15" t="s">
        <v>754</v>
      </c>
      <c r="C15" t="s">
        <v>26</v>
      </c>
      <c r="D15" t="s">
        <v>186</v>
      </c>
      <c r="E15" t="s">
        <v>28</v>
      </c>
      <c r="F15" t="s">
        <v>63</v>
      </c>
    </row>
    <row r="16" spans="2:17" x14ac:dyDescent="0.25">
      <c r="B16" t="s">
        <v>755</v>
      </c>
    </row>
    <row r="17" spans="2:16" x14ac:dyDescent="0.25">
      <c r="B17" t="s">
        <v>756</v>
      </c>
      <c r="C17">
        <v>91</v>
      </c>
      <c r="D17">
        <v>91</v>
      </c>
      <c r="E17">
        <v>39</v>
      </c>
      <c r="F17">
        <v>222</v>
      </c>
      <c r="H17" s="17">
        <f>F17/$L$17</f>
        <v>5.9967585089141004E-2</v>
      </c>
      <c r="K17" t="s">
        <v>757</v>
      </c>
      <c r="L17">
        <f>SUM(F17:F25)</f>
        <v>3702</v>
      </c>
    </row>
    <row r="18" spans="2:16" x14ac:dyDescent="0.25">
      <c r="B18" t="s">
        <v>758</v>
      </c>
      <c r="C18">
        <v>404</v>
      </c>
      <c r="D18">
        <v>159</v>
      </c>
      <c r="E18">
        <v>166</v>
      </c>
      <c r="F18">
        <v>727</v>
      </c>
      <c r="H18" s="17">
        <f t="shared" ref="H18:H23" si="0">F18/$L$17</f>
        <v>0.19638033495407889</v>
      </c>
      <c r="L18" s="52">
        <f>(L17/F27) * 10000</f>
        <v>91.195967867093344</v>
      </c>
      <c r="M18" t="s">
        <v>759</v>
      </c>
      <c r="O18" s="17">
        <f>(L18-P12)/P12</f>
        <v>0.48511980000346655</v>
      </c>
      <c r="P18" t="s">
        <v>760</v>
      </c>
    </row>
    <row r="19" spans="2:16" x14ac:dyDescent="0.25">
      <c r="B19" t="s">
        <v>761</v>
      </c>
      <c r="C19">
        <v>57</v>
      </c>
      <c r="D19">
        <v>49</v>
      </c>
      <c r="E19">
        <v>23</v>
      </c>
      <c r="F19">
        <v>129</v>
      </c>
      <c r="H19" s="17">
        <f t="shared" si="0"/>
        <v>3.4846029173419772E-2</v>
      </c>
    </row>
    <row r="20" spans="2:16" x14ac:dyDescent="0.25">
      <c r="B20" t="s">
        <v>762</v>
      </c>
      <c r="C20">
        <v>235</v>
      </c>
      <c r="D20">
        <v>186</v>
      </c>
      <c r="E20">
        <v>317</v>
      </c>
      <c r="F20">
        <v>734</v>
      </c>
      <c r="H20" s="17">
        <f t="shared" si="0"/>
        <v>0.19827120475418691</v>
      </c>
    </row>
    <row r="21" spans="2:16" x14ac:dyDescent="0.25">
      <c r="B21" t="s">
        <v>763</v>
      </c>
      <c r="C21">
        <v>42</v>
      </c>
      <c r="D21">
        <v>33</v>
      </c>
      <c r="E21">
        <v>5</v>
      </c>
      <c r="F21">
        <v>86</v>
      </c>
      <c r="H21" s="17">
        <f t="shared" si="0"/>
        <v>2.3230686115613183E-2</v>
      </c>
    </row>
    <row r="22" spans="2:16" x14ac:dyDescent="0.25">
      <c r="B22" t="s">
        <v>764</v>
      </c>
      <c r="C22">
        <v>203</v>
      </c>
      <c r="D22">
        <v>186</v>
      </c>
      <c r="E22">
        <v>24</v>
      </c>
      <c r="F22">
        <v>422</v>
      </c>
      <c r="H22" s="17">
        <f t="shared" si="0"/>
        <v>0.11399243652079957</v>
      </c>
    </row>
    <row r="23" spans="2:16" x14ac:dyDescent="0.25">
      <c r="B23" t="s">
        <v>765</v>
      </c>
      <c r="C23">
        <v>498</v>
      </c>
      <c r="D23">
        <v>730</v>
      </c>
      <c r="E23">
        <v>155</v>
      </c>
      <c r="F23">
        <v>1382</v>
      </c>
      <c r="H23" s="17">
        <f t="shared" si="0"/>
        <v>0.3733117233927607</v>
      </c>
    </row>
    <row r="24" spans="2:16" x14ac:dyDescent="0.25">
      <c r="B24" t="s">
        <v>766</v>
      </c>
      <c r="C24">
        <v>0</v>
      </c>
      <c r="D24">
        <v>0</v>
      </c>
      <c r="E24">
        <v>0</v>
      </c>
      <c r="F24">
        <v>0</v>
      </c>
    </row>
    <row r="25" spans="2:16" x14ac:dyDescent="0.25">
      <c r="B25" t="s">
        <v>767</v>
      </c>
      <c r="C25">
        <v>0</v>
      </c>
      <c r="D25">
        <v>0</v>
      </c>
      <c r="E25">
        <v>0</v>
      </c>
      <c r="F25">
        <v>0</v>
      </c>
    </row>
    <row r="26" spans="2:16" x14ac:dyDescent="0.25">
      <c r="B26" t="s">
        <v>64</v>
      </c>
      <c r="C26">
        <v>145644</v>
      </c>
      <c r="D26">
        <v>168266</v>
      </c>
      <c r="E26">
        <v>88331</v>
      </c>
      <c r="F26">
        <v>402242</v>
      </c>
    </row>
    <row r="27" spans="2:16" x14ac:dyDescent="0.25">
      <c r="B27" t="s">
        <v>63</v>
      </c>
      <c r="C27">
        <v>147167</v>
      </c>
      <c r="D27">
        <v>169709</v>
      </c>
      <c r="E27">
        <v>89061</v>
      </c>
      <c r="F27">
        <v>405939</v>
      </c>
    </row>
    <row r="29" spans="2:16" x14ac:dyDescent="0.25">
      <c r="B29" t="s">
        <v>62</v>
      </c>
    </row>
    <row r="31" spans="2:16" x14ac:dyDescent="0.25">
      <c r="B31" t="s">
        <v>61</v>
      </c>
      <c r="C31" t="s">
        <v>60</v>
      </c>
    </row>
    <row r="34" spans="2:2" x14ac:dyDescent="0.25">
      <c r="B34" t="s">
        <v>59</v>
      </c>
    </row>
    <row r="35" spans="2:2" x14ac:dyDescent="0.25">
      <c r="B35" t="s">
        <v>58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69C8-341B-46DF-A213-394AAD532213}">
  <dimension ref="B6:L57"/>
  <sheetViews>
    <sheetView topLeftCell="A20" workbookViewId="0">
      <selection activeCell="C22" sqref="C22"/>
    </sheetView>
  </sheetViews>
  <sheetFormatPr defaultRowHeight="15" x14ac:dyDescent="0.25"/>
  <cols>
    <col min="2" max="2" width="52.85546875" customWidth="1"/>
    <col min="3" max="3" width="24.140625" customWidth="1"/>
    <col min="4" max="12" width="12.5703125" customWidth="1"/>
  </cols>
  <sheetData>
    <row r="6" spans="2:12" x14ac:dyDescent="0.25">
      <c r="B6" t="s">
        <v>195</v>
      </c>
    </row>
    <row r="8" spans="2:12" x14ac:dyDescent="0.25">
      <c r="B8" t="s">
        <v>752</v>
      </c>
    </row>
    <row r="9" spans="2:12" x14ac:dyDescent="0.25">
      <c r="B9" t="s">
        <v>771</v>
      </c>
    </row>
    <row r="10" spans="2:12" x14ac:dyDescent="0.25">
      <c r="B10" t="s">
        <v>191</v>
      </c>
    </row>
    <row r="12" spans="2:12" x14ac:dyDescent="0.25">
      <c r="B12" t="s">
        <v>190</v>
      </c>
    </row>
    <row r="13" spans="2:12" x14ac:dyDescent="0.25">
      <c r="B13" t="s">
        <v>189</v>
      </c>
      <c r="C13" t="s">
        <v>188</v>
      </c>
    </row>
    <row r="15" spans="2:12" s="18" customFormat="1" ht="60" x14ac:dyDescent="0.25">
      <c r="C15" s="18" t="s">
        <v>772</v>
      </c>
      <c r="D15" s="18" t="s">
        <v>773</v>
      </c>
      <c r="E15" s="18" t="s">
        <v>774</v>
      </c>
      <c r="F15" s="18" t="s">
        <v>775</v>
      </c>
      <c r="G15" s="18" t="s">
        <v>776</v>
      </c>
      <c r="H15" s="18" t="s">
        <v>777</v>
      </c>
      <c r="I15" s="18" t="s">
        <v>778</v>
      </c>
      <c r="J15" s="18" t="s">
        <v>65</v>
      </c>
      <c r="K15" s="18" t="s">
        <v>64</v>
      </c>
      <c r="L15" s="18" t="s">
        <v>63</v>
      </c>
    </row>
    <row r="16" spans="2:12" x14ac:dyDescent="0.25">
      <c r="B16" t="s">
        <v>755</v>
      </c>
      <c r="C16" t="s">
        <v>754</v>
      </c>
    </row>
    <row r="17" spans="2:12" x14ac:dyDescent="0.25">
      <c r="B17" t="s">
        <v>756</v>
      </c>
      <c r="C17" t="s">
        <v>26</v>
      </c>
      <c r="D17">
        <v>0</v>
      </c>
      <c r="E17">
        <v>0</v>
      </c>
      <c r="F17">
        <v>0</v>
      </c>
      <c r="G17">
        <v>0</v>
      </c>
      <c r="H17">
        <v>0</v>
      </c>
      <c r="I17">
        <v>0</v>
      </c>
      <c r="J17">
        <v>89</v>
      </c>
      <c r="K17">
        <v>0</v>
      </c>
      <c r="L17">
        <v>91</v>
      </c>
    </row>
    <row r="18" spans="2:12" x14ac:dyDescent="0.25">
      <c r="C18" t="s">
        <v>186</v>
      </c>
      <c r="D18">
        <v>0</v>
      </c>
      <c r="E18">
        <v>0</v>
      </c>
      <c r="F18">
        <v>0</v>
      </c>
      <c r="G18">
        <v>0</v>
      </c>
      <c r="H18">
        <v>0</v>
      </c>
      <c r="I18">
        <v>0</v>
      </c>
      <c r="J18">
        <v>91</v>
      </c>
      <c r="K18">
        <v>0</v>
      </c>
      <c r="L18">
        <v>91</v>
      </c>
    </row>
    <row r="19" spans="2:12" x14ac:dyDescent="0.25">
      <c r="C19" t="s">
        <v>28</v>
      </c>
      <c r="D19">
        <v>0</v>
      </c>
      <c r="E19">
        <v>0</v>
      </c>
      <c r="F19">
        <v>0</v>
      </c>
      <c r="G19">
        <v>0</v>
      </c>
      <c r="H19">
        <v>0</v>
      </c>
      <c r="I19">
        <v>0</v>
      </c>
      <c r="J19">
        <v>39</v>
      </c>
      <c r="K19">
        <v>0</v>
      </c>
      <c r="L19">
        <v>39</v>
      </c>
    </row>
    <row r="20" spans="2:12" x14ac:dyDescent="0.25">
      <c r="B20" t="s">
        <v>758</v>
      </c>
      <c r="C20" t="s">
        <v>26</v>
      </c>
      <c r="D20">
        <v>18</v>
      </c>
      <c r="E20">
        <v>20</v>
      </c>
      <c r="F20">
        <v>5</v>
      </c>
      <c r="G20">
        <v>10</v>
      </c>
      <c r="H20">
        <v>9</v>
      </c>
      <c r="I20">
        <v>139</v>
      </c>
      <c r="J20">
        <v>96</v>
      </c>
      <c r="K20">
        <v>104</v>
      </c>
      <c r="L20">
        <v>404</v>
      </c>
    </row>
    <row r="21" spans="2:12" x14ac:dyDescent="0.25">
      <c r="C21" t="s">
        <v>186</v>
      </c>
      <c r="D21">
        <v>3</v>
      </c>
      <c r="E21">
        <v>11</v>
      </c>
      <c r="F21">
        <v>0</v>
      </c>
      <c r="G21">
        <v>9</v>
      </c>
      <c r="H21">
        <v>0</v>
      </c>
      <c r="I21">
        <v>70</v>
      </c>
      <c r="J21">
        <v>28</v>
      </c>
      <c r="K21">
        <v>37</v>
      </c>
      <c r="L21">
        <v>159</v>
      </c>
    </row>
    <row r="22" spans="2:12" x14ac:dyDescent="0.25">
      <c r="C22" t="s">
        <v>28</v>
      </c>
      <c r="D22">
        <v>9</v>
      </c>
      <c r="E22">
        <v>12</v>
      </c>
      <c r="F22">
        <v>0</v>
      </c>
      <c r="G22">
        <v>0</v>
      </c>
      <c r="H22">
        <v>6</v>
      </c>
      <c r="I22">
        <v>64</v>
      </c>
      <c r="J22">
        <v>46</v>
      </c>
      <c r="K22">
        <v>26</v>
      </c>
      <c r="L22">
        <v>166</v>
      </c>
    </row>
    <row r="23" spans="2:12" x14ac:dyDescent="0.25">
      <c r="B23" t="s">
        <v>761</v>
      </c>
      <c r="C23" t="s">
        <v>26</v>
      </c>
      <c r="D23">
        <v>15</v>
      </c>
      <c r="E23">
        <v>11</v>
      </c>
      <c r="F23">
        <v>3</v>
      </c>
      <c r="G23">
        <v>6</v>
      </c>
      <c r="H23">
        <v>3</v>
      </c>
      <c r="I23">
        <v>25</v>
      </c>
      <c r="J23">
        <v>0</v>
      </c>
      <c r="K23">
        <v>0</v>
      </c>
      <c r="L23">
        <v>57</v>
      </c>
    </row>
    <row r="24" spans="2:12" x14ac:dyDescent="0.25">
      <c r="C24" t="s">
        <v>186</v>
      </c>
      <c r="D24">
        <v>14</v>
      </c>
      <c r="E24">
        <v>6</v>
      </c>
      <c r="F24">
        <v>0</v>
      </c>
      <c r="G24">
        <v>7</v>
      </c>
      <c r="H24">
        <v>0</v>
      </c>
      <c r="I24">
        <v>17</v>
      </c>
      <c r="J24">
        <v>4</v>
      </c>
      <c r="K24">
        <v>4</v>
      </c>
      <c r="L24">
        <v>49</v>
      </c>
    </row>
    <row r="25" spans="2:12" x14ac:dyDescent="0.25">
      <c r="C25" t="s">
        <v>28</v>
      </c>
      <c r="D25">
        <v>4</v>
      </c>
      <c r="E25">
        <v>6</v>
      </c>
      <c r="F25">
        <v>0</v>
      </c>
      <c r="G25">
        <v>0</v>
      </c>
      <c r="H25">
        <v>6</v>
      </c>
      <c r="I25">
        <v>8</v>
      </c>
      <c r="J25">
        <v>0</v>
      </c>
      <c r="K25">
        <v>0</v>
      </c>
      <c r="L25">
        <v>23</v>
      </c>
    </row>
    <row r="26" spans="2:12" x14ac:dyDescent="0.25">
      <c r="B26" t="s">
        <v>762</v>
      </c>
      <c r="C26" t="s">
        <v>26</v>
      </c>
      <c r="D26">
        <v>30</v>
      </c>
      <c r="E26">
        <v>45</v>
      </c>
      <c r="F26">
        <v>8</v>
      </c>
      <c r="G26">
        <v>10</v>
      </c>
      <c r="H26">
        <v>7</v>
      </c>
      <c r="I26">
        <v>67</v>
      </c>
      <c r="J26">
        <v>64</v>
      </c>
      <c r="K26">
        <v>3</v>
      </c>
      <c r="L26">
        <v>235</v>
      </c>
    </row>
    <row r="27" spans="2:12" x14ac:dyDescent="0.25">
      <c r="C27" t="s">
        <v>186</v>
      </c>
      <c r="D27">
        <v>32</v>
      </c>
      <c r="E27">
        <v>47</v>
      </c>
      <c r="F27">
        <v>4</v>
      </c>
      <c r="G27">
        <v>11</v>
      </c>
      <c r="H27">
        <v>0</v>
      </c>
      <c r="I27">
        <v>26</v>
      </c>
      <c r="J27">
        <v>62</v>
      </c>
      <c r="K27">
        <v>0</v>
      </c>
      <c r="L27">
        <v>186</v>
      </c>
    </row>
    <row r="28" spans="2:12" x14ac:dyDescent="0.25">
      <c r="C28" t="s">
        <v>28</v>
      </c>
      <c r="D28">
        <v>23</v>
      </c>
      <c r="E28">
        <v>27</v>
      </c>
      <c r="F28">
        <v>3</v>
      </c>
      <c r="G28">
        <v>8</v>
      </c>
      <c r="H28">
        <v>3</v>
      </c>
      <c r="I28">
        <v>82</v>
      </c>
      <c r="J28">
        <v>150</v>
      </c>
      <c r="K28">
        <v>7</v>
      </c>
      <c r="L28">
        <v>317</v>
      </c>
    </row>
    <row r="29" spans="2:12" x14ac:dyDescent="0.25">
      <c r="B29" t="s">
        <v>763</v>
      </c>
      <c r="C29" t="s">
        <v>26</v>
      </c>
      <c r="D29">
        <v>0</v>
      </c>
      <c r="E29">
        <v>0</v>
      </c>
      <c r="F29">
        <v>0</v>
      </c>
      <c r="G29">
        <v>3</v>
      </c>
      <c r="H29">
        <v>0</v>
      </c>
      <c r="I29">
        <v>8</v>
      </c>
      <c r="J29">
        <v>25</v>
      </c>
      <c r="K29">
        <v>0</v>
      </c>
      <c r="L29">
        <v>42</v>
      </c>
    </row>
    <row r="30" spans="2:12" x14ac:dyDescent="0.25">
      <c r="C30" t="s">
        <v>186</v>
      </c>
      <c r="D30">
        <v>0</v>
      </c>
      <c r="E30">
        <v>0</v>
      </c>
      <c r="F30">
        <v>0</v>
      </c>
      <c r="G30">
        <v>0</v>
      </c>
      <c r="H30">
        <v>0</v>
      </c>
      <c r="I30">
        <v>4</v>
      </c>
      <c r="J30">
        <v>23</v>
      </c>
      <c r="K30">
        <v>7</v>
      </c>
      <c r="L30">
        <v>33</v>
      </c>
    </row>
    <row r="31" spans="2:12" x14ac:dyDescent="0.25">
      <c r="C31" t="s">
        <v>28</v>
      </c>
      <c r="D31">
        <v>0</v>
      </c>
      <c r="E31">
        <v>0</v>
      </c>
      <c r="F31">
        <v>0</v>
      </c>
      <c r="G31">
        <v>0</v>
      </c>
      <c r="H31">
        <v>0</v>
      </c>
      <c r="I31">
        <v>3</v>
      </c>
      <c r="J31">
        <v>4</v>
      </c>
      <c r="K31">
        <v>0</v>
      </c>
      <c r="L31">
        <v>5</v>
      </c>
    </row>
    <row r="32" spans="2:12" x14ac:dyDescent="0.25">
      <c r="B32" t="s">
        <v>764</v>
      </c>
      <c r="C32" t="s">
        <v>26</v>
      </c>
      <c r="D32">
        <v>27</v>
      </c>
      <c r="E32">
        <v>46</v>
      </c>
      <c r="F32">
        <v>11</v>
      </c>
      <c r="G32">
        <v>4</v>
      </c>
      <c r="H32">
        <v>11</v>
      </c>
      <c r="I32">
        <v>70</v>
      </c>
      <c r="J32">
        <v>6</v>
      </c>
      <c r="K32">
        <v>34</v>
      </c>
      <c r="L32">
        <v>203</v>
      </c>
    </row>
    <row r="33" spans="2:12" x14ac:dyDescent="0.25">
      <c r="C33" t="s">
        <v>186</v>
      </c>
      <c r="D33">
        <v>30</v>
      </c>
      <c r="E33">
        <v>76</v>
      </c>
      <c r="F33">
        <v>0</v>
      </c>
      <c r="G33">
        <v>0</v>
      </c>
      <c r="H33">
        <v>8</v>
      </c>
      <c r="I33">
        <v>47</v>
      </c>
      <c r="J33">
        <v>0</v>
      </c>
      <c r="K33">
        <v>21</v>
      </c>
      <c r="L33">
        <v>186</v>
      </c>
    </row>
    <row r="34" spans="2:12" x14ac:dyDescent="0.25">
      <c r="C34" t="s">
        <v>28</v>
      </c>
      <c r="D34">
        <v>3</v>
      </c>
      <c r="E34">
        <v>3</v>
      </c>
      <c r="F34">
        <v>3</v>
      </c>
      <c r="G34">
        <v>0</v>
      </c>
      <c r="H34">
        <v>0</v>
      </c>
      <c r="I34">
        <v>0</v>
      </c>
      <c r="J34">
        <v>4</v>
      </c>
      <c r="K34">
        <v>6</v>
      </c>
      <c r="L34">
        <v>24</v>
      </c>
    </row>
    <row r="35" spans="2:12" x14ac:dyDescent="0.25">
      <c r="B35" t="s">
        <v>765</v>
      </c>
      <c r="C35" t="s">
        <v>26</v>
      </c>
      <c r="D35">
        <v>70</v>
      </c>
      <c r="E35">
        <v>119</v>
      </c>
      <c r="F35">
        <v>30</v>
      </c>
      <c r="G35">
        <v>15</v>
      </c>
      <c r="H35">
        <v>16</v>
      </c>
      <c r="I35">
        <v>122</v>
      </c>
      <c r="J35">
        <v>22</v>
      </c>
      <c r="K35">
        <v>94</v>
      </c>
      <c r="L35">
        <v>498</v>
      </c>
    </row>
    <row r="36" spans="2:12" x14ac:dyDescent="0.25">
      <c r="C36" t="s">
        <v>186</v>
      </c>
      <c r="D36">
        <v>107</v>
      </c>
      <c r="E36">
        <v>243</v>
      </c>
      <c r="F36">
        <v>21</v>
      </c>
      <c r="G36">
        <v>27</v>
      </c>
      <c r="H36">
        <v>27</v>
      </c>
      <c r="I36">
        <v>167</v>
      </c>
      <c r="J36">
        <v>29</v>
      </c>
      <c r="K36">
        <v>121</v>
      </c>
      <c r="L36">
        <v>730</v>
      </c>
    </row>
    <row r="37" spans="2:12" x14ac:dyDescent="0.25">
      <c r="C37" t="s">
        <v>28</v>
      </c>
      <c r="D37">
        <v>18</v>
      </c>
      <c r="E37">
        <v>30</v>
      </c>
      <c r="F37">
        <v>16</v>
      </c>
      <c r="G37">
        <v>4</v>
      </c>
      <c r="H37">
        <v>4</v>
      </c>
      <c r="I37">
        <v>39</v>
      </c>
      <c r="J37">
        <v>10</v>
      </c>
      <c r="K37">
        <v>39</v>
      </c>
      <c r="L37">
        <v>155</v>
      </c>
    </row>
    <row r="38" spans="2:12" x14ac:dyDescent="0.25">
      <c r="B38" t="s">
        <v>766</v>
      </c>
      <c r="C38" t="s">
        <v>26</v>
      </c>
      <c r="D38">
        <v>0</v>
      </c>
      <c r="E38">
        <v>0</v>
      </c>
      <c r="F38">
        <v>0</v>
      </c>
      <c r="G38">
        <v>0</v>
      </c>
      <c r="H38">
        <v>0</v>
      </c>
      <c r="I38">
        <v>0</v>
      </c>
      <c r="J38">
        <v>0</v>
      </c>
      <c r="K38">
        <v>0</v>
      </c>
      <c r="L38">
        <v>0</v>
      </c>
    </row>
    <row r="39" spans="2:12" x14ac:dyDescent="0.25">
      <c r="C39" t="s">
        <v>186</v>
      </c>
      <c r="D39">
        <v>0</v>
      </c>
      <c r="E39">
        <v>0</v>
      </c>
      <c r="F39">
        <v>0</v>
      </c>
      <c r="G39">
        <v>0</v>
      </c>
      <c r="H39">
        <v>0</v>
      </c>
      <c r="I39">
        <v>0</v>
      </c>
      <c r="J39">
        <v>0</v>
      </c>
      <c r="K39">
        <v>0</v>
      </c>
      <c r="L39">
        <v>0</v>
      </c>
    </row>
    <row r="40" spans="2:12" x14ac:dyDescent="0.25">
      <c r="C40" t="s">
        <v>28</v>
      </c>
      <c r="D40">
        <v>0</v>
      </c>
      <c r="E40">
        <v>0</v>
      </c>
      <c r="F40">
        <v>0</v>
      </c>
      <c r="G40">
        <v>0</v>
      </c>
      <c r="H40">
        <v>0</v>
      </c>
      <c r="I40">
        <v>0</v>
      </c>
      <c r="J40">
        <v>0</v>
      </c>
      <c r="K40">
        <v>0</v>
      </c>
      <c r="L40">
        <v>0</v>
      </c>
    </row>
    <row r="41" spans="2:12" x14ac:dyDescent="0.25">
      <c r="B41" t="s">
        <v>767</v>
      </c>
      <c r="C41" t="s">
        <v>26</v>
      </c>
      <c r="D41">
        <v>0</v>
      </c>
      <c r="E41">
        <v>0</v>
      </c>
      <c r="F41">
        <v>0</v>
      </c>
      <c r="G41">
        <v>0</v>
      </c>
      <c r="H41">
        <v>0</v>
      </c>
      <c r="I41">
        <v>0</v>
      </c>
      <c r="J41">
        <v>0</v>
      </c>
      <c r="K41">
        <v>0</v>
      </c>
      <c r="L41">
        <v>0</v>
      </c>
    </row>
    <row r="42" spans="2:12" x14ac:dyDescent="0.25">
      <c r="C42" t="s">
        <v>186</v>
      </c>
      <c r="D42">
        <v>0</v>
      </c>
      <c r="E42">
        <v>0</v>
      </c>
      <c r="F42">
        <v>0</v>
      </c>
      <c r="G42">
        <v>0</v>
      </c>
      <c r="H42">
        <v>0</v>
      </c>
      <c r="I42">
        <v>0</v>
      </c>
      <c r="J42">
        <v>0</v>
      </c>
      <c r="K42">
        <v>0</v>
      </c>
      <c r="L42">
        <v>0</v>
      </c>
    </row>
    <row r="43" spans="2:12" x14ac:dyDescent="0.25">
      <c r="C43" t="s">
        <v>28</v>
      </c>
      <c r="D43">
        <v>0</v>
      </c>
      <c r="E43">
        <v>0</v>
      </c>
      <c r="F43">
        <v>0</v>
      </c>
      <c r="G43">
        <v>0</v>
      </c>
      <c r="H43">
        <v>0</v>
      </c>
      <c r="I43">
        <v>0</v>
      </c>
      <c r="J43">
        <v>0</v>
      </c>
      <c r="K43">
        <v>0</v>
      </c>
      <c r="L43">
        <v>0</v>
      </c>
    </row>
    <row r="44" spans="2:12" x14ac:dyDescent="0.25">
      <c r="B44" t="s">
        <v>64</v>
      </c>
      <c r="C44" t="s">
        <v>26</v>
      </c>
      <c r="D44">
        <v>46132</v>
      </c>
      <c r="E44">
        <v>26744</v>
      </c>
      <c r="F44">
        <v>5032</v>
      </c>
      <c r="G44">
        <v>2155</v>
      </c>
      <c r="H44">
        <v>2151</v>
      </c>
      <c r="I44">
        <v>35843</v>
      </c>
      <c r="J44">
        <v>5686</v>
      </c>
      <c r="K44">
        <v>21896</v>
      </c>
      <c r="L44">
        <v>145644</v>
      </c>
    </row>
    <row r="45" spans="2:12" x14ac:dyDescent="0.25">
      <c r="C45" t="s">
        <v>186</v>
      </c>
      <c r="D45">
        <v>55371</v>
      </c>
      <c r="E45">
        <v>30270</v>
      </c>
      <c r="F45">
        <v>5875</v>
      </c>
      <c r="G45">
        <v>2554</v>
      </c>
      <c r="H45">
        <v>2223</v>
      </c>
      <c r="I45">
        <v>39443</v>
      </c>
      <c r="J45">
        <v>6361</v>
      </c>
      <c r="K45">
        <v>26163</v>
      </c>
      <c r="L45">
        <v>168266</v>
      </c>
    </row>
    <row r="46" spans="2:12" x14ac:dyDescent="0.25">
      <c r="C46" t="s">
        <v>28</v>
      </c>
      <c r="D46">
        <v>37910</v>
      </c>
      <c r="E46">
        <v>14970</v>
      </c>
      <c r="F46">
        <v>2985</v>
      </c>
      <c r="G46">
        <v>1210</v>
      </c>
      <c r="H46">
        <v>990</v>
      </c>
      <c r="I46">
        <v>16560</v>
      </c>
      <c r="J46">
        <v>4381</v>
      </c>
      <c r="K46">
        <v>9325</v>
      </c>
      <c r="L46">
        <v>88331</v>
      </c>
    </row>
    <row r="47" spans="2:12" x14ac:dyDescent="0.25">
      <c r="B47" t="s">
        <v>63</v>
      </c>
      <c r="C47" t="s">
        <v>26</v>
      </c>
      <c r="D47">
        <v>46293</v>
      </c>
      <c r="E47">
        <v>26986</v>
      </c>
      <c r="F47">
        <v>5086</v>
      </c>
      <c r="G47">
        <v>2206</v>
      </c>
      <c r="H47">
        <v>2204</v>
      </c>
      <c r="I47">
        <v>36275</v>
      </c>
      <c r="J47">
        <v>5996</v>
      </c>
      <c r="K47">
        <v>22134</v>
      </c>
      <c r="L47">
        <v>147167</v>
      </c>
    </row>
    <row r="48" spans="2:12" x14ac:dyDescent="0.25">
      <c r="C48" t="s">
        <v>186</v>
      </c>
      <c r="D48">
        <v>55559</v>
      </c>
      <c r="E48">
        <v>30649</v>
      </c>
      <c r="F48">
        <v>5909</v>
      </c>
      <c r="G48">
        <v>2614</v>
      </c>
      <c r="H48">
        <v>2257</v>
      </c>
      <c r="I48">
        <v>39771</v>
      </c>
      <c r="J48">
        <v>6601</v>
      </c>
      <c r="K48">
        <v>26351</v>
      </c>
      <c r="L48">
        <v>169709</v>
      </c>
    </row>
    <row r="49" spans="2:12" x14ac:dyDescent="0.25">
      <c r="C49" t="s">
        <v>28</v>
      </c>
      <c r="D49">
        <v>37964</v>
      </c>
      <c r="E49">
        <v>15045</v>
      </c>
      <c r="F49">
        <v>3004</v>
      </c>
      <c r="G49">
        <v>1235</v>
      </c>
      <c r="H49">
        <v>1005</v>
      </c>
      <c r="I49">
        <v>16765</v>
      </c>
      <c r="J49">
        <v>4632</v>
      </c>
      <c r="K49">
        <v>9414</v>
      </c>
      <c r="L49">
        <v>89061</v>
      </c>
    </row>
    <row r="51" spans="2:12" x14ac:dyDescent="0.25">
      <c r="B51" t="s">
        <v>62</v>
      </c>
      <c r="D51">
        <f>SUM(D47:F49)-SUM(D44:F46)</f>
        <v>1206</v>
      </c>
      <c r="E51">
        <f>SUM(D47:I49) - SUM(D44:I46)</f>
        <v>2409</v>
      </c>
      <c r="F51" s="53">
        <f>D51/E51</f>
        <v>0.50062266500622665</v>
      </c>
    </row>
    <row r="52" spans="2:12" x14ac:dyDescent="0.25">
      <c r="D52" t="s">
        <v>779</v>
      </c>
      <c r="E52" t="s">
        <v>780</v>
      </c>
    </row>
    <row r="53" spans="2:12" x14ac:dyDescent="0.25">
      <c r="B53" t="s">
        <v>61</v>
      </c>
      <c r="C53" t="s">
        <v>60</v>
      </c>
    </row>
    <row r="56" spans="2:12" x14ac:dyDescent="0.25">
      <c r="B56" t="s">
        <v>59</v>
      </c>
    </row>
    <row r="57" spans="2:12" x14ac:dyDescent="0.25">
      <c r="B57" t="s">
        <v>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3b0ca5a-ba82-4397-afb6-61c64bc6b9c2">
      <Terms xmlns="http://schemas.microsoft.com/office/infopath/2007/PartnerControls"/>
    </lcf76f155ced4ddcb4097134ff3c332f>
    <TaxCatchAll xmlns="eb0a1d23-a69a-48fc-a0de-1a385a08e3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705BA6369E5104C977A6F6452FFFC34" ma:contentTypeVersion="10" ma:contentTypeDescription="Create a new document." ma:contentTypeScope="" ma:versionID="7a02ff4c3c9fa41e216a5a9c36268eb4">
  <xsd:schema xmlns:xsd="http://www.w3.org/2001/XMLSchema" xmlns:xs="http://www.w3.org/2001/XMLSchema" xmlns:p="http://schemas.microsoft.com/office/2006/metadata/properties" xmlns:ns2="83b0ca5a-ba82-4397-afb6-61c64bc6b9c2" xmlns:ns3="eb0a1d23-a69a-48fc-a0de-1a385a08e3e5" targetNamespace="http://schemas.microsoft.com/office/2006/metadata/properties" ma:root="true" ma:fieldsID="90b250f5c8c668b2a94c7de4eeb4eb2a" ns2:_="" ns3:_="">
    <xsd:import namespace="83b0ca5a-ba82-4397-afb6-61c64bc6b9c2"/>
    <xsd:import namespace="eb0a1d23-a69a-48fc-a0de-1a385a08e3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b0ca5a-ba82-4397-afb6-61c64bc6b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c8529c-08af-4a6a-add7-5137463cf0e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0a1d23-a69a-48fc-a0de-1a385a08e3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f2eba56-4596-4bd3-99c5-cdca121b1c8a}" ma:internalName="TaxCatchAll" ma:showField="CatchAllData" ma:web="eb0a1d23-a69a-48fc-a0de-1a385a08e3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FA0016-B132-49F8-A78E-20819626FACC}">
  <ds:schemaRefs>
    <ds:schemaRef ds:uri="http://schemas.microsoft.com/office/2006/metadata/properties"/>
    <ds:schemaRef ds:uri="http://schemas.microsoft.com/office/infopath/2007/PartnerControls"/>
    <ds:schemaRef ds:uri="83b0ca5a-ba82-4397-afb6-61c64bc6b9c2"/>
    <ds:schemaRef ds:uri="eb0a1d23-a69a-48fc-a0de-1a385a08e3e5"/>
  </ds:schemaRefs>
</ds:datastoreItem>
</file>

<file path=customXml/itemProps2.xml><?xml version="1.0" encoding="utf-8"?>
<ds:datastoreItem xmlns:ds="http://schemas.openxmlformats.org/officeDocument/2006/customXml" ds:itemID="{6F3FD134-1594-4DB1-9DF2-337AAC089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b0ca5a-ba82-4397-afb6-61c64bc6b9c2"/>
    <ds:schemaRef ds:uri="eb0a1d23-a69a-48fc-a0de-1a385a08e3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3BD54-9242-42E7-876A-0A0D02B9B4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Summary</vt:lpstr>
      <vt:lpstr>Sheet 1</vt:lpstr>
      <vt:lpstr>Sheet 2</vt:lpstr>
      <vt:lpstr>Sheet 3</vt:lpstr>
      <vt:lpstr>Sheet 4</vt:lpstr>
      <vt:lpstr>Sheet 5</vt:lpstr>
      <vt:lpstr>Sheet 6</vt:lpstr>
      <vt:lpstr>Sheet 7</vt:lpstr>
      <vt:lpstr>Sheet 8</vt:lpstr>
      <vt:lpstr>Sheet 9</vt:lpstr>
      <vt:lpstr>Sheet 10</vt:lpstr>
      <vt:lpstr>Sheet 11</vt:lpstr>
      <vt:lpstr>Sheet 12</vt:lpstr>
      <vt:lpstr>Sheet 13</vt:lpstr>
      <vt:lpstr>Sheet 14</vt:lpstr>
      <vt:lpstr>Sheet 15</vt:lpstr>
      <vt:lpstr>Sheet 16</vt:lpstr>
      <vt:lpstr>Sheet 17</vt:lpstr>
      <vt:lpstr>Sheet 18</vt:lpstr>
      <vt:lpstr>Sheet 19</vt:lpstr>
      <vt:lpstr>Sheet 20</vt:lpstr>
      <vt:lpstr>Sheet 21</vt:lpstr>
      <vt:lpstr>Sheet 22</vt:lpstr>
      <vt:lpstr>Sheet 23</vt:lpstr>
      <vt:lpstr>Sheet 24</vt:lpstr>
      <vt:lpstr>Sheet 25</vt:lpstr>
      <vt:lpstr>Sheet 26</vt:lpstr>
      <vt:lpstr>Sheet 27</vt:lpstr>
      <vt:lpstr>Sheet 28</vt:lpstr>
      <vt:lpstr>Sheet 29</vt:lpstr>
      <vt:lpstr>Sheet 30</vt:lpstr>
      <vt:lpstr>Sheet 31</vt:lpstr>
      <vt:lpstr>Sheet 32</vt:lpstr>
      <vt:lpstr>Sheet 33</vt:lpstr>
      <vt:lpstr>Sheet 34</vt:lpstr>
      <vt:lpstr>Sheet 35</vt:lpstr>
      <vt:lpstr>Sheet 36</vt:lpstr>
      <vt:lpstr>Sheet 37</vt:lpstr>
      <vt:lpstr>Sheet 38</vt:lpstr>
      <vt:lpstr>Sheet 39</vt:lpstr>
      <vt:lpstr>Sheet 40</vt:lpstr>
      <vt:lpstr>Sheet 41</vt:lpstr>
      <vt:lpstr>Sheet 42</vt:lpstr>
      <vt:lpstr>Sheet 43</vt:lpstr>
      <vt:lpstr>Sheet 44</vt:lpstr>
      <vt:lpstr>Sheet 45</vt:lpstr>
      <vt:lpstr>Sheet 46</vt:lpstr>
      <vt:lpstr>Sheet 47</vt:lpstr>
      <vt:lpstr>Sheet 48</vt:lpstr>
      <vt:lpstr>Sheet 49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 Sparke</dc:creator>
  <cp:lastModifiedBy>Sophie Arnold</cp:lastModifiedBy>
  <dcterms:created xsi:type="dcterms:W3CDTF">2025-06-17T02:33:11Z</dcterms:created>
  <dcterms:modified xsi:type="dcterms:W3CDTF">2025-10-23T23:44:59Z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0x010100A705BA6369E5104C977A6F6452FFFC34</vt:lpwstr>
  </property>
</Properties>
</file>